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\\Dstfs02\01170_市町村課$\01_所属全体フォルダ\6理財班\41-公営企業\★R05\06_経営比較分析表\03_公営企業に係る経営比較分析表（令和４年度決算）の分析等について（依頼）\03_回答文(団体→県)\99_検収作業中\下水道\03_回答\47_175_法非適_農集\"/>
    </mc:Choice>
  </mc:AlternateContent>
  <xr:revisionPtr revIDLastSave="0" documentId="13_ncr:1_{97EA9117-EDD0-433C-A769-2AEDD07FE263}" xr6:coauthVersionLast="47" xr6:coauthVersionMax="47" xr10:uidLastSave="{00000000-0000-0000-0000-000000000000}"/>
  <workbookProtection workbookAlgorithmName="SHA-512" workbookHashValue="GofB6Zib8EYMX2l4cxFcowwXksID8QTmy+LXjrsqSj3nGwxq29eTaPLLi78ZeL4Yw59m2brZejBMsuOfNBHIIw==" workbookSaltValue="ivb237JGQzA9/fER7LhdAg==" workbookSpinCount="100000" lockStructure="1"/>
  <bookViews>
    <workbookView xWindow="-120" yWindow="-120" windowWidth="29040" windowHeight="15720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U6" i="5"/>
  <c r="T6" i="5"/>
  <c r="S6" i="5"/>
  <c r="AL8" i="4" s="1"/>
  <c r="R6" i="5"/>
  <c r="Q6" i="5"/>
  <c r="W10" i="4" s="1"/>
  <c r="P6" i="5"/>
  <c r="O6" i="5"/>
  <c r="I10" i="4" s="1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H86" i="4"/>
  <c r="E86" i="4"/>
  <c r="BB10" i="4"/>
  <c r="AL10" i="4"/>
  <c r="AD10" i="4"/>
  <c r="P10" i="4"/>
  <c r="B10" i="4"/>
  <c r="BB8" i="4"/>
  <c r="AT8" i="4"/>
  <c r="AD8" i="4"/>
  <c r="W8" i="4"/>
  <c r="I8" i="4"/>
  <c r="B8" i="4"/>
  <c r="B6" i="4"/>
</calcChain>
</file>

<file path=xl/sharedStrings.xml><?xml version="1.0" encoding="utf-8"?>
<sst xmlns="http://schemas.openxmlformats.org/spreadsheetml/2006/main" count="236" uniqueCount="119">
  <si>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</si>
  <si>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</si>
  <si>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</si>
  <si>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</si>
  <si>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</si>
  <si>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</si>
  <si>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</si>
  <si>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</si>
  <si>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</si>
  <si>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</si>
  <si>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</si>
  <si>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</si>
  <si>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</si>
  <si>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</si>
  <si>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</si>
  <si>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</si>
  <si>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</si>
  <si>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</si>
  <si>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</si>
  <si>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</si>
  <si>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</si>
  <si>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</si>
  <si>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</si>
  <si>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</si>
  <si>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</si>
  <si>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</si>
  <si>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</si>
  <si>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</si>
  <si>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</si>
  <si>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</si>
  <si>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</si>
  <si>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</si>
  <si>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</si>
  <si>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</si>
  <si>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</si>
  <si>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</si>
  <si>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</si>
  <si>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</si>
  <si>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</si>
  <si>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</si>
  <si>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</si>
  <si>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</si>
  <si>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</si>
  <si>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</si>
  <si>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</si>
  <si>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</si>
  <si>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</si>
  <si>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</si>
  <si>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</si>
  <si>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</si>
  <si>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</si>
  <si>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</si>
  <si>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</si>
  <si>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</si>
  <si>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</si>
  <si>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</si>
  <si>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</si>
  <si>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</si>
  <si>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</si>
  <si>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</si>
  <si>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</si>
  <si>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</si>
  <si>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</si>
  <si>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</si>
  <si>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</si>
  <si>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</si>
  <si>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</si>
  <si>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</si>
  <si>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</si>
  <si>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</si>
  <si>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</si>
  <si>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</si>
  <si>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</si>
  <si>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</si>
  <si>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</si>
  <si>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</si>
  <si>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</si>
  <si>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</si>
  <si>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</si>
  <si>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</si>
  <si>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</si>
  <si>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</si>
  <si>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</si>
  <si>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</si>
  <si>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</si>
  <si>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</si>
  <si>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</si>
  <si>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</si>
  <si>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</si>
  <si>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</si>
  <si>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</si>
  <si>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</si>
  <si>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</si>
  <si>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</si>
  <si>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</si>
  <si>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</si>
  <si>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</si>
  <si>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千葉県　佐倉市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</si>
  <si>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</si>
  <si>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</si>
  <si>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</si>
  <si>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</si>
  <si>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</si>
  <si>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</si>
  <si>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</si>
  <si>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</si>
  <si>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</si>
  <si>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</si>
  <si>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</si>
  <si>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</si>
  <si>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</si>
  <si>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</si>
  <si>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</si>
  <si>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</si>
  <si>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</si>
  <si>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</si>
  <si>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管渠については、直ちに改修の必要性が生じている状況ではないが、耐用年数を鑑みると、今後大規模な改修も必要となってくる可能性が高い。</t>
    <rPh sb="9" eb="10">
      <t>タダ</t>
    </rPh>
    <rPh sb="32" eb="34">
      <t>タイヨウ</t>
    </rPh>
    <rPh sb="34" eb="36">
      <t>ネンスウ</t>
    </rPh>
    <rPh sb="37" eb="38">
      <t>カンガ</t>
    </rPh>
    <rPh sb="42" eb="44">
      <t>コンゴ</t>
    </rPh>
    <rPh sb="44" eb="47">
      <t>ダイキボ</t>
    </rPh>
    <rPh sb="48" eb="50">
      <t>カイシュウ</t>
    </rPh>
    <rPh sb="51" eb="53">
      <t>ヒツヨウ</t>
    </rPh>
    <rPh sb="59" eb="62">
      <t>カノウセイ</t>
    </rPh>
    <rPh sb="63" eb="64">
      <t>タカ</t>
    </rPh>
    <phoneticPr fontId="4"/>
  </si>
  <si>
    <t>　経費回収率の改善が見込まれない一方で、処理施設及び管渠の老朽化による費用の増大も危惧され、本事業の経営状況の改善は難しい状況である。
　そのため、現在、令和11年度に公共下水道へ接続するものとして、各種調査や関係機関との協議等を進めているところである。</t>
    <rPh sb="1" eb="3">
      <t>ケイヒ</t>
    </rPh>
    <rPh sb="3" eb="5">
      <t>カイシュウ</t>
    </rPh>
    <rPh sb="5" eb="6">
      <t>リツ</t>
    </rPh>
    <rPh sb="7" eb="9">
      <t>カイゼン</t>
    </rPh>
    <rPh sb="10" eb="12">
      <t>ミコ</t>
    </rPh>
    <rPh sb="16" eb="18">
      <t>イッポウ</t>
    </rPh>
    <rPh sb="20" eb="22">
      <t>ショリ</t>
    </rPh>
    <rPh sb="22" eb="24">
      <t>シセツ</t>
    </rPh>
    <rPh sb="24" eb="25">
      <t>オヨ</t>
    </rPh>
    <rPh sb="26" eb="28">
      <t>カンキョ</t>
    </rPh>
    <rPh sb="29" eb="32">
      <t>ロウキュウカ</t>
    </rPh>
    <rPh sb="35" eb="37">
      <t>ヒヨウ</t>
    </rPh>
    <rPh sb="38" eb="40">
      <t>ゾウダイ</t>
    </rPh>
    <rPh sb="41" eb="43">
      <t>キグ</t>
    </rPh>
    <rPh sb="46" eb="47">
      <t>ホン</t>
    </rPh>
    <rPh sb="47" eb="49">
      <t>ジギョウ</t>
    </rPh>
    <rPh sb="50" eb="52">
      <t>ケイエイ</t>
    </rPh>
    <rPh sb="52" eb="54">
      <t>ジョウキョウ</t>
    </rPh>
    <rPh sb="55" eb="57">
      <t>カイゼン</t>
    </rPh>
    <rPh sb="58" eb="59">
      <t>ムズカ</t>
    </rPh>
    <rPh sb="61" eb="63">
      <t>ジョウキョウ</t>
    </rPh>
    <rPh sb="74" eb="76">
      <t>ゲンザイ</t>
    </rPh>
    <rPh sb="77" eb="79">
      <t>レイワ</t>
    </rPh>
    <rPh sb="81" eb="83">
      <t>ネンド</t>
    </rPh>
    <rPh sb="84" eb="86">
      <t>コウキョウ</t>
    </rPh>
    <rPh sb="86" eb="89">
      <t>ゲスイドウ</t>
    </rPh>
    <rPh sb="90" eb="92">
      <t>セツゾク</t>
    </rPh>
    <rPh sb="100" eb="104">
      <t>カクシュチョウサ</t>
    </rPh>
    <rPh sb="105" eb="109">
      <t>カンケイキカン</t>
    </rPh>
    <rPh sb="111" eb="113">
      <t>キョウギ</t>
    </rPh>
    <rPh sb="113" eb="114">
      <t>トウ</t>
    </rPh>
    <rPh sb="115" eb="116">
      <t>スス</t>
    </rPh>
    <phoneticPr fontId="4"/>
  </si>
  <si>
    <t>　収益的収支比率は100％であるものの、料金収入の不足分を一般会計繰入金で賄っている状況である。
　また、処理区域内の水洗化率は90％を超えているものの、年々人口が減少している地域であり、収入の増加も見込まれないため、当該事業を現状のままで継続する場合、経費回収率等の抜本的な改善は難しい状況である。</t>
    <rPh sb="1" eb="4">
      <t>シュウエキテキ</t>
    </rPh>
    <rPh sb="4" eb="6">
      <t>シュウシ</t>
    </rPh>
    <rPh sb="6" eb="8">
      <t>ヒリツ</t>
    </rPh>
    <rPh sb="25" eb="28">
      <t>フソクブン</t>
    </rPh>
    <rPh sb="29" eb="33">
      <t>イッパンカイケイ</t>
    </rPh>
    <rPh sb="33" eb="36">
      <t>クリイレキン</t>
    </rPh>
    <rPh sb="37" eb="38">
      <t>マカナ</t>
    </rPh>
    <rPh sb="42" eb="44">
      <t>ジョウキョウ</t>
    </rPh>
    <rPh sb="53" eb="55">
      <t>ショリ</t>
    </rPh>
    <rPh sb="55" eb="58">
      <t>クイキナイ</t>
    </rPh>
    <rPh sb="59" eb="62">
      <t>スイセンカ</t>
    </rPh>
    <rPh sb="62" eb="63">
      <t>リツ</t>
    </rPh>
    <rPh sb="68" eb="69">
      <t>コ</t>
    </rPh>
    <rPh sb="77" eb="79">
      <t>ネンネン</t>
    </rPh>
    <rPh sb="79" eb="81">
      <t>ジンコウ</t>
    </rPh>
    <rPh sb="82" eb="84">
      <t>ゲンショウ</t>
    </rPh>
    <rPh sb="88" eb="90">
      <t>チイキ</t>
    </rPh>
    <rPh sb="94" eb="96">
      <t>シュウニュウ</t>
    </rPh>
    <rPh sb="97" eb="99">
      <t>ゾウカ</t>
    </rPh>
    <rPh sb="100" eb="102">
      <t>ミコ</t>
    </rPh>
    <rPh sb="109" eb="111">
      <t>トウガイ</t>
    </rPh>
    <rPh sb="111" eb="113">
      <t>ジギョウ</t>
    </rPh>
    <rPh sb="114" eb="116">
      <t>ゲンジョウ</t>
    </rPh>
    <rPh sb="120" eb="122">
      <t>ケイゾク</t>
    </rPh>
    <rPh sb="124" eb="126">
      <t>バアイ</t>
    </rPh>
    <rPh sb="127" eb="129">
      <t>ケイヒ</t>
    </rPh>
    <rPh sb="129" eb="131">
      <t>カイシュウ</t>
    </rPh>
    <rPh sb="131" eb="132">
      <t>リツ</t>
    </rPh>
    <rPh sb="132" eb="133">
      <t>トウ</t>
    </rPh>
    <rPh sb="134" eb="137">
      <t>バッポンテキ</t>
    </rPh>
    <rPh sb="138" eb="140">
      <t>カイゼン</t>
    </rPh>
    <rPh sb="141" eb="142">
      <t>ムズカ</t>
    </rPh>
    <rPh sb="144" eb="146">
      <t>ジョウキョウ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</si>
</sst>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9A-4325-A15C-73A768CDD2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0.02</c:v>
                </c:pt>
                <c:pt idx="2">
                  <c:v>0.25</c:v>
                </c:pt>
                <c:pt idx="3">
                  <c:v>0.05</c:v>
                </c:pt>
                <c:pt idx="4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9A-4325-A15C-73A768CDD2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59.84</c:v>
                </c:pt>
                <c:pt idx="1">
                  <c:v>67.209999999999994</c:v>
                </c:pt>
                <c:pt idx="2">
                  <c:v>68.03</c:v>
                </c:pt>
                <c:pt idx="3">
                  <c:v>65.569999999999993</c:v>
                </c:pt>
                <c:pt idx="4">
                  <c:v>54.92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5C-41C3-994F-E18A9E78D4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50.68</c:v>
                </c:pt>
                <c:pt idx="1">
                  <c:v>50.14</c:v>
                </c:pt>
                <c:pt idx="2">
                  <c:v>54.83</c:v>
                </c:pt>
                <c:pt idx="3">
                  <c:v>66.53</c:v>
                </c:pt>
                <c:pt idx="4">
                  <c:v>52.35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5C-41C3-994F-E18A9E78D4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92.72</c:v>
                </c:pt>
                <c:pt idx="1">
                  <c:v>91.95</c:v>
                </c:pt>
                <c:pt idx="2">
                  <c:v>91.47</c:v>
                </c:pt>
                <c:pt idx="3">
                  <c:v>90.24</c:v>
                </c:pt>
                <c:pt idx="4">
                  <c:v>91.67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DC-42FD-8F1F-F96F4A166A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84.86</c:v>
                </c:pt>
                <c:pt idx="1">
                  <c:v>84.98</c:v>
                </c:pt>
                <c:pt idx="2">
                  <c:v>84.7</c:v>
                </c:pt>
                <c:pt idx="3">
                  <c:v>84.67</c:v>
                </c:pt>
                <c:pt idx="4">
                  <c:v>84.39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DC-42FD-8F1F-F96F4A166A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25-462A-964B-6F6917CC59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25-462A-964B-6F6917CC59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34-43BF-B29A-5CD55E03E7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34-43BF-B29A-5CD55E03E7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CB-42E4-8C9F-1A0E7E37C7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CB-42E4-8C9F-1A0E7E37C7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FA-4118-BE7B-78CE976FB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FA-4118-BE7B-78CE976FB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3F-4753-B38F-3FCFC854DC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3F-4753-B38F-3FCFC854DC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498.3</c:v>
                </c:pt>
                <c:pt idx="1">
                  <c:v>354.74</c:v>
                </c:pt>
                <c:pt idx="2">
                  <c:v>212.71</c:v>
                </c:pt>
                <c:pt idx="3">
                  <c:v>112.74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69-4A2C-848E-931B84314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789.46</c:v>
                </c:pt>
                <c:pt idx="1">
                  <c:v>826.83</c:v>
                </c:pt>
                <c:pt idx="2">
                  <c:v>867.83</c:v>
                </c:pt>
                <c:pt idx="3">
                  <c:v>791.76</c:v>
                </c:pt>
                <c:pt idx="4">
                  <c:v>900.82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69-4A2C-848E-931B84314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19.739999999999998</c:v>
                </c:pt>
                <c:pt idx="1">
                  <c:v>17.16</c:v>
                </c:pt>
                <c:pt idx="2">
                  <c:v>22.9</c:v>
                </c:pt>
                <c:pt idx="3">
                  <c:v>22.99</c:v>
                </c:pt>
                <c:pt idx="4">
                  <c:v>21.03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00-406E-AF8E-F1A7CD5A3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57.77</c:v>
                </c:pt>
                <c:pt idx="1">
                  <c:v>57.31</c:v>
                </c:pt>
                <c:pt idx="2">
                  <c:v>57.08</c:v>
                </c:pt>
                <c:pt idx="3">
                  <c:v>56.26</c:v>
                </c:pt>
                <c:pt idx="4">
                  <c:v>52.94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00-406E-AF8E-F1A7CD5A3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554.14</c:v>
                </c:pt>
                <c:pt idx="1">
                  <c:v>555.54</c:v>
                </c:pt>
                <c:pt idx="2">
                  <c:v>421.15</c:v>
                </c:pt>
                <c:pt idx="3">
                  <c:v>396.43</c:v>
                </c:pt>
                <c:pt idx="4">
                  <c:v>507.02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C9-4ACF-87EB-8A48DD023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274.35000000000002</c:v>
                </c:pt>
                <c:pt idx="1">
                  <c:v>273.52</c:v>
                </c:pt>
                <c:pt idx="2">
                  <c:v>274.99</c:v>
                </c:pt>
                <c:pt idx="3">
                  <c:v>282.08999999999997</c:v>
                </c:pt>
                <c:pt idx="4">
                  <c:v>303.27999999999997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C9-4ACF-87EB-8A48DD023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【809.19】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【87.30】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【52.55】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【273.68】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zoomScale="85" zoomScaleNormal="85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</row>
    <row r="3" spans="1:78" ht="9.75" customHeight="1" x14ac:dyDescent="0.15">
      <c r="A3" s="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</row>
    <row r="4" spans="1:78" ht="9.75" customHeight="1" x14ac:dyDescent="0.15">
      <c r="A4" s="2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8" t="str">
        <f>データ!H6</f>
        <v>千葉県　佐倉市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51" t="s">
        <v>1</v>
      </c>
      <c r="C7" s="51"/>
      <c r="D7" s="51"/>
      <c r="E7" s="51"/>
      <c r="F7" s="51"/>
      <c r="G7" s="51"/>
      <c r="H7" s="51"/>
      <c r="I7" s="51" t="s">
        <v>2</v>
      </c>
      <c r="J7" s="51"/>
      <c r="K7" s="51"/>
      <c r="L7" s="51"/>
      <c r="M7" s="51"/>
      <c r="N7" s="51"/>
      <c r="O7" s="51"/>
      <c r="P7" s="51" t="s">
        <v>3</v>
      </c>
      <c r="Q7" s="51"/>
      <c r="R7" s="51"/>
      <c r="S7" s="51"/>
      <c r="T7" s="51"/>
      <c r="U7" s="51"/>
      <c r="V7" s="51"/>
      <c r="W7" s="51" t="s">
        <v>4</v>
      </c>
      <c r="X7" s="51"/>
      <c r="Y7" s="51"/>
      <c r="Z7" s="51"/>
      <c r="AA7" s="51"/>
      <c r="AB7" s="51"/>
      <c r="AC7" s="51"/>
      <c r="AD7" s="51" t="s">
        <v>5</v>
      </c>
      <c r="AE7" s="51"/>
      <c r="AF7" s="51"/>
      <c r="AG7" s="51"/>
      <c r="AH7" s="51"/>
      <c r="AI7" s="51"/>
      <c r="AJ7" s="51"/>
      <c r="AK7" s="3"/>
      <c r="AL7" s="51" t="s">
        <v>6</v>
      </c>
      <c r="AM7" s="51"/>
      <c r="AN7" s="51"/>
      <c r="AO7" s="51"/>
      <c r="AP7" s="51"/>
      <c r="AQ7" s="51"/>
      <c r="AR7" s="51"/>
      <c r="AS7" s="51"/>
      <c r="AT7" s="51" t="s">
        <v>7</v>
      </c>
      <c r="AU7" s="51"/>
      <c r="AV7" s="51"/>
      <c r="AW7" s="51"/>
      <c r="AX7" s="51"/>
      <c r="AY7" s="51"/>
      <c r="AZ7" s="51"/>
      <c r="BA7" s="51"/>
      <c r="BB7" s="51" t="s">
        <v>8</v>
      </c>
      <c r="BC7" s="51"/>
      <c r="BD7" s="51"/>
      <c r="BE7" s="51"/>
      <c r="BF7" s="51"/>
      <c r="BG7" s="51"/>
      <c r="BH7" s="51"/>
      <c r="BI7" s="51"/>
      <c r="BJ7" s="3"/>
      <c r="BK7" s="3"/>
      <c r="BL7" s="69" t="s">
        <v>9</v>
      </c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1"/>
    </row>
    <row r="8" spans="1:78" ht="18.75" customHeight="1" x14ac:dyDescent="0.15">
      <c r="A8" s="2"/>
      <c r="B8" s="65" t="str">
        <f>データ!I6</f>
        <v>法非適用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農業集落排水</v>
      </c>
      <c r="Q8" s="65"/>
      <c r="R8" s="65"/>
      <c r="S8" s="65"/>
      <c r="T8" s="65"/>
      <c r="U8" s="65"/>
      <c r="V8" s="65"/>
      <c r="W8" s="65" t="str">
        <f>データ!L6</f>
        <v>F2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45">
        <f>データ!S6</f>
        <v>171460</v>
      </c>
      <c r="AM8" s="45"/>
      <c r="AN8" s="45"/>
      <c r="AO8" s="45"/>
      <c r="AP8" s="45"/>
      <c r="AQ8" s="45"/>
      <c r="AR8" s="45"/>
      <c r="AS8" s="45"/>
      <c r="AT8" s="46">
        <f>データ!T6</f>
        <v>103.69</v>
      </c>
      <c r="AU8" s="46"/>
      <c r="AV8" s="46"/>
      <c r="AW8" s="46"/>
      <c r="AX8" s="46"/>
      <c r="AY8" s="46"/>
      <c r="AZ8" s="46"/>
      <c r="BA8" s="46"/>
      <c r="BB8" s="46">
        <f>データ!U6</f>
        <v>1653.58</v>
      </c>
      <c r="BC8" s="46"/>
      <c r="BD8" s="46"/>
      <c r="BE8" s="46"/>
      <c r="BF8" s="46"/>
      <c r="BG8" s="46"/>
      <c r="BH8" s="46"/>
      <c r="BI8" s="46"/>
      <c r="BJ8" s="3"/>
      <c r="BK8" s="3"/>
      <c r="BL8" s="61" t="s">
        <v>10</v>
      </c>
      <c r="BM8" s="62"/>
      <c r="BN8" s="63" t="s">
        <v>11</v>
      </c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4"/>
    </row>
    <row r="9" spans="1:78" ht="18.75" customHeight="1" x14ac:dyDescent="0.15">
      <c r="A9" s="2"/>
      <c r="B9" s="51" t="s">
        <v>12</v>
      </c>
      <c r="C9" s="51"/>
      <c r="D9" s="51"/>
      <c r="E9" s="51"/>
      <c r="F9" s="51"/>
      <c r="G9" s="51"/>
      <c r="H9" s="51"/>
      <c r="I9" s="51" t="s">
        <v>13</v>
      </c>
      <c r="J9" s="51"/>
      <c r="K9" s="51"/>
      <c r="L9" s="51"/>
      <c r="M9" s="51"/>
      <c r="N9" s="51"/>
      <c r="O9" s="51"/>
      <c r="P9" s="51" t="s">
        <v>14</v>
      </c>
      <c r="Q9" s="51"/>
      <c r="R9" s="51"/>
      <c r="S9" s="51"/>
      <c r="T9" s="51"/>
      <c r="U9" s="51"/>
      <c r="V9" s="51"/>
      <c r="W9" s="51" t="s">
        <v>15</v>
      </c>
      <c r="X9" s="51"/>
      <c r="Y9" s="51"/>
      <c r="Z9" s="51"/>
      <c r="AA9" s="51"/>
      <c r="AB9" s="51"/>
      <c r="AC9" s="51"/>
      <c r="AD9" s="51" t="s">
        <v>16</v>
      </c>
      <c r="AE9" s="51"/>
      <c r="AF9" s="51"/>
      <c r="AG9" s="51"/>
      <c r="AH9" s="51"/>
      <c r="AI9" s="51"/>
      <c r="AJ9" s="51"/>
      <c r="AK9" s="3"/>
      <c r="AL9" s="51" t="s">
        <v>17</v>
      </c>
      <c r="AM9" s="51"/>
      <c r="AN9" s="51"/>
      <c r="AO9" s="51"/>
      <c r="AP9" s="51"/>
      <c r="AQ9" s="51"/>
      <c r="AR9" s="51"/>
      <c r="AS9" s="51"/>
      <c r="AT9" s="51" t="s">
        <v>18</v>
      </c>
      <c r="AU9" s="51"/>
      <c r="AV9" s="51"/>
      <c r="AW9" s="51"/>
      <c r="AX9" s="51"/>
      <c r="AY9" s="51"/>
      <c r="AZ9" s="51"/>
      <c r="BA9" s="51"/>
      <c r="BB9" s="51" t="s">
        <v>19</v>
      </c>
      <c r="BC9" s="51"/>
      <c r="BD9" s="51"/>
      <c r="BE9" s="51"/>
      <c r="BF9" s="51"/>
      <c r="BG9" s="51"/>
      <c r="BH9" s="51"/>
      <c r="BI9" s="51"/>
      <c r="BJ9" s="3"/>
      <c r="BK9" s="3"/>
      <c r="BL9" s="52" t="s">
        <v>20</v>
      </c>
      <c r="BM9" s="53"/>
      <c r="BN9" s="54" t="s">
        <v>21</v>
      </c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5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0.14000000000000001</v>
      </c>
      <c r="Q10" s="46"/>
      <c r="R10" s="46"/>
      <c r="S10" s="46"/>
      <c r="T10" s="46"/>
      <c r="U10" s="46"/>
      <c r="V10" s="46"/>
      <c r="W10" s="46">
        <f>データ!Q6</f>
        <v>100</v>
      </c>
      <c r="X10" s="46"/>
      <c r="Y10" s="46"/>
      <c r="Z10" s="46"/>
      <c r="AA10" s="46"/>
      <c r="AB10" s="46"/>
      <c r="AC10" s="46"/>
      <c r="AD10" s="45">
        <f>データ!R6</f>
        <v>6168</v>
      </c>
      <c r="AE10" s="45"/>
      <c r="AF10" s="45"/>
      <c r="AG10" s="45"/>
      <c r="AH10" s="45"/>
      <c r="AI10" s="45"/>
      <c r="AJ10" s="45"/>
      <c r="AK10" s="2"/>
      <c r="AL10" s="45">
        <f>データ!V6</f>
        <v>240</v>
      </c>
      <c r="AM10" s="45"/>
      <c r="AN10" s="45"/>
      <c r="AO10" s="45"/>
      <c r="AP10" s="45"/>
      <c r="AQ10" s="45"/>
      <c r="AR10" s="45"/>
      <c r="AS10" s="45"/>
      <c r="AT10" s="46">
        <f>データ!W6</f>
        <v>0.16</v>
      </c>
      <c r="AU10" s="46"/>
      <c r="AV10" s="46"/>
      <c r="AW10" s="46"/>
      <c r="AX10" s="46"/>
      <c r="AY10" s="46"/>
      <c r="AZ10" s="46"/>
      <c r="BA10" s="46"/>
      <c r="BB10" s="46">
        <f>データ!X6</f>
        <v>1500</v>
      </c>
      <c r="BC10" s="46"/>
      <c r="BD10" s="46"/>
      <c r="BE10" s="46"/>
      <c r="BF10" s="46"/>
      <c r="BG10" s="46"/>
      <c r="BH10" s="46"/>
      <c r="BI10" s="46"/>
      <c r="BJ10" s="2"/>
      <c r="BK10" s="2"/>
      <c r="BL10" s="47" t="s">
        <v>22</v>
      </c>
      <c r="BM10" s="48"/>
      <c r="BN10" s="49" t="s">
        <v>23</v>
      </c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50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1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118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116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1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1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117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15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【809.19】</v>
      </c>
      <c r="I86" s="12" t="str">
        <f>データ!CA6</f>
        <v>【57.02】</v>
      </c>
      <c r="J86" s="12" t="str">
        <f>データ!CL6</f>
        <v>【273.68】</v>
      </c>
      <c r="K86" s="12" t="str">
        <f>データ!CW6</f>
        <v>【52.55】</v>
      </c>
      <c r="L86" s="12" t="str">
        <f>データ!DH6</f>
        <v>【87.30】</v>
      </c>
      <c r="M86" s="12" t="s">
        <v>43</v>
      </c>
      <c r="N86" s="12" t="s">
        <v>43</v>
      </c>
      <c r="O86" s="12" t="str">
        <f>データ!EO6</f>
        <v>【0.02】</v>
      </c>
    </row>
  </sheetData>
  <sheetProtection algorithmName="SHA-512" hashValue="42jiq9+zoKtWjWMop6zql1Z2wdT4Scqv9I+N+TFwMGZxrNvkgjDTqPaarmkePRCVy99j3FSIV8qwGIoJGxvgCg==" saltValue="ZNh6hKXLcUpeKV5NKq4vkA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AL10:AS10"/>
    <mergeCell ref="AT10:BA10"/>
    <mergeCell ref="BB10:BI10"/>
    <mergeCell ref="BL10:BM10"/>
    <mergeCell ref="BN10:BY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44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45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46</v>
      </c>
      <c r="B3" s="15" t="s">
        <v>47</v>
      </c>
      <c r="C3" s="15" t="s">
        <v>48</v>
      </c>
      <c r="D3" s="15" t="s">
        <v>49</v>
      </c>
      <c r="E3" s="15" t="s">
        <v>50</v>
      </c>
      <c r="F3" s="15" t="s">
        <v>51</v>
      </c>
      <c r="G3" s="15" t="s">
        <v>52</v>
      </c>
      <c r="H3" s="73" t="s">
        <v>53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54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55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15">
      <c r="A4" s="14" t="s">
        <v>56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57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58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59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60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61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62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63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64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65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66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67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15">
      <c r="A5" s="14" t="s">
        <v>68</v>
      </c>
      <c r="B5" s="17"/>
      <c r="C5" s="17"/>
      <c r="D5" s="17"/>
      <c r="E5" s="17"/>
      <c r="F5" s="17"/>
      <c r="G5" s="17"/>
      <c r="H5" s="18" t="s">
        <v>69</v>
      </c>
      <c r="I5" s="18" t="s">
        <v>70</v>
      </c>
      <c r="J5" s="18" t="s">
        <v>71</v>
      </c>
      <c r="K5" s="18" t="s">
        <v>72</v>
      </c>
      <c r="L5" s="18" t="s">
        <v>73</v>
      </c>
      <c r="M5" s="18" t="s">
        <v>5</v>
      </c>
      <c r="N5" s="18" t="s">
        <v>74</v>
      </c>
      <c r="O5" s="18" t="s">
        <v>75</v>
      </c>
      <c r="P5" s="18" t="s">
        <v>76</v>
      </c>
      <c r="Q5" s="18" t="s">
        <v>77</v>
      </c>
      <c r="R5" s="18" t="s">
        <v>78</v>
      </c>
      <c r="S5" s="18" t="s">
        <v>79</v>
      </c>
      <c r="T5" s="18" t="s">
        <v>80</v>
      </c>
      <c r="U5" s="18" t="s">
        <v>81</v>
      </c>
      <c r="V5" s="18" t="s">
        <v>82</v>
      </c>
      <c r="W5" s="18" t="s">
        <v>83</v>
      </c>
      <c r="X5" s="18" t="s">
        <v>84</v>
      </c>
      <c r="Y5" s="18" t="s">
        <v>85</v>
      </c>
      <c r="Z5" s="18" t="s">
        <v>86</v>
      </c>
      <c r="AA5" s="18" t="s">
        <v>87</v>
      </c>
      <c r="AB5" s="18" t="s">
        <v>88</v>
      </c>
      <c r="AC5" s="18" t="s">
        <v>89</v>
      </c>
      <c r="AD5" s="18" t="s">
        <v>90</v>
      </c>
      <c r="AE5" s="18" t="s">
        <v>91</v>
      </c>
      <c r="AF5" s="18" t="s">
        <v>92</v>
      </c>
      <c r="AG5" s="18" t="s">
        <v>93</v>
      </c>
      <c r="AH5" s="18" t="s">
        <v>94</v>
      </c>
      <c r="AI5" s="18" t="s">
        <v>31</v>
      </c>
      <c r="AJ5" s="18" t="s">
        <v>85</v>
      </c>
      <c r="AK5" s="18" t="s">
        <v>86</v>
      </c>
      <c r="AL5" s="18" t="s">
        <v>87</v>
      </c>
      <c r="AM5" s="18" t="s">
        <v>88</v>
      </c>
      <c r="AN5" s="18" t="s">
        <v>89</v>
      </c>
      <c r="AO5" s="18" t="s">
        <v>90</v>
      </c>
      <c r="AP5" s="18" t="s">
        <v>91</v>
      </c>
      <c r="AQ5" s="18" t="s">
        <v>92</v>
      </c>
      <c r="AR5" s="18" t="s">
        <v>93</v>
      </c>
      <c r="AS5" s="18" t="s">
        <v>94</v>
      </c>
      <c r="AT5" s="18" t="s">
        <v>95</v>
      </c>
      <c r="AU5" s="18" t="s">
        <v>85</v>
      </c>
      <c r="AV5" s="18" t="s">
        <v>86</v>
      </c>
      <c r="AW5" s="18" t="s">
        <v>87</v>
      </c>
      <c r="AX5" s="18" t="s">
        <v>88</v>
      </c>
      <c r="AY5" s="18" t="s">
        <v>89</v>
      </c>
      <c r="AZ5" s="18" t="s">
        <v>90</v>
      </c>
      <c r="BA5" s="18" t="s">
        <v>91</v>
      </c>
      <c r="BB5" s="18" t="s">
        <v>92</v>
      </c>
      <c r="BC5" s="18" t="s">
        <v>93</v>
      </c>
      <c r="BD5" s="18" t="s">
        <v>94</v>
      </c>
      <c r="BE5" s="18" t="s">
        <v>95</v>
      </c>
      <c r="BF5" s="18" t="s">
        <v>85</v>
      </c>
      <c r="BG5" s="18" t="s">
        <v>86</v>
      </c>
      <c r="BH5" s="18" t="s">
        <v>87</v>
      </c>
      <c r="BI5" s="18" t="s">
        <v>88</v>
      </c>
      <c r="BJ5" s="18" t="s">
        <v>89</v>
      </c>
      <c r="BK5" s="18" t="s">
        <v>90</v>
      </c>
      <c r="BL5" s="18" t="s">
        <v>91</v>
      </c>
      <c r="BM5" s="18" t="s">
        <v>92</v>
      </c>
      <c r="BN5" s="18" t="s">
        <v>93</v>
      </c>
      <c r="BO5" s="18" t="s">
        <v>94</v>
      </c>
      <c r="BP5" s="18" t="s">
        <v>95</v>
      </c>
      <c r="BQ5" s="18" t="s">
        <v>85</v>
      </c>
      <c r="BR5" s="18" t="s">
        <v>86</v>
      </c>
      <c r="BS5" s="18" t="s">
        <v>87</v>
      </c>
      <c r="BT5" s="18" t="s">
        <v>88</v>
      </c>
      <c r="BU5" s="18" t="s">
        <v>89</v>
      </c>
      <c r="BV5" s="18" t="s">
        <v>90</v>
      </c>
      <c r="BW5" s="18" t="s">
        <v>91</v>
      </c>
      <c r="BX5" s="18" t="s">
        <v>92</v>
      </c>
      <c r="BY5" s="18" t="s">
        <v>93</v>
      </c>
      <c r="BZ5" s="18" t="s">
        <v>94</v>
      </c>
      <c r="CA5" s="18" t="s">
        <v>95</v>
      </c>
      <c r="CB5" s="18" t="s">
        <v>85</v>
      </c>
      <c r="CC5" s="18" t="s">
        <v>86</v>
      </c>
      <c r="CD5" s="18" t="s">
        <v>87</v>
      </c>
      <c r="CE5" s="18" t="s">
        <v>88</v>
      </c>
      <c r="CF5" s="18" t="s">
        <v>89</v>
      </c>
      <c r="CG5" s="18" t="s">
        <v>90</v>
      </c>
      <c r="CH5" s="18" t="s">
        <v>91</v>
      </c>
      <c r="CI5" s="18" t="s">
        <v>92</v>
      </c>
      <c r="CJ5" s="18" t="s">
        <v>93</v>
      </c>
      <c r="CK5" s="18" t="s">
        <v>94</v>
      </c>
      <c r="CL5" s="18" t="s">
        <v>95</v>
      </c>
      <c r="CM5" s="18" t="s">
        <v>85</v>
      </c>
      <c r="CN5" s="18" t="s">
        <v>86</v>
      </c>
      <c r="CO5" s="18" t="s">
        <v>87</v>
      </c>
      <c r="CP5" s="18" t="s">
        <v>88</v>
      </c>
      <c r="CQ5" s="18" t="s">
        <v>89</v>
      </c>
      <c r="CR5" s="18" t="s">
        <v>90</v>
      </c>
      <c r="CS5" s="18" t="s">
        <v>91</v>
      </c>
      <c r="CT5" s="18" t="s">
        <v>92</v>
      </c>
      <c r="CU5" s="18" t="s">
        <v>93</v>
      </c>
      <c r="CV5" s="18" t="s">
        <v>94</v>
      </c>
      <c r="CW5" s="18" t="s">
        <v>95</v>
      </c>
      <c r="CX5" s="18" t="s">
        <v>85</v>
      </c>
      <c r="CY5" s="18" t="s">
        <v>86</v>
      </c>
      <c r="CZ5" s="18" t="s">
        <v>87</v>
      </c>
      <c r="DA5" s="18" t="s">
        <v>88</v>
      </c>
      <c r="DB5" s="18" t="s">
        <v>89</v>
      </c>
      <c r="DC5" s="18" t="s">
        <v>90</v>
      </c>
      <c r="DD5" s="18" t="s">
        <v>91</v>
      </c>
      <c r="DE5" s="18" t="s">
        <v>92</v>
      </c>
      <c r="DF5" s="18" t="s">
        <v>93</v>
      </c>
      <c r="DG5" s="18" t="s">
        <v>94</v>
      </c>
      <c r="DH5" s="18" t="s">
        <v>95</v>
      </c>
      <c r="DI5" s="18" t="s">
        <v>85</v>
      </c>
      <c r="DJ5" s="18" t="s">
        <v>86</v>
      </c>
      <c r="DK5" s="18" t="s">
        <v>87</v>
      </c>
      <c r="DL5" s="18" t="s">
        <v>88</v>
      </c>
      <c r="DM5" s="18" t="s">
        <v>89</v>
      </c>
      <c r="DN5" s="18" t="s">
        <v>90</v>
      </c>
      <c r="DO5" s="18" t="s">
        <v>91</v>
      </c>
      <c r="DP5" s="18" t="s">
        <v>92</v>
      </c>
      <c r="DQ5" s="18" t="s">
        <v>93</v>
      </c>
      <c r="DR5" s="18" t="s">
        <v>94</v>
      </c>
      <c r="DS5" s="18" t="s">
        <v>95</v>
      </c>
      <c r="DT5" s="18" t="s">
        <v>85</v>
      </c>
      <c r="DU5" s="18" t="s">
        <v>86</v>
      </c>
      <c r="DV5" s="18" t="s">
        <v>87</v>
      </c>
      <c r="DW5" s="18" t="s">
        <v>88</v>
      </c>
      <c r="DX5" s="18" t="s">
        <v>89</v>
      </c>
      <c r="DY5" s="18" t="s">
        <v>90</v>
      </c>
      <c r="DZ5" s="18" t="s">
        <v>91</v>
      </c>
      <c r="EA5" s="18" t="s">
        <v>92</v>
      </c>
      <c r="EB5" s="18" t="s">
        <v>93</v>
      </c>
      <c r="EC5" s="18" t="s">
        <v>94</v>
      </c>
      <c r="ED5" s="18" t="s">
        <v>95</v>
      </c>
      <c r="EE5" s="18" t="s">
        <v>85</v>
      </c>
      <c r="EF5" s="18" t="s">
        <v>86</v>
      </c>
      <c r="EG5" s="18" t="s">
        <v>87</v>
      </c>
      <c r="EH5" s="18" t="s">
        <v>88</v>
      </c>
      <c r="EI5" s="18" t="s">
        <v>89</v>
      </c>
      <c r="EJ5" s="18" t="s">
        <v>90</v>
      </c>
      <c r="EK5" s="18" t="s">
        <v>91</v>
      </c>
      <c r="EL5" s="18" t="s">
        <v>92</v>
      </c>
      <c r="EM5" s="18" t="s">
        <v>93</v>
      </c>
      <c r="EN5" s="18" t="s">
        <v>94</v>
      </c>
      <c r="EO5" s="18" t="s">
        <v>95</v>
      </c>
    </row>
    <row r="6" spans="1:145" s="22" customFormat="1" x14ac:dyDescent="0.15">
      <c r="A6" s="14" t="s">
        <v>96</v>
      </c>
      <c r="B6" s="19">
        <f>B7</f>
        <v>2022</v>
      </c>
      <c r="C6" s="19">
        <f t="shared" ref="C6:X6" si="3">C7</f>
        <v>122122</v>
      </c>
      <c r="D6" s="19">
        <f t="shared" si="3"/>
        <v>47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千葉県　佐倉市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0.14000000000000001</v>
      </c>
      <c r="Q6" s="20">
        <f t="shared" si="3"/>
        <v>100</v>
      </c>
      <c r="R6" s="20">
        <f t="shared" si="3"/>
        <v>6168</v>
      </c>
      <c r="S6" s="20">
        <f t="shared" si="3"/>
        <v>171460</v>
      </c>
      <c r="T6" s="20">
        <f t="shared" si="3"/>
        <v>103.69</v>
      </c>
      <c r="U6" s="20">
        <f t="shared" si="3"/>
        <v>1653.58</v>
      </c>
      <c r="V6" s="20">
        <f t="shared" si="3"/>
        <v>240</v>
      </c>
      <c r="W6" s="20">
        <f t="shared" si="3"/>
        <v>0.16</v>
      </c>
      <c r="X6" s="20">
        <f t="shared" si="3"/>
        <v>1500</v>
      </c>
      <c r="Y6" s="21">
        <f>IF(Y7="",NA(),Y7)</f>
        <v>100</v>
      </c>
      <c r="Z6" s="21">
        <f t="shared" ref="Z6:AH6" si="4">IF(Z7="",NA(),Z7)</f>
        <v>100</v>
      </c>
      <c r="AA6" s="21">
        <f t="shared" si="4"/>
        <v>100</v>
      </c>
      <c r="AB6" s="21">
        <f t="shared" si="4"/>
        <v>100</v>
      </c>
      <c r="AC6" s="21">
        <f t="shared" si="4"/>
        <v>100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1">
        <f>IF(BF7="",NA(),BF7)</f>
        <v>498.3</v>
      </c>
      <c r="BG6" s="21">
        <f t="shared" ref="BG6:BO6" si="7">IF(BG7="",NA(),BG7)</f>
        <v>354.74</v>
      </c>
      <c r="BH6" s="21">
        <f t="shared" si="7"/>
        <v>212.71</v>
      </c>
      <c r="BI6" s="21">
        <f t="shared" si="7"/>
        <v>112.74</v>
      </c>
      <c r="BJ6" s="20">
        <f t="shared" si="7"/>
        <v>0</v>
      </c>
      <c r="BK6" s="21">
        <f t="shared" si="7"/>
        <v>789.46</v>
      </c>
      <c r="BL6" s="21">
        <f t="shared" si="7"/>
        <v>826.83</v>
      </c>
      <c r="BM6" s="21">
        <f t="shared" si="7"/>
        <v>867.83</v>
      </c>
      <c r="BN6" s="21">
        <f t="shared" si="7"/>
        <v>791.76</v>
      </c>
      <c r="BO6" s="21">
        <f t="shared" si="7"/>
        <v>900.82</v>
      </c>
      <c r="BP6" s="20" t="str">
        <f>IF(BP7="","",IF(BP7="-","【-】","【"&amp;SUBSTITUTE(TEXT(BP7,"#,##0.00"),"-","△")&amp;"】"))</f>
        <v>【809.19】</v>
      </c>
      <c r="BQ6" s="21">
        <f>IF(BQ7="",NA(),BQ7)</f>
        <v>19.739999999999998</v>
      </c>
      <c r="BR6" s="21">
        <f t="shared" ref="BR6:BZ6" si="8">IF(BR7="",NA(),BR7)</f>
        <v>17.16</v>
      </c>
      <c r="BS6" s="21">
        <f t="shared" si="8"/>
        <v>22.9</v>
      </c>
      <c r="BT6" s="21">
        <f t="shared" si="8"/>
        <v>22.99</v>
      </c>
      <c r="BU6" s="21">
        <f t="shared" si="8"/>
        <v>21.03</v>
      </c>
      <c r="BV6" s="21">
        <f t="shared" si="8"/>
        <v>57.77</v>
      </c>
      <c r="BW6" s="21">
        <f t="shared" si="8"/>
        <v>57.31</v>
      </c>
      <c r="BX6" s="21">
        <f t="shared" si="8"/>
        <v>57.08</v>
      </c>
      <c r="BY6" s="21">
        <f t="shared" si="8"/>
        <v>56.26</v>
      </c>
      <c r="BZ6" s="21">
        <f t="shared" si="8"/>
        <v>52.94</v>
      </c>
      <c r="CA6" s="20" t="str">
        <f>IF(CA7="","",IF(CA7="-","【-】","【"&amp;SUBSTITUTE(TEXT(CA7,"#,##0.00"),"-","△")&amp;"】"))</f>
        <v>【57.02】</v>
      </c>
      <c r="CB6" s="21">
        <f>IF(CB7="",NA(),CB7)</f>
        <v>554.14</v>
      </c>
      <c r="CC6" s="21">
        <f t="shared" ref="CC6:CK6" si="9">IF(CC7="",NA(),CC7)</f>
        <v>555.54</v>
      </c>
      <c r="CD6" s="21">
        <f t="shared" si="9"/>
        <v>421.15</v>
      </c>
      <c r="CE6" s="21">
        <f t="shared" si="9"/>
        <v>396.43</v>
      </c>
      <c r="CF6" s="21">
        <f t="shared" si="9"/>
        <v>507.02</v>
      </c>
      <c r="CG6" s="21">
        <f t="shared" si="9"/>
        <v>274.35000000000002</v>
      </c>
      <c r="CH6" s="21">
        <f t="shared" si="9"/>
        <v>273.52</v>
      </c>
      <c r="CI6" s="21">
        <f t="shared" si="9"/>
        <v>274.99</v>
      </c>
      <c r="CJ6" s="21">
        <f t="shared" si="9"/>
        <v>282.08999999999997</v>
      </c>
      <c r="CK6" s="21">
        <f t="shared" si="9"/>
        <v>303.27999999999997</v>
      </c>
      <c r="CL6" s="20" t="str">
        <f>IF(CL7="","",IF(CL7="-","【-】","【"&amp;SUBSTITUTE(TEXT(CL7,"#,##0.00"),"-","△")&amp;"】"))</f>
        <v>【273.68】</v>
      </c>
      <c r="CM6" s="21">
        <f>IF(CM7="",NA(),CM7)</f>
        <v>59.84</v>
      </c>
      <c r="CN6" s="21">
        <f t="shared" ref="CN6:CV6" si="10">IF(CN7="",NA(),CN7)</f>
        <v>67.209999999999994</v>
      </c>
      <c r="CO6" s="21">
        <f t="shared" si="10"/>
        <v>68.03</v>
      </c>
      <c r="CP6" s="21">
        <f t="shared" si="10"/>
        <v>65.569999999999993</v>
      </c>
      <c r="CQ6" s="21">
        <f t="shared" si="10"/>
        <v>54.92</v>
      </c>
      <c r="CR6" s="21">
        <f t="shared" si="10"/>
        <v>50.68</v>
      </c>
      <c r="CS6" s="21">
        <f t="shared" si="10"/>
        <v>50.14</v>
      </c>
      <c r="CT6" s="21">
        <f t="shared" si="10"/>
        <v>54.83</v>
      </c>
      <c r="CU6" s="21">
        <f t="shared" si="10"/>
        <v>66.53</v>
      </c>
      <c r="CV6" s="21">
        <f t="shared" si="10"/>
        <v>52.35</v>
      </c>
      <c r="CW6" s="20" t="str">
        <f>IF(CW7="","",IF(CW7="-","【-】","【"&amp;SUBSTITUTE(TEXT(CW7,"#,##0.00"),"-","△")&amp;"】"))</f>
        <v>【52.55】</v>
      </c>
      <c r="CX6" s="21">
        <f>IF(CX7="",NA(),CX7)</f>
        <v>92.72</v>
      </c>
      <c r="CY6" s="21">
        <f t="shared" ref="CY6:DG6" si="11">IF(CY7="",NA(),CY7)</f>
        <v>91.95</v>
      </c>
      <c r="CZ6" s="21">
        <f t="shared" si="11"/>
        <v>91.47</v>
      </c>
      <c r="DA6" s="21">
        <f t="shared" si="11"/>
        <v>90.24</v>
      </c>
      <c r="DB6" s="21">
        <f t="shared" si="11"/>
        <v>91.67</v>
      </c>
      <c r="DC6" s="21">
        <f t="shared" si="11"/>
        <v>84.86</v>
      </c>
      <c r="DD6" s="21">
        <f t="shared" si="11"/>
        <v>84.98</v>
      </c>
      <c r="DE6" s="21">
        <f t="shared" si="11"/>
        <v>84.7</v>
      </c>
      <c r="DF6" s="21">
        <f t="shared" si="11"/>
        <v>84.67</v>
      </c>
      <c r="DG6" s="21">
        <f t="shared" si="11"/>
        <v>84.39</v>
      </c>
      <c r="DH6" s="20" t="str">
        <f>IF(DH7="","",IF(DH7="-","【-】","【"&amp;SUBSTITUTE(TEXT(DH7,"#,##0.00"),"-","△")&amp;"】"))</f>
        <v>【87.30】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0.01</v>
      </c>
      <c r="EK6" s="21">
        <f t="shared" si="14"/>
        <v>0.02</v>
      </c>
      <c r="EL6" s="21">
        <f t="shared" si="14"/>
        <v>0.25</v>
      </c>
      <c r="EM6" s="21">
        <f t="shared" si="14"/>
        <v>0.05</v>
      </c>
      <c r="EN6" s="21">
        <f t="shared" si="14"/>
        <v>0.03</v>
      </c>
      <c r="EO6" s="20" t="str">
        <f>IF(EO7="","",IF(EO7="-","【-】","【"&amp;SUBSTITUTE(TEXT(EO7,"#,##0.00"),"-","△")&amp;"】"))</f>
        <v>【0.02】</v>
      </c>
    </row>
    <row r="7" spans="1:145" s="22" customFormat="1" x14ac:dyDescent="0.15">
      <c r="A7" s="14"/>
      <c r="B7" s="23">
        <v>2022</v>
      </c>
      <c r="C7" s="23">
        <v>122122</v>
      </c>
      <c r="D7" s="23">
        <v>47</v>
      </c>
      <c r="E7" s="23">
        <v>17</v>
      </c>
      <c r="F7" s="23">
        <v>5</v>
      </c>
      <c r="G7" s="23">
        <v>0</v>
      </c>
      <c r="H7" s="23" t="s">
        <v>97</v>
      </c>
      <c r="I7" s="23" t="s">
        <v>98</v>
      </c>
      <c r="J7" s="23" t="s">
        <v>99</v>
      </c>
      <c r="K7" s="23" t="s">
        <v>100</v>
      </c>
      <c r="L7" s="23" t="s">
        <v>101</v>
      </c>
      <c r="M7" s="23" t="s">
        <v>102</v>
      </c>
      <c r="N7" s="24" t="s">
        <v>103</v>
      </c>
      <c r="O7" s="24" t="s">
        <v>104</v>
      </c>
      <c r="P7" s="24">
        <v>0.14000000000000001</v>
      </c>
      <c r="Q7" s="24">
        <v>100</v>
      </c>
      <c r="R7" s="24">
        <v>6168</v>
      </c>
      <c r="S7" s="24">
        <v>171460</v>
      </c>
      <c r="T7" s="24">
        <v>103.69</v>
      </c>
      <c r="U7" s="24">
        <v>1653.58</v>
      </c>
      <c r="V7" s="24">
        <v>240</v>
      </c>
      <c r="W7" s="24">
        <v>0.16</v>
      </c>
      <c r="X7" s="24">
        <v>1500</v>
      </c>
      <c r="Y7" s="24">
        <v>100</v>
      </c>
      <c r="Z7" s="24">
        <v>100</v>
      </c>
      <c r="AA7" s="24">
        <v>100</v>
      </c>
      <c r="AB7" s="24">
        <v>100</v>
      </c>
      <c r="AC7" s="24">
        <v>100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498.3</v>
      </c>
      <c r="BG7" s="24">
        <v>354.74</v>
      </c>
      <c r="BH7" s="24">
        <v>212.71</v>
      </c>
      <c r="BI7" s="24">
        <v>112.74</v>
      </c>
      <c r="BJ7" s="24">
        <v>0</v>
      </c>
      <c r="BK7" s="24">
        <v>789.46</v>
      </c>
      <c r="BL7" s="24">
        <v>826.83</v>
      </c>
      <c r="BM7" s="24">
        <v>867.83</v>
      </c>
      <c r="BN7" s="24">
        <v>791.76</v>
      </c>
      <c r="BO7" s="24">
        <v>900.82</v>
      </c>
      <c r="BP7" s="24">
        <v>809.19</v>
      </c>
      <c r="BQ7" s="24">
        <v>19.739999999999998</v>
      </c>
      <c r="BR7" s="24">
        <v>17.16</v>
      </c>
      <c r="BS7" s="24">
        <v>22.9</v>
      </c>
      <c r="BT7" s="24">
        <v>22.99</v>
      </c>
      <c r="BU7" s="24">
        <v>21.03</v>
      </c>
      <c r="BV7" s="24">
        <v>57.77</v>
      </c>
      <c r="BW7" s="24">
        <v>57.31</v>
      </c>
      <c r="BX7" s="24">
        <v>57.08</v>
      </c>
      <c r="BY7" s="24">
        <v>56.26</v>
      </c>
      <c r="BZ7" s="24">
        <v>52.94</v>
      </c>
      <c r="CA7" s="24">
        <v>57.02</v>
      </c>
      <c r="CB7" s="24">
        <v>554.14</v>
      </c>
      <c r="CC7" s="24">
        <v>555.54</v>
      </c>
      <c r="CD7" s="24">
        <v>421.15</v>
      </c>
      <c r="CE7" s="24">
        <v>396.43</v>
      </c>
      <c r="CF7" s="24">
        <v>507.02</v>
      </c>
      <c r="CG7" s="24">
        <v>274.35000000000002</v>
      </c>
      <c r="CH7" s="24">
        <v>273.52</v>
      </c>
      <c r="CI7" s="24">
        <v>274.99</v>
      </c>
      <c r="CJ7" s="24">
        <v>282.08999999999997</v>
      </c>
      <c r="CK7" s="24">
        <v>303.27999999999997</v>
      </c>
      <c r="CL7" s="24">
        <v>273.68</v>
      </c>
      <c r="CM7" s="24">
        <v>59.84</v>
      </c>
      <c r="CN7" s="24">
        <v>67.209999999999994</v>
      </c>
      <c r="CO7" s="24">
        <v>68.03</v>
      </c>
      <c r="CP7" s="24">
        <v>65.569999999999993</v>
      </c>
      <c r="CQ7" s="24">
        <v>54.92</v>
      </c>
      <c r="CR7" s="24">
        <v>50.68</v>
      </c>
      <c r="CS7" s="24">
        <v>50.14</v>
      </c>
      <c r="CT7" s="24">
        <v>54.83</v>
      </c>
      <c r="CU7" s="24">
        <v>66.53</v>
      </c>
      <c r="CV7" s="24">
        <v>52.35</v>
      </c>
      <c r="CW7" s="24">
        <v>52.55</v>
      </c>
      <c r="CX7" s="24">
        <v>92.72</v>
      </c>
      <c r="CY7" s="24">
        <v>91.95</v>
      </c>
      <c r="CZ7" s="24">
        <v>91.47</v>
      </c>
      <c r="DA7" s="24">
        <v>90.24</v>
      </c>
      <c r="DB7" s="24">
        <v>91.67</v>
      </c>
      <c r="DC7" s="24">
        <v>84.86</v>
      </c>
      <c r="DD7" s="24">
        <v>84.98</v>
      </c>
      <c r="DE7" s="24">
        <v>84.7</v>
      </c>
      <c r="DF7" s="24">
        <v>84.67</v>
      </c>
      <c r="DG7" s="24">
        <v>84.39</v>
      </c>
      <c r="DH7" s="24">
        <v>87.3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0.01</v>
      </c>
      <c r="EK7" s="24">
        <v>0.02</v>
      </c>
      <c r="EL7" s="24">
        <v>0.25</v>
      </c>
      <c r="EM7" s="24">
        <v>0.05</v>
      </c>
      <c r="EN7" s="24">
        <v>0.03</v>
      </c>
      <c r="EO7" s="24">
        <v>0.02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105</v>
      </c>
      <c r="C9" s="26" t="s">
        <v>106</v>
      </c>
      <c r="D9" s="26" t="s">
        <v>107</v>
      </c>
      <c r="E9" s="26" t="s">
        <v>108</v>
      </c>
      <c r="F9" s="26" t="s">
        <v>109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47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110</v>
      </c>
    </row>
    <row r="12" spans="1:145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111</v>
      </c>
    </row>
    <row r="13" spans="1:145" x14ac:dyDescent="0.15">
      <c r="B13" t="s">
        <v>112</v>
      </c>
      <c r="C13" t="s">
        <v>113</v>
      </c>
      <c r="D13" t="s">
        <v>113</v>
      </c>
      <c r="E13" t="s">
        <v>113</v>
      </c>
      <c r="F13" t="s">
        <v>114</v>
      </c>
      <c r="G13" t="s">
        <v>115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Printed>2024-01-18T01:29:37Z</cp:lastPrinted>
  <dcterms:created xsi:type="dcterms:W3CDTF">2023-12-12T02:53:33Z</dcterms:created>
  <dcterms:modified xsi:type="dcterms:W3CDTF">2024-02-19T10:38:06Z</dcterms:modified>
  <cp:category/>
</cp:coreProperties>
</file>