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1_水道事業\"/>
    </mc:Choice>
  </mc:AlternateContent>
  <xr:revisionPtr revIDLastSave="0" documentId="13_ncr:1_{C349E819-AA73-4A25-A807-FBFA8750E308}" xr6:coauthVersionLast="47" xr6:coauthVersionMax="47" xr10:uidLastSave="{00000000-0000-0000-0000-000000000000}"/>
  <workbookProtection workbookAlgorithmName="SHA-512" workbookHashValue="VVfzHI4OApquIiDqATut6VfwPvagvxYAEu2rLwCDHkjOfFDnwCpW7D+w5y8hZP18FbVSxVgIpYXgBZGHPKYzdQ==" workbookSaltValue="EiQhB5tcLaKP7qHgnfuOLQ=="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D8" i="4"/>
  <c r="W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<sst xmlns="http://schemas.openxmlformats.org/spreadsheetml/2006/main" count="228" uniqueCount="114">
  <si>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</si>
  <si>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</si>
  <si>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</si>
  <si>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</si>
  <si>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</si>
  <si>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</si>
  <si>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</si>
  <si>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</si>
  <si>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</si>
  <si>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</si>
  <si>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</si>
  <si>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</si>
  <si>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</si>
  <si>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</si>
  <si>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</si>
  <si>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</si>
  <si>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</si>
  <si>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</si>
  <si>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</si>
  <si>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</si>
  <si>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</si>
  <si>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</si>
  <si>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</si>
  <si>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</si>
  <si>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</si>
  <si>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</si>
  <si>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</si>
  <si>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</si>
  <si>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</si>
  <si>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</si>
  <si>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</si>
  <si>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</si>
  <si>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</si>
  <si>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</si>
  <si>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</si>
  <si>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</si>
  <si>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</si>
  <si>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</si>
  <si>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</si>
  <si>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</si>
  <si>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</si>
  <si>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</si>
  <si>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</si>
  <si>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</si>
  <si>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</si>
  <si>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</si>
  <si>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</si>
  <si>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</si>
  <si>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</si>
  <si>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</si>
  <si>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</si>
  <si>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</si>
  <si>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</si>
  <si>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</si>
  <si>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</si>
  <si>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</si>
  <si>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</si>
  <si>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</si>
  <si>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</si>
  <si>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</si>
  <si>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</si>
  <si>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</si>
  <si>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</si>
  <si>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</si>
  <si>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</si>
  <si>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</si>
  <si>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</si>
  <si>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</si>
  <si>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</si>
  <si>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</si>
  <si>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</si>
  <si>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</si>
  <si>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</si>
  <si>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</si>
  <si>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</si>
  <si>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</si>
  <si>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</si>
  <si>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</si>
  <si>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</si>
  <si>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</si>
  <si>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</si>
  <si>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</si>
  <si>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</si>
  <si>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</si>
  <si>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</si>
  <si>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</si>
  <si>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</si>
  <si>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</si>
  <si>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</si>
  <si>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</si>
  <si>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</si>
  <si>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</si>
  <si>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</si>
  <si>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流山市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</si>
  <si>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</si>
  <si>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</si>
  <si>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</si>
  <si>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</si>
  <si>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</si>
  <si>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</si>
  <si>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</si>
  <si>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</si>
  <si>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</si>
  <si>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</si>
  <si>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</si>
  <si>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</si>
  <si>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</si>
  <si>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</si>
  <si>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</si>
  <si>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</si>
  <si>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</si>
  <si>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①有形固定資産減価償却率は類似団体平均値に比し低い水準で、比較的新しい施設を有しているといえる。
②管路経年化率は前年度に比べて大きく増加しているものの、類似団体平均値を下回る水準で推移しており、老朽化の程度は低いといえる。
③管路更新率は、類似団体平均値をやや下回る水準となった。「流山市水道ビジョン」に掲げる管路更新率２％の目標に届いておらず、着実に管路更新を行っていく必要がある。</t>
    <rPh sb="51" eb="53">
      <t>カンロ</t>
    </rPh>
    <rPh sb="53" eb="56">
      <t>ケイネンカ</t>
    </rPh>
    <rPh sb="56" eb="57">
      <t>リツ</t>
    </rPh>
    <rPh sb="58" eb="61">
      <t>ゼンネンド</t>
    </rPh>
    <rPh sb="62" eb="63">
      <t>クラ</t>
    </rPh>
    <rPh sb="65" eb="66">
      <t>オオ</t>
    </rPh>
    <rPh sb="68" eb="70">
      <t>ゾウカ</t>
    </rPh>
    <rPh sb="78" eb="80">
      <t>ルイジ</t>
    </rPh>
    <rPh sb="80" eb="82">
      <t>ダンタイ</t>
    </rPh>
    <rPh sb="82" eb="85">
      <t>ヘイキンチ</t>
    </rPh>
    <rPh sb="86" eb="88">
      <t>シタマワ</t>
    </rPh>
    <rPh sb="89" eb="91">
      <t>スイジュン</t>
    </rPh>
    <rPh sb="92" eb="94">
      <t>スイイ</t>
    </rPh>
    <rPh sb="99" eb="102">
      <t>ロウキュウカ</t>
    </rPh>
    <rPh sb="103" eb="105">
      <t>テイド</t>
    </rPh>
    <rPh sb="106" eb="107">
      <t>ヒク</t>
    </rPh>
    <rPh sb="133" eb="135">
      <t>シタマワ</t>
    </rPh>
    <phoneticPr fontId="4"/>
  </si>
  <si>
    <t>光熱費高騰の影響を受けた原水及び浄水費の増加により、①経常収支比率は減少したが、令和3年度に引き続き100%を上回っている。累積欠損金なく②累積欠損金比率は0％を維持。健全な経営が行われているといえる。
一般会計への納付金5億円の支出等に伴う約3億円の流動資産の減少により③流動比率は低下したが、類似団体平均値を上回り、300％を超える比率を維持しており、短期的支払能力に懸念はない。
計画的な償還による企業債残高の減少により、④企業債残高対給水収益比率は低下しており、長期的にも安定した経営が行われているといえる。
⑤料金回収率は令和3年度に引き続き100％を上回っており、給水に係る費用は給水収益でまかなえていることがわかる。
⑦施設利用率は前年度同様の水準を維持。類似団体平均を上回っており、適正な施設規模であるといえる。</t>
    <rPh sb="0" eb="3">
      <t>コウネツヒ</t>
    </rPh>
    <rPh sb="3" eb="5">
      <t>コウトウ</t>
    </rPh>
    <rPh sb="6" eb="8">
      <t>エイキョウ</t>
    </rPh>
    <rPh sb="9" eb="10">
      <t>ウ</t>
    </rPh>
    <rPh sb="12" eb="14">
      <t>ゲンスイ</t>
    </rPh>
    <rPh sb="14" eb="15">
      <t>オヨ</t>
    </rPh>
    <rPh sb="16" eb="18">
      <t>ジョウスイ</t>
    </rPh>
    <rPh sb="18" eb="19">
      <t>ヒ</t>
    </rPh>
    <rPh sb="20" eb="22">
      <t>ゾウカ</t>
    </rPh>
    <rPh sb="34" eb="36">
      <t>ゲンショウ</t>
    </rPh>
    <rPh sb="40" eb="42">
      <t>レイワ</t>
    </rPh>
    <rPh sb="43" eb="45">
      <t>ネンド</t>
    </rPh>
    <rPh sb="46" eb="47">
      <t>ヒ</t>
    </rPh>
    <rPh sb="48" eb="49">
      <t>ツヅ</t>
    </rPh>
    <rPh sb="55" eb="57">
      <t>ウワマワ</t>
    </rPh>
    <rPh sb="118" eb="119">
      <t>トウ</t>
    </rPh>
    <rPh sb="120" eb="121">
      <t>トモナ</t>
    </rPh>
    <rPh sb="172" eb="174">
      <t>イジ</t>
    </rPh>
    <rPh sb="179" eb="182">
      <t>タンキテキ</t>
    </rPh>
    <rPh sb="204" eb="206">
      <t>キギョウ</t>
    </rPh>
    <rPh sb="206" eb="207">
      <t>サイ</t>
    </rPh>
    <rPh sb="207" eb="209">
      <t>ザンダカ</t>
    </rPh>
    <rPh sb="210" eb="212">
      <t>ゲンショウ</t>
    </rPh>
    <rPh sb="237" eb="240">
      <t>チョウキテキ</t>
    </rPh>
    <rPh sb="242" eb="244">
      <t>アンテイ</t>
    </rPh>
    <rPh sb="246" eb="248">
      <t>ケイエイ</t>
    </rPh>
    <rPh sb="249" eb="250">
      <t>オコナ</t>
    </rPh>
    <rPh sb="327" eb="330">
      <t>ゼンネンド</t>
    </rPh>
    <rPh sb="330" eb="332">
      <t>ドウヨウ</t>
    </rPh>
    <rPh sb="333" eb="335">
      <t>スイジュン</t>
    </rPh>
    <rPh sb="336" eb="338">
      <t>イジ</t>
    </rPh>
    <phoneticPr fontId="4"/>
  </si>
  <si>
    <t xml:space="preserve">マンション開発が落ち着くとともに給水申込納付金等による収入は前年比で減少に転じたものの、収支の状況は堅調に推移している。企業債残高を減少させながらも手持ち資金は潤沢で、支払能力を十分に有していることなどからも経営状況は健全であるといえる。
つくばエクスプレス沿線の区画整理事業等に伴う新設整備に労力を割いていることから、既存管路の更新率がやや低い状況にあり、令和4年度は全国平均及び類似団体平均より低い水準となった。今後も人口増加に見合った必要な投資を行い、管路新設とのバランスをとりながら、既存管路の更新を着実に進めていく。
</t>
    <rPh sb="8" eb="9">
      <t>オ</t>
    </rPh>
    <rPh sb="10" eb="11">
      <t>ツ</t>
    </rPh>
    <rPh sb="23" eb="24">
      <t>トウ</t>
    </rPh>
    <rPh sb="27" eb="29">
      <t>シュウニュウ</t>
    </rPh>
    <rPh sb="30" eb="33">
      <t>ゼンネンヒ</t>
    </rPh>
    <rPh sb="34" eb="36">
      <t>ゲンショウ</t>
    </rPh>
    <rPh sb="37" eb="38">
      <t>テン</t>
    </rPh>
    <rPh sb="44" eb="46">
      <t>シュウシ</t>
    </rPh>
    <rPh sb="47" eb="49">
      <t>ジョウキョウ</t>
    </rPh>
    <rPh sb="50" eb="52">
      <t>ケンチョウ</t>
    </rPh>
    <rPh sb="53" eb="55">
      <t>スイイ</t>
    </rPh>
    <rPh sb="192" eb="194">
      <t>ルイジ</t>
    </rPh>
    <rPh sb="194" eb="196">
      <t>ダンタイ</t>
    </rPh>
    <rPh sb="200" eb="201">
      <t>ヒク</t>
    </rPh>
    <rPh sb="230" eb="232">
      <t>カンロ</t>
    </rPh>
    <rPh sb="232" eb="234">
      <t>シンセツ</t>
    </rPh>
    <rPh sb="247" eb="249">
      <t>キゾン</t>
    </rPh>
    <rPh sb="249" eb="251">
      <t>カンロ</t>
    </rPh>
    <rPh sb="252" eb="254">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</si>
</sst>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0.22</c:v>
                </c:pt>
                <c:pt idx="1">
                  <c:v>0.4</c:v>
                </c:pt>
                <c:pt idx="2">
                  <c:v>0.97</c:v>
                </c:pt>
                <c:pt idx="3">
                  <c:v>0.74</c:v>
                </c:pt>
                <c:pt idx="4">
                  <c:v>0.61</c:v>
                </c:pt>
              </c:numCache>
            </c:numRef>
          </c:val>
          <c:extLst>
            <c:ext xmlns:c16="http://schemas.microsoft.com/office/drawing/2014/chart" uri="{C3380CC4-5D6E-409C-BE32-E72D297353CC}">
              <c16:uniqueId val="{00000000-3A0F-4D0F-922A-24E7D512973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3A0F-4D0F-922A-24E7D512973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83.08</c:v>
                </c:pt>
                <c:pt idx="1">
                  <c:v>84.9</c:v>
                </c:pt>
                <c:pt idx="2">
                  <c:v>86.67</c:v>
                </c:pt>
                <c:pt idx="3">
                  <c:v>79.97</c:v>
                </c:pt>
                <c:pt idx="4">
                  <c:v>79.34</c:v>
                </c:pt>
              </c:numCache>
            </c:numRef>
          </c:val>
          <c:extLst>
            <c:ext xmlns:c16="http://schemas.microsoft.com/office/drawing/2014/chart" uri="{C3380CC4-5D6E-409C-BE32-E72D297353CC}">
              <c16:uniqueId val="{00000000-6FF5-470F-AAC3-F41935E09A9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6FF5-470F-AAC3-F41935E09A9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94.77</c:v>
                </c:pt>
                <c:pt idx="1">
                  <c:v>94.38</c:v>
                </c:pt>
                <c:pt idx="2">
                  <c:v>94.84</c:v>
                </c:pt>
                <c:pt idx="3">
                  <c:v>94.85</c:v>
                </c:pt>
                <c:pt idx="4">
                  <c:v>95.55</c:v>
                </c:pt>
              </c:numCache>
            </c:numRef>
          </c:val>
          <c:extLst>
            <c:ext xmlns:c16="http://schemas.microsoft.com/office/drawing/2014/chart" uri="{C3380CC4-5D6E-409C-BE32-E72D297353CC}">
              <c16:uniqueId val="{00000000-2DB1-4584-AFB7-72619F6E930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2DB1-4584-AFB7-72619F6E930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133.11000000000001</c:v>
                </c:pt>
                <c:pt idx="1">
                  <c:v>111.03</c:v>
                </c:pt>
                <c:pt idx="2">
                  <c:v>135.33000000000001</c:v>
                </c:pt>
                <c:pt idx="3">
                  <c:v>136.6</c:v>
                </c:pt>
                <c:pt idx="4">
                  <c:v>129.37</c:v>
                </c:pt>
              </c:numCache>
            </c:numRef>
          </c:val>
          <c:extLst>
            <c:ext xmlns:c16="http://schemas.microsoft.com/office/drawing/2014/chart" uri="{C3380CC4-5D6E-409C-BE32-E72D297353CC}">
              <c16:uniqueId val="{00000000-C639-4778-974E-09E1E70D495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C639-4778-974E-09E1E70D495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44.15</c:v>
                </c:pt>
                <c:pt idx="1">
                  <c:v>45.48</c:v>
                </c:pt>
                <c:pt idx="2">
                  <c:v>46.76</c:v>
                </c:pt>
                <c:pt idx="3">
                  <c:v>47.53</c:v>
                </c:pt>
                <c:pt idx="4">
                  <c:v>48.85</c:v>
                </c:pt>
              </c:numCache>
            </c:numRef>
          </c:val>
          <c:extLst>
            <c:ext xmlns:c16="http://schemas.microsoft.com/office/drawing/2014/chart" uri="{C3380CC4-5D6E-409C-BE32-E72D297353CC}">
              <c16:uniqueId val="{00000000-3927-472D-826D-BE4C8F4EA39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3927-472D-826D-BE4C8F4EA39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8.64</c:v>
                </c:pt>
                <c:pt idx="1">
                  <c:v>22.58</c:v>
                </c:pt>
                <c:pt idx="2">
                  <c:v>3.48</c:v>
                </c:pt>
                <c:pt idx="3">
                  <c:v>3.45</c:v>
                </c:pt>
                <c:pt idx="4">
                  <c:v>17.829999999999998</c:v>
                </c:pt>
              </c:numCache>
            </c:numRef>
          </c:val>
          <c:extLst>
            <c:ext xmlns:c16="http://schemas.microsoft.com/office/drawing/2014/chart" uri="{C3380CC4-5D6E-409C-BE32-E72D297353CC}">
              <c16:uniqueId val="{00000000-FFE9-49D2-BF9E-D06CABD3E4F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FFE9-49D2-BF9E-D06CABD3E4F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B5-4E92-8868-8E3287CE824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EDB5-4E92-8868-8E3287CE824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574.80999999999995</c:v>
                </c:pt>
                <c:pt idx="1">
                  <c:v>558.63</c:v>
                </c:pt>
                <c:pt idx="2">
                  <c:v>503.82</c:v>
                </c:pt>
                <c:pt idx="3">
                  <c:v>408.94</c:v>
                </c:pt>
                <c:pt idx="4">
                  <c:v>377.73</c:v>
                </c:pt>
              </c:numCache>
            </c:numRef>
          </c:val>
          <c:extLst>
            <c:ext xmlns:c16="http://schemas.microsoft.com/office/drawing/2014/chart" uri="{C3380CC4-5D6E-409C-BE32-E72D297353CC}">
              <c16:uniqueId val="{00000000-B4D2-4530-8DC8-AEFAC520B99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B4D2-4530-8DC8-AEFAC520B99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264</c:v>
                </c:pt>
                <c:pt idx="1">
                  <c:v>239.66</c:v>
                </c:pt>
                <c:pt idx="2">
                  <c:v>208.84</c:v>
                </c:pt>
                <c:pt idx="3">
                  <c:v>186.63</c:v>
                </c:pt>
                <c:pt idx="4">
                  <c:v>168.82</c:v>
                </c:pt>
              </c:numCache>
            </c:numRef>
          </c:val>
          <c:extLst>
            <c:ext xmlns:c16="http://schemas.microsoft.com/office/drawing/2014/chart" uri="{C3380CC4-5D6E-409C-BE32-E72D297353CC}">
              <c16:uniqueId val="{00000000-1581-437E-8A2B-B052C346122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1581-437E-8A2B-B052C346122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105.57</c:v>
                </c:pt>
                <c:pt idx="1">
                  <c:v>90.91</c:v>
                </c:pt>
                <c:pt idx="2">
                  <c:v>113.72</c:v>
                </c:pt>
                <c:pt idx="3">
                  <c:v>115.65</c:v>
                </c:pt>
                <c:pt idx="4">
                  <c:v>113.4</c:v>
                </c:pt>
              </c:numCache>
            </c:numRef>
          </c:val>
          <c:extLst>
            <c:ext xmlns:c16="http://schemas.microsoft.com/office/drawing/2014/chart" uri="{C3380CC4-5D6E-409C-BE32-E72D297353CC}">
              <c16:uniqueId val="{00000000-5B2F-4386-9FFE-0D09A2F8900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5B2F-4386-9FFE-0D09A2F8900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160.97999999999999</c:v>
                </c:pt>
                <c:pt idx="1">
                  <c:v>187.61</c:v>
                </c:pt>
                <c:pt idx="2">
                  <c:v>149.04</c:v>
                </c:pt>
                <c:pt idx="3">
                  <c:v>147.63999999999999</c:v>
                </c:pt>
                <c:pt idx="4">
                  <c:v>150.62</c:v>
                </c:pt>
              </c:numCache>
            </c:numRef>
          </c:val>
          <c:extLst>
            <c:ext xmlns:c16="http://schemas.microsoft.com/office/drawing/2014/chart" uri="{C3380CC4-5D6E-409C-BE32-E72D297353CC}">
              <c16:uniqueId val="{00000000-1441-4901-9BB8-1DDD6834018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1441-4901-9BB8-1DDD6834018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千葉県　流山市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A2</v>
      </c>
      <c r="X8" s="75"/>
      <c r="Y8" s="75"/>
      <c r="Z8" s="75"/>
      <c r="AA8" s="75"/>
      <c r="AB8" s="75"/>
      <c r="AC8" s="75"/>
      <c r="AD8" s="75" t="str">
        <f>データ!$M$6</f>
        <v>自治体職員</v>
      </c>
      <c r="AE8" s="75"/>
      <c r="AF8" s="75"/>
      <c r="AG8" s="75"/>
      <c r="AH8" s="75"/>
      <c r="AI8" s="75"/>
      <c r="AJ8" s="75"/>
      <c r="AK8" s="2"/>
      <c r="AL8" s="66">
        <f>データ!$R$6</f>
        <v>208401</v>
      </c>
      <c r="AM8" s="66"/>
      <c r="AN8" s="66"/>
      <c r="AO8" s="66"/>
      <c r="AP8" s="66"/>
      <c r="AQ8" s="66"/>
      <c r="AR8" s="66"/>
      <c r="AS8" s="66"/>
      <c r="AT8" s="37">
        <f>データ!$S$6</f>
        <v>35.32</v>
      </c>
      <c r="AU8" s="38"/>
      <c r="AV8" s="38"/>
      <c r="AW8" s="38"/>
      <c r="AX8" s="38"/>
      <c r="AY8" s="38"/>
      <c r="AZ8" s="38"/>
      <c r="BA8" s="38"/>
      <c r="BB8" s="55">
        <f>データ!$T$6</f>
        <v>5900.37</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81.150000000000006</v>
      </c>
      <c r="J10" s="38"/>
      <c r="K10" s="38"/>
      <c r="L10" s="38"/>
      <c r="M10" s="38"/>
      <c r="N10" s="38"/>
      <c r="O10" s="65"/>
      <c r="P10" s="55">
        <f>データ!$P$6</f>
        <v>99.36</v>
      </c>
      <c r="Q10" s="55"/>
      <c r="R10" s="55"/>
      <c r="S10" s="55"/>
      <c r="T10" s="55"/>
      <c r="U10" s="55"/>
      <c r="V10" s="55"/>
      <c r="W10" s="66">
        <f>データ!$Q$6</f>
        <v>2673</v>
      </c>
      <c r="X10" s="66"/>
      <c r="Y10" s="66"/>
      <c r="Z10" s="66"/>
      <c r="AA10" s="66"/>
      <c r="AB10" s="66"/>
      <c r="AC10" s="66"/>
      <c r="AD10" s="2"/>
      <c r="AE10" s="2"/>
      <c r="AF10" s="2"/>
      <c r="AG10" s="2"/>
      <c r="AH10" s="2"/>
      <c r="AI10" s="2"/>
      <c r="AJ10" s="2"/>
      <c r="AK10" s="2"/>
      <c r="AL10" s="66">
        <f>データ!$U$6</f>
        <v>208589</v>
      </c>
      <c r="AM10" s="66"/>
      <c r="AN10" s="66"/>
      <c r="AO10" s="66"/>
      <c r="AP10" s="66"/>
      <c r="AQ10" s="66"/>
      <c r="AR10" s="66"/>
      <c r="AS10" s="66"/>
      <c r="AT10" s="37">
        <f>データ!$V$6</f>
        <v>35.35</v>
      </c>
      <c r="AU10" s="38"/>
      <c r="AV10" s="38"/>
      <c r="AW10" s="38"/>
      <c r="AX10" s="38"/>
      <c r="AY10" s="38"/>
      <c r="AZ10" s="38"/>
      <c r="BA10" s="38"/>
      <c r="BB10" s="55">
        <f>データ!$W$6</f>
        <v>5900.68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W1VJAISm/MUsR3ieWjrdiM8y7/8dhpN1OghaRfa5wMyhUeoDszobkMZ7z+ag01X7m9iQCx0xeIXcKu/UP7FMOg==" saltValue="YduQpKESu1jIa7OPhfZL8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122203</v>
      </c>
      <c r="D6" s="20">
        <f t="shared" si="3"/>
        <v>46</v>
      </c>
      <c r="E6" s="20">
        <f t="shared" si="3"/>
        <v>1</v>
      </c>
      <c r="F6" s="20">
        <f t="shared" si="3"/>
        <v>0</v>
      </c>
      <c r="G6" s="20">
        <f t="shared" si="3"/>
        <v>1</v>
      </c>
      <c r="H6" s="20" t="str">
        <f t="shared" si="3"/>
        <v>千葉県　流山市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81.150000000000006</v>
      </c>
      <c r="P6" s="21">
        <f t="shared" si="3"/>
        <v>99.36</v>
      </c>
      <c r="Q6" s="21">
        <f t="shared" si="3"/>
        <v>2673</v>
      </c>
      <c r="R6" s="21">
        <f t="shared" si="3"/>
        <v>208401</v>
      </c>
      <c r="S6" s="21">
        <f t="shared" si="3"/>
        <v>35.32</v>
      </c>
      <c r="T6" s="21">
        <f t="shared" si="3"/>
        <v>5900.37</v>
      </c>
      <c r="U6" s="21">
        <f t="shared" si="3"/>
        <v>208589</v>
      </c>
      <c r="V6" s="21">
        <f t="shared" si="3"/>
        <v>35.35</v>
      </c>
      <c r="W6" s="21">
        <f t="shared" si="3"/>
        <v>5900.68</v>
      </c>
      <c r="X6" s="22">
        <f>IF(X7="",NA(),X7)</f>
        <v>133.11000000000001</v>
      </c>
      <c r="Y6" s="22">
        <f t="shared" ref="Y6:AG6" si="4">IF(Y7="",NA(),Y7)</f>
        <v>111.03</v>
      </c>
      <c r="Z6" s="22">
        <f t="shared" si="4"/>
        <v>135.33000000000001</v>
      </c>
      <c r="AA6" s="22">
        <f t="shared" si="4"/>
        <v>136.6</v>
      </c>
      <c r="AB6" s="22">
        <f t="shared" si="4"/>
        <v>129.37</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574.80999999999995</v>
      </c>
      <c r="AU6" s="22">
        <f t="shared" ref="AU6:BC6" si="6">IF(AU7="",NA(),AU7)</f>
        <v>558.63</v>
      </c>
      <c r="AV6" s="22">
        <f t="shared" si="6"/>
        <v>503.82</v>
      </c>
      <c r="AW6" s="22">
        <f t="shared" si="6"/>
        <v>408.94</v>
      </c>
      <c r="AX6" s="22">
        <f t="shared" si="6"/>
        <v>377.73</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264</v>
      </c>
      <c r="BF6" s="22">
        <f t="shared" ref="BF6:BN6" si="7">IF(BF7="",NA(),BF7)</f>
        <v>239.66</v>
      </c>
      <c r="BG6" s="22">
        <f t="shared" si="7"/>
        <v>208.84</v>
      </c>
      <c r="BH6" s="22">
        <f t="shared" si="7"/>
        <v>186.63</v>
      </c>
      <c r="BI6" s="22">
        <f t="shared" si="7"/>
        <v>168.82</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105.57</v>
      </c>
      <c r="BQ6" s="22">
        <f t="shared" ref="BQ6:BY6" si="8">IF(BQ7="",NA(),BQ7)</f>
        <v>90.91</v>
      </c>
      <c r="BR6" s="22">
        <f t="shared" si="8"/>
        <v>113.72</v>
      </c>
      <c r="BS6" s="22">
        <f t="shared" si="8"/>
        <v>115.65</v>
      </c>
      <c r="BT6" s="22">
        <f t="shared" si="8"/>
        <v>113.4</v>
      </c>
      <c r="BU6" s="22">
        <f t="shared" si="8"/>
        <v>104.84</v>
      </c>
      <c r="BV6" s="22">
        <f t="shared" si="8"/>
        <v>106.11</v>
      </c>
      <c r="BW6" s="22">
        <f t="shared" si="8"/>
        <v>103.75</v>
      </c>
      <c r="BX6" s="22">
        <f t="shared" si="8"/>
        <v>105.3</v>
      </c>
      <c r="BY6" s="22">
        <f t="shared" si="8"/>
        <v>99.41</v>
      </c>
      <c r="BZ6" s="21" t="str">
        <f>IF(BZ7="","",IF(BZ7="-","【-】","【"&amp;SUBSTITUTE(TEXT(BZ7,"#,##0.00"),"-","△")&amp;"】"))</f>
        <v>【97.47】</v>
      </c>
      <c r="CA6" s="22">
        <f>IF(CA7="",NA(),CA7)</f>
        <v>160.97999999999999</v>
      </c>
      <c r="CB6" s="22">
        <f t="shared" ref="CB6:CJ6" si="9">IF(CB7="",NA(),CB7)</f>
        <v>187.61</v>
      </c>
      <c r="CC6" s="22">
        <f t="shared" si="9"/>
        <v>149.04</v>
      </c>
      <c r="CD6" s="22">
        <f t="shared" si="9"/>
        <v>147.63999999999999</v>
      </c>
      <c r="CE6" s="22">
        <f t="shared" si="9"/>
        <v>150.62</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83.08</v>
      </c>
      <c r="CM6" s="22">
        <f t="shared" ref="CM6:CU6" si="10">IF(CM7="",NA(),CM7)</f>
        <v>84.9</v>
      </c>
      <c r="CN6" s="22">
        <f t="shared" si="10"/>
        <v>86.67</v>
      </c>
      <c r="CO6" s="22">
        <f t="shared" si="10"/>
        <v>79.97</v>
      </c>
      <c r="CP6" s="22">
        <f t="shared" si="10"/>
        <v>79.34</v>
      </c>
      <c r="CQ6" s="22">
        <f t="shared" si="10"/>
        <v>62.32</v>
      </c>
      <c r="CR6" s="22">
        <f t="shared" si="10"/>
        <v>61.71</v>
      </c>
      <c r="CS6" s="22">
        <f t="shared" si="10"/>
        <v>63.12</v>
      </c>
      <c r="CT6" s="22">
        <f t="shared" si="10"/>
        <v>62.57</v>
      </c>
      <c r="CU6" s="22">
        <f t="shared" si="10"/>
        <v>61.56</v>
      </c>
      <c r="CV6" s="21" t="str">
        <f>IF(CV7="","",IF(CV7="-","【-】","【"&amp;SUBSTITUTE(TEXT(CV7,"#,##0.00"),"-","△")&amp;"】"))</f>
        <v>【59.97】</v>
      </c>
      <c r="CW6" s="22">
        <f>IF(CW7="",NA(),CW7)</f>
        <v>94.77</v>
      </c>
      <c r="CX6" s="22">
        <f t="shared" ref="CX6:DF6" si="11">IF(CX7="",NA(),CX7)</f>
        <v>94.38</v>
      </c>
      <c r="CY6" s="22">
        <f t="shared" si="11"/>
        <v>94.84</v>
      </c>
      <c r="CZ6" s="22">
        <f t="shared" si="11"/>
        <v>94.85</v>
      </c>
      <c r="DA6" s="22">
        <f t="shared" si="11"/>
        <v>95.55</v>
      </c>
      <c r="DB6" s="22">
        <f t="shared" si="11"/>
        <v>90.19</v>
      </c>
      <c r="DC6" s="22">
        <f t="shared" si="11"/>
        <v>90.03</v>
      </c>
      <c r="DD6" s="22">
        <f t="shared" si="11"/>
        <v>90.09</v>
      </c>
      <c r="DE6" s="22">
        <f t="shared" si="11"/>
        <v>90.21</v>
      </c>
      <c r="DF6" s="22">
        <f t="shared" si="11"/>
        <v>90.11</v>
      </c>
      <c r="DG6" s="21" t="str">
        <f>IF(DG7="","",IF(DG7="-","【-】","【"&amp;SUBSTITUTE(TEXT(DG7,"#,##0.00"),"-","△")&amp;"】"))</f>
        <v>【89.76】</v>
      </c>
      <c r="DH6" s="22">
        <f>IF(DH7="",NA(),DH7)</f>
        <v>44.15</v>
      </c>
      <c r="DI6" s="22">
        <f t="shared" ref="DI6:DQ6" si="12">IF(DI7="",NA(),DI7)</f>
        <v>45.48</v>
      </c>
      <c r="DJ6" s="22">
        <f t="shared" si="12"/>
        <v>46.76</v>
      </c>
      <c r="DK6" s="22">
        <f t="shared" si="12"/>
        <v>47.53</v>
      </c>
      <c r="DL6" s="22">
        <f t="shared" si="12"/>
        <v>48.85</v>
      </c>
      <c r="DM6" s="22">
        <f t="shared" si="12"/>
        <v>48.86</v>
      </c>
      <c r="DN6" s="22">
        <f t="shared" si="12"/>
        <v>49.6</v>
      </c>
      <c r="DO6" s="22">
        <f t="shared" si="12"/>
        <v>50.31</v>
      </c>
      <c r="DP6" s="22">
        <f t="shared" si="12"/>
        <v>50.74</v>
      </c>
      <c r="DQ6" s="22">
        <f t="shared" si="12"/>
        <v>51.49</v>
      </c>
      <c r="DR6" s="21" t="str">
        <f>IF(DR7="","",IF(DR7="-","【-】","【"&amp;SUBSTITUTE(TEXT(DR7,"#,##0.00"),"-","△")&amp;"】"))</f>
        <v>【51.51】</v>
      </c>
      <c r="DS6" s="22">
        <f>IF(DS7="",NA(),DS7)</f>
        <v>8.64</v>
      </c>
      <c r="DT6" s="22">
        <f t="shared" ref="DT6:EB6" si="13">IF(DT7="",NA(),DT7)</f>
        <v>22.58</v>
      </c>
      <c r="DU6" s="22">
        <f t="shared" si="13"/>
        <v>3.48</v>
      </c>
      <c r="DV6" s="22">
        <f t="shared" si="13"/>
        <v>3.45</v>
      </c>
      <c r="DW6" s="22">
        <f t="shared" si="13"/>
        <v>17.829999999999998</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0.22</v>
      </c>
      <c r="EE6" s="22">
        <f t="shared" ref="EE6:EM6" si="14">IF(EE7="",NA(),EE7)</f>
        <v>0.4</v>
      </c>
      <c r="EF6" s="22">
        <f t="shared" si="14"/>
        <v>0.97</v>
      </c>
      <c r="EG6" s="22">
        <f t="shared" si="14"/>
        <v>0.74</v>
      </c>
      <c r="EH6" s="22">
        <f t="shared" si="14"/>
        <v>0.61</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15">
      <c r="A7" s="15"/>
      <c r="B7" s="24">
        <v>2022</v>
      </c>
      <c r="C7" s="24">
        <v>122203</v>
      </c>
      <c r="D7" s="24">
        <v>46</v>
      </c>
      <c r="E7" s="24">
        <v>1</v>
      </c>
      <c r="F7" s="24">
        <v>0</v>
      </c>
      <c r="G7" s="24">
        <v>1</v>
      </c>
      <c r="H7" s="24" t="s">
        <v>93</v>
      </c>
      <c r="I7" s="24" t="s">
        <v>94</v>
      </c>
      <c r="J7" s="24" t="s">
        <v>95</v>
      </c>
      <c r="K7" s="24" t="s">
        <v>96</v>
      </c>
      <c r="L7" s="24" t="s">
        <v>97</v>
      </c>
      <c r="M7" s="24" t="s">
        <v>98</v>
      </c>
      <c r="N7" s="25" t="s">
        <v>99</v>
      </c>
      <c r="O7" s="25">
        <v>81.150000000000006</v>
      </c>
      <c r="P7" s="25">
        <v>99.36</v>
      </c>
      <c r="Q7" s="25">
        <v>2673</v>
      </c>
      <c r="R7" s="25">
        <v>208401</v>
      </c>
      <c r="S7" s="25">
        <v>35.32</v>
      </c>
      <c r="T7" s="25">
        <v>5900.37</v>
      </c>
      <c r="U7" s="25">
        <v>208589</v>
      </c>
      <c r="V7" s="25">
        <v>35.35</v>
      </c>
      <c r="W7" s="25">
        <v>5900.68</v>
      </c>
      <c r="X7" s="25">
        <v>133.11000000000001</v>
      </c>
      <c r="Y7" s="25">
        <v>111.03</v>
      </c>
      <c r="Z7" s="25">
        <v>135.33000000000001</v>
      </c>
      <c r="AA7" s="25">
        <v>136.6</v>
      </c>
      <c r="AB7" s="25">
        <v>129.37</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574.80999999999995</v>
      </c>
      <c r="AU7" s="25">
        <v>558.63</v>
      </c>
      <c r="AV7" s="25">
        <v>503.82</v>
      </c>
      <c r="AW7" s="25">
        <v>408.94</v>
      </c>
      <c r="AX7" s="25">
        <v>377.73</v>
      </c>
      <c r="AY7" s="25">
        <v>318.89</v>
      </c>
      <c r="AZ7" s="25">
        <v>309.10000000000002</v>
      </c>
      <c r="BA7" s="25">
        <v>306.08</v>
      </c>
      <c r="BB7" s="25">
        <v>306.14999999999998</v>
      </c>
      <c r="BC7" s="25">
        <v>297.54000000000002</v>
      </c>
      <c r="BD7" s="25">
        <v>252.29</v>
      </c>
      <c r="BE7" s="25">
        <v>264</v>
      </c>
      <c r="BF7" s="25">
        <v>239.66</v>
      </c>
      <c r="BG7" s="25">
        <v>208.84</v>
      </c>
      <c r="BH7" s="25">
        <v>186.63</v>
      </c>
      <c r="BI7" s="25">
        <v>168.82</v>
      </c>
      <c r="BJ7" s="25">
        <v>290.07</v>
      </c>
      <c r="BK7" s="25">
        <v>290.42</v>
      </c>
      <c r="BL7" s="25">
        <v>294.66000000000003</v>
      </c>
      <c r="BM7" s="25">
        <v>285.27</v>
      </c>
      <c r="BN7" s="25">
        <v>294.73</v>
      </c>
      <c r="BO7" s="25">
        <v>268.07</v>
      </c>
      <c r="BP7" s="25">
        <v>105.57</v>
      </c>
      <c r="BQ7" s="25">
        <v>90.91</v>
      </c>
      <c r="BR7" s="25">
        <v>113.72</v>
      </c>
      <c r="BS7" s="25">
        <v>115.65</v>
      </c>
      <c r="BT7" s="25">
        <v>113.4</v>
      </c>
      <c r="BU7" s="25">
        <v>104.84</v>
      </c>
      <c r="BV7" s="25">
        <v>106.11</v>
      </c>
      <c r="BW7" s="25">
        <v>103.75</v>
      </c>
      <c r="BX7" s="25">
        <v>105.3</v>
      </c>
      <c r="BY7" s="25">
        <v>99.41</v>
      </c>
      <c r="BZ7" s="25">
        <v>97.47</v>
      </c>
      <c r="CA7" s="25">
        <v>160.97999999999999</v>
      </c>
      <c r="CB7" s="25">
        <v>187.61</v>
      </c>
      <c r="CC7" s="25">
        <v>149.04</v>
      </c>
      <c r="CD7" s="25">
        <v>147.63999999999999</v>
      </c>
      <c r="CE7" s="25">
        <v>150.62</v>
      </c>
      <c r="CF7" s="25">
        <v>161.82</v>
      </c>
      <c r="CG7" s="25">
        <v>161.03</v>
      </c>
      <c r="CH7" s="25">
        <v>159.93</v>
      </c>
      <c r="CI7" s="25">
        <v>162.77000000000001</v>
      </c>
      <c r="CJ7" s="25">
        <v>170.87</v>
      </c>
      <c r="CK7" s="25">
        <v>174.75</v>
      </c>
      <c r="CL7" s="25">
        <v>83.08</v>
      </c>
      <c r="CM7" s="25">
        <v>84.9</v>
      </c>
      <c r="CN7" s="25">
        <v>86.67</v>
      </c>
      <c r="CO7" s="25">
        <v>79.97</v>
      </c>
      <c r="CP7" s="25">
        <v>79.34</v>
      </c>
      <c r="CQ7" s="25">
        <v>62.32</v>
      </c>
      <c r="CR7" s="25">
        <v>61.71</v>
      </c>
      <c r="CS7" s="25">
        <v>63.12</v>
      </c>
      <c r="CT7" s="25">
        <v>62.57</v>
      </c>
      <c r="CU7" s="25">
        <v>61.56</v>
      </c>
      <c r="CV7" s="25">
        <v>59.97</v>
      </c>
      <c r="CW7" s="25">
        <v>94.77</v>
      </c>
      <c r="CX7" s="25">
        <v>94.38</v>
      </c>
      <c r="CY7" s="25">
        <v>94.84</v>
      </c>
      <c r="CZ7" s="25">
        <v>94.85</v>
      </c>
      <c r="DA7" s="25">
        <v>95.55</v>
      </c>
      <c r="DB7" s="25">
        <v>90.19</v>
      </c>
      <c r="DC7" s="25">
        <v>90.03</v>
      </c>
      <c r="DD7" s="25">
        <v>90.09</v>
      </c>
      <c r="DE7" s="25">
        <v>90.21</v>
      </c>
      <c r="DF7" s="25">
        <v>90.11</v>
      </c>
      <c r="DG7" s="25">
        <v>89.76</v>
      </c>
      <c r="DH7" s="25">
        <v>44.15</v>
      </c>
      <c r="DI7" s="25">
        <v>45.48</v>
      </c>
      <c r="DJ7" s="25">
        <v>46.76</v>
      </c>
      <c r="DK7" s="25">
        <v>47.53</v>
      </c>
      <c r="DL7" s="25">
        <v>48.85</v>
      </c>
      <c r="DM7" s="25">
        <v>48.86</v>
      </c>
      <c r="DN7" s="25">
        <v>49.6</v>
      </c>
      <c r="DO7" s="25">
        <v>50.31</v>
      </c>
      <c r="DP7" s="25">
        <v>50.74</v>
      </c>
      <c r="DQ7" s="25">
        <v>51.49</v>
      </c>
      <c r="DR7" s="25">
        <v>51.51</v>
      </c>
      <c r="DS7" s="25">
        <v>8.64</v>
      </c>
      <c r="DT7" s="25">
        <v>22.58</v>
      </c>
      <c r="DU7" s="25">
        <v>3.48</v>
      </c>
      <c r="DV7" s="25">
        <v>3.45</v>
      </c>
      <c r="DW7" s="25">
        <v>17.829999999999998</v>
      </c>
      <c r="DX7" s="25">
        <v>18.510000000000002</v>
      </c>
      <c r="DY7" s="25">
        <v>20.49</v>
      </c>
      <c r="DZ7" s="25">
        <v>21.34</v>
      </c>
      <c r="EA7" s="25">
        <v>23.27</v>
      </c>
      <c r="EB7" s="25">
        <v>25.18</v>
      </c>
      <c r="EC7" s="25">
        <v>23.75</v>
      </c>
      <c r="ED7" s="25">
        <v>0.22</v>
      </c>
      <c r="EE7" s="25">
        <v>0.4</v>
      </c>
      <c r="EF7" s="25">
        <v>0.97</v>
      </c>
      <c r="EG7" s="25">
        <v>0.74</v>
      </c>
      <c r="EH7" s="25">
        <v>0.61</v>
      </c>
      <c r="EI7" s="25">
        <v>0.7</v>
      </c>
      <c r="EJ7" s="25">
        <v>0.72</v>
      </c>
      <c r="EK7" s="25">
        <v>0.69</v>
      </c>
      <c r="EL7" s="25">
        <v>0.69</v>
      </c>
      <c r="EM7" s="25">
        <v>0.67</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2024-01-24T07:44:26Z</cp:lastPrinted>
  <dcterms:created xsi:type="dcterms:W3CDTF">2023-12-05T00:51:45Z</dcterms:created>
  <dcterms:modified xsi:type="dcterms:W3CDTF">2024-02-21T04:45:57Z</dcterms:modified>
  <cp:category/>
</cp:coreProperties>
</file>