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1_法適_公共下水\"/>
    </mc:Choice>
  </mc:AlternateContent>
  <xr:revisionPtr revIDLastSave="0" documentId="13_ncr:1_{33F1B3C2-B9B3-42F7-95A6-B9C3D94E7157}" xr6:coauthVersionLast="47" xr6:coauthVersionMax="47" xr10:uidLastSave="{00000000-0000-0000-0000-000000000000}"/>
  <workbookProtection workbookAlgorithmName="SHA-512" workbookHashValue="93fizM1yDsU4zao9RDj2lAJflXZjot68OywWFizvRS/mAEzbKGKz+EL8nT2EhIJHarxQBaeOs6fQJIlacOmnyQ==" workbookSaltValue="PakbZPGUfg/DO5YD3D04N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BB10" i="4"/>
  <c r="AD10" i="4"/>
  <c r="P10" i="4"/>
  <c r="B10" i="4"/>
  <c r="AT8" i="4"/>
  <c r="W8" i="4"/>
  <c r="P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<sst xmlns="http://schemas.openxmlformats.org/spreadsheetml/2006/main" count="278" uniqueCount="116">
  <si>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</si>
  <si>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</si>
  <si>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</si>
  <si>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</si>
  <si>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</si>
  <si>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</si>
  <si>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</si>
  <si>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</si>
  <si>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</si>
  <si>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</si>
  <si>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</si>
  <si>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</si>
  <si>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</si>
  <si>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</si>
  <si>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</si>
  <si>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</si>
  <si>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</si>
  <si>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</si>
  <si>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</si>
  <si>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</si>
  <si>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</si>
  <si>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</si>
  <si>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</si>
  <si>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</si>
  <si>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</si>
  <si>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</si>
  <si>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</si>
  <si>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</si>
  <si>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</si>
  <si>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</si>
  <si>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</si>
  <si>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</si>
  <si>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</si>
  <si>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</si>
  <si>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</si>
  <si>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</si>
  <si>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</si>
  <si>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</si>
  <si>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</si>
  <si>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</si>
  <si>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</si>
  <si>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</si>
  <si>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</si>
  <si>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</si>
  <si>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</si>
  <si>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</si>
  <si>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</si>
  <si>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</si>
  <si>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</si>
  <si>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</si>
  <si>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</si>
  <si>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</si>
  <si>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</si>
  <si>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</si>
  <si>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</si>
  <si>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</si>
  <si>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</si>
  <si>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</si>
  <si>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</si>
  <si>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</si>
  <si>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</si>
  <si>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</si>
  <si>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</si>
  <si>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</si>
  <si>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</si>
  <si>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</si>
  <si>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</si>
  <si>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</si>
  <si>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</si>
  <si>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</si>
  <si>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</si>
  <si>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</si>
  <si>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</si>
  <si>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</si>
  <si>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</si>
  <si>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</si>
  <si>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</si>
  <si>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</si>
  <si>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</si>
  <si>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</si>
  <si>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</si>
  <si>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</si>
  <si>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</si>
  <si>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</si>
  <si>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</si>
  <si>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</si>
  <si>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</si>
  <si>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</si>
  <si>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</si>
  <si>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</si>
  <si>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</si>
  <si>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</si>
  <si>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</si>
  <si>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</si>
  <si>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</si>
  <si>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</si>
  <si>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</si>
  <si>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</si>
  <si>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</si>
  <si>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</si>
  <si>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</si>
  <si>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</si>
  <si>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</si>
  <si>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</si>
  <si>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</si>
  <si>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</si>
  <si>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</si>
  <si>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</si>
  <si>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</si>
  <si>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</si>
  <si>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</si>
  <si>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</si>
  <si>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</si>
  <si>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法適用時における固定資産の帳簿価額を資産取得時から法適用の日の前日までに減価償却が行われてきたものとみなし、取得価額から減価償却累計額相当額を控除して算定しており、本市は法適用後からあまり年数が経過していないことから、類似団体と比較して低い水準となっている。
　管渠老朽化率は類似団体に比べて高く、老朽化の進行により、今後も改築・更新時期を迎える施設が増加することが見込まれるため、ストックマネジメント計画を活用し、長期的な視点で計画的かつ効率的に点検・調査、修繕・改築を実施していく。</t>
    <phoneticPr fontId="4"/>
  </si>
  <si>
    <t>　本市公共下水道事業は、今後も引き続き下水道の新規整備や老朽化した施設の改築・更新を行っていく必要がある一方、人口減少等により下水道使用料収入の減少が見込まれるため、厳しい経営環境が続くことが予想される。
　そのような中で、将来にわたって安定的に事業を継続していくため、より一層の経費縮減に努めるとともに、下水道使用料の適正化等、中長期的な視点から経営の効率化・健全化に取り組んでいく。</t>
    <rPh sb="63" eb="66">
      <t>ゲスイドウ</t>
    </rPh>
    <phoneticPr fontId="4"/>
  </si>
  <si>
    <t>①②⑤について
　経常収支比率は100％を超えており、累積欠損金も生じていないが、経費回収率が100％を下回っていることから、下水道使用料収入で汚水処理費を賄えていない状況である。令和4年4月から下水道使用料を改定したことにより、経費回収率は前年度に比べて上昇しているが、引き続き、一般会計からの繰入金に依存しない収益構造への改善に取り組んでいく必要がある。
③について
　法適用後からあまり年数が経過しておらず十分な内部留保資金が蓄えられていないため、流動比率は類似団体と比較して低い水準にある。
④について
　企業債残高対事業規模比率は類似団体と比較して低い水準となっているが、今後も引き続き下水道の新規整備や老朽化した施設の改築・更新を行っていく必要があるため、投資規模や下水道使用料水準の妥当性を検証しながら計画的に事業を実施していく。
⑥について
　汚水処理原価は類似団体と比較して高い水準にあるが、汚水処理費の大半を流域下水道維持管理負担金と減価償却費が占めていることから、大幅な経費削減は困難な状況である。
⑧について
　水洗化率は非常に高い水準にあるが、今後も引き続き未接続の解消に努めていく。</t>
    <rPh sb="63" eb="66">
      <t>ゲスイドウ</t>
    </rPh>
    <rPh sb="90" eb="92">
      <t>レイワ</t>
    </rPh>
    <rPh sb="93" eb="94">
      <t>ネン</t>
    </rPh>
    <rPh sb="95" eb="96">
      <t>ガツ</t>
    </rPh>
    <rPh sb="101" eb="104">
      <t>シヨウリョウ</t>
    </rPh>
    <rPh sb="105" eb="107">
      <t>カイテイ</t>
    </rPh>
    <rPh sb="115" eb="117">
      <t>ケイヒ</t>
    </rPh>
    <rPh sb="117" eb="119">
      <t>カイシュウ</t>
    </rPh>
    <rPh sb="119" eb="120">
      <t>リツ</t>
    </rPh>
    <rPh sb="121" eb="124">
      <t>ゼンネンド</t>
    </rPh>
    <rPh sb="125" eb="126">
      <t>クラ</t>
    </rPh>
    <rPh sb="128" eb="130">
      <t>ジョウショウ</t>
    </rPh>
    <rPh sb="141" eb="143">
      <t>イッパン</t>
    </rPh>
    <rPh sb="143" eb="145">
      <t>カイケイ</t>
    </rPh>
    <rPh sb="166" eb="167">
      <t>ト</t>
    </rPh>
    <rPh sb="168" eb="169">
      <t>ク</t>
    </rPh>
    <rPh sb="173" eb="175">
      <t>ヒツヨウ</t>
    </rPh>
    <rPh sb="206" eb="208">
      <t>ジュウブン</t>
    </rPh>
    <rPh sb="339" eb="342">
      <t>ゲスイドウ</t>
    </rPh>
    <rPh sb="419" eb="421">
      <t>イジ</t>
    </rPh>
    <rPh sb="421" eb="423">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</si>
</sst>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0.21</c:v>
                </c:pt>
              </c:numCache>
            </c:numRef>
          </c:val>
          <c:extLst>
            <c:ext xmlns:c16="http://schemas.microsoft.com/office/drawing/2014/chart" uri="{C3380CC4-5D6E-409C-BE32-E72D297353CC}">
              <c16:uniqueId val="{00000000-2CCB-4245-BCBB-70969337AA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0.14000000000000001</c:v>
                </c:pt>
                <c:pt idx="4">
                  <c:v>0.15</c:v>
                </c:pt>
              </c:numCache>
            </c:numRef>
          </c:val>
          <c:smooth val="0"/>
          <c:extLst>
            <c:ext xmlns:c16="http://schemas.microsoft.com/office/drawing/2014/chart" uri="{C3380CC4-5D6E-409C-BE32-E72D297353CC}">
              <c16:uniqueId val="{00000001-2CCB-4245-BCBB-70969337AA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CD-4CC9-A2A8-DAE6211D08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67.709999999999994</c:v>
                </c:pt>
                <c:pt idx="3">
                  <c:v>67.13</c:v>
                </c:pt>
                <c:pt idx="4">
                  <c:v>66.819999999999993</c:v>
                </c:pt>
              </c:numCache>
            </c:numRef>
          </c:val>
          <c:smooth val="0"/>
          <c:extLst>
            <c:ext xmlns:c16="http://schemas.microsoft.com/office/drawing/2014/chart" uri="{C3380CC4-5D6E-409C-BE32-E72D297353CC}">
              <c16:uniqueId val="{00000001-49CD-4CC9-A2A8-DAE6211D08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99.06</c:v>
                </c:pt>
                <c:pt idx="3">
                  <c:v>99.27</c:v>
                </c:pt>
                <c:pt idx="4">
                  <c:v>99.2</c:v>
                </c:pt>
              </c:numCache>
            </c:numRef>
          </c:val>
          <c:extLst>
            <c:ext xmlns:c16="http://schemas.microsoft.com/office/drawing/2014/chart" uri="{C3380CC4-5D6E-409C-BE32-E72D297353CC}">
              <c16:uniqueId val="{00000000-5D98-4A61-BBE0-F71EC8A640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97.24</c:v>
                </c:pt>
                <c:pt idx="3">
                  <c:v>97.79</c:v>
                </c:pt>
                <c:pt idx="4">
                  <c:v>97.75</c:v>
                </c:pt>
              </c:numCache>
            </c:numRef>
          </c:val>
          <c:smooth val="0"/>
          <c:extLst>
            <c:ext xmlns:c16="http://schemas.microsoft.com/office/drawing/2014/chart" uri="{C3380CC4-5D6E-409C-BE32-E72D297353CC}">
              <c16:uniqueId val="{00000001-5D98-4A61-BBE0-F71EC8A640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111.09</c:v>
                </c:pt>
                <c:pt idx="3">
                  <c:v>104.94</c:v>
                </c:pt>
                <c:pt idx="4">
                  <c:v>113.18</c:v>
                </c:pt>
              </c:numCache>
            </c:numRef>
          </c:val>
          <c:extLst>
            <c:ext xmlns:c16="http://schemas.microsoft.com/office/drawing/2014/chart" uri="{C3380CC4-5D6E-409C-BE32-E72D297353CC}">
              <c16:uniqueId val="{00000000-0000-473E-B291-9855A6FA2B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107.05</c:v>
                </c:pt>
                <c:pt idx="3">
                  <c:v>106.43</c:v>
                </c:pt>
                <c:pt idx="4">
                  <c:v>106.81</c:v>
                </c:pt>
              </c:numCache>
            </c:numRef>
          </c:val>
          <c:smooth val="0"/>
          <c:extLst>
            <c:ext xmlns:c16="http://schemas.microsoft.com/office/drawing/2014/chart" uri="{C3380CC4-5D6E-409C-BE32-E72D297353CC}">
              <c16:uniqueId val="{00000001-0000-473E-B291-9855A6FA2B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3.71</c:v>
                </c:pt>
                <c:pt idx="3">
                  <c:v>7.25</c:v>
                </c:pt>
                <c:pt idx="4">
                  <c:v>10.49</c:v>
                </c:pt>
              </c:numCache>
            </c:numRef>
          </c:val>
          <c:extLst>
            <c:ext xmlns:c16="http://schemas.microsoft.com/office/drawing/2014/chart" uri="{C3380CC4-5D6E-409C-BE32-E72D297353CC}">
              <c16:uniqueId val="{00000000-7D00-43F7-9CBD-F3169216083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27.39</c:v>
                </c:pt>
                <c:pt idx="3">
                  <c:v>30.42</c:v>
                </c:pt>
                <c:pt idx="4">
                  <c:v>32.96</c:v>
                </c:pt>
              </c:numCache>
            </c:numRef>
          </c:val>
          <c:smooth val="0"/>
          <c:extLst>
            <c:ext xmlns:c16="http://schemas.microsoft.com/office/drawing/2014/chart" uri="{C3380CC4-5D6E-409C-BE32-E72D297353CC}">
              <c16:uniqueId val="{00000001-7D00-43F7-9CBD-F3169216083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10.53</c:v>
                </c:pt>
                <c:pt idx="3">
                  <c:v>12.3</c:v>
                </c:pt>
                <c:pt idx="4">
                  <c:v>12.26</c:v>
                </c:pt>
              </c:numCache>
            </c:numRef>
          </c:val>
          <c:extLst>
            <c:ext xmlns:c16="http://schemas.microsoft.com/office/drawing/2014/chart" uri="{C3380CC4-5D6E-409C-BE32-E72D297353CC}">
              <c16:uniqueId val="{00000000-0484-4AFC-9DB5-8D6EB5435B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5.86</c:v>
                </c:pt>
                <c:pt idx="3">
                  <c:v>6.66</c:v>
                </c:pt>
                <c:pt idx="4">
                  <c:v>8.49</c:v>
                </c:pt>
              </c:numCache>
            </c:numRef>
          </c:val>
          <c:smooth val="0"/>
          <c:extLst>
            <c:ext xmlns:c16="http://schemas.microsoft.com/office/drawing/2014/chart" uri="{C3380CC4-5D6E-409C-BE32-E72D297353CC}">
              <c16:uniqueId val="{00000001-0484-4AFC-9DB5-8D6EB5435B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F47-4C8F-9F63-F749C69602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F47-4C8F-9F63-F749C69602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33.28</c:v>
                </c:pt>
                <c:pt idx="3">
                  <c:v>41.46</c:v>
                </c:pt>
                <c:pt idx="4">
                  <c:v>42.82</c:v>
                </c:pt>
              </c:numCache>
            </c:numRef>
          </c:val>
          <c:extLst>
            <c:ext xmlns:c16="http://schemas.microsoft.com/office/drawing/2014/chart" uri="{C3380CC4-5D6E-409C-BE32-E72D297353CC}">
              <c16:uniqueId val="{00000000-C5AA-4408-9CB3-F64F68D16D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84.84</c:v>
                </c:pt>
                <c:pt idx="3">
                  <c:v>88.42</c:v>
                </c:pt>
                <c:pt idx="4">
                  <c:v>93.63</c:v>
                </c:pt>
              </c:numCache>
            </c:numRef>
          </c:val>
          <c:smooth val="0"/>
          <c:extLst>
            <c:ext xmlns:c16="http://schemas.microsoft.com/office/drawing/2014/chart" uri="{C3380CC4-5D6E-409C-BE32-E72D297353CC}">
              <c16:uniqueId val="{00000001-C5AA-4408-9CB3-F64F68D16D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468.58</c:v>
                </c:pt>
                <c:pt idx="3">
                  <c:v>471.1</c:v>
                </c:pt>
                <c:pt idx="4">
                  <c:v>364.52</c:v>
                </c:pt>
              </c:numCache>
            </c:numRef>
          </c:val>
          <c:extLst>
            <c:ext xmlns:c16="http://schemas.microsoft.com/office/drawing/2014/chart" uri="{C3380CC4-5D6E-409C-BE32-E72D297353CC}">
              <c16:uniqueId val="{00000000-042C-47E4-B025-8162102F05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565.62</c:v>
                </c:pt>
                <c:pt idx="3">
                  <c:v>544.61</c:v>
                </c:pt>
                <c:pt idx="4">
                  <c:v>525.07000000000005</c:v>
                </c:pt>
              </c:numCache>
            </c:numRef>
          </c:val>
          <c:smooth val="0"/>
          <c:extLst>
            <c:ext xmlns:c16="http://schemas.microsoft.com/office/drawing/2014/chart" uri="{C3380CC4-5D6E-409C-BE32-E72D297353CC}">
              <c16:uniqueId val="{00000001-042C-47E4-B025-8162102F05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82.08</c:v>
                </c:pt>
                <c:pt idx="3">
                  <c:v>82.5</c:v>
                </c:pt>
                <c:pt idx="4">
                  <c:v>93</c:v>
                </c:pt>
              </c:numCache>
            </c:numRef>
          </c:val>
          <c:extLst>
            <c:ext xmlns:c16="http://schemas.microsoft.com/office/drawing/2014/chart" uri="{C3380CC4-5D6E-409C-BE32-E72D297353CC}">
              <c16:uniqueId val="{00000000-1AD5-4810-8921-B820EA4EE4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102.36</c:v>
                </c:pt>
                <c:pt idx="3">
                  <c:v>103.76</c:v>
                </c:pt>
                <c:pt idx="4">
                  <c:v>103.57</c:v>
                </c:pt>
              </c:numCache>
            </c:numRef>
          </c:val>
          <c:smooth val="0"/>
          <c:extLst>
            <c:ext xmlns:c16="http://schemas.microsoft.com/office/drawing/2014/chart" uri="{C3380CC4-5D6E-409C-BE32-E72D297353CC}">
              <c16:uniqueId val="{00000001-1AD5-4810-8921-B820EA4EE4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150.05000000000001</c:v>
                </c:pt>
                <c:pt idx="3">
                  <c:v>150.05000000000001</c:v>
                </c:pt>
                <c:pt idx="4">
                  <c:v>150.07</c:v>
                </c:pt>
              </c:numCache>
            </c:numRef>
          </c:val>
          <c:extLst>
            <c:ext xmlns:c16="http://schemas.microsoft.com/office/drawing/2014/chart" uri="{C3380CC4-5D6E-409C-BE32-E72D297353CC}">
              <c16:uniqueId val="{00000000-F409-4C0B-9B4A-48AB709E09B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114.01</c:v>
                </c:pt>
                <c:pt idx="3">
                  <c:v>111.18</c:v>
                </c:pt>
                <c:pt idx="4">
                  <c:v>111.78</c:v>
                </c:pt>
              </c:numCache>
            </c:numRef>
          </c:val>
          <c:smooth val="0"/>
          <c:extLst>
            <c:ext xmlns:c16="http://schemas.microsoft.com/office/drawing/2014/chart" uri="{C3380CC4-5D6E-409C-BE32-E72D297353CC}">
              <c16:uniqueId val="{00000001-F409-4C0B-9B4A-48AB709E09B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我孫子市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非設置</v>
      </c>
      <c r="AE8" s="66"/>
      <c r="AF8" s="66"/>
      <c r="AG8" s="66"/>
      <c r="AH8" s="66"/>
      <c r="AI8" s="66"/>
      <c r="AJ8" s="66"/>
      <c r="AK8" s="3"/>
      <c r="AL8" s="45">
        <f>データ!S6</f>
        <v>130964</v>
      </c>
      <c r="AM8" s="45"/>
      <c r="AN8" s="45"/>
      <c r="AO8" s="45"/>
      <c r="AP8" s="45"/>
      <c r="AQ8" s="45"/>
      <c r="AR8" s="45"/>
      <c r="AS8" s="45"/>
      <c r="AT8" s="46">
        <f>データ!T6</f>
        <v>43.15</v>
      </c>
      <c r="AU8" s="46"/>
      <c r="AV8" s="46"/>
      <c r="AW8" s="46"/>
      <c r="AX8" s="46"/>
      <c r="AY8" s="46"/>
      <c r="AZ8" s="46"/>
      <c r="BA8" s="46"/>
      <c r="BB8" s="46">
        <f>データ!U6</f>
        <v>3035.09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67.22</v>
      </c>
      <c r="J10" s="46"/>
      <c r="K10" s="46"/>
      <c r="L10" s="46"/>
      <c r="M10" s="46"/>
      <c r="N10" s="46"/>
      <c r="O10" s="46"/>
      <c r="P10" s="46">
        <f>データ!P6</f>
        <v>84.55</v>
      </c>
      <c r="Q10" s="46"/>
      <c r="R10" s="46"/>
      <c r="S10" s="46"/>
      <c r="T10" s="46"/>
      <c r="U10" s="46"/>
      <c r="V10" s="46"/>
      <c r="W10" s="46">
        <f>データ!Q6</f>
        <v>74.16</v>
      </c>
      <c r="X10" s="46"/>
      <c r="Y10" s="46"/>
      <c r="Z10" s="46"/>
      <c r="AA10" s="46"/>
      <c r="AB10" s="46"/>
      <c r="AC10" s="46"/>
      <c r="AD10" s="45">
        <f>データ!R6</f>
        <v>2453</v>
      </c>
      <c r="AE10" s="45"/>
      <c r="AF10" s="45"/>
      <c r="AG10" s="45"/>
      <c r="AH10" s="45"/>
      <c r="AI10" s="45"/>
      <c r="AJ10" s="45"/>
      <c r="AK10" s="2"/>
      <c r="AL10" s="45">
        <f>データ!V6</f>
        <v>110722</v>
      </c>
      <c r="AM10" s="45"/>
      <c r="AN10" s="45"/>
      <c r="AO10" s="45"/>
      <c r="AP10" s="45"/>
      <c r="AQ10" s="45"/>
      <c r="AR10" s="45"/>
      <c r="AS10" s="45"/>
      <c r="AT10" s="46">
        <f>データ!W6</f>
        <v>13.27</v>
      </c>
      <c r="AU10" s="46"/>
      <c r="AV10" s="46"/>
      <c r="AW10" s="46"/>
      <c r="AX10" s="46"/>
      <c r="AY10" s="46"/>
      <c r="AZ10" s="46"/>
      <c r="BA10" s="46"/>
      <c r="BB10" s="46">
        <f>データ!X6</f>
        <v>8343.7800000000007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L0svvucOtwKaj4bgOG1GTHRsRw++x3FCOh5YKzzyBSAZsmzV9AlK9/zqA9EiIdKg8qGGp2H8zmOdJDEhQmq/jA==" saltValue="sqxfTBc23k3QlB2wqkJv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122220</v>
      </c>
      <c r="D6" s="19">
        <f t="shared" si="3"/>
        <v>46</v>
      </c>
      <c r="E6" s="19">
        <f t="shared" si="3"/>
        <v>17</v>
      </c>
      <c r="F6" s="19">
        <f t="shared" si="3"/>
        <v>1</v>
      </c>
      <c r="G6" s="19">
        <f t="shared" si="3"/>
        <v>0</v>
      </c>
      <c r="H6" s="19" t="str">
        <f t="shared" si="3"/>
        <v>千葉県　我孫子市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67.22</v>
      </c>
      <c r="P6" s="20">
        <f t="shared" si="3"/>
        <v>84.55</v>
      </c>
      <c r="Q6" s="20">
        <f t="shared" si="3"/>
        <v>74.16</v>
      </c>
      <c r="R6" s="20">
        <f t="shared" si="3"/>
        <v>2453</v>
      </c>
      <c r="S6" s="20">
        <f t="shared" si="3"/>
        <v>130964</v>
      </c>
      <c r="T6" s="20">
        <f t="shared" si="3"/>
        <v>43.15</v>
      </c>
      <c r="U6" s="20">
        <f t="shared" si="3"/>
        <v>3035.09</v>
      </c>
      <c r="V6" s="20">
        <f t="shared" si="3"/>
        <v>110722</v>
      </c>
      <c r="W6" s="20">
        <f t="shared" si="3"/>
        <v>13.27</v>
      </c>
      <c r="X6" s="20">
        <f t="shared" si="3"/>
        <v>8343.7800000000007</v>
      </c>
      <c r="Y6" s="21" t="str">
        <f>IF(Y7="",NA(),Y7)</f>
        <v>-</v>
      </c>
      <c r="Z6" s="21" t="str">
        <f t="shared" ref="Z6:AH6" si="4">IF(Z7="",NA(),Z7)</f>
        <v>-</v>
      </c>
      <c r="AA6" s="21">
        <f t="shared" si="4"/>
        <v>111.09</v>
      </c>
      <c r="AB6" s="21">
        <f t="shared" si="4"/>
        <v>104.94</v>
      </c>
      <c r="AC6" s="21">
        <f t="shared" si="4"/>
        <v>113.18</v>
      </c>
      <c r="AD6" s="21" t="str">
        <f t="shared" si="4"/>
        <v>-</v>
      </c>
      <c r="AE6" s="21" t="str">
        <f t="shared" si="4"/>
        <v>-</v>
      </c>
      <c r="AF6" s="21">
        <f t="shared" si="4"/>
        <v>107.05</v>
      </c>
      <c r="AG6" s="21">
        <f t="shared" si="4"/>
        <v>106.43</v>
      </c>
      <c r="AH6" s="21">
        <f t="shared" si="4"/>
        <v>106.81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【3.15】</v>
      </c>
      <c r="AU6" s="21" t="str">
        <f>IF(AU7="",NA(),AU7)</f>
        <v>-</v>
      </c>
      <c r="AV6" s="21" t="str">
        <f t="shared" ref="AV6:BD6" si="6">IF(AV7="",NA(),AV7)</f>
        <v>-</v>
      </c>
      <c r="AW6" s="21">
        <f t="shared" si="6"/>
        <v>33.28</v>
      </c>
      <c r="AX6" s="21">
        <f t="shared" si="6"/>
        <v>41.46</v>
      </c>
      <c r="AY6" s="21">
        <f t="shared" si="6"/>
        <v>42.82</v>
      </c>
      <c r="AZ6" s="21" t="str">
        <f t="shared" si="6"/>
        <v>-</v>
      </c>
      <c r="BA6" s="21" t="str">
        <f t="shared" si="6"/>
        <v>-</v>
      </c>
      <c r="BB6" s="21">
        <f t="shared" si="6"/>
        <v>84.84</v>
      </c>
      <c r="BC6" s="21">
        <f t="shared" si="6"/>
        <v>88.42</v>
      </c>
      <c r="BD6" s="21">
        <f t="shared" si="6"/>
        <v>93.63</v>
      </c>
      <c r="BE6" s="20" t="str">
        <f>IF(BE7="","",IF(BE7="-","【-】","【"&amp;SUBSTITUTE(TEXT(BE7,"#,##0.00"),"-","△")&amp;"】"))</f>
        <v>【73.44】</v>
      </c>
      <c r="BF6" s="21" t="str">
        <f>IF(BF7="",NA(),BF7)</f>
        <v>-</v>
      </c>
      <c r="BG6" s="21" t="str">
        <f t="shared" ref="BG6:BO6" si="7">IF(BG7="",NA(),BG7)</f>
        <v>-</v>
      </c>
      <c r="BH6" s="21">
        <f t="shared" si="7"/>
        <v>468.58</v>
      </c>
      <c r="BI6" s="21">
        <f t="shared" si="7"/>
        <v>471.1</v>
      </c>
      <c r="BJ6" s="21">
        <f t="shared" si="7"/>
        <v>364.52</v>
      </c>
      <c r="BK6" s="21" t="str">
        <f t="shared" si="7"/>
        <v>-</v>
      </c>
      <c r="BL6" s="21" t="str">
        <f t="shared" si="7"/>
        <v>-</v>
      </c>
      <c r="BM6" s="21">
        <f t="shared" si="7"/>
        <v>565.62</v>
      </c>
      <c r="BN6" s="21">
        <f t="shared" si="7"/>
        <v>544.61</v>
      </c>
      <c r="BO6" s="21">
        <f t="shared" si="7"/>
        <v>525.07000000000005</v>
      </c>
      <c r="BP6" s="20" t="str">
        <f>IF(BP7="","",IF(BP7="-","【-】","【"&amp;SUBSTITUTE(TEXT(BP7,"#,##0.00"),"-","△")&amp;"】"))</f>
        <v>【652.82】</v>
      </c>
      <c r="BQ6" s="21" t="str">
        <f>IF(BQ7="",NA(),BQ7)</f>
        <v>-</v>
      </c>
      <c r="BR6" s="21" t="str">
        <f t="shared" ref="BR6:BZ6" si="8">IF(BR7="",NA(),BR7)</f>
        <v>-</v>
      </c>
      <c r="BS6" s="21">
        <f t="shared" si="8"/>
        <v>82.08</v>
      </c>
      <c r="BT6" s="21">
        <f t="shared" si="8"/>
        <v>82.5</v>
      </c>
      <c r="BU6" s="21">
        <f t="shared" si="8"/>
        <v>93</v>
      </c>
      <c r="BV6" s="21" t="str">
        <f t="shared" si="8"/>
        <v>-</v>
      </c>
      <c r="BW6" s="21" t="str">
        <f t="shared" si="8"/>
        <v>-</v>
      </c>
      <c r="BX6" s="21">
        <f t="shared" si="8"/>
        <v>102.36</v>
      </c>
      <c r="BY6" s="21">
        <f t="shared" si="8"/>
        <v>103.76</v>
      </c>
      <c r="BZ6" s="21">
        <f t="shared" si="8"/>
        <v>103.57</v>
      </c>
      <c r="CA6" s="20" t="str">
        <f>IF(CA7="","",IF(CA7="-","【-】","【"&amp;SUBSTITUTE(TEXT(CA7,"#,##0.00"),"-","△")&amp;"】"))</f>
        <v>【97.61】</v>
      </c>
      <c r="CB6" s="21" t="str">
        <f>IF(CB7="",NA(),CB7)</f>
        <v>-</v>
      </c>
      <c r="CC6" s="21" t="str">
        <f t="shared" ref="CC6:CK6" si="9">IF(CC7="",NA(),CC7)</f>
        <v>-</v>
      </c>
      <c r="CD6" s="21">
        <f t="shared" si="9"/>
        <v>150.05000000000001</v>
      </c>
      <c r="CE6" s="21">
        <f t="shared" si="9"/>
        <v>150.05000000000001</v>
      </c>
      <c r="CF6" s="21">
        <f t="shared" si="9"/>
        <v>150.07</v>
      </c>
      <c r="CG6" s="21" t="str">
        <f t="shared" si="9"/>
        <v>-</v>
      </c>
      <c r="CH6" s="21" t="str">
        <f t="shared" si="9"/>
        <v>-</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67.709999999999994</v>
      </c>
      <c r="CU6" s="21">
        <f t="shared" si="10"/>
        <v>67.13</v>
      </c>
      <c r="CV6" s="21">
        <f t="shared" si="10"/>
        <v>66.819999999999993</v>
      </c>
      <c r="CW6" s="20" t="str">
        <f>IF(CW7="","",IF(CW7="-","【-】","【"&amp;SUBSTITUTE(TEXT(CW7,"#,##0.00"),"-","△")&amp;"】"))</f>
        <v>【59.10】</v>
      </c>
      <c r="CX6" s="21" t="str">
        <f>IF(CX7="",NA(),CX7)</f>
        <v>-</v>
      </c>
      <c r="CY6" s="21" t="str">
        <f t="shared" ref="CY6:DG6" si="11">IF(CY7="",NA(),CY7)</f>
        <v>-</v>
      </c>
      <c r="CZ6" s="21">
        <f t="shared" si="11"/>
        <v>99.06</v>
      </c>
      <c r="DA6" s="21">
        <f t="shared" si="11"/>
        <v>99.27</v>
      </c>
      <c r="DB6" s="21">
        <f t="shared" si="11"/>
        <v>99.2</v>
      </c>
      <c r="DC6" s="21" t="str">
        <f t="shared" si="11"/>
        <v>-</v>
      </c>
      <c r="DD6" s="21" t="str">
        <f t="shared" si="11"/>
        <v>-</v>
      </c>
      <c r="DE6" s="21">
        <f t="shared" si="11"/>
        <v>97.24</v>
      </c>
      <c r="DF6" s="21">
        <f t="shared" si="11"/>
        <v>97.79</v>
      </c>
      <c r="DG6" s="21">
        <f t="shared" si="11"/>
        <v>97.75</v>
      </c>
      <c r="DH6" s="20" t="str">
        <f>IF(DH7="","",IF(DH7="-","【-】","【"&amp;SUBSTITUTE(TEXT(DH7,"#,##0.00"),"-","△")&amp;"】"))</f>
        <v>【95.82】</v>
      </c>
      <c r="DI6" s="21" t="str">
        <f>IF(DI7="",NA(),DI7)</f>
        <v>-</v>
      </c>
      <c r="DJ6" s="21" t="str">
        <f t="shared" ref="DJ6:DR6" si="12">IF(DJ7="",NA(),DJ7)</f>
        <v>-</v>
      </c>
      <c r="DK6" s="21">
        <f t="shared" si="12"/>
        <v>3.71</v>
      </c>
      <c r="DL6" s="21">
        <f t="shared" si="12"/>
        <v>7.25</v>
      </c>
      <c r="DM6" s="21">
        <f t="shared" si="12"/>
        <v>10.49</v>
      </c>
      <c r="DN6" s="21" t="str">
        <f t="shared" si="12"/>
        <v>-</v>
      </c>
      <c r="DO6" s="21" t="str">
        <f t="shared" si="12"/>
        <v>-</v>
      </c>
      <c r="DP6" s="21">
        <f t="shared" si="12"/>
        <v>27.39</v>
      </c>
      <c r="DQ6" s="21">
        <f t="shared" si="12"/>
        <v>30.42</v>
      </c>
      <c r="DR6" s="21">
        <f t="shared" si="12"/>
        <v>32.96</v>
      </c>
      <c r="DS6" s="20" t="str">
        <f>IF(DS7="","",IF(DS7="-","【-】","【"&amp;SUBSTITUTE(TEXT(DS7,"#,##0.00"),"-","△")&amp;"】"))</f>
        <v>【39.74】</v>
      </c>
      <c r="DT6" s="21" t="str">
        <f>IF(DT7="",NA(),DT7)</f>
        <v>-</v>
      </c>
      <c r="DU6" s="21" t="str">
        <f t="shared" ref="DU6:EC6" si="13">IF(DU7="",NA(),DU7)</f>
        <v>-</v>
      </c>
      <c r="DV6" s="21">
        <f t="shared" si="13"/>
        <v>10.53</v>
      </c>
      <c r="DW6" s="21">
        <f t="shared" si="13"/>
        <v>12.3</v>
      </c>
      <c r="DX6" s="21">
        <f t="shared" si="13"/>
        <v>12.26</v>
      </c>
      <c r="DY6" s="21" t="str">
        <f t="shared" si="13"/>
        <v>-</v>
      </c>
      <c r="DZ6" s="21" t="str">
        <f t="shared" si="13"/>
        <v>-</v>
      </c>
      <c r="EA6" s="21">
        <f t="shared" si="13"/>
        <v>5.86</v>
      </c>
      <c r="EB6" s="21">
        <f t="shared" si="13"/>
        <v>6.66</v>
      </c>
      <c r="EC6" s="21">
        <f t="shared" si="13"/>
        <v>8.49</v>
      </c>
      <c r="ED6" s="20" t="str">
        <f>IF(ED7="","",IF(ED7="-","【-】","【"&amp;SUBSTITUTE(TEXT(ED7,"#,##0.00"),"-","△")&amp;"】"))</f>
        <v>【7.62】</v>
      </c>
      <c r="EE6" s="21" t="str">
        <f>IF(EE7="",NA(),EE7)</f>
        <v>-</v>
      </c>
      <c r="EF6" s="21" t="str">
        <f t="shared" ref="EF6:EN6" si="14">IF(EF7="",NA(),EF7)</f>
        <v>-</v>
      </c>
      <c r="EG6" s="20">
        <f t="shared" si="14"/>
        <v>0</v>
      </c>
      <c r="EH6" s="20">
        <f t="shared" si="14"/>
        <v>0</v>
      </c>
      <c r="EI6" s="21">
        <f t="shared" si="14"/>
        <v>0.21</v>
      </c>
      <c r="EJ6" s="21" t="str">
        <f t="shared" si="14"/>
        <v>-</v>
      </c>
      <c r="EK6" s="21" t="str">
        <f t="shared" si="14"/>
        <v>-</v>
      </c>
      <c r="EL6" s="21">
        <f t="shared" si="14"/>
        <v>0.19</v>
      </c>
      <c r="EM6" s="21">
        <f t="shared" si="14"/>
        <v>0.14000000000000001</v>
      </c>
      <c r="EN6" s="21">
        <f t="shared" si="14"/>
        <v>0.15</v>
      </c>
      <c r="EO6" s="20" t="str">
        <f>IF(EO7="","",IF(EO7="-","【-】","【"&amp;SUBSTITUTE(TEXT(EO7,"#,##0.00"),"-","△")&amp;"】"))</f>
        <v>【0.23】</v>
      </c>
    </row>
    <row r="7" spans="1:148" s="22" customFormat="1" x14ac:dyDescent="0.15">
      <c r="A7" s="14"/>
      <c r="B7" s="23">
        <v>2022</v>
      </c>
      <c r="C7" s="23">
        <v>122220</v>
      </c>
      <c r="D7" s="23">
        <v>46</v>
      </c>
      <c r="E7" s="23">
        <v>17</v>
      </c>
      <c r="F7" s="23">
        <v>1</v>
      </c>
      <c r="G7" s="23">
        <v>0</v>
      </c>
      <c r="H7" s="23" t="s">
        <v>96</v>
      </c>
      <c r="I7" s="23" t="s">
        <v>97</v>
      </c>
      <c r="J7" s="23" t="s">
        <v>98</v>
      </c>
      <c r="K7" s="23" t="s">
        <v>99</v>
      </c>
      <c r="L7" s="23" t="s">
        <v>100</v>
      </c>
      <c r="M7" s="23" t="s">
        <v>101</v>
      </c>
      <c r="N7" s="24" t="s">
        <v>102</v>
      </c>
      <c r="O7" s="24">
        <v>67.22</v>
      </c>
      <c r="P7" s="24">
        <v>84.55</v>
      </c>
      <c r="Q7" s="24">
        <v>74.16</v>
      </c>
      <c r="R7" s="24">
        <v>2453</v>
      </c>
      <c r="S7" s="24">
        <v>130964</v>
      </c>
      <c r="T7" s="24">
        <v>43.15</v>
      </c>
      <c r="U7" s="24">
        <v>3035.09</v>
      </c>
      <c r="V7" s="24">
        <v>110722</v>
      </c>
      <c r="W7" s="24">
        <v>13.27</v>
      </c>
      <c r="X7" s="24">
        <v>8343.7800000000007</v>
      </c>
      <c r="Y7" s="24" t="s">
        <v>102</v>
      </c>
      <c r="Z7" s="24" t="s">
        <v>102</v>
      </c>
      <c r="AA7" s="24">
        <v>111.09</v>
      </c>
      <c r="AB7" s="24">
        <v>104.94</v>
      </c>
      <c r="AC7" s="24">
        <v>113.18</v>
      </c>
      <c r="AD7" s="24" t="s">
        <v>102</v>
      </c>
      <c r="AE7" s="24" t="s">
        <v>102</v>
      </c>
      <c r="AF7" s="24">
        <v>107.05</v>
      </c>
      <c r="AG7" s="24">
        <v>106.43</v>
      </c>
      <c r="AH7" s="24">
        <v>106.81</v>
      </c>
      <c r="AI7" s="24">
        <v>106.11</v>
      </c>
      <c r="AJ7" s="24" t="s">
        <v>102</v>
      </c>
      <c r="AK7" s="24" t="s">
        <v>102</v>
      </c>
      <c r="AL7" s="24">
        <v>0</v>
      </c>
      <c r="AM7" s="24">
        <v>0</v>
      </c>
      <c r="AN7" s="24">
        <v>0</v>
      </c>
      <c r="AO7" s="24" t="s">
        <v>102</v>
      </c>
      <c r="AP7" s="24" t="s">
        <v>102</v>
      </c>
      <c r="AQ7" s="24">
        <v>0</v>
      </c>
      <c r="AR7" s="24">
        <v>0</v>
      </c>
      <c r="AS7" s="24">
        <v>0</v>
      </c>
      <c r="AT7" s="24">
        <v>3.15</v>
      </c>
      <c r="AU7" s="24" t="s">
        <v>102</v>
      </c>
      <c r="AV7" s="24" t="s">
        <v>102</v>
      </c>
      <c r="AW7" s="24">
        <v>33.28</v>
      </c>
      <c r="AX7" s="24">
        <v>41.46</v>
      </c>
      <c r="AY7" s="24">
        <v>42.82</v>
      </c>
      <c r="AZ7" s="24" t="s">
        <v>102</v>
      </c>
      <c r="BA7" s="24" t="s">
        <v>102</v>
      </c>
      <c r="BB7" s="24">
        <v>84.84</v>
      </c>
      <c r="BC7" s="24">
        <v>88.42</v>
      </c>
      <c r="BD7" s="24">
        <v>93.63</v>
      </c>
      <c r="BE7" s="24">
        <v>73.44</v>
      </c>
      <c r="BF7" s="24" t="s">
        <v>102</v>
      </c>
      <c r="BG7" s="24" t="s">
        <v>102</v>
      </c>
      <c r="BH7" s="24">
        <v>468.58</v>
      </c>
      <c r="BI7" s="24">
        <v>471.1</v>
      </c>
      <c r="BJ7" s="24">
        <v>364.52</v>
      </c>
      <c r="BK7" s="24" t="s">
        <v>102</v>
      </c>
      <c r="BL7" s="24" t="s">
        <v>102</v>
      </c>
      <c r="BM7" s="24">
        <v>565.62</v>
      </c>
      <c r="BN7" s="24">
        <v>544.61</v>
      </c>
      <c r="BO7" s="24">
        <v>525.07000000000005</v>
      </c>
      <c r="BP7" s="24">
        <v>652.82000000000005</v>
      </c>
      <c r="BQ7" s="24" t="s">
        <v>102</v>
      </c>
      <c r="BR7" s="24" t="s">
        <v>102</v>
      </c>
      <c r="BS7" s="24">
        <v>82.08</v>
      </c>
      <c r="BT7" s="24">
        <v>82.5</v>
      </c>
      <c r="BU7" s="24">
        <v>93</v>
      </c>
      <c r="BV7" s="24" t="s">
        <v>102</v>
      </c>
      <c r="BW7" s="24" t="s">
        <v>102</v>
      </c>
      <c r="BX7" s="24">
        <v>102.36</v>
      </c>
      <c r="BY7" s="24">
        <v>103.76</v>
      </c>
      <c r="BZ7" s="24">
        <v>103.57</v>
      </c>
      <c r="CA7" s="24">
        <v>97.61</v>
      </c>
      <c r="CB7" s="24" t="s">
        <v>102</v>
      </c>
      <c r="CC7" s="24" t="s">
        <v>102</v>
      </c>
      <c r="CD7" s="24">
        <v>150.05000000000001</v>
      </c>
      <c r="CE7" s="24">
        <v>150.05000000000001</v>
      </c>
      <c r="CF7" s="24">
        <v>150.07</v>
      </c>
      <c r="CG7" s="24" t="s">
        <v>102</v>
      </c>
      <c r="CH7" s="24" t="s">
        <v>102</v>
      </c>
      <c r="CI7" s="24">
        <v>114.01</v>
      </c>
      <c r="CJ7" s="24">
        <v>111.18</v>
      </c>
      <c r="CK7" s="24">
        <v>111.78</v>
      </c>
      <c r="CL7" s="24">
        <v>138.29</v>
      </c>
      <c r="CM7" s="24" t="s">
        <v>102</v>
      </c>
      <c r="CN7" s="24" t="s">
        <v>102</v>
      </c>
      <c r="CO7" s="24" t="s">
        <v>102</v>
      </c>
      <c r="CP7" s="24" t="s">
        <v>102</v>
      </c>
      <c r="CQ7" s="24" t="s">
        <v>102</v>
      </c>
      <c r="CR7" s="24" t="s">
        <v>102</v>
      </c>
      <c r="CS7" s="24" t="s">
        <v>102</v>
      </c>
      <c r="CT7" s="24">
        <v>67.709999999999994</v>
      </c>
      <c r="CU7" s="24">
        <v>67.13</v>
      </c>
      <c r="CV7" s="24">
        <v>66.819999999999993</v>
      </c>
      <c r="CW7" s="24">
        <v>59.1</v>
      </c>
      <c r="CX7" s="24" t="s">
        <v>102</v>
      </c>
      <c r="CY7" s="24" t="s">
        <v>102</v>
      </c>
      <c r="CZ7" s="24">
        <v>99.06</v>
      </c>
      <c r="DA7" s="24">
        <v>99.27</v>
      </c>
      <c r="DB7" s="24">
        <v>99.2</v>
      </c>
      <c r="DC7" s="24" t="s">
        <v>102</v>
      </c>
      <c r="DD7" s="24" t="s">
        <v>102</v>
      </c>
      <c r="DE7" s="24">
        <v>97.24</v>
      </c>
      <c r="DF7" s="24">
        <v>97.79</v>
      </c>
      <c r="DG7" s="24">
        <v>97.75</v>
      </c>
      <c r="DH7" s="24">
        <v>95.82</v>
      </c>
      <c r="DI7" s="24" t="s">
        <v>102</v>
      </c>
      <c r="DJ7" s="24" t="s">
        <v>102</v>
      </c>
      <c r="DK7" s="24">
        <v>3.71</v>
      </c>
      <c r="DL7" s="24">
        <v>7.25</v>
      </c>
      <c r="DM7" s="24">
        <v>10.49</v>
      </c>
      <c r="DN7" s="24" t="s">
        <v>102</v>
      </c>
      <c r="DO7" s="24" t="s">
        <v>102</v>
      </c>
      <c r="DP7" s="24">
        <v>27.39</v>
      </c>
      <c r="DQ7" s="24">
        <v>30.42</v>
      </c>
      <c r="DR7" s="24">
        <v>32.96</v>
      </c>
      <c r="DS7" s="24">
        <v>39.74</v>
      </c>
      <c r="DT7" s="24" t="s">
        <v>102</v>
      </c>
      <c r="DU7" s="24" t="s">
        <v>102</v>
      </c>
      <c r="DV7" s="24">
        <v>10.53</v>
      </c>
      <c r="DW7" s="24">
        <v>12.3</v>
      </c>
      <c r="DX7" s="24">
        <v>12.26</v>
      </c>
      <c r="DY7" s="24" t="s">
        <v>102</v>
      </c>
      <c r="DZ7" s="24" t="s">
        <v>102</v>
      </c>
      <c r="EA7" s="24">
        <v>5.86</v>
      </c>
      <c r="EB7" s="24">
        <v>6.66</v>
      </c>
      <c r="EC7" s="24">
        <v>8.49</v>
      </c>
      <c r="ED7" s="24">
        <v>7.62</v>
      </c>
      <c r="EE7" s="24" t="s">
        <v>102</v>
      </c>
      <c r="EF7" s="24" t="s">
        <v>102</v>
      </c>
      <c r="EG7" s="24">
        <v>0</v>
      </c>
      <c r="EH7" s="24">
        <v>0</v>
      </c>
      <c r="EI7" s="24">
        <v>0.21</v>
      </c>
      <c r="EJ7" s="24" t="s">
        <v>102</v>
      </c>
      <c r="EK7" s="24" t="s">
        <v>102</v>
      </c>
      <c r="EL7" s="24">
        <v>0.19</v>
      </c>
      <c r="EM7" s="24">
        <v>0.14000000000000001</v>
      </c>
      <c r="EN7" s="24">
        <v>0.15</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2024-02-02T08:13:03Z</cp:lastPrinted>
  <dcterms:created xsi:type="dcterms:W3CDTF">2023-12-12T00:45:01Z</dcterms:created>
  <dcterms:modified xsi:type="dcterms:W3CDTF">2024-02-22T08:17:01Z</dcterms:modified>
  <cp:category/>
</cp:coreProperties>
</file>