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3752BEE1-4DA9-4BAD-A79C-FB64FD3D3A24}" xr6:coauthVersionLast="47" xr6:coauthVersionMax="47" xr10:uidLastSave="{00000000-0000-0000-0000-000000000000}"/>
  <workbookProtection workbookAlgorithmName="SHA-512" workbookHashValue="Vh9UX3QpaNEIaR4K5waYEBAYW051ejdixtqzviJdSrxT9+oOvlPBjVjc7LiNwfUZkzPmbxrkpxrKPVa2NOJmVg==" workbookSaltValue="O6TVnm5HvqwjpZW8VZokA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I10" i="4"/>
  <c r="B10" i="4"/>
  <c r="BB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<sst xmlns="http://schemas.openxmlformats.org/spreadsheetml/2006/main" count="228" uniqueCount="113">
  <si>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</si>
  <si>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</si>
  <si>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</si>
  <si>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</si>
  <si>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</si>
  <si>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</si>
  <si>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</si>
  <si>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</si>
  <si>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</si>
  <si>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</si>
  <si>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</si>
  <si>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</si>
  <si>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</si>
  <si>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</si>
  <si>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</si>
  <si>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</si>
  <si>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</si>
  <si>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</si>
  <si>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</si>
  <si>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</si>
  <si>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</si>
  <si>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</si>
  <si>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</si>
  <si>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</si>
  <si>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</si>
  <si>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</si>
  <si>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</si>
  <si>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</si>
  <si>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</si>
  <si>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</si>
  <si>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</si>
  <si>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</si>
  <si>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</si>
  <si>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</si>
  <si>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</si>
  <si>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</si>
  <si>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</si>
  <si>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</si>
  <si>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</si>
  <si>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</si>
  <si>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</si>
  <si>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</si>
  <si>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</si>
  <si>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</si>
  <si>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</si>
  <si>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</si>
  <si>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</si>
  <si>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</si>
  <si>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</si>
  <si>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</si>
  <si>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</si>
  <si>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</si>
  <si>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</si>
  <si>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</si>
  <si>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</si>
  <si>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</si>
  <si>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</si>
  <si>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</si>
  <si>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</si>
  <si>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</si>
  <si>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</si>
  <si>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</si>
  <si>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</si>
  <si>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</si>
  <si>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</si>
  <si>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</si>
  <si>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</si>
  <si>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</si>
  <si>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</si>
  <si>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</si>
  <si>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</si>
  <si>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</si>
  <si>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</si>
  <si>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</si>
  <si>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</si>
  <si>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</si>
  <si>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</si>
  <si>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</si>
  <si>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</si>
  <si>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</si>
  <si>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</si>
  <si>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</si>
  <si>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</si>
  <si>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</si>
  <si>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</si>
  <si>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</si>
  <si>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</si>
  <si>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</si>
  <si>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</si>
  <si>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</si>
  <si>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</si>
  <si>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</si>
  <si>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</si>
  <si>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</si>
  <si>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</si>
  <si>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</si>
  <si>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</si>
  <si>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</si>
  <si>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</si>
  <si>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</si>
  <si>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</si>
  <si>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</si>
  <si>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</si>
  <si>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</si>
  <si>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</si>
  <si>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</si>
  <si>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</si>
  <si>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</si>
  <si>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</si>
  <si>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</si>
  <si>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①経常収支比率は、前年度数値より減少はしましたが、基準となる100％を上回り、また類似団体の平均値より高い数値となっています。
②累積欠損金比率は、累積欠損金が存在しないため該当なしとなっています。
③流動比率は、流動資産の増加から前年度より上昇し、また、基準となる100％を大きく上回っているため、短期支払能力は問題ありません。
④企業債残高対給水収益比率は、企業債残高の減少により前年度数値より減少しましたが、依然として類似団体の平均値に比して高い数値となっています。
⑤料金回収率は、給水原価の上昇などにより前年度より減少し、また100％を下回っているため、給水費用を給水収益以外の収益で賄っている状態が継続しています。
⑥給水原価は、配水量の増加もあり前年度より増加し、また類似団体の平均値より高い数値が継続しています。
⑦施設利用率は、前年度より若干の減少はあるが、類似団体の平均値よりは高い数値となっているため、適正規模の設備投資を行っていると言えます。
⑧有収率は、有収水量の増加に伴い、前年度数値から増加しているが、依然として類似団体の平均値を下回っています。</t>
    <rPh sb="1" eb="3">
      <t>ケイジョウ</t>
    </rPh>
    <rPh sb="3" eb="5">
      <t>シュウシ</t>
    </rPh>
    <rPh sb="5" eb="7">
      <t>ヒリツ</t>
    </rPh>
    <rPh sb="9" eb="12">
      <t>ゼンネンド</t>
    </rPh>
    <rPh sb="12" eb="14">
      <t>スウチ</t>
    </rPh>
    <rPh sb="16" eb="18">
      <t>ゲンショウ</t>
    </rPh>
    <rPh sb="25" eb="27">
      <t>キジュン</t>
    </rPh>
    <rPh sb="35" eb="37">
      <t>ウワマワ</t>
    </rPh>
    <rPh sb="41" eb="43">
      <t>ルイジ</t>
    </rPh>
    <rPh sb="43" eb="45">
      <t>ダンタイ</t>
    </rPh>
    <rPh sb="46" eb="49">
      <t>ヘイキンチ</t>
    </rPh>
    <rPh sb="51" eb="52">
      <t>タカ</t>
    </rPh>
    <rPh sb="53" eb="55">
      <t>スウチ</t>
    </rPh>
    <rPh sb="187" eb="189">
      <t>ゲンショウ</t>
    </rPh>
    <rPh sb="192" eb="195">
      <t>ゼンネンド</t>
    </rPh>
    <rPh sb="195" eb="197">
      <t>スウチ</t>
    </rPh>
    <rPh sb="199" eb="201">
      <t>ゲンショウ</t>
    </rPh>
    <rPh sb="207" eb="209">
      <t>イゼン</t>
    </rPh>
    <rPh sb="245" eb="247">
      <t>キュウスイ</t>
    </rPh>
    <rPh sb="247" eb="249">
      <t>ゲンカ</t>
    </rPh>
    <rPh sb="250" eb="252">
      <t>ジョウショウ</t>
    </rPh>
    <rPh sb="262" eb="264">
      <t>ゲンショウ</t>
    </rPh>
    <rPh sb="321" eb="323">
      <t>ハイスイ</t>
    </rPh>
    <rPh sb="323" eb="324">
      <t>リョウ</t>
    </rPh>
    <rPh sb="325" eb="327">
      <t>ゾウカ</t>
    </rPh>
    <rPh sb="335" eb="337">
      <t>ゾウカ</t>
    </rPh>
    <rPh sb="356" eb="358">
      <t>ケイゾク</t>
    </rPh>
    <rPh sb="378" eb="380">
      <t>ジャッカン</t>
    </rPh>
    <rPh sb="381" eb="383">
      <t>ゲンショウ</t>
    </rPh>
    <rPh sb="401" eb="403">
      <t>スウチ</t>
    </rPh>
    <rPh sb="412" eb="414">
      <t>テキセイ</t>
    </rPh>
    <rPh sb="414" eb="416">
      <t>キボ</t>
    </rPh>
    <rPh sb="417" eb="419">
      <t>セツビ</t>
    </rPh>
    <rPh sb="419" eb="421">
      <t>トウシ</t>
    </rPh>
    <rPh sb="422" eb="423">
      <t>オコナ</t>
    </rPh>
    <rPh sb="428" eb="429">
      <t>イ</t>
    </rPh>
    <rPh sb="445" eb="447">
      <t>ゾウカ</t>
    </rPh>
    <rPh sb="458" eb="460">
      <t>ゾウカ</t>
    </rPh>
    <phoneticPr fontId="4"/>
  </si>
  <si>
    <t>１．経営の健全性・効率性　
　経常収支比率から短期支払能力に問題はなく、財政的には健全と言えますが、その一方で、有収率が低水準のため、施設利用率が比較的良好であっても収益の確保にはつながらない現状のため、今後は収益の効率性を高めるため、管路更新等を推し進め、有収率向上を図る必要があります。
２．老朽化の状況
　管路の更新を推進し、安定した水道供給を継続する必要があります。</t>
    <rPh sb="2" eb="4">
      <t>ケイエイ</t>
    </rPh>
    <rPh sb="5" eb="8">
      <t>ケンゼンセイ</t>
    </rPh>
    <rPh sb="9" eb="12">
      <t>コウリツセイ</t>
    </rPh>
    <rPh sb="15" eb="17">
      <t>ケイジョウ</t>
    </rPh>
    <rPh sb="17" eb="19">
      <t>シュウシ</t>
    </rPh>
    <rPh sb="19" eb="21">
      <t>ヒリツ</t>
    </rPh>
    <rPh sb="23" eb="25">
      <t>タンキ</t>
    </rPh>
    <rPh sb="25" eb="27">
      <t>シハラ</t>
    </rPh>
    <rPh sb="27" eb="29">
      <t>ノウリョク</t>
    </rPh>
    <rPh sb="30" eb="32">
      <t>モンダイ</t>
    </rPh>
    <rPh sb="36" eb="39">
      <t>ザイセイテキ</t>
    </rPh>
    <rPh sb="41" eb="43">
      <t>ケンゼン</t>
    </rPh>
    <rPh sb="44" eb="45">
      <t>イ</t>
    </rPh>
    <rPh sb="52" eb="54">
      <t>イッポウ</t>
    </rPh>
    <rPh sb="56" eb="59">
      <t>ユウシュウリツ</t>
    </rPh>
    <rPh sb="60" eb="63">
      <t>テイスイジュン</t>
    </rPh>
    <rPh sb="149" eb="152">
      <t>ロウキュウカ</t>
    </rPh>
    <rPh sb="153" eb="155">
      <t>ジョウキョウ</t>
    </rPh>
    <phoneticPr fontId="4"/>
  </si>
  <si>
    <t>①有形固定資産減価償却率は、昨年度よりも上昇し、類似団体の平均値も上回っているため、固定資産の更新期に入っていると言え、適正な更新計画立案や裏付けとなる財源確保が必要です。
②管路経年化率は、昨年よりも上昇しておりますが、類似団体の平均値よりも低い数値となっています。
③管路更新率は、前年度同様であるが、類似団体の平均値を下回っています。安定した水資源の供給を図るため、更新を進める必要があります。</t>
    <rPh sb="1" eb="3">
      <t>ユウケイ</t>
    </rPh>
    <rPh sb="3" eb="5">
      <t>コテイ</t>
    </rPh>
    <rPh sb="5" eb="7">
      <t>シサン</t>
    </rPh>
    <rPh sb="7" eb="9">
      <t>ゲンカ</t>
    </rPh>
    <rPh sb="9" eb="11">
      <t>ショウキャク</t>
    </rPh>
    <rPh sb="11" eb="12">
      <t>リツ</t>
    </rPh>
    <rPh sb="14" eb="16">
      <t>サクネン</t>
    </rPh>
    <rPh sb="16" eb="17">
      <t>ド</t>
    </rPh>
    <rPh sb="20" eb="22">
      <t>ジョウショウ</t>
    </rPh>
    <rPh sb="24" eb="26">
      <t>ルイジ</t>
    </rPh>
    <rPh sb="26" eb="28">
      <t>ダンタイ</t>
    </rPh>
    <rPh sb="29" eb="32">
      <t>ヘイキンチ</t>
    </rPh>
    <rPh sb="33" eb="35">
      <t>ウワマワ</t>
    </rPh>
    <rPh sb="42" eb="44">
      <t>コテイ</t>
    </rPh>
    <rPh sb="44" eb="46">
      <t>シサン</t>
    </rPh>
    <rPh sb="47" eb="50">
      <t>コウシンキ</t>
    </rPh>
    <rPh sb="51" eb="52">
      <t>ハイ</t>
    </rPh>
    <rPh sb="57" eb="58">
      <t>イ</t>
    </rPh>
    <rPh sb="60" eb="62">
      <t>テキセイ</t>
    </rPh>
    <rPh sb="63" eb="65">
      <t>コウシン</t>
    </rPh>
    <rPh sb="65" eb="67">
      <t>ケイカク</t>
    </rPh>
    <rPh sb="67" eb="69">
      <t>リツアン</t>
    </rPh>
    <rPh sb="70" eb="72">
      <t>ウラヅ</t>
    </rPh>
    <rPh sb="76" eb="78">
      <t>ザイゲン</t>
    </rPh>
    <rPh sb="78" eb="80">
      <t>カクホ</t>
    </rPh>
    <rPh sb="81" eb="83">
      <t>ヒツヨウ</t>
    </rPh>
    <rPh sb="88" eb="90">
      <t>カンロ</t>
    </rPh>
    <rPh sb="90" eb="93">
      <t>ケイネンカ</t>
    </rPh>
    <rPh sb="93" eb="94">
      <t>リツ</t>
    </rPh>
    <rPh sb="96" eb="98">
      <t>サクネン</t>
    </rPh>
    <rPh sb="101" eb="103">
      <t>ジョウショウ</t>
    </rPh>
    <rPh sb="111" eb="113">
      <t>ルイジ</t>
    </rPh>
    <rPh sb="113" eb="115">
      <t>ダンタイ</t>
    </rPh>
    <rPh sb="116" eb="119">
      <t>ヘイキンチ</t>
    </rPh>
    <rPh sb="122" eb="123">
      <t>ヒク</t>
    </rPh>
    <rPh sb="124" eb="126">
      <t>スウチ</t>
    </rPh>
    <rPh sb="136" eb="138">
      <t>カンロ</t>
    </rPh>
    <rPh sb="138" eb="140">
      <t>コウシン</t>
    </rPh>
    <rPh sb="140" eb="141">
      <t>リツ</t>
    </rPh>
    <rPh sb="143" eb="146">
      <t>ゼンネンド</t>
    </rPh>
    <rPh sb="146" eb="148">
      <t>ドウヨウ</t>
    </rPh>
    <rPh sb="153" eb="155">
      <t>ルイジ</t>
    </rPh>
    <rPh sb="155" eb="157">
      <t>ダンタイ</t>
    </rPh>
    <rPh sb="158" eb="161">
      <t>ヘイキンチ</t>
    </rPh>
    <rPh sb="162" eb="164">
      <t>シタマワ</t>
    </rPh>
    <rPh sb="170" eb="172">
      <t>アンテイ</t>
    </rPh>
    <rPh sb="174" eb="175">
      <t>ミズ</t>
    </rPh>
    <rPh sb="175" eb="177">
      <t>シゲン</t>
    </rPh>
    <rPh sb="178" eb="180">
      <t>キョウキュウ</t>
    </rPh>
    <rPh sb="181" eb="182">
      <t>ハカ</t>
    </rPh>
    <rPh sb="186" eb="188">
      <t>コウシン</t>
    </rPh>
    <rPh sb="189" eb="190">
      <t>スス</t>
    </rPh>
    <rPh sb="192" eb="1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</si>
</sst>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0.45</c:v>
                </c:pt>
                <c:pt idx="1">
                  <c:v>0.85</c:v>
                </c:pt>
                <c:pt idx="2">
                  <c:v>0.2</c:v>
                </c:pt>
                <c:pt idx="3">
                  <c:v>0.3</c:v>
                </c:pt>
                <c:pt idx="4">
                  <c:v>0.3</c:v>
                </c:pt>
              </c:numCache>
            </c:numRef>
          </c:val>
          <c:extLst>
            <c:ext xmlns:c16="http://schemas.microsoft.com/office/drawing/2014/chart" uri="{C3380CC4-5D6E-409C-BE32-E72D297353CC}">
              <c16:uniqueId val="{00000000-DE77-4AFB-81D7-BE9831D6783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0.43</c:v>
                </c:pt>
                <c:pt idx="2">
                  <c:v>1.1499999999999999</c:v>
                </c:pt>
                <c:pt idx="3">
                  <c:v>0.28999999999999998</c:v>
                </c:pt>
                <c:pt idx="4">
                  <c:v>0.39</c:v>
                </c:pt>
              </c:numCache>
            </c:numRef>
          </c:val>
          <c:smooth val="0"/>
          <c:extLst>
            <c:ext xmlns:c16="http://schemas.microsoft.com/office/drawing/2014/chart" uri="{C3380CC4-5D6E-409C-BE32-E72D297353CC}">
              <c16:uniqueId val="{00000001-DE77-4AFB-81D7-BE9831D6783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60.14</c:v>
                </c:pt>
                <c:pt idx="1">
                  <c:v>60.42</c:v>
                </c:pt>
                <c:pt idx="2">
                  <c:v>61.65</c:v>
                </c:pt>
                <c:pt idx="3">
                  <c:v>63.6</c:v>
                </c:pt>
                <c:pt idx="4">
                  <c:v>63.58</c:v>
                </c:pt>
              </c:numCache>
            </c:numRef>
          </c:val>
          <c:extLst>
            <c:ext xmlns:c16="http://schemas.microsoft.com/office/drawing/2014/chart" uri="{C3380CC4-5D6E-409C-BE32-E72D297353CC}">
              <c16:uniqueId val="{00000000-891D-4CAF-95E7-37BD2CD69F8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45.73</c:v>
                </c:pt>
                <c:pt idx="1">
                  <c:v>49.01</c:v>
                </c:pt>
                <c:pt idx="2">
                  <c:v>48.86</c:v>
                </c:pt>
                <c:pt idx="3">
                  <c:v>49</c:v>
                </c:pt>
                <c:pt idx="4">
                  <c:v>50.07</c:v>
                </c:pt>
              </c:numCache>
            </c:numRef>
          </c:val>
          <c:smooth val="0"/>
          <c:extLst>
            <c:ext xmlns:c16="http://schemas.microsoft.com/office/drawing/2014/chart" uri="{C3380CC4-5D6E-409C-BE32-E72D297353CC}">
              <c16:uniqueId val="{00000001-891D-4CAF-95E7-37BD2CD69F8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c:v>
                </c:pt>
                <c:pt idx="1">
                  <c:v>78.53</c:v>
                </c:pt>
                <c:pt idx="2">
                  <c:v>79.010000000000005</c:v>
                </c:pt>
                <c:pt idx="3">
                  <c:v>74.3</c:v>
                </c:pt>
                <c:pt idx="4">
                  <c:v>75.010000000000005</c:v>
                </c:pt>
              </c:numCache>
            </c:numRef>
          </c:val>
          <c:extLst>
            <c:ext xmlns:c16="http://schemas.microsoft.com/office/drawing/2014/chart" uri="{C3380CC4-5D6E-409C-BE32-E72D297353CC}">
              <c16:uniqueId val="{00000000-4CF7-43F3-B30F-D0B35128EDC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80.25</c:v>
                </c:pt>
                <c:pt idx="1">
                  <c:v>76.569999999999993</c:v>
                </c:pt>
                <c:pt idx="2">
                  <c:v>76.48</c:v>
                </c:pt>
                <c:pt idx="3">
                  <c:v>75.64</c:v>
                </c:pt>
                <c:pt idx="4">
                  <c:v>75.7</c:v>
                </c:pt>
              </c:numCache>
            </c:numRef>
          </c:val>
          <c:smooth val="0"/>
          <c:extLst>
            <c:ext xmlns:c16="http://schemas.microsoft.com/office/drawing/2014/chart" uri="{C3380CC4-5D6E-409C-BE32-E72D297353CC}">
              <c16:uniqueId val="{00000001-4CF7-43F3-B30F-D0B35128EDC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128.68</c:v>
                </c:pt>
                <c:pt idx="1">
                  <c:v>128.81</c:v>
                </c:pt>
                <c:pt idx="2">
                  <c:v>124.62</c:v>
                </c:pt>
                <c:pt idx="3">
                  <c:v>118.39</c:v>
                </c:pt>
                <c:pt idx="4">
                  <c:v>107.8</c:v>
                </c:pt>
              </c:numCache>
            </c:numRef>
          </c:val>
          <c:extLst>
            <c:ext xmlns:c16="http://schemas.microsoft.com/office/drawing/2014/chart" uri="{C3380CC4-5D6E-409C-BE32-E72D297353CC}">
              <c16:uniqueId val="{00000000-0BC8-4537-8099-38F752F64DC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109.77</c:v>
                </c:pt>
                <c:pt idx="1">
                  <c:v>105.45</c:v>
                </c:pt>
                <c:pt idx="2">
                  <c:v>103.82</c:v>
                </c:pt>
                <c:pt idx="3">
                  <c:v>105.75</c:v>
                </c:pt>
                <c:pt idx="4">
                  <c:v>105.52</c:v>
                </c:pt>
              </c:numCache>
            </c:numRef>
          </c:val>
          <c:smooth val="0"/>
          <c:extLst>
            <c:ext xmlns:c16="http://schemas.microsoft.com/office/drawing/2014/chart" uri="{C3380CC4-5D6E-409C-BE32-E72D297353CC}">
              <c16:uniqueId val="{00000001-0BC8-4537-8099-38F752F64DC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53.08</c:v>
                </c:pt>
                <c:pt idx="1">
                  <c:v>53.49</c:v>
                </c:pt>
                <c:pt idx="2">
                  <c:v>55.02</c:v>
                </c:pt>
                <c:pt idx="3">
                  <c:v>56.74</c:v>
                </c:pt>
                <c:pt idx="4">
                  <c:v>58.15</c:v>
                </c:pt>
              </c:numCache>
            </c:numRef>
          </c:val>
          <c:extLst>
            <c:ext xmlns:c16="http://schemas.microsoft.com/office/drawing/2014/chart" uri="{C3380CC4-5D6E-409C-BE32-E72D297353CC}">
              <c16:uniqueId val="{00000000-BECE-4A20-A99B-F68D61FD842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46.28</c:v>
                </c:pt>
                <c:pt idx="1">
                  <c:v>49.34</c:v>
                </c:pt>
                <c:pt idx="2">
                  <c:v>39.409999999999997</c:v>
                </c:pt>
                <c:pt idx="3">
                  <c:v>41.18</c:v>
                </c:pt>
                <c:pt idx="4">
                  <c:v>42.98</c:v>
                </c:pt>
              </c:numCache>
            </c:numRef>
          </c:val>
          <c:smooth val="0"/>
          <c:extLst>
            <c:ext xmlns:c16="http://schemas.microsoft.com/office/drawing/2014/chart" uri="{C3380CC4-5D6E-409C-BE32-E72D297353CC}">
              <c16:uniqueId val="{00000001-BECE-4A20-A99B-F68D61FD842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14.54</c:v>
                </c:pt>
                <c:pt idx="1">
                  <c:v>13.16</c:v>
                </c:pt>
                <c:pt idx="2">
                  <c:v>10.29</c:v>
                </c:pt>
                <c:pt idx="3">
                  <c:v>5.37</c:v>
                </c:pt>
                <c:pt idx="4">
                  <c:v>6.14</c:v>
                </c:pt>
              </c:numCache>
            </c:numRef>
          </c:val>
          <c:extLst>
            <c:ext xmlns:c16="http://schemas.microsoft.com/office/drawing/2014/chart" uri="{C3380CC4-5D6E-409C-BE32-E72D297353CC}">
              <c16:uniqueId val="{00000000-918F-441B-9111-01D572E6EAE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18.03</c:v>
                </c:pt>
                <c:pt idx="1">
                  <c:v>22.75</c:v>
                </c:pt>
                <c:pt idx="2">
                  <c:v>20.97</c:v>
                </c:pt>
                <c:pt idx="3">
                  <c:v>21.65</c:v>
                </c:pt>
                <c:pt idx="4">
                  <c:v>23.24</c:v>
                </c:pt>
              </c:numCache>
            </c:numRef>
          </c:val>
          <c:smooth val="0"/>
          <c:extLst>
            <c:ext xmlns:c16="http://schemas.microsoft.com/office/drawing/2014/chart" uri="{C3380CC4-5D6E-409C-BE32-E72D297353CC}">
              <c16:uniqueId val="{00000001-918F-441B-9111-01D572E6EAE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F1-4296-9F36-479CE1546B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4.96</c:v>
                </c:pt>
                <c:pt idx="1">
                  <c:v>29.38</c:v>
                </c:pt>
                <c:pt idx="2">
                  <c:v>31.54</c:v>
                </c:pt>
                <c:pt idx="3">
                  <c:v>31.15</c:v>
                </c:pt>
                <c:pt idx="4">
                  <c:v>30.01</c:v>
                </c:pt>
              </c:numCache>
            </c:numRef>
          </c:val>
          <c:smooth val="0"/>
          <c:extLst>
            <c:ext xmlns:c16="http://schemas.microsoft.com/office/drawing/2014/chart" uri="{C3380CC4-5D6E-409C-BE32-E72D297353CC}">
              <c16:uniqueId val="{00000001-44F1-4296-9F36-479CE1546B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535.88</c:v>
                </c:pt>
                <c:pt idx="1">
                  <c:v>363.4</c:v>
                </c:pt>
                <c:pt idx="2">
                  <c:v>512.48</c:v>
                </c:pt>
                <c:pt idx="3">
                  <c:v>534.41999999999996</c:v>
                </c:pt>
                <c:pt idx="4">
                  <c:v>536.44000000000005</c:v>
                </c:pt>
              </c:numCache>
            </c:numRef>
          </c:val>
          <c:extLst>
            <c:ext xmlns:c16="http://schemas.microsoft.com/office/drawing/2014/chart" uri="{C3380CC4-5D6E-409C-BE32-E72D297353CC}">
              <c16:uniqueId val="{00000000-B640-47BA-8D22-5656F9D759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563.05999999999995</c:v>
                </c:pt>
                <c:pt idx="1">
                  <c:v>413.82</c:v>
                </c:pt>
                <c:pt idx="2">
                  <c:v>302.22000000000003</c:v>
                </c:pt>
                <c:pt idx="3">
                  <c:v>263.45</c:v>
                </c:pt>
                <c:pt idx="4">
                  <c:v>249.43</c:v>
                </c:pt>
              </c:numCache>
            </c:numRef>
          </c:val>
          <c:smooth val="0"/>
          <c:extLst>
            <c:ext xmlns:c16="http://schemas.microsoft.com/office/drawing/2014/chart" uri="{C3380CC4-5D6E-409C-BE32-E72D297353CC}">
              <c16:uniqueId val="{00000001-B640-47BA-8D22-5656F9D759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1533.51</c:v>
                </c:pt>
                <c:pt idx="1">
                  <c:v>1405.94</c:v>
                </c:pt>
                <c:pt idx="2">
                  <c:v>1311.94</c:v>
                </c:pt>
                <c:pt idx="3">
                  <c:v>1241.6199999999999</c:v>
                </c:pt>
                <c:pt idx="4">
                  <c:v>1114.43</c:v>
                </c:pt>
              </c:numCache>
            </c:numRef>
          </c:val>
          <c:extLst>
            <c:ext xmlns:c16="http://schemas.microsoft.com/office/drawing/2014/chart" uri="{C3380CC4-5D6E-409C-BE32-E72D297353CC}">
              <c16:uniqueId val="{00000000-A43C-4537-A0ED-DD7AB86E509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651.9</c:v>
                </c:pt>
                <c:pt idx="1">
                  <c:v>698.55</c:v>
                </c:pt>
                <c:pt idx="2">
                  <c:v>970.36</c:v>
                </c:pt>
                <c:pt idx="3">
                  <c:v>940.22</c:v>
                </c:pt>
                <c:pt idx="4">
                  <c:v>922.05</c:v>
                </c:pt>
              </c:numCache>
            </c:numRef>
          </c:val>
          <c:smooth val="0"/>
          <c:extLst>
            <c:ext xmlns:c16="http://schemas.microsoft.com/office/drawing/2014/chart" uri="{C3380CC4-5D6E-409C-BE32-E72D297353CC}">
              <c16:uniqueId val="{00000001-A43C-4537-A0ED-DD7AB86E509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61.3</c:v>
                </c:pt>
                <c:pt idx="1">
                  <c:v>61.4</c:v>
                </c:pt>
                <c:pt idx="2">
                  <c:v>63.38</c:v>
                </c:pt>
                <c:pt idx="3">
                  <c:v>59.07</c:v>
                </c:pt>
                <c:pt idx="4">
                  <c:v>51.22</c:v>
                </c:pt>
              </c:numCache>
            </c:numRef>
          </c:val>
          <c:extLst>
            <c:ext xmlns:c16="http://schemas.microsoft.com/office/drawing/2014/chart" uri="{C3380CC4-5D6E-409C-BE32-E72D297353CC}">
              <c16:uniqueId val="{00000000-D598-45D6-B001-7E56F30E0EE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75.28</c:v>
                </c:pt>
                <c:pt idx="1">
                  <c:v>73.7</c:v>
                </c:pt>
                <c:pt idx="2">
                  <c:v>64.52</c:v>
                </c:pt>
                <c:pt idx="3">
                  <c:v>66.8</c:v>
                </c:pt>
                <c:pt idx="4">
                  <c:v>64.39</c:v>
                </c:pt>
              </c:numCache>
            </c:numRef>
          </c:val>
          <c:smooth val="0"/>
          <c:extLst>
            <c:ext xmlns:c16="http://schemas.microsoft.com/office/drawing/2014/chart" uri="{C3380CC4-5D6E-409C-BE32-E72D297353CC}">
              <c16:uniqueId val="{00000001-D598-45D6-B001-7E56F30E0EE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408.89</c:v>
                </c:pt>
                <c:pt idx="1">
                  <c:v>407.55</c:v>
                </c:pt>
                <c:pt idx="2">
                  <c:v>394.89</c:v>
                </c:pt>
                <c:pt idx="3">
                  <c:v>424.6</c:v>
                </c:pt>
                <c:pt idx="4">
                  <c:v>487.87</c:v>
                </c:pt>
              </c:numCache>
            </c:numRef>
          </c:val>
          <c:extLst>
            <c:ext xmlns:c16="http://schemas.microsoft.com/office/drawing/2014/chart" uri="{C3380CC4-5D6E-409C-BE32-E72D297353CC}">
              <c16:uniqueId val="{00000000-3189-43E7-833B-9F9B8F48DB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255.35</c:v>
                </c:pt>
                <c:pt idx="1">
                  <c:v>261.02</c:v>
                </c:pt>
                <c:pt idx="2">
                  <c:v>270.68</c:v>
                </c:pt>
                <c:pt idx="3">
                  <c:v>268.88</c:v>
                </c:pt>
                <c:pt idx="4">
                  <c:v>258.89999999999998</c:v>
                </c:pt>
              </c:numCache>
            </c:numRef>
          </c:val>
          <c:smooth val="0"/>
          <c:extLst>
            <c:ext xmlns:c16="http://schemas.microsoft.com/office/drawing/2014/chart" uri="{C3380CC4-5D6E-409C-BE32-E72D297353CC}">
              <c16:uniqueId val="{00000001-3189-43E7-833B-9F9B8F48DB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香取市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非設置</v>
      </c>
      <c r="AE8" s="44"/>
      <c r="AF8" s="44"/>
      <c r="AG8" s="44"/>
      <c r="AH8" s="44"/>
      <c r="AI8" s="44"/>
      <c r="AJ8" s="44"/>
      <c r="AK8" s="2"/>
      <c r="AL8" s="45">
        <f>データ!$R$6</f>
        <v>71868</v>
      </c>
      <c r="AM8" s="45"/>
      <c r="AN8" s="45"/>
      <c r="AO8" s="45"/>
      <c r="AP8" s="45"/>
      <c r="AQ8" s="45"/>
      <c r="AR8" s="45"/>
      <c r="AS8" s="45"/>
      <c r="AT8" s="46">
        <f>データ!$S$6</f>
        <v>262.35000000000002</v>
      </c>
      <c r="AU8" s="47"/>
      <c r="AV8" s="47"/>
      <c r="AW8" s="47"/>
      <c r="AX8" s="47"/>
      <c r="AY8" s="47"/>
      <c r="AZ8" s="47"/>
      <c r="BA8" s="47"/>
      <c r="BB8" s="48">
        <f>データ!$T$6</f>
        <v>273.94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64.27</v>
      </c>
      <c r="J10" s="47"/>
      <c r="K10" s="47"/>
      <c r="L10" s="47"/>
      <c r="M10" s="47"/>
      <c r="N10" s="47"/>
      <c r="O10" s="81"/>
      <c r="P10" s="48">
        <f>データ!$P$6</f>
        <v>4.01</v>
      </c>
      <c r="Q10" s="48"/>
      <c r="R10" s="48"/>
      <c r="S10" s="48"/>
      <c r="T10" s="48"/>
      <c r="U10" s="48"/>
      <c r="V10" s="48"/>
      <c r="W10" s="45">
        <f>データ!$Q$6</f>
        <v>4730</v>
      </c>
      <c r="X10" s="45"/>
      <c r="Y10" s="45"/>
      <c r="Z10" s="45"/>
      <c r="AA10" s="45"/>
      <c r="AB10" s="45"/>
      <c r="AC10" s="45"/>
      <c r="AD10" s="2"/>
      <c r="AE10" s="2"/>
      <c r="AF10" s="2"/>
      <c r="AG10" s="2"/>
      <c r="AH10" s="2"/>
      <c r="AI10" s="2"/>
      <c r="AJ10" s="2"/>
      <c r="AK10" s="2"/>
      <c r="AL10" s="45">
        <f>データ!$U$6</f>
        <v>2861</v>
      </c>
      <c r="AM10" s="45"/>
      <c r="AN10" s="45"/>
      <c r="AO10" s="45"/>
      <c r="AP10" s="45"/>
      <c r="AQ10" s="45"/>
      <c r="AR10" s="45"/>
      <c r="AS10" s="45"/>
      <c r="AT10" s="46">
        <f>データ!$V$6</f>
        <v>29.05</v>
      </c>
      <c r="AU10" s="47"/>
      <c r="AV10" s="47"/>
      <c r="AW10" s="47"/>
      <c r="AX10" s="47"/>
      <c r="AY10" s="47"/>
      <c r="AZ10" s="47"/>
      <c r="BA10" s="47"/>
      <c r="BB10" s="48">
        <f>データ!$W$6</f>
        <v>98.49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112</v>
      </c>
      <c r="BM47" s="91"/>
      <c r="BN47" s="91"/>
      <c r="BO47" s="91"/>
      <c r="BP47" s="91"/>
      <c r="BQ47" s="91"/>
      <c r="BR47" s="91"/>
      <c r="BS47" s="91"/>
      <c r="BT47" s="91"/>
      <c r="BU47" s="91"/>
      <c r="BV47" s="91"/>
      <c r="BW47" s="91"/>
      <c r="BX47" s="91"/>
      <c r="BY47" s="91"/>
      <c r="BZ47" s="9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0"/>
      <c r="BM60" s="91"/>
      <c r="BN60" s="91"/>
      <c r="BO60" s="91"/>
      <c r="BP60" s="91"/>
      <c r="BQ60" s="91"/>
      <c r="BR60" s="91"/>
      <c r="BS60" s="91"/>
      <c r="BT60" s="91"/>
      <c r="BU60" s="91"/>
      <c r="BV60" s="91"/>
      <c r="BW60" s="91"/>
      <c r="BX60" s="91"/>
      <c r="BY60" s="91"/>
      <c r="BZ60" s="92"/>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0"/>
      <c r="BM61" s="91"/>
      <c r="BN61" s="91"/>
      <c r="BO61" s="91"/>
      <c r="BP61" s="91"/>
      <c r="BQ61" s="91"/>
      <c r="BR61" s="91"/>
      <c r="BS61" s="91"/>
      <c r="BT61" s="91"/>
      <c r="BU61" s="91"/>
      <c r="BV61" s="91"/>
      <c r="BW61" s="91"/>
      <c r="BX61" s="91"/>
      <c r="BY61" s="91"/>
      <c r="BZ61" s="9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ESkdr6753cbEaj0r62thNnKPraNE7UItPnAIn0urmrZbtayiYslEwsuAWaobrsEfVBsImsJIqB/+14PQrj16yQ==" saltValue="tFiyndamCqtJxDU7U1WGS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122360</v>
      </c>
      <c r="D6" s="20">
        <f t="shared" si="3"/>
        <v>46</v>
      </c>
      <c r="E6" s="20">
        <f t="shared" si="3"/>
        <v>1</v>
      </c>
      <c r="F6" s="20">
        <f t="shared" si="3"/>
        <v>0</v>
      </c>
      <c r="G6" s="20">
        <f t="shared" si="3"/>
        <v>5</v>
      </c>
      <c r="H6" s="20" t="str">
        <f t="shared" si="3"/>
        <v>千葉県　香取市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64.27</v>
      </c>
      <c r="P6" s="21">
        <f t="shared" si="3"/>
        <v>4.01</v>
      </c>
      <c r="Q6" s="21">
        <f t="shared" si="3"/>
        <v>4730</v>
      </c>
      <c r="R6" s="21">
        <f t="shared" si="3"/>
        <v>71868</v>
      </c>
      <c r="S6" s="21">
        <f t="shared" si="3"/>
        <v>262.35000000000002</v>
      </c>
      <c r="T6" s="21">
        <f t="shared" si="3"/>
        <v>273.94</v>
      </c>
      <c r="U6" s="21">
        <f t="shared" si="3"/>
        <v>2861</v>
      </c>
      <c r="V6" s="21">
        <f t="shared" si="3"/>
        <v>29.05</v>
      </c>
      <c r="W6" s="21">
        <f t="shared" si="3"/>
        <v>98.49</v>
      </c>
      <c r="X6" s="22">
        <f>IF(X7="",NA(),X7)</f>
        <v>128.68</v>
      </c>
      <c r="Y6" s="22">
        <f t="shared" ref="Y6:AG6" si="4">IF(Y7="",NA(),Y7)</f>
        <v>128.81</v>
      </c>
      <c r="Z6" s="22">
        <f t="shared" si="4"/>
        <v>124.62</v>
      </c>
      <c r="AA6" s="22">
        <f t="shared" si="4"/>
        <v>118.39</v>
      </c>
      <c r="AB6" s="22">
        <f t="shared" si="4"/>
        <v>107.8</v>
      </c>
      <c r="AC6" s="22">
        <f t="shared" si="4"/>
        <v>109.77</v>
      </c>
      <c r="AD6" s="22">
        <f t="shared" si="4"/>
        <v>105.45</v>
      </c>
      <c r="AE6" s="22">
        <f t="shared" si="4"/>
        <v>103.82</v>
      </c>
      <c r="AF6" s="22">
        <f t="shared" si="4"/>
        <v>105.75</v>
      </c>
      <c r="AG6" s="22">
        <f t="shared" si="4"/>
        <v>105.52</v>
      </c>
      <c r="AH6" s="21" t="str">
        <f>IF(AH7="","",IF(AH7="-","【-】","【"&amp;SUBSTITUTE(TEXT(AH7,"#,##0.00"),"-","△")&amp;"】"))</f>
        <v>【104.96】</v>
      </c>
      <c r="AI6" s="21">
        <f>IF(AI7="",NA(),AI7)</f>
        <v>0</v>
      </c>
      <c r="AJ6" s="21">
        <f t="shared" ref="AJ6:AR6" si="5">IF(AJ7="",NA(),AJ7)</f>
        <v>0</v>
      </c>
      <c r="AK6" s="21">
        <f t="shared" si="5"/>
        <v>0</v>
      </c>
      <c r="AL6" s="21">
        <f t="shared" si="5"/>
        <v>0</v>
      </c>
      <c r="AM6" s="21">
        <f t="shared" si="5"/>
        <v>0</v>
      </c>
      <c r="AN6" s="22">
        <f t="shared" si="5"/>
        <v>4.96</v>
      </c>
      <c r="AO6" s="22">
        <f t="shared" si="5"/>
        <v>29.38</v>
      </c>
      <c r="AP6" s="22">
        <f t="shared" si="5"/>
        <v>31.54</v>
      </c>
      <c r="AQ6" s="22">
        <f t="shared" si="5"/>
        <v>31.15</v>
      </c>
      <c r="AR6" s="22">
        <f t="shared" si="5"/>
        <v>30.01</v>
      </c>
      <c r="AS6" s="21" t="str">
        <f>IF(AS7="","",IF(AS7="-","【-】","【"&amp;SUBSTITUTE(TEXT(AS7,"#,##0.00"),"-","△")&amp;"】"))</f>
        <v>【30.67】</v>
      </c>
      <c r="AT6" s="22">
        <f>IF(AT7="",NA(),AT7)</f>
        <v>535.88</v>
      </c>
      <c r="AU6" s="22">
        <f t="shared" ref="AU6:BC6" si="6">IF(AU7="",NA(),AU7)</f>
        <v>363.4</v>
      </c>
      <c r="AV6" s="22">
        <f t="shared" si="6"/>
        <v>512.48</v>
      </c>
      <c r="AW6" s="22">
        <f t="shared" si="6"/>
        <v>534.41999999999996</v>
      </c>
      <c r="AX6" s="22">
        <f t="shared" si="6"/>
        <v>536.44000000000005</v>
      </c>
      <c r="AY6" s="22">
        <f t="shared" si="6"/>
        <v>563.05999999999995</v>
      </c>
      <c r="AZ6" s="22">
        <f t="shared" si="6"/>
        <v>413.82</v>
      </c>
      <c r="BA6" s="22">
        <f t="shared" si="6"/>
        <v>302.22000000000003</v>
      </c>
      <c r="BB6" s="22">
        <f t="shared" si="6"/>
        <v>263.45</v>
      </c>
      <c r="BC6" s="22">
        <f t="shared" si="6"/>
        <v>249.43</v>
      </c>
      <c r="BD6" s="21" t="str">
        <f>IF(BD7="","",IF(BD7="-","【-】","【"&amp;SUBSTITUTE(TEXT(BD7,"#,##0.00"),"-","△")&amp;"】"))</f>
        <v>【195.24】</v>
      </c>
      <c r="BE6" s="22">
        <f>IF(BE7="",NA(),BE7)</f>
        <v>1533.51</v>
      </c>
      <c r="BF6" s="22">
        <f t="shared" ref="BF6:BN6" si="7">IF(BF7="",NA(),BF7)</f>
        <v>1405.94</v>
      </c>
      <c r="BG6" s="22">
        <f t="shared" si="7"/>
        <v>1311.94</v>
      </c>
      <c r="BH6" s="22">
        <f t="shared" si="7"/>
        <v>1241.6199999999999</v>
      </c>
      <c r="BI6" s="22">
        <f t="shared" si="7"/>
        <v>1114.43</v>
      </c>
      <c r="BJ6" s="22">
        <f t="shared" si="7"/>
        <v>651.9</v>
      </c>
      <c r="BK6" s="22">
        <f t="shared" si="7"/>
        <v>698.55</v>
      </c>
      <c r="BL6" s="22">
        <f t="shared" si="7"/>
        <v>970.36</v>
      </c>
      <c r="BM6" s="22">
        <f t="shared" si="7"/>
        <v>940.22</v>
      </c>
      <c r="BN6" s="22">
        <f t="shared" si="7"/>
        <v>922.05</v>
      </c>
      <c r="BO6" s="21" t="str">
        <f>IF(BO7="","",IF(BO7="-","【-】","【"&amp;SUBSTITUTE(TEXT(BO7,"#,##0.00"),"-","△")&amp;"】"))</f>
        <v>【1,090.93】</v>
      </c>
      <c r="BP6" s="22">
        <f>IF(BP7="",NA(),BP7)</f>
        <v>61.3</v>
      </c>
      <c r="BQ6" s="22">
        <f t="shared" ref="BQ6:BY6" si="8">IF(BQ7="",NA(),BQ7)</f>
        <v>61.4</v>
      </c>
      <c r="BR6" s="22">
        <f t="shared" si="8"/>
        <v>63.38</v>
      </c>
      <c r="BS6" s="22">
        <f t="shared" si="8"/>
        <v>59.07</v>
      </c>
      <c r="BT6" s="22">
        <f t="shared" si="8"/>
        <v>51.22</v>
      </c>
      <c r="BU6" s="22">
        <f t="shared" si="8"/>
        <v>75.28</v>
      </c>
      <c r="BV6" s="22">
        <f t="shared" si="8"/>
        <v>73.7</v>
      </c>
      <c r="BW6" s="22">
        <f t="shared" si="8"/>
        <v>64.52</v>
      </c>
      <c r="BX6" s="22">
        <f t="shared" si="8"/>
        <v>66.8</v>
      </c>
      <c r="BY6" s="22">
        <f t="shared" si="8"/>
        <v>64.39</v>
      </c>
      <c r="BZ6" s="21" t="str">
        <f>IF(BZ7="","",IF(BZ7="-","【-】","【"&amp;SUBSTITUTE(TEXT(BZ7,"#,##0.00"),"-","△")&amp;"】"))</f>
        <v>【58.61】</v>
      </c>
      <c r="CA6" s="22">
        <f>IF(CA7="",NA(),CA7)</f>
        <v>408.89</v>
      </c>
      <c r="CB6" s="22">
        <f t="shared" ref="CB6:CJ6" si="9">IF(CB7="",NA(),CB7)</f>
        <v>407.55</v>
      </c>
      <c r="CC6" s="22">
        <f t="shared" si="9"/>
        <v>394.89</v>
      </c>
      <c r="CD6" s="22">
        <f t="shared" si="9"/>
        <v>424.6</v>
      </c>
      <c r="CE6" s="22">
        <f t="shared" si="9"/>
        <v>487.87</v>
      </c>
      <c r="CF6" s="22">
        <f t="shared" si="9"/>
        <v>255.35</v>
      </c>
      <c r="CG6" s="22">
        <f t="shared" si="9"/>
        <v>261.02</v>
      </c>
      <c r="CH6" s="22">
        <f t="shared" si="9"/>
        <v>270.68</v>
      </c>
      <c r="CI6" s="22">
        <f t="shared" si="9"/>
        <v>268.88</v>
      </c>
      <c r="CJ6" s="22">
        <f t="shared" si="9"/>
        <v>258.89999999999998</v>
      </c>
      <c r="CK6" s="21" t="str">
        <f>IF(CK7="","",IF(CK7="-","【-】","【"&amp;SUBSTITUTE(TEXT(CK7,"#,##0.00"),"-","△")&amp;"】"))</f>
        <v>【274.97】</v>
      </c>
      <c r="CL6" s="22">
        <f>IF(CL7="",NA(),CL7)</f>
        <v>60.14</v>
      </c>
      <c r="CM6" s="22">
        <f t="shared" ref="CM6:CU6" si="10">IF(CM7="",NA(),CM7)</f>
        <v>60.42</v>
      </c>
      <c r="CN6" s="22">
        <f t="shared" si="10"/>
        <v>61.65</v>
      </c>
      <c r="CO6" s="22">
        <f t="shared" si="10"/>
        <v>63.6</v>
      </c>
      <c r="CP6" s="22">
        <f t="shared" si="10"/>
        <v>63.58</v>
      </c>
      <c r="CQ6" s="22">
        <f t="shared" si="10"/>
        <v>45.73</v>
      </c>
      <c r="CR6" s="22">
        <f t="shared" si="10"/>
        <v>49.01</v>
      </c>
      <c r="CS6" s="22">
        <f t="shared" si="10"/>
        <v>48.86</v>
      </c>
      <c r="CT6" s="22">
        <f t="shared" si="10"/>
        <v>49</v>
      </c>
      <c r="CU6" s="22">
        <f t="shared" si="10"/>
        <v>50.07</v>
      </c>
      <c r="CV6" s="21" t="str">
        <f>IF(CV7="","",IF(CV7="-","【-】","【"&amp;SUBSTITUTE(TEXT(CV7,"#,##0.00"),"-","△")&amp;"】"))</f>
        <v>【52.36】</v>
      </c>
      <c r="CW6" s="22">
        <f>IF(CW7="",NA(),CW7)</f>
        <v>79</v>
      </c>
      <c r="CX6" s="22">
        <f t="shared" ref="CX6:DF6" si="11">IF(CX7="",NA(),CX7)</f>
        <v>78.53</v>
      </c>
      <c r="CY6" s="22">
        <f t="shared" si="11"/>
        <v>79.010000000000005</v>
      </c>
      <c r="CZ6" s="22">
        <f t="shared" si="11"/>
        <v>74.3</v>
      </c>
      <c r="DA6" s="22">
        <f t="shared" si="11"/>
        <v>75.010000000000005</v>
      </c>
      <c r="DB6" s="22">
        <f t="shared" si="11"/>
        <v>80.25</v>
      </c>
      <c r="DC6" s="22">
        <f t="shared" si="11"/>
        <v>76.569999999999993</v>
      </c>
      <c r="DD6" s="22">
        <f t="shared" si="11"/>
        <v>76.48</v>
      </c>
      <c r="DE6" s="22">
        <f t="shared" si="11"/>
        <v>75.64</v>
      </c>
      <c r="DF6" s="22">
        <f t="shared" si="11"/>
        <v>75.7</v>
      </c>
      <c r="DG6" s="21" t="str">
        <f>IF(DG7="","",IF(DG7="-","【-】","【"&amp;SUBSTITUTE(TEXT(DG7,"#,##0.00"),"-","△")&amp;"】"))</f>
        <v>【73.88】</v>
      </c>
      <c r="DH6" s="22">
        <f>IF(DH7="",NA(),DH7)</f>
        <v>53.08</v>
      </c>
      <c r="DI6" s="22">
        <f t="shared" ref="DI6:DQ6" si="12">IF(DI7="",NA(),DI7)</f>
        <v>53.49</v>
      </c>
      <c r="DJ6" s="22">
        <f t="shared" si="12"/>
        <v>55.02</v>
      </c>
      <c r="DK6" s="22">
        <f t="shared" si="12"/>
        <v>56.74</v>
      </c>
      <c r="DL6" s="22">
        <f t="shared" si="12"/>
        <v>58.15</v>
      </c>
      <c r="DM6" s="22">
        <f t="shared" si="12"/>
        <v>46.28</v>
      </c>
      <c r="DN6" s="22">
        <f t="shared" si="12"/>
        <v>49.34</v>
      </c>
      <c r="DO6" s="22">
        <f t="shared" si="12"/>
        <v>39.409999999999997</v>
      </c>
      <c r="DP6" s="22">
        <f t="shared" si="12"/>
        <v>41.18</v>
      </c>
      <c r="DQ6" s="22">
        <f t="shared" si="12"/>
        <v>42.98</v>
      </c>
      <c r="DR6" s="21" t="str">
        <f>IF(DR7="","",IF(DR7="-","【-】","【"&amp;SUBSTITUTE(TEXT(DR7,"#,##0.00"),"-","△")&amp;"】"))</f>
        <v>【39.30】</v>
      </c>
      <c r="DS6" s="22">
        <f>IF(DS7="",NA(),DS7)</f>
        <v>14.54</v>
      </c>
      <c r="DT6" s="22">
        <f t="shared" ref="DT6:EB6" si="13">IF(DT7="",NA(),DT7)</f>
        <v>13.16</v>
      </c>
      <c r="DU6" s="22">
        <f t="shared" si="13"/>
        <v>10.29</v>
      </c>
      <c r="DV6" s="22">
        <f t="shared" si="13"/>
        <v>5.37</v>
      </c>
      <c r="DW6" s="22">
        <f t="shared" si="13"/>
        <v>6.14</v>
      </c>
      <c r="DX6" s="22">
        <f t="shared" si="13"/>
        <v>18.03</v>
      </c>
      <c r="DY6" s="22">
        <f t="shared" si="13"/>
        <v>22.75</v>
      </c>
      <c r="DZ6" s="22">
        <f t="shared" si="13"/>
        <v>20.97</v>
      </c>
      <c r="EA6" s="22">
        <f t="shared" si="13"/>
        <v>21.65</v>
      </c>
      <c r="EB6" s="22">
        <f t="shared" si="13"/>
        <v>23.24</v>
      </c>
      <c r="EC6" s="21" t="str">
        <f>IF(EC7="","",IF(EC7="-","【-】","【"&amp;SUBSTITUTE(TEXT(EC7,"#,##0.00"),"-","△")&amp;"】"))</f>
        <v>【18.76】</v>
      </c>
      <c r="ED6" s="22">
        <f>IF(ED7="",NA(),ED7)</f>
        <v>0.45</v>
      </c>
      <c r="EE6" s="22">
        <f t="shared" ref="EE6:EM6" si="14">IF(EE7="",NA(),EE7)</f>
        <v>0.85</v>
      </c>
      <c r="EF6" s="22">
        <f t="shared" si="14"/>
        <v>0.2</v>
      </c>
      <c r="EG6" s="22">
        <f t="shared" si="14"/>
        <v>0.3</v>
      </c>
      <c r="EH6" s="22">
        <f t="shared" si="14"/>
        <v>0.3</v>
      </c>
      <c r="EI6" s="22">
        <f t="shared" si="14"/>
        <v>0.46</v>
      </c>
      <c r="EJ6" s="22">
        <f t="shared" si="14"/>
        <v>0.43</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122360</v>
      </c>
      <c r="D7" s="24">
        <v>46</v>
      </c>
      <c r="E7" s="24">
        <v>1</v>
      </c>
      <c r="F7" s="24">
        <v>0</v>
      </c>
      <c r="G7" s="24">
        <v>5</v>
      </c>
      <c r="H7" s="24" t="s">
        <v>92</v>
      </c>
      <c r="I7" s="24" t="s">
        <v>93</v>
      </c>
      <c r="J7" s="24" t="s">
        <v>94</v>
      </c>
      <c r="K7" s="24" t="s">
        <v>95</v>
      </c>
      <c r="L7" s="24" t="s">
        <v>96</v>
      </c>
      <c r="M7" s="24" t="s">
        <v>97</v>
      </c>
      <c r="N7" s="25" t="s">
        <v>98</v>
      </c>
      <c r="O7" s="25">
        <v>64.27</v>
      </c>
      <c r="P7" s="25">
        <v>4.01</v>
      </c>
      <c r="Q7" s="25">
        <v>4730</v>
      </c>
      <c r="R7" s="25">
        <v>71868</v>
      </c>
      <c r="S7" s="25">
        <v>262.35000000000002</v>
      </c>
      <c r="T7" s="25">
        <v>273.94</v>
      </c>
      <c r="U7" s="25">
        <v>2861</v>
      </c>
      <c r="V7" s="25">
        <v>29.05</v>
      </c>
      <c r="W7" s="25">
        <v>98.49</v>
      </c>
      <c r="X7" s="25">
        <v>128.68</v>
      </c>
      <c r="Y7" s="25">
        <v>128.81</v>
      </c>
      <c r="Z7" s="25">
        <v>124.62</v>
      </c>
      <c r="AA7" s="25">
        <v>118.39</v>
      </c>
      <c r="AB7" s="25">
        <v>107.8</v>
      </c>
      <c r="AC7" s="25">
        <v>109.77</v>
      </c>
      <c r="AD7" s="25">
        <v>105.45</v>
      </c>
      <c r="AE7" s="25">
        <v>103.82</v>
      </c>
      <c r="AF7" s="25">
        <v>105.75</v>
      </c>
      <c r="AG7" s="25">
        <v>105.52</v>
      </c>
      <c r="AH7" s="25">
        <v>104.96</v>
      </c>
      <c r="AI7" s="25">
        <v>0</v>
      </c>
      <c r="AJ7" s="25">
        <v>0</v>
      </c>
      <c r="AK7" s="25">
        <v>0</v>
      </c>
      <c r="AL7" s="25">
        <v>0</v>
      </c>
      <c r="AM7" s="25">
        <v>0</v>
      </c>
      <c r="AN7" s="25">
        <v>4.96</v>
      </c>
      <c r="AO7" s="25">
        <v>29.38</v>
      </c>
      <c r="AP7" s="25">
        <v>31.54</v>
      </c>
      <c r="AQ7" s="25">
        <v>31.15</v>
      </c>
      <c r="AR7" s="25">
        <v>30.01</v>
      </c>
      <c r="AS7" s="25">
        <v>30.67</v>
      </c>
      <c r="AT7" s="25">
        <v>535.88</v>
      </c>
      <c r="AU7" s="25">
        <v>363.4</v>
      </c>
      <c r="AV7" s="25">
        <v>512.48</v>
      </c>
      <c r="AW7" s="25">
        <v>534.41999999999996</v>
      </c>
      <c r="AX7" s="25">
        <v>536.44000000000005</v>
      </c>
      <c r="AY7" s="25">
        <v>563.05999999999995</v>
      </c>
      <c r="AZ7" s="25">
        <v>413.82</v>
      </c>
      <c r="BA7" s="25">
        <v>302.22000000000003</v>
      </c>
      <c r="BB7" s="25">
        <v>263.45</v>
      </c>
      <c r="BC7" s="25">
        <v>249.43</v>
      </c>
      <c r="BD7" s="25">
        <v>195.24</v>
      </c>
      <c r="BE7" s="25">
        <v>1533.51</v>
      </c>
      <c r="BF7" s="25">
        <v>1405.94</v>
      </c>
      <c r="BG7" s="25">
        <v>1311.94</v>
      </c>
      <c r="BH7" s="25">
        <v>1241.6199999999999</v>
      </c>
      <c r="BI7" s="25">
        <v>1114.43</v>
      </c>
      <c r="BJ7" s="25">
        <v>651.9</v>
      </c>
      <c r="BK7" s="25">
        <v>698.55</v>
      </c>
      <c r="BL7" s="25">
        <v>970.36</v>
      </c>
      <c r="BM7" s="25">
        <v>940.22</v>
      </c>
      <c r="BN7" s="25">
        <v>922.05</v>
      </c>
      <c r="BO7" s="25">
        <v>1090.93</v>
      </c>
      <c r="BP7" s="25">
        <v>61.3</v>
      </c>
      <c r="BQ7" s="25">
        <v>61.4</v>
      </c>
      <c r="BR7" s="25">
        <v>63.38</v>
      </c>
      <c r="BS7" s="25">
        <v>59.07</v>
      </c>
      <c r="BT7" s="25">
        <v>51.22</v>
      </c>
      <c r="BU7" s="25">
        <v>75.28</v>
      </c>
      <c r="BV7" s="25">
        <v>73.7</v>
      </c>
      <c r="BW7" s="25">
        <v>64.52</v>
      </c>
      <c r="BX7" s="25">
        <v>66.8</v>
      </c>
      <c r="BY7" s="25">
        <v>64.39</v>
      </c>
      <c r="BZ7" s="25">
        <v>58.61</v>
      </c>
      <c r="CA7" s="25">
        <v>408.89</v>
      </c>
      <c r="CB7" s="25">
        <v>407.55</v>
      </c>
      <c r="CC7" s="25">
        <v>394.89</v>
      </c>
      <c r="CD7" s="25">
        <v>424.6</v>
      </c>
      <c r="CE7" s="25">
        <v>487.87</v>
      </c>
      <c r="CF7" s="25">
        <v>255.35</v>
      </c>
      <c r="CG7" s="25">
        <v>261.02</v>
      </c>
      <c r="CH7" s="25">
        <v>270.68</v>
      </c>
      <c r="CI7" s="25">
        <v>268.88</v>
      </c>
      <c r="CJ7" s="25">
        <v>258.89999999999998</v>
      </c>
      <c r="CK7" s="25">
        <v>274.97000000000003</v>
      </c>
      <c r="CL7" s="25">
        <v>60.14</v>
      </c>
      <c r="CM7" s="25">
        <v>60.42</v>
      </c>
      <c r="CN7" s="25">
        <v>61.65</v>
      </c>
      <c r="CO7" s="25">
        <v>63.6</v>
      </c>
      <c r="CP7" s="25">
        <v>63.58</v>
      </c>
      <c r="CQ7" s="25">
        <v>45.73</v>
      </c>
      <c r="CR7" s="25">
        <v>49.01</v>
      </c>
      <c r="CS7" s="25">
        <v>48.86</v>
      </c>
      <c r="CT7" s="25">
        <v>49</v>
      </c>
      <c r="CU7" s="25">
        <v>50.07</v>
      </c>
      <c r="CV7" s="25">
        <v>52.36</v>
      </c>
      <c r="CW7" s="25">
        <v>79</v>
      </c>
      <c r="CX7" s="25">
        <v>78.53</v>
      </c>
      <c r="CY7" s="25">
        <v>79.010000000000005</v>
      </c>
      <c r="CZ7" s="25">
        <v>74.3</v>
      </c>
      <c r="DA7" s="25">
        <v>75.010000000000005</v>
      </c>
      <c r="DB7" s="25">
        <v>80.25</v>
      </c>
      <c r="DC7" s="25">
        <v>76.569999999999993</v>
      </c>
      <c r="DD7" s="25">
        <v>76.48</v>
      </c>
      <c r="DE7" s="25">
        <v>75.64</v>
      </c>
      <c r="DF7" s="25">
        <v>75.7</v>
      </c>
      <c r="DG7" s="25">
        <v>73.88</v>
      </c>
      <c r="DH7" s="25">
        <v>53.08</v>
      </c>
      <c r="DI7" s="25">
        <v>53.49</v>
      </c>
      <c r="DJ7" s="25">
        <v>55.02</v>
      </c>
      <c r="DK7" s="25">
        <v>56.74</v>
      </c>
      <c r="DL7" s="25">
        <v>58.15</v>
      </c>
      <c r="DM7" s="25">
        <v>46.28</v>
      </c>
      <c r="DN7" s="25">
        <v>49.34</v>
      </c>
      <c r="DO7" s="25">
        <v>39.409999999999997</v>
      </c>
      <c r="DP7" s="25">
        <v>41.18</v>
      </c>
      <c r="DQ7" s="25">
        <v>42.98</v>
      </c>
      <c r="DR7" s="25">
        <v>39.299999999999997</v>
      </c>
      <c r="DS7" s="25">
        <v>14.54</v>
      </c>
      <c r="DT7" s="25">
        <v>13.16</v>
      </c>
      <c r="DU7" s="25">
        <v>10.29</v>
      </c>
      <c r="DV7" s="25">
        <v>5.37</v>
      </c>
      <c r="DW7" s="25">
        <v>6.14</v>
      </c>
      <c r="DX7" s="25">
        <v>18.03</v>
      </c>
      <c r="DY7" s="25">
        <v>22.75</v>
      </c>
      <c r="DZ7" s="25">
        <v>20.97</v>
      </c>
      <c r="EA7" s="25">
        <v>21.65</v>
      </c>
      <c r="EB7" s="25">
        <v>23.24</v>
      </c>
      <c r="EC7" s="25">
        <v>18.760000000000002</v>
      </c>
      <c r="ED7" s="25">
        <v>0.45</v>
      </c>
      <c r="EE7" s="25">
        <v>0.85</v>
      </c>
      <c r="EF7" s="25">
        <v>0.2</v>
      </c>
      <c r="EG7" s="25">
        <v>0.3</v>
      </c>
      <c r="EH7" s="25">
        <v>0.3</v>
      </c>
      <c r="EI7" s="25">
        <v>0.46</v>
      </c>
      <c r="EJ7" s="25">
        <v>0.43</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2024-01-24T02:54:21Z</cp:lastPrinted>
  <dcterms:created xsi:type="dcterms:W3CDTF">2023-12-05T00:51:53Z</dcterms:created>
  <dcterms:modified xsi:type="dcterms:W3CDTF">2024-02-16T06:08:06Z</dcterms:modified>
  <cp:category/>
</cp:coreProperties>
</file>