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3D150940-92AE-46B4-A034-2C2D7A1D4C62}" xr6:coauthVersionLast="47" xr6:coauthVersionMax="47" xr10:uidLastSave="{00000000-0000-0000-0000-000000000000}"/>
  <workbookProtection workbookAlgorithmName="SHA-512" workbookHashValue="heC/28YwKgeh91CZswnImv+8MFhbA4JNx4REv+NejAHUTzxrdxN6ebnqUSS1FQknr+fVQda+uoZ6iNJ78Y5nrg==" workbookSaltValue="fbIRj0p6ZyHPKs3mwJxHc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W10" i="4" s="1"/>
  <c r="P6" i="5"/>
  <c r="P10" i="4" s="1"/>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H86" i="4"/>
  <c r="E86" i="4"/>
  <c r="BB10" i="4"/>
  <c r="BB8" i="4"/>
  <c r="W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<sst xmlns="http://schemas.openxmlformats.org/spreadsheetml/2006/main" count="236" uniqueCount="121">
  <si>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</si>
  <si>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</si>
  <si>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</si>
  <si>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</si>
  <si>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</si>
  <si>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</si>
  <si>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</si>
  <si>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</si>
  <si>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</si>
  <si>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</si>
  <si>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</si>
  <si>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</si>
  <si>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</si>
  <si>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</si>
  <si>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</si>
  <si>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</si>
  <si>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</si>
  <si>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</si>
  <si>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</si>
  <si>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</si>
  <si>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</si>
  <si>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</si>
  <si>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</si>
  <si>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</si>
  <si>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</si>
  <si>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</si>
  <si>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</si>
  <si>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</si>
  <si>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</si>
  <si>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</si>
  <si>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</si>
  <si>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</si>
  <si>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</si>
  <si>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</si>
  <si>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</si>
  <si>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</si>
  <si>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</si>
  <si>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</si>
  <si>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</si>
  <si>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</si>
  <si>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</si>
  <si>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</si>
  <si>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</si>
  <si>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</si>
  <si>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</si>
  <si>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</si>
  <si>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</si>
  <si>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</si>
  <si>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</si>
  <si>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</si>
  <si>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</si>
  <si>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</si>
  <si>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</si>
  <si>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</si>
  <si>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</si>
  <si>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</si>
  <si>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</si>
  <si>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</si>
  <si>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</si>
  <si>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</si>
  <si>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</si>
  <si>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</si>
  <si>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</si>
  <si>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</si>
  <si>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</si>
  <si>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</si>
  <si>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</si>
  <si>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</si>
  <si>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</si>
  <si>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</si>
  <si>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</si>
  <si>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</si>
  <si>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</si>
  <si>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</si>
  <si>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</si>
  <si>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</si>
  <si>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</si>
  <si>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</si>
  <si>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</si>
  <si>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</si>
  <si>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</si>
  <si>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</si>
  <si>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</si>
  <si>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</si>
  <si>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</si>
  <si>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</si>
  <si>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</si>
  <si>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</si>
  <si>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</si>
  <si>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</si>
  <si>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</si>
  <si>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</si>
  <si>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</si>
  <si>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</si>
  <si>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</si>
  <si>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</si>
  <si>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</si>
  <si>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</si>
  <si>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</si>
  <si>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</si>
  <si>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</si>
  <si>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</si>
  <si>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</si>
  <si>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</si>
  <si>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</si>
  <si>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</si>
  <si>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</si>
  <si>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</si>
  <si>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</si>
  <si>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</si>
  <si>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</si>
  <si>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</si>
  <si>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</si>
  <si>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</si>
  <si>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</si>
  <si>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</si>
  <si>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</si>
  <si>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</si>
  <si>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供用開始から23年であり、施設の多くが耐用年数内であることから大規模修繕等の予定はありません。</t>
    <phoneticPr fontId="4"/>
  </si>
  <si>
    <t>　経営の健全性を向上させるため、引き続き接続率の上昇に取り組み、収益的収入の改善を行う必要があります。そのためには、広報等を利用して周知することや、対象者を臨戸するなど啓発活動が必要です。</t>
    <phoneticPr fontId="4"/>
  </si>
  <si>
    <t>　左記表①収益的収支比率について、地方債償還額のピークである平成27年度から令和8年度までは、同水準を推移することが予想されます。令和9年度以降は地方債償還額が減少するため、収支比率の改善が見込まれます。
　なお、平成30年度の収支比率については、一部事業を年度繰越しており当該年度内に支出していないため、比率が100%以上となっています。
　左記表⑤経費回収率が平均値を下回るのは、接続率が低い地区があるためであり、接続率の向上を図ることで改善が見込まれます。
　左記表⑥汚水処理原価が類似団体平均値と比較して高くなっているのは、公営企業会計移行に伴う委託費やシステム購入費を支出したためであり、移行後は改善することが見込まれます。</t>
    <rPh sb="1" eb="4">
      <t>サキヒョウ</t>
    </rPh>
    <rPh sb="5" eb="12">
      <t>シュウエキテキシュウシヒリツ</t>
    </rPh>
    <rPh sb="17" eb="23">
      <t>チホウサイショウカンガク</t>
    </rPh>
    <rPh sb="30" eb="32">
      <t>ヘイセイ</t>
    </rPh>
    <rPh sb="34" eb="36">
      <t>ネンド</t>
    </rPh>
    <rPh sb="38" eb="40">
      <t>レイワ</t>
    </rPh>
    <rPh sb="41" eb="43">
      <t>ネンド</t>
    </rPh>
    <rPh sb="47" eb="50">
      <t>ドウスイジュン</t>
    </rPh>
    <rPh sb="51" eb="53">
      <t>スイイ</t>
    </rPh>
    <rPh sb="58" eb="60">
      <t>ヨソウ</t>
    </rPh>
    <rPh sb="65" eb="67">
      <t>レイワ</t>
    </rPh>
    <rPh sb="68" eb="70">
      <t>ネンド</t>
    </rPh>
    <rPh sb="70" eb="72">
      <t>イコウ</t>
    </rPh>
    <rPh sb="73" eb="79">
      <t>チホウサイショウカンガク</t>
    </rPh>
    <rPh sb="80" eb="82">
      <t>ゲンショウ</t>
    </rPh>
    <rPh sb="87" eb="91">
      <t>シュウシヒリツ</t>
    </rPh>
    <rPh sb="92" eb="94">
      <t>カイゼン</t>
    </rPh>
    <rPh sb="95" eb="97">
      <t>ミコ</t>
    </rPh>
    <rPh sb="107" eb="109">
      <t>ヘイセイ</t>
    </rPh>
    <rPh sb="233" eb="235">
      <t>サキ</t>
    </rPh>
    <rPh sb="235" eb="236">
      <t>ヒョウ</t>
    </rPh>
    <rPh sb="237" eb="243">
      <t>オスイショリゲンカ</t>
    </rPh>
    <rPh sb="244" eb="251">
      <t>ルイジダンタイヘイキンチ</t>
    </rPh>
    <rPh sb="252" eb="254">
      <t>ヒカク</t>
    </rPh>
    <rPh sb="256" eb="257">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</si>
</sst>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98-4E65-BBAE-F4B21F6BB5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498-4E65-BBAE-F4B21F6BB5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40.46</c:v>
                </c:pt>
                <c:pt idx="1">
                  <c:v>40.590000000000003</c:v>
                </c:pt>
                <c:pt idx="2">
                  <c:v>40.98</c:v>
                </c:pt>
                <c:pt idx="3">
                  <c:v>41.41</c:v>
                </c:pt>
                <c:pt idx="4">
                  <c:v>39.409999999999997</c:v>
                </c:pt>
              </c:numCache>
            </c:numRef>
          </c:val>
          <c:extLst>
            <c:ext xmlns:c16="http://schemas.microsoft.com/office/drawing/2014/chart" uri="{C3380CC4-5D6E-409C-BE32-E72D297353CC}">
              <c16:uniqueId val="{00000000-D828-4B58-8EAD-6FE8CA9D5B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828-4B58-8EAD-6FE8CA9D5B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64.260000000000005</c:v>
                </c:pt>
                <c:pt idx="1">
                  <c:v>67.13</c:v>
                </c:pt>
                <c:pt idx="2">
                  <c:v>69.7</c:v>
                </c:pt>
                <c:pt idx="3">
                  <c:v>71.739999999999995</c:v>
                </c:pt>
                <c:pt idx="4">
                  <c:v>73.94</c:v>
                </c:pt>
              </c:numCache>
            </c:numRef>
          </c:val>
          <c:extLst>
            <c:ext xmlns:c16="http://schemas.microsoft.com/office/drawing/2014/chart" uri="{C3380CC4-5D6E-409C-BE32-E72D297353CC}">
              <c16:uniqueId val="{00000000-24E0-4D6D-927E-80D3DF7307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24E0-4D6D-927E-80D3DF7307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103.69</c:v>
                </c:pt>
                <c:pt idx="1">
                  <c:v>96.23</c:v>
                </c:pt>
                <c:pt idx="2">
                  <c:v>98.47</c:v>
                </c:pt>
                <c:pt idx="3">
                  <c:v>97.84</c:v>
                </c:pt>
                <c:pt idx="4">
                  <c:v>95.17</c:v>
                </c:pt>
              </c:numCache>
            </c:numRef>
          </c:val>
          <c:extLst>
            <c:ext xmlns:c16="http://schemas.microsoft.com/office/drawing/2014/chart" uri="{C3380CC4-5D6E-409C-BE32-E72D297353CC}">
              <c16:uniqueId val="{00000000-DD23-4D7A-9718-70F616B453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23-4D7A-9718-70F616B453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D4-467E-83D9-8CB8D824F6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D4-467E-83D9-8CB8D824F6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C7-4B56-AE48-BEEC2FA1BB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C7-4B56-AE48-BEEC2FA1BB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B8-425D-8268-528DEDE0C4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B8-425D-8268-528DEDE0C4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F-4581-A96C-54C5533508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F-4581-A96C-54C5533508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94-4C77-90D9-3636EE2928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994-4C77-90D9-3636EE2928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56.99</c:v>
                </c:pt>
                <c:pt idx="1">
                  <c:v>45.13</c:v>
                </c:pt>
                <c:pt idx="2">
                  <c:v>50.23</c:v>
                </c:pt>
                <c:pt idx="3">
                  <c:v>50.26</c:v>
                </c:pt>
                <c:pt idx="4">
                  <c:v>42.33</c:v>
                </c:pt>
              </c:numCache>
            </c:numRef>
          </c:val>
          <c:extLst>
            <c:ext xmlns:c16="http://schemas.microsoft.com/office/drawing/2014/chart" uri="{C3380CC4-5D6E-409C-BE32-E72D297353CC}">
              <c16:uniqueId val="{00000000-EF45-4F83-B7D0-9832AC8BAB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F45-4F83-B7D0-9832AC8BAB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267.01</c:v>
                </c:pt>
                <c:pt idx="1">
                  <c:v>333.52</c:v>
                </c:pt>
                <c:pt idx="2">
                  <c:v>299.87</c:v>
                </c:pt>
                <c:pt idx="3">
                  <c:v>293.39999999999998</c:v>
                </c:pt>
                <c:pt idx="4">
                  <c:v>370.1</c:v>
                </c:pt>
              </c:numCache>
            </c:numRef>
          </c:val>
          <c:extLst>
            <c:ext xmlns:c16="http://schemas.microsoft.com/office/drawing/2014/chart" uri="{C3380CC4-5D6E-409C-BE32-E72D297353CC}">
              <c16:uniqueId val="{00000000-C2AC-4481-9112-192FB838F5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2AC-4481-9112-192FB838F5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山武市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49103</v>
      </c>
      <c r="AM8" s="45"/>
      <c r="AN8" s="45"/>
      <c r="AO8" s="45"/>
      <c r="AP8" s="45"/>
      <c r="AQ8" s="45"/>
      <c r="AR8" s="45"/>
      <c r="AS8" s="45"/>
      <c r="AT8" s="46">
        <f>データ!T6</f>
        <v>146.77000000000001</v>
      </c>
      <c r="AU8" s="46"/>
      <c r="AV8" s="46"/>
      <c r="AW8" s="46"/>
      <c r="AX8" s="46"/>
      <c r="AY8" s="46"/>
      <c r="AZ8" s="46"/>
      <c r="BA8" s="46"/>
      <c r="BB8" s="46">
        <f>データ!U6</f>
        <v>334.56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9.89</v>
      </c>
      <c r="Q10" s="46"/>
      <c r="R10" s="46"/>
      <c r="S10" s="46"/>
      <c r="T10" s="46"/>
      <c r="U10" s="46"/>
      <c r="V10" s="46"/>
      <c r="W10" s="46">
        <f>データ!Q6</f>
        <v>100</v>
      </c>
      <c r="X10" s="46"/>
      <c r="Y10" s="46"/>
      <c r="Z10" s="46"/>
      <c r="AA10" s="46"/>
      <c r="AB10" s="46"/>
      <c r="AC10" s="46"/>
      <c r="AD10" s="45">
        <f>データ!R6</f>
        <v>3780</v>
      </c>
      <c r="AE10" s="45"/>
      <c r="AF10" s="45"/>
      <c r="AG10" s="45"/>
      <c r="AH10" s="45"/>
      <c r="AI10" s="45"/>
      <c r="AJ10" s="45"/>
      <c r="AK10" s="2"/>
      <c r="AL10" s="45">
        <f>データ!V6</f>
        <v>4828</v>
      </c>
      <c r="AM10" s="45"/>
      <c r="AN10" s="45"/>
      <c r="AO10" s="45"/>
      <c r="AP10" s="45"/>
      <c r="AQ10" s="45"/>
      <c r="AR10" s="45"/>
      <c r="AS10" s="45"/>
      <c r="AT10" s="46">
        <f>データ!W6</f>
        <v>2.57</v>
      </c>
      <c r="AU10" s="46"/>
      <c r="AV10" s="46"/>
      <c r="AW10" s="46"/>
      <c r="AX10" s="46"/>
      <c r="AY10" s="46"/>
      <c r="AZ10" s="46"/>
      <c r="BA10" s="46"/>
      <c r="BB10" s="46">
        <f>データ!X6</f>
        <v>1878.6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HGo6NXf6WxEIc37QKcfuh4fSs8h52YqllLPLgq01btXtiS13Dah9aXuuUU5c58NX8SwAWR2NIjJ6yq1jvNEbA==" saltValue="QU/RP42kOZ7rf/mrRuF7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122378</v>
      </c>
      <c r="D6" s="19">
        <f t="shared" si="3"/>
        <v>47</v>
      </c>
      <c r="E6" s="19">
        <f t="shared" si="3"/>
        <v>17</v>
      </c>
      <c r="F6" s="19">
        <f t="shared" si="3"/>
        <v>5</v>
      </c>
      <c r="G6" s="19">
        <f t="shared" si="3"/>
        <v>0</v>
      </c>
      <c r="H6" s="19" t="str">
        <f t="shared" si="3"/>
        <v>千葉県　山武市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9.89</v>
      </c>
      <c r="Q6" s="20">
        <f t="shared" si="3"/>
        <v>100</v>
      </c>
      <c r="R6" s="20">
        <f t="shared" si="3"/>
        <v>3780</v>
      </c>
      <c r="S6" s="20">
        <f t="shared" si="3"/>
        <v>49103</v>
      </c>
      <c r="T6" s="20">
        <f t="shared" si="3"/>
        <v>146.77000000000001</v>
      </c>
      <c r="U6" s="20">
        <f t="shared" si="3"/>
        <v>334.56</v>
      </c>
      <c r="V6" s="20">
        <f t="shared" si="3"/>
        <v>4828</v>
      </c>
      <c r="W6" s="20">
        <f t="shared" si="3"/>
        <v>2.57</v>
      </c>
      <c r="X6" s="20">
        <f t="shared" si="3"/>
        <v>1878.6</v>
      </c>
      <c r="Y6" s="21">
        <f>IF(Y7="",NA(),Y7)</f>
        <v>103.69</v>
      </c>
      <c r="Z6" s="21">
        <f t="shared" ref="Z6:AH6" si="4">IF(Z7="",NA(),Z7)</f>
        <v>96.23</v>
      </c>
      <c r="AA6" s="21">
        <f t="shared" si="4"/>
        <v>98.47</v>
      </c>
      <c r="AB6" s="21">
        <f t="shared" si="4"/>
        <v>97.84</v>
      </c>
      <c r="AC6" s="21">
        <f t="shared" si="4"/>
        <v>95.17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56.99</v>
      </c>
      <c r="BR6" s="21">
        <f t="shared" ref="BR6:BZ6" si="8">IF(BR7="",NA(),BR7)</f>
        <v>45.13</v>
      </c>
      <c r="BS6" s="21">
        <f t="shared" si="8"/>
        <v>50.23</v>
      </c>
      <c r="BT6" s="21">
        <f t="shared" si="8"/>
        <v>50.26</v>
      </c>
      <c r="BU6" s="21">
        <f t="shared" si="8"/>
        <v>42.33</v>
      </c>
      <c r="BV6" s="21">
        <f t="shared" si="8"/>
        <v>57.77</v>
      </c>
      <c r="BW6" s="21">
        <f t="shared" si="8"/>
        <v>57.31</v>
      </c>
      <c r="BX6" s="21">
        <f t="shared" si="8"/>
        <v>57.08</v>
      </c>
      <c r="BY6" s="21">
        <f t="shared" si="8"/>
        <v>56.26</v>
      </c>
      <c r="BZ6" s="21">
        <f t="shared" si="8"/>
        <v>52.94</v>
      </c>
      <c r="CA6" s="20" t="str">
        <f>IF(CA7="","",IF(CA7="-","【-】","【"&amp;SUBSTITUTE(TEXT(CA7,"#,##0.00"),"-","△")&amp;"】"))</f>
        <v>【57.02】</v>
      </c>
      <c r="CB6" s="21">
        <f>IF(CB7="",NA(),CB7)</f>
        <v>267.01</v>
      </c>
      <c r="CC6" s="21">
        <f t="shared" ref="CC6:CK6" si="9">IF(CC7="",NA(),CC7)</f>
        <v>333.52</v>
      </c>
      <c r="CD6" s="21">
        <f t="shared" si="9"/>
        <v>299.87</v>
      </c>
      <c r="CE6" s="21">
        <f t="shared" si="9"/>
        <v>293.39999999999998</v>
      </c>
      <c r="CF6" s="21">
        <f t="shared" si="9"/>
        <v>370.1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40.46</v>
      </c>
      <c r="CN6" s="21">
        <f t="shared" ref="CN6:CV6" si="10">IF(CN7="",NA(),CN7)</f>
        <v>40.590000000000003</v>
      </c>
      <c r="CO6" s="21">
        <f t="shared" si="10"/>
        <v>40.98</v>
      </c>
      <c r="CP6" s="21">
        <f t="shared" si="10"/>
        <v>41.41</v>
      </c>
      <c r="CQ6" s="21">
        <f t="shared" si="10"/>
        <v>39.409999999999997</v>
      </c>
      <c r="CR6" s="21">
        <f t="shared" si="10"/>
        <v>50.68</v>
      </c>
      <c r="CS6" s="21">
        <f t="shared" si="10"/>
        <v>50.14</v>
      </c>
      <c r="CT6" s="21">
        <f t="shared" si="10"/>
        <v>54.83</v>
      </c>
      <c r="CU6" s="21">
        <f t="shared" si="10"/>
        <v>66.53</v>
      </c>
      <c r="CV6" s="21">
        <f t="shared" si="10"/>
        <v>52.35</v>
      </c>
      <c r="CW6" s="20" t="str">
        <f>IF(CW7="","",IF(CW7="-","【-】","【"&amp;SUBSTITUTE(TEXT(CW7,"#,##0.00"),"-","△")&amp;"】"))</f>
        <v>【52.55】</v>
      </c>
      <c r="CX6" s="21">
        <f>IF(CX7="",NA(),CX7)</f>
        <v>64.260000000000005</v>
      </c>
      <c r="CY6" s="21">
        <f t="shared" ref="CY6:DG6" si="11">IF(CY7="",NA(),CY7)</f>
        <v>67.13</v>
      </c>
      <c r="CZ6" s="21">
        <f t="shared" si="11"/>
        <v>69.7</v>
      </c>
      <c r="DA6" s="21">
        <f t="shared" si="11"/>
        <v>71.739999999999995</v>
      </c>
      <c r="DB6" s="21">
        <f t="shared" si="11"/>
        <v>73.94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122378</v>
      </c>
      <c r="D7" s="23">
        <v>47</v>
      </c>
      <c r="E7" s="23">
        <v>17</v>
      </c>
      <c r="F7" s="23">
        <v>5</v>
      </c>
      <c r="G7" s="23">
        <v>0</v>
      </c>
      <c r="H7" s="23" t="s">
        <v>99</v>
      </c>
      <c r="I7" s="23" t="s">
        <v>100</v>
      </c>
      <c r="J7" s="23" t="s">
        <v>101</v>
      </c>
      <c r="K7" s="23" t="s">
        <v>102</v>
      </c>
      <c r="L7" s="23" t="s">
        <v>103</v>
      </c>
      <c r="M7" s="23" t="s">
        <v>104</v>
      </c>
      <c r="N7" s="24" t="s">
        <v>105</v>
      </c>
      <c r="O7" s="24" t="s">
        <v>106</v>
      </c>
      <c r="P7" s="24">
        <v>9.89</v>
      </c>
      <c r="Q7" s="24">
        <v>100</v>
      </c>
      <c r="R7" s="24">
        <v>3780</v>
      </c>
      <c r="S7" s="24">
        <v>49103</v>
      </c>
      <c r="T7" s="24">
        <v>146.77000000000001</v>
      </c>
      <c r="U7" s="24">
        <v>334.56</v>
      </c>
      <c r="V7" s="24">
        <v>4828</v>
      </c>
      <c r="W7" s="24">
        <v>2.57</v>
      </c>
      <c r="X7" s="24">
        <v>1878.6</v>
      </c>
      <c r="Y7" s="24">
        <v>103.69</v>
      </c>
      <c r="Z7" s="24">
        <v>96.23</v>
      </c>
      <c r="AA7" s="24">
        <v>98.47</v>
      </c>
      <c r="AB7" s="24">
        <v>97.84</v>
      </c>
      <c r="AC7" s="24">
        <v>95.17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56.99</v>
      </c>
      <c r="BR7" s="24">
        <v>45.13</v>
      </c>
      <c r="BS7" s="24">
        <v>50.23</v>
      </c>
      <c r="BT7" s="24">
        <v>50.26</v>
      </c>
      <c r="BU7" s="24">
        <v>42.33</v>
      </c>
      <c r="BV7" s="24">
        <v>57.77</v>
      </c>
      <c r="BW7" s="24">
        <v>57.31</v>
      </c>
      <c r="BX7" s="24">
        <v>57.08</v>
      </c>
      <c r="BY7" s="24">
        <v>56.26</v>
      </c>
      <c r="BZ7" s="24">
        <v>52.94</v>
      </c>
      <c r="CA7" s="24">
        <v>57.02</v>
      </c>
      <c r="CB7" s="24">
        <v>267.01</v>
      </c>
      <c r="CC7" s="24">
        <v>333.52</v>
      </c>
      <c r="CD7" s="24">
        <v>299.87</v>
      </c>
      <c r="CE7" s="24">
        <v>293.39999999999998</v>
      </c>
      <c r="CF7" s="24">
        <v>370.1</v>
      </c>
      <c r="CG7" s="24">
        <v>274.35000000000002</v>
      </c>
      <c r="CH7" s="24">
        <v>273.52</v>
      </c>
      <c r="CI7" s="24">
        <v>274.99</v>
      </c>
      <c r="CJ7" s="24">
        <v>282.08999999999997</v>
      </c>
      <c r="CK7" s="24">
        <v>303.27999999999997</v>
      </c>
      <c r="CL7" s="24">
        <v>273.68</v>
      </c>
      <c r="CM7" s="24">
        <v>40.46</v>
      </c>
      <c r="CN7" s="24">
        <v>40.590000000000003</v>
      </c>
      <c r="CO7" s="24">
        <v>40.98</v>
      </c>
      <c r="CP7" s="24">
        <v>41.41</v>
      </c>
      <c r="CQ7" s="24">
        <v>39.409999999999997</v>
      </c>
      <c r="CR7" s="24">
        <v>50.68</v>
      </c>
      <c r="CS7" s="24">
        <v>50.14</v>
      </c>
      <c r="CT7" s="24">
        <v>54.83</v>
      </c>
      <c r="CU7" s="24">
        <v>66.53</v>
      </c>
      <c r="CV7" s="24">
        <v>52.35</v>
      </c>
      <c r="CW7" s="24">
        <v>52.55</v>
      </c>
      <c r="CX7" s="24">
        <v>64.260000000000005</v>
      </c>
      <c r="CY7" s="24">
        <v>67.13</v>
      </c>
      <c r="CZ7" s="24">
        <v>69.7</v>
      </c>
      <c r="DA7" s="24">
        <v>71.739999999999995</v>
      </c>
      <c r="DB7" s="24">
        <v>73.94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2024-01-18T09:49:17Z</cp:lastPrinted>
  <dcterms:created xsi:type="dcterms:W3CDTF">2023-12-12T02:53:35Z</dcterms:created>
  <dcterms:modified xsi:type="dcterms:W3CDTF">2024-02-26T12:22:34Z</dcterms:modified>
  <cp:category/>
</cp:coreProperties>
</file>