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3D743D55-9950-4D19-B67F-5B33986BB1DC}" xr6:coauthVersionLast="47" xr6:coauthVersionMax="47" xr10:uidLastSave="{00000000-0000-0000-0000-000000000000}"/>
  <workbookProtection workbookAlgorithmName="SHA-512" workbookHashValue="mQmByqyo4CQWGXgESwqPdpkGH/+sRF3jclfTX0F6G8aZ0olixThmympW3vuiv3BOD56DKJR6AMYSnNte0Aq+4g==" workbookSaltValue="cE6SlPxWZxPFN1BJzMBI+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AT10" i="4"/>
  <c r="AL10" i="4"/>
  <c r="W10" i="4"/>
  <c r="BB8" i="4"/>
  <c r="AT8" i="4"/>
  <c r="AL8" i="4"/>
  <c r="W8" i="4"/>
  <c r="P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<sst xmlns="http://schemas.openxmlformats.org/spreadsheetml/2006/main" count="228" uniqueCount="115">
  <si>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</si>
  <si>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</si>
  <si>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</si>
  <si>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</si>
  <si>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</si>
  <si>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</si>
  <si>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</si>
  <si>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</si>
  <si>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</si>
  <si>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</si>
  <si>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</si>
  <si>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</si>
  <si>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</si>
  <si>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</si>
  <si>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</si>
  <si>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</si>
  <si>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</si>
  <si>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</si>
  <si>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</si>
  <si>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</si>
  <si>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</si>
  <si>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</si>
  <si>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</si>
  <si>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</si>
  <si>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</si>
  <si>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</si>
  <si>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</si>
  <si>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</si>
  <si>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</si>
  <si>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</si>
  <si>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</si>
  <si>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</si>
  <si>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</si>
  <si>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</si>
  <si>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</si>
  <si>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</si>
  <si>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</si>
  <si>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</si>
  <si>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</si>
  <si>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</si>
  <si>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</si>
  <si>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</si>
  <si>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</si>
  <si>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</si>
  <si>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</si>
  <si>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</si>
  <si>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</si>
  <si>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</si>
  <si>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</si>
  <si>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</si>
  <si>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</si>
  <si>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</si>
  <si>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</si>
  <si>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</si>
  <si>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</si>
  <si>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</si>
  <si>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</si>
  <si>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</si>
  <si>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</si>
  <si>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</si>
  <si>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</si>
  <si>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</si>
  <si>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</si>
  <si>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</si>
  <si>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</si>
  <si>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</si>
  <si>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</si>
  <si>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</si>
  <si>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</si>
  <si>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</si>
  <si>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</si>
  <si>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</si>
  <si>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</si>
  <si>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</si>
  <si>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</si>
  <si>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</si>
  <si>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</si>
  <si>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</si>
  <si>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</si>
  <si>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</si>
  <si>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</si>
  <si>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</si>
  <si>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</si>
  <si>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</si>
  <si>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</si>
  <si>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</si>
  <si>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</si>
  <si>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</si>
  <si>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</si>
  <si>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</si>
  <si>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</si>
  <si>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</si>
  <si>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</si>
  <si>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</si>
  <si>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</si>
  <si>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</si>
  <si>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</si>
  <si>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</si>
  <si>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</si>
  <si>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</si>
  <si>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</si>
  <si>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</si>
  <si>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</si>
  <si>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</si>
  <si>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</si>
  <si>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</si>
  <si>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</si>
  <si>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</si>
  <si>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</si>
  <si>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</si>
  <si>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</si>
  <si>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</si>
  <si>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現時点での経営状況は健全であり、安定しているといえるが、収益の伸びは期待できなくなると思われる。
　一方、施設や管の老朽化が進み、修繕や更新工事が増加していくことから、町水道ビジョン等に基づき、財源の確保等計画的な経営や更新工事等をしていかなければならない。</t>
    <rPh sb="1" eb="4">
      <t>ゲンジテン</t>
    </rPh>
    <rPh sb="6" eb="8">
      <t>ケイエイ</t>
    </rPh>
    <rPh sb="8" eb="10">
      <t>ジョウキョウ</t>
    </rPh>
    <rPh sb="11" eb="13">
      <t>ケンゼン</t>
    </rPh>
    <rPh sb="17" eb="19">
      <t>アンテイ</t>
    </rPh>
    <rPh sb="29" eb="31">
      <t>シュウエキ</t>
    </rPh>
    <rPh sb="32" eb="33">
      <t>ノ</t>
    </rPh>
    <rPh sb="35" eb="37">
      <t>キタイ</t>
    </rPh>
    <rPh sb="44" eb="45">
      <t>オモ</t>
    </rPh>
    <rPh sb="51" eb="53">
      <t>イッポウ</t>
    </rPh>
    <rPh sb="54" eb="56">
      <t>シセツ</t>
    </rPh>
    <rPh sb="57" eb="58">
      <t>カン</t>
    </rPh>
    <rPh sb="59" eb="62">
      <t>ロウキュウカ</t>
    </rPh>
    <rPh sb="63" eb="64">
      <t>スス</t>
    </rPh>
    <rPh sb="66" eb="68">
      <t>シュウゼン</t>
    </rPh>
    <rPh sb="69" eb="71">
      <t>コウシン</t>
    </rPh>
    <rPh sb="71" eb="73">
      <t>コウジ</t>
    </rPh>
    <rPh sb="74" eb="76">
      <t>ゾウカ</t>
    </rPh>
    <rPh sb="85" eb="86">
      <t>マチ</t>
    </rPh>
    <rPh sb="86" eb="88">
      <t>スイドウ</t>
    </rPh>
    <rPh sb="92" eb="93">
      <t>トウ</t>
    </rPh>
    <rPh sb="94" eb="95">
      <t>モト</t>
    </rPh>
    <rPh sb="98" eb="100">
      <t>ザイゲン</t>
    </rPh>
    <rPh sb="101" eb="103">
      <t>カクホ</t>
    </rPh>
    <rPh sb="103" eb="104">
      <t>トウ</t>
    </rPh>
    <rPh sb="104" eb="107">
      <t>ケイカクテキ</t>
    </rPh>
    <rPh sb="108" eb="110">
      <t>ケイエイ</t>
    </rPh>
    <rPh sb="111" eb="113">
      <t>コウシン</t>
    </rPh>
    <rPh sb="113" eb="115">
      <t>コウジ</t>
    </rPh>
    <rPh sb="115" eb="116">
      <t>トウ</t>
    </rPh>
    <phoneticPr fontId="4"/>
  </si>
  <si>
    <t>　有形固定資産減価償却率は、50％を超える値で推移しており、施設の更新等必要性の高いものを計画的に行う必要がある。
　また、昭和40年代後半から50年代に宅地開発に伴い布設した管が耐用年数を迎え、老朽化が進んでいくことから、老朽管の更新や耐震化工事を計画的に進めていかなければならない。
　なお、管路更新率が低いのは、当初予定していた配水管布設替工事が年度内に完了せず、翌年度に繰越したためである。</t>
    <rPh sb="1" eb="3">
      <t>ユウケイ</t>
    </rPh>
    <rPh sb="3" eb="5">
      <t>コテイ</t>
    </rPh>
    <rPh sb="5" eb="7">
      <t>シサン</t>
    </rPh>
    <rPh sb="7" eb="9">
      <t>ゲンカ</t>
    </rPh>
    <rPh sb="9" eb="11">
      <t>ショウキャク</t>
    </rPh>
    <rPh sb="11" eb="12">
      <t>リツ</t>
    </rPh>
    <rPh sb="18" eb="19">
      <t>コ</t>
    </rPh>
    <rPh sb="21" eb="22">
      <t>アタイ</t>
    </rPh>
    <rPh sb="23" eb="25">
      <t>スイイ</t>
    </rPh>
    <rPh sb="30" eb="32">
      <t>シセツ</t>
    </rPh>
    <rPh sb="33" eb="35">
      <t>コウシン</t>
    </rPh>
    <rPh sb="35" eb="36">
      <t>トウ</t>
    </rPh>
    <rPh sb="36" eb="39">
      <t>ヒツヨウセイ</t>
    </rPh>
    <rPh sb="40" eb="41">
      <t>タカ</t>
    </rPh>
    <rPh sb="45" eb="48">
      <t>ケイカクテキ</t>
    </rPh>
    <rPh sb="49" eb="50">
      <t>オコナ</t>
    </rPh>
    <rPh sb="51" eb="53">
      <t>ヒツヨウ</t>
    </rPh>
    <rPh sb="62" eb="64">
      <t>ショウワ</t>
    </rPh>
    <rPh sb="66" eb="68">
      <t>ネンダイ</t>
    </rPh>
    <rPh sb="68" eb="70">
      <t>コウハン</t>
    </rPh>
    <rPh sb="74" eb="76">
      <t>ネンダイ</t>
    </rPh>
    <rPh sb="77" eb="79">
      <t>タクチ</t>
    </rPh>
    <rPh sb="79" eb="81">
      <t>カイハツ</t>
    </rPh>
    <rPh sb="82" eb="83">
      <t>トモナ</t>
    </rPh>
    <rPh sb="84" eb="86">
      <t>フセツ</t>
    </rPh>
    <rPh sb="88" eb="89">
      <t>カン</t>
    </rPh>
    <rPh sb="90" eb="92">
      <t>タイヨウ</t>
    </rPh>
    <rPh sb="92" eb="94">
      <t>ネンスウ</t>
    </rPh>
    <rPh sb="95" eb="96">
      <t>ムカ</t>
    </rPh>
    <rPh sb="98" eb="101">
      <t>ロウキュウカ</t>
    </rPh>
    <rPh sb="102" eb="103">
      <t>スス</t>
    </rPh>
    <rPh sb="112" eb="114">
      <t>ロウキュウ</t>
    </rPh>
    <rPh sb="114" eb="115">
      <t>カン</t>
    </rPh>
    <rPh sb="116" eb="118">
      <t>コウシン</t>
    </rPh>
    <rPh sb="119" eb="122">
      <t>タイシンカ</t>
    </rPh>
    <rPh sb="122" eb="124">
      <t>コウジ</t>
    </rPh>
    <rPh sb="125" eb="128">
      <t>ケイカクテキ</t>
    </rPh>
    <rPh sb="129" eb="130">
      <t>スス</t>
    </rPh>
    <rPh sb="148" eb="153">
      <t>カンロコウシンリツ</t>
    </rPh>
    <rPh sb="154" eb="155">
      <t>ヒク</t>
    </rPh>
    <rPh sb="159" eb="161">
      <t>トウショ</t>
    </rPh>
    <rPh sb="161" eb="163">
      <t>ヨテイ</t>
    </rPh>
    <rPh sb="167" eb="170">
      <t>ハイスイカン</t>
    </rPh>
    <rPh sb="170" eb="172">
      <t>フセツ</t>
    </rPh>
    <rPh sb="172" eb="173">
      <t>カ</t>
    </rPh>
    <rPh sb="173" eb="175">
      <t>コウジ</t>
    </rPh>
    <rPh sb="176" eb="179">
      <t>ネンドナイ</t>
    </rPh>
    <rPh sb="180" eb="182">
      <t>カンリョウ</t>
    </rPh>
    <rPh sb="185" eb="188">
      <t>ヨクネンド</t>
    </rPh>
    <rPh sb="189" eb="191">
      <t>クリコ</t>
    </rPh>
    <phoneticPr fontId="4"/>
  </si>
  <si>
    <r>
      <t xml:space="preserve">　経営収支比率、料金回収率ともに100％以上であり、企業債の残高も少なく、累積欠損金も発生しておらず、経営の健全性・効率性は良好な水準にあるといえる。
　また、施設利用率も平均以上であり、安定した給水ができている。
　ただ、有収率が減少しているが、原因は不明なため、漏水調査等を実施しながら推移を見ていく。
　今後、人口減少等で収益の伸びは期待できなくなると思われることから、より効率的な経営をしていかなければならない。
</t>
    </r>
    <r>
      <rPr>
        <sz val="11"/>
        <color rgb="FFFF0000"/>
        <rFont val="ＭＳ ゴシック"/>
        <family val="3"/>
        <charset val="128"/>
      </rPr>
      <t>　</t>
    </r>
    <rPh sb="1" eb="3">
      <t>ケイエイ</t>
    </rPh>
    <rPh sb="3" eb="5">
      <t>シュウシ</t>
    </rPh>
    <rPh sb="5" eb="7">
      <t>ヒリツ</t>
    </rPh>
    <rPh sb="8" eb="10">
      <t>リョウキン</t>
    </rPh>
    <rPh sb="10" eb="12">
      <t>カイシュウ</t>
    </rPh>
    <rPh sb="12" eb="13">
      <t>リツ</t>
    </rPh>
    <rPh sb="20" eb="22">
      <t>イジョウ</t>
    </rPh>
    <rPh sb="26" eb="29">
      <t>キギョウサイ</t>
    </rPh>
    <rPh sb="30" eb="32">
      <t>ザンダカ</t>
    </rPh>
    <rPh sb="33" eb="34">
      <t>スク</t>
    </rPh>
    <rPh sb="37" eb="39">
      <t>ルイセキ</t>
    </rPh>
    <rPh sb="39" eb="41">
      <t>ケッソン</t>
    </rPh>
    <rPh sb="41" eb="42">
      <t>キン</t>
    </rPh>
    <rPh sb="43" eb="45">
      <t>ハッセイ</t>
    </rPh>
    <rPh sb="51" eb="53">
      <t>ケイエイ</t>
    </rPh>
    <rPh sb="54" eb="57">
      <t>ケンゼンセイ</t>
    </rPh>
    <rPh sb="58" eb="61">
      <t>コウリツセイ</t>
    </rPh>
    <rPh sb="62" eb="64">
      <t>リョウコウ</t>
    </rPh>
    <rPh sb="65" eb="67">
      <t>スイジュン</t>
    </rPh>
    <rPh sb="80" eb="82">
      <t>シセツ</t>
    </rPh>
    <rPh sb="82" eb="85">
      <t>リヨウリツ</t>
    </rPh>
    <rPh sb="86" eb="90">
      <t>ヘイキンイジョウ</t>
    </rPh>
    <rPh sb="94" eb="96">
      <t>アンテイ</t>
    </rPh>
    <rPh sb="98" eb="100">
      <t>キュウスイ</t>
    </rPh>
    <rPh sb="112" eb="115">
      <t>ユウシュウリツ</t>
    </rPh>
    <rPh sb="116" eb="118">
      <t>ゲンショウ</t>
    </rPh>
    <rPh sb="124" eb="126">
      <t>ゲンイン</t>
    </rPh>
    <rPh sb="127" eb="129">
      <t>フメイ</t>
    </rPh>
    <rPh sb="133" eb="137">
      <t>ロウスイチョウサ</t>
    </rPh>
    <rPh sb="137" eb="138">
      <t>トウ</t>
    </rPh>
    <rPh sb="139" eb="141">
      <t>ジッシ</t>
    </rPh>
    <rPh sb="145" eb="147">
      <t>スイイ</t>
    </rPh>
    <rPh sb="148" eb="149">
      <t>ミ</t>
    </rPh>
    <rPh sb="155" eb="157">
      <t>コンゴ</t>
    </rPh>
    <rPh sb="158" eb="160">
      <t>ジンコウ</t>
    </rPh>
    <rPh sb="160" eb="162">
      <t>ゲンショウ</t>
    </rPh>
    <rPh sb="162" eb="163">
      <t>トウ</t>
    </rPh>
    <rPh sb="164" eb="166">
      <t>シュウエキ</t>
    </rPh>
    <rPh sb="167" eb="168">
      <t>ノ</t>
    </rPh>
    <rPh sb="170" eb="172">
      <t>キタイ</t>
    </rPh>
    <rPh sb="179" eb="180">
      <t>オモ</t>
    </rPh>
    <rPh sb="190" eb="192">
      <t>コウリツ</t>
    </rPh>
    <rPh sb="192" eb="193">
      <t>テキ</t>
    </rPh>
    <rPh sb="194" eb="19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</si>
</sst>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1.37</c:v>
                </c:pt>
                <c:pt idx="1">
                  <c:v>1.9</c:v>
                </c:pt>
                <c:pt idx="2">
                  <c:v>1.9</c:v>
                </c:pt>
                <c:pt idx="3">
                  <c:v>2.0099999999999998</c:v>
                </c:pt>
                <c:pt idx="4">
                  <c:v>0.14000000000000001</c:v>
                </c:pt>
              </c:numCache>
            </c:numRef>
          </c:val>
          <c:extLst>
            <c:ext xmlns:c16="http://schemas.microsoft.com/office/drawing/2014/chart" uri="{C3380CC4-5D6E-409C-BE32-E72D297353CC}">
              <c16:uniqueId val="{00000000-88B5-4D8D-94B8-54F11DFFDA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88B5-4D8D-94B8-54F11DFFDA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68.56</c:v>
                </c:pt>
                <c:pt idx="1">
                  <c:v>66.02</c:v>
                </c:pt>
                <c:pt idx="2">
                  <c:v>66.47</c:v>
                </c:pt>
                <c:pt idx="3">
                  <c:v>66.25</c:v>
                </c:pt>
                <c:pt idx="4">
                  <c:v>66.91</c:v>
                </c:pt>
              </c:numCache>
            </c:numRef>
          </c:val>
          <c:extLst>
            <c:ext xmlns:c16="http://schemas.microsoft.com/office/drawing/2014/chart" uri="{C3380CC4-5D6E-409C-BE32-E72D297353CC}">
              <c16:uniqueId val="{00000000-F8AD-430B-853A-DD7D108952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F8AD-430B-853A-DD7D108952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90.81</c:v>
                </c:pt>
                <c:pt idx="1">
                  <c:v>93.26</c:v>
                </c:pt>
                <c:pt idx="2">
                  <c:v>92.26</c:v>
                </c:pt>
                <c:pt idx="3">
                  <c:v>91.44</c:v>
                </c:pt>
                <c:pt idx="4">
                  <c:v>90.84</c:v>
                </c:pt>
              </c:numCache>
            </c:numRef>
          </c:val>
          <c:extLst>
            <c:ext xmlns:c16="http://schemas.microsoft.com/office/drawing/2014/chart" uri="{C3380CC4-5D6E-409C-BE32-E72D297353CC}">
              <c16:uniqueId val="{00000000-BD97-41D1-9D29-E9F2E97B35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BD97-41D1-9D29-E9F2E97B35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142.66999999999999</c:v>
                </c:pt>
                <c:pt idx="1">
                  <c:v>131.63</c:v>
                </c:pt>
                <c:pt idx="2">
                  <c:v>126.66</c:v>
                </c:pt>
                <c:pt idx="3">
                  <c:v>120.57</c:v>
                </c:pt>
                <c:pt idx="4">
                  <c:v>122.08</c:v>
                </c:pt>
              </c:numCache>
            </c:numRef>
          </c:val>
          <c:extLst>
            <c:ext xmlns:c16="http://schemas.microsoft.com/office/drawing/2014/chart" uri="{C3380CC4-5D6E-409C-BE32-E72D297353CC}">
              <c16:uniqueId val="{00000000-A704-45B4-85BF-AEFEEB90E0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704-45B4-85BF-AEFEEB90E0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55.53</c:v>
                </c:pt>
                <c:pt idx="1">
                  <c:v>56.45</c:v>
                </c:pt>
                <c:pt idx="2">
                  <c:v>52.4</c:v>
                </c:pt>
                <c:pt idx="3">
                  <c:v>53.87</c:v>
                </c:pt>
                <c:pt idx="4">
                  <c:v>55.75</c:v>
                </c:pt>
              </c:numCache>
            </c:numRef>
          </c:val>
          <c:extLst>
            <c:ext xmlns:c16="http://schemas.microsoft.com/office/drawing/2014/chart" uri="{C3380CC4-5D6E-409C-BE32-E72D297353CC}">
              <c16:uniqueId val="{00000000-DC6C-4647-907A-1ACBB9F98B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DC6C-4647-907A-1ACBB9F98B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41.44</c:v>
                </c:pt>
                <c:pt idx="1">
                  <c:v>41.44</c:v>
                </c:pt>
                <c:pt idx="2">
                  <c:v>41.44</c:v>
                </c:pt>
                <c:pt idx="3">
                  <c:v>45.57</c:v>
                </c:pt>
                <c:pt idx="4">
                  <c:v>45.38</c:v>
                </c:pt>
              </c:numCache>
            </c:numRef>
          </c:val>
          <c:extLst>
            <c:ext xmlns:c16="http://schemas.microsoft.com/office/drawing/2014/chart" uri="{C3380CC4-5D6E-409C-BE32-E72D297353CC}">
              <c16:uniqueId val="{00000000-7113-4D3F-AB93-EB52D3710D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113-4D3F-AB93-EB52D3710D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40-4B16-90FC-E61DAFC2C0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A40-4B16-90FC-E61DAFC2C0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464.97</c:v>
                </c:pt>
                <c:pt idx="1">
                  <c:v>521.91999999999996</c:v>
                </c:pt>
                <c:pt idx="2">
                  <c:v>222.25</c:v>
                </c:pt>
                <c:pt idx="3">
                  <c:v>337.78</c:v>
                </c:pt>
                <c:pt idx="4">
                  <c:v>578.92999999999995</c:v>
                </c:pt>
              </c:numCache>
            </c:numRef>
          </c:val>
          <c:extLst>
            <c:ext xmlns:c16="http://schemas.microsoft.com/office/drawing/2014/chart" uri="{C3380CC4-5D6E-409C-BE32-E72D297353CC}">
              <c16:uniqueId val="{00000000-ECDF-4080-9653-F90418F495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ECDF-4080-9653-F90418F495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167.01</c:v>
                </c:pt>
                <c:pt idx="1">
                  <c:v>188.33</c:v>
                </c:pt>
                <c:pt idx="2">
                  <c:v>159.54</c:v>
                </c:pt>
                <c:pt idx="3">
                  <c:v>136.99</c:v>
                </c:pt>
                <c:pt idx="4">
                  <c:v>121.26</c:v>
                </c:pt>
              </c:numCache>
            </c:numRef>
          </c:val>
          <c:extLst>
            <c:ext xmlns:c16="http://schemas.microsoft.com/office/drawing/2014/chart" uri="{C3380CC4-5D6E-409C-BE32-E72D297353CC}">
              <c16:uniqueId val="{00000000-CA34-4856-ADE8-8EB9935AA3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A34-4856-ADE8-8EB9935AA3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141.69</c:v>
                </c:pt>
                <c:pt idx="1">
                  <c:v>129.91999999999999</c:v>
                </c:pt>
                <c:pt idx="2">
                  <c:v>122.29</c:v>
                </c:pt>
                <c:pt idx="3">
                  <c:v>117.17</c:v>
                </c:pt>
                <c:pt idx="4">
                  <c:v>117.32</c:v>
                </c:pt>
              </c:numCache>
            </c:numRef>
          </c:val>
          <c:extLst>
            <c:ext xmlns:c16="http://schemas.microsoft.com/office/drawing/2014/chart" uri="{C3380CC4-5D6E-409C-BE32-E72D297353CC}">
              <c16:uniqueId val="{00000000-F1EC-47BE-B327-97A491EF6B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1EC-47BE-B327-97A491EF6B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151.85</c:v>
                </c:pt>
                <c:pt idx="1">
                  <c:v>160.38999999999999</c:v>
                </c:pt>
                <c:pt idx="2">
                  <c:v>170.4</c:v>
                </c:pt>
                <c:pt idx="3">
                  <c:v>178.74</c:v>
                </c:pt>
                <c:pt idx="4">
                  <c:v>181.22</c:v>
                </c:pt>
              </c:numCache>
            </c:numRef>
          </c:val>
          <c:extLst>
            <c:ext xmlns:c16="http://schemas.microsoft.com/office/drawing/2014/chart" uri="{C3380CC4-5D6E-409C-BE32-E72D297353CC}">
              <c16:uniqueId val="{00000000-1584-426C-9499-F93429767E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584-426C-9499-F93429767E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酒々井町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20339</v>
      </c>
      <c r="AM8" s="45"/>
      <c r="AN8" s="45"/>
      <c r="AO8" s="45"/>
      <c r="AP8" s="45"/>
      <c r="AQ8" s="45"/>
      <c r="AR8" s="45"/>
      <c r="AS8" s="45"/>
      <c r="AT8" s="46">
        <f>データ!$S$6</f>
        <v>19.010000000000002</v>
      </c>
      <c r="AU8" s="47"/>
      <c r="AV8" s="47"/>
      <c r="AW8" s="47"/>
      <c r="AX8" s="47"/>
      <c r="AY8" s="47"/>
      <c r="AZ8" s="47"/>
      <c r="BA8" s="47"/>
      <c r="BB8" s="48">
        <f>データ!$T$6</f>
        <v>1069.9100000000001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88.27</v>
      </c>
      <c r="J10" s="47"/>
      <c r="K10" s="47"/>
      <c r="L10" s="47"/>
      <c r="M10" s="47"/>
      <c r="N10" s="47"/>
      <c r="O10" s="81"/>
      <c r="P10" s="48">
        <f>データ!$P$6</f>
        <v>94.89</v>
      </c>
      <c r="Q10" s="48"/>
      <c r="R10" s="48"/>
      <c r="S10" s="48"/>
      <c r="T10" s="48"/>
      <c r="U10" s="48"/>
      <c r="V10" s="48"/>
      <c r="W10" s="45">
        <f>データ!$Q$6</f>
        <v>2860</v>
      </c>
      <c r="X10" s="45"/>
      <c r="Y10" s="45"/>
      <c r="Z10" s="45"/>
      <c r="AA10" s="45"/>
      <c r="AB10" s="45"/>
      <c r="AC10" s="45"/>
      <c r="AD10" s="2"/>
      <c r="AE10" s="2"/>
      <c r="AF10" s="2"/>
      <c r="AG10" s="2"/>
      <c r="AH10" s="2"/>
      <c r="AI10" s="2"/>
      <c r="AJ10" s="2"/>
      <c r="AK10" s="2"/>
      <c r="AL10" s="45">
        <f>データ!$U$6</f>
        <v>19177</v>
      </c>
      <c r="AM10" s="45"/>
      <c r="AN10" s="45"/>
      <c r="AO10" s="45"/>
      <c r="AP10" s="45"/>
      <c r="AQ10" s="45"/>
      <c r="AR10" s="45"/>
      <c r="AS10" s="45"/>
      <c r="AT10" s="46">
        <f>データ!$V$6</f>
        <v>17.18</v>
      </c>
      <c r="AU10" s="47"/>
      <c r="AV10" s="47"/>
      <c r="AW10" s="47"/>
      <c r="AX10" s="47"/>
      <c r="AY10" s="47"/>
      <c r="AZ10" s="47"/>
      <c r="BA10" s="47"/>
      <c r="BB10" s="48">
        <f>データ!$W$6</f>
        <v>1116.24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113</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s+s986KU7sGnmKwhjSwMNZpK5Hle2KLddyfCwT1D+iAbSo93YAR7DNvGWoZNSN9lfMhDNJr6BUJPtwnObC1uQ==" saltValue="AibYKEo5dbsSVtwueOEv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123226</v>
      </c>
      <c r="D6" s="20">
        <f t="shared" si="3"/>
        <v>46</v>
      </c>
      <c r="E6" s="20">
        <f t="shared" si="3"/>
        <v>1</v>
      </c>
      <c r="F6" s="20">
        <f t="shared" si="3"/>
        <v>0</v>
      </c>
      <c r="G6" s="20">
        <f t="shared" si="3"/>
        <v>1</v>
      </c>
      <c r="H6" s="20" t="str">
        <f t="shared" si="3"/>
        <v>千葉県　酒々井町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88.27</v>
      </c>
      <c r="P6" s="21">
        <f t="shared" si="3"/>
        <v>94.89</v>
      </c>
      <c r="Q6" s="21">
        <f t="shared" si="3"/>
        <v>2860</v>
      </c>
      <c r="R6" s="21">
        <f t="shared" si="3"/>
        <v>20339</v>
      </c>
      <c r="S6" s="21">
        <f t="shared" si="3"/>
        <v>19.010000000000002</v>
      </c>
      <c r="T6" s="21">
        <f t="shared" si="3"/>
        <v>1069.9100000000001</v>
      </c>
      <c r="U6" s="21">
        <f t="shared" si="3"/>
        <v>19177</v>
      </c>
      <c r="V6" s="21">
        <f t="shared" si="3"/>
        <v>17.18</v>
      </c>
      <c r="W6" s="21">
        <f t="shared" si="3"/>
        <v>1116.24</v>
      </c>
      <c r="X6" s="22">
        <f>IF(X7="",NA(),X7)</f>
        <v>142.66999999999999</v>
      </c>
      <c r="Y6" s="22">
        <f t="shared" ref="Y6:AG6" si="4">IF(Y7="",NA(),Y7)</f>
        <v>131.63</v>
      </c>
      <c r="Z6" s="22">
        <f t="shared" si="4"/>
        <v>126.66</v>
      </c>
      <c r="AA6" s="22">
        <f t="shared" si="4"/>
        <v>120.57</v>
      </c>
      <c r="AB6" s="22">
        <f t="shared" si="4"/>
        <v>122.08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464.97</v>
      </c>
      <c r="AU6" s="22">
        <f t="shared" ref="AU6:BC6" si="6">IF(AU7="",NA(),AU7)</f>
        <v>521.91999999999996</v>
      </c>
      <c r="AV6" s="22">
        <f t="shared" si="6"/>
        <v>222.25</v>
      </c>
      <c r="AW6" s="22">
        <f t="shared" si="6"/>
        <v>337.78</v>
      </c>
      <c r="AX6" s="22">
        <f t="shared" si="6"/>
        <v>578.92999999999995</v>
      </c>
      <c r="AY6" s="22">
        <f t="shared" si="6"/>
        <v>369.69</v>
      </c>
      <c r="AZ6" s="22">
        <f t="shared" si="6"/>
        <v>379.08</v>
      </c>
      <c r="BA6" s="22">
        <f t="shared" si="6"/>
        <v>367.55</v>
      </c>
      <c r="BB6" s="22">
        <f t="shared" si="6"/>
        <v>378.56</v>
      </c>
      <c r="BC6" s="22">
        <f t="shared" si="6"/>
        <v>364.46</v>
      </c>
      <c r="BD6" s="21" t="str">
        <f>IF(BD7="","",IF(BD7="-","【-】","【"&amp;SUBSTITUTE(TEXT(BD7,"#,##0.00"),"-","△")&amp;"】"))</f>
        <v>【252.29】</v>
      </c>
      <c r="BE6" s="22">
        <f>IF(BE7="",NA(),BE7)</f>
        <v>167.01</v>
      </c>
      <c r="BF6" s="22">
        <f t="shared" ref="BF6:BN6" si="7">IF(BF7="",NA(),BF7)</f>
        <v>188.33</v>
      </c>
      <c r="BG6" s="22">
        <f t="shared" si="7"/>
        <v>159.54</v>
      </c>
      <c r="BH6" s="22">
        <f t="shared" si="7"/>
        <v>136.99</v>
      </c>
      <c r="BI6" s="22">
        <f t="shared" si="7"/>
        <v>121.26</v>
      </c>
      <c r="BJ6" s="22">
        <f t="shared" si="7"/>
        <v>402.99</v>
      </c>
      <c r="BK6" s="22">
        <f t="shared" si="7"/>
        <v>398.98</v>
      </c>
      <c r="BL6" s="22">
        <f t="shared" si="7"/>
        <v>418.68</v>
      </c>
      <c r="BM6" s="22">
        <f t="shared" si="7"/>
        <v>395.68</v>
      </c>
      <c r="BN6" s="22">
        <f t="shared" si="7"/>
        <v>403.72</v>
      </c>
      <c r="BO6" s="21" t="str">
        <f>IF(BO7="","",IF(BO7="-","【-】","【"&amp;SUBSTITUTE(TEXT(BO7,"#,##0.00"),"-","△")&amp;"】"))</f>
        <v>【268.07】</v>
      </c>
      <c r="BP6" s="22">
        <f>IF(BP7="",NA(),BP7)</f>
        <v>141.69</v>
      </c>
      <c r="BQ6" s="22">
        <f t="shared" ref="BQ6:BY6" si="8">IF(BQ7="",NA(),BQ7)</f>
        <v>129.91999999999999</v>
      </c>
      <c r="BR6" s="22">
        <f t="shared" si="8"/>
        <v>122.29</v>
      </c>
      <c r="BS6" s="22">
        <f t="shared" si="8"/>
        <v>117.17</v>
      </c>
      <c r="BT6" s="22">
        <f t="shared" si="8"/>
        <v>117.32</v>
      </c>
      <c r="BU6" s="22">
        <f t="shared" si="8"/>
        <v>98.66</v>
      </c>
      <c r="BV6" s="22">
        <f t="shared" si="8"/>
        <v>98.64</v>
      </c>
      <c r="BW6" s="22">
        <f t="shared" si="8"/>
        <v>94.78</v>
      </c>
      <c r="BX6" s="22">
        <f t="shared" si="8"/>
        <v>97.59</v>
      </c>
      <c r="BY6" s="22">
        <f t="shared" si="8"/>
        <v>92.17</v>
      </c>
      <c r="BZ6" s="21" t="str">
        <f>IF(BZ7="","",IF(BZ7="-","【-】","【"&amp;SUBSTITUTE(TEXT(BZ7,"#,##0.00"),"-","△")&amp;"】"))</f>
        <v>【97.47】</v>
      </c>
      <c r="CA6" s="22">
        <f>IF(CA7="",NA(),CA7)</f>
        <v>151.85</v>
      </c>
      <c r="CB6" s="22">
        <f t="shared" ref="CB6:CJ6" si="9">IF(CB7="",NA(),CB7)</f>
        <v>160.38999999999999</v>
      </c>
      <c r="CC6" s="22">
        <f t="shared" si="9"/>
        <v>170.4</v>
      </c>
      <c r="CD6" s="22">
        <f t="shared" si="9"/>
        <v>178.74</v>
      </c>
      <c r="CE6" s="22">
        <f t="shared" si="9"/>
        <v>181.22</v>
      </c>
      <c r="CF6" s="22">
        <f t="shared" si="9"/>
        <v>178.59</v>
      </c>
      <c r="CG6" s="22">
        <f t="shared" si="9"/>
        <v>178.92</v>
      </c>
      <c r="CH6" s="22">
        <f t="shared" si="9"/>
        <v>181.3</v>
      </c>
      <c r="CI6" s="22">
        <f t="shared" si="9"/>
        <v>181.71</v>
      </c>
      <c r="CJ6" s="22">
        <f t="shared" si="9"/>
        <v>188.51</v>
      </c>
      <c r="CK6" s="21" t="str">
        <f>IF(CK7="","",IF(CK7="-","【-】","【"&amp;SUBSTITUTE(TEXT(CK7,"#,##0.00"),"-","△")&amp;"】"))</f>
        <v>【174.75】</v>
      </c>
      <c r="CL6" s="22">
        <f>IF(CL7="",NA(),CL7)</f>
        <v>68.56</v>
      </c>
      <c r="CM6" s="22">
        <f t="shared" ref="CM6:CU6" si="10">IF(CM7="",NA(),CM7)</f>
        <v>66.02</v>
      </c>
      <c r="CN6" s="22">
        <f t="shared" si="10"/>
        <v>66.47</v>
      </c>
      <c r="CO6" s="22">
        <f t="shared" si="10"/>
        <v>66.25</v>
      </c>
      <c r="CP6" s="22">
        <f t="shared" si="10"/>
        <v>66.91</v>
      </c>
      <c r="CQ6" s="22">
        <f t="shared" si="10"/>
        <v>55.03</v>
      </c>
      <c r="CR6" s="22">
        <f t="shared" si="10"/>
        <v>55.14</v>
      </c>
      <c r="CS6" s="22">
        <f t="shared" si="10"/>
        <v>55.89</v>
      </c>
      <c r="CT6" s="22">
        <f t="shared" si="10"/>
        <v>55.72</v>
      </c>
      <c r="CU6" s="22">
        <f t="shared" si="10"/>
        <v>55.31</v>
      </c>
      <c r="CV6" s="21" t="str">
        <f>IF(CV7="","",IF(CV7="-","【-】","【"&amp;SUBSTITUTE(TEXT(CV7,"#,##0.00"),"-","△")&amp;"】"))</f>
        <v>【59.97】</v>
      </c>
      <c r="CW6" s="22">
        <f>IF(CW7="",NA(),CW7)</f>
        <v>90.81</v>
      </c>
      <c r="CX6" s="22">
        <f t="shared" ref="CX6:DF6" si="11">IF(CX7="",NA(),CX7)</f>
        <v>93.26</v>
      </c>
      <c r="CY6" s="22">
        <f t="shared" si="11"/>
        <v>92.26</v>
      </c>
      <c r="CZ6" s="22">
        <f t="shared" si="11"/>
        <v>91.44</v>
      </c>
      <c r="DA6" s="22">
        <f t="shared" si="11"/>
        <v>90.84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55.53</v>
      </c>
      <c r="DI6" s="22">
        <f t="shared" ref="DI6:DQ6" si="12">IF(DI7="",NA(),DI7)</f>
        <v>56.45</v>
      </c>
      <c r="DJ6" s="22">
        <f t="shared" si="12"/>
        <v>52.4</v>
      </c>
      <c r="DK6" s="22">
        <f t="shared" si="12"/>
        <v>53.87</v>
      </c>
      <c r="DL6" s="22">
        <f t="shared" si="12"/>
        <v>55.75</v>
      </c>
      <c r="DM6" s="22">
        <f t="shared" si="12"/>
        <v>48.87</v>
      </c>
      <c r="DN6" s="22">
        <f t="shared" si="12"/>
        <v>49.92</v>
      </c>
      <c r="DO6" s="22">
        <f t="shared" si="12"/>
        <v>50.63</v>
      </c>
      <c r="DP6" s="22">
        <f t="shared" si="12"/>
        <v>51.29</v>
      </c>
      <c r="DQ6" s="22">
        <f t="shared" si="12"/>
        <v>52.2</v>
      </c>
      <c r="DR6" s="21" t="str">
        <f>IF(DR7="","",IF(DR7="-","【-】","【"&amp;SUBSTITUTE(TEXT(DR7,"#,##0.00"),"-","△")&amp;"】"))</f>
        <v>【51.51】</v>
      </c>
      <c r="DS6" s="22">
        <f>IF(DS7="",NA(),DS7)</f>
        <v>41.44</v>
      </c>
      <c r="DT6" s="22">
        <f t="shared" ref="DT6:EB6" si="13">IF(DT7="",NA(),DT7)</f>
        <v>41.44</v>
      </c>
      <c r="DU6" s="22">
        <f t="shared" si="13"/>
        <v>41.44</v>
      </c>
      <c r="DV6" s="22">
        <f t="shared" si="13"/>
        <v>45.57</v>
      </c>
      <c r="DW6" s="22">
        <f t="shared" si="13"/>
        <v>45.38</v>
      </c>
      <c r="DX6" s="22">
        <f t="shared" si="13"/>
        <v>14.85</v>
      </c>
      <c r="DY6" s="22">
        <f t="shared" si="13"/>
        <v>16.88</v>
      </c>
      <c r="DZ6" s="22">
        <f t="shared" si="13"/>
        <v>18.28</v>
      </c>
      <c r="EA6" s="22">
        <f t="shared" si="13"/>
        <v>19.61</v>
      </c>
      <c r="EB6" s="22">
        <f t="shared" si="13"/>
        <v>20.73</v>
      </c>
      <c r="EC6" s="21" t="str">
        <f>IF(EC7="","",IF(EC7="-","【-】","【"&amp;SUBSTITUTE(TEXT(EC7,"#,##0.00"),"-","△")&amp;"】"))</f>
        <v>【23.75】</v>
      </c>
      <c r="ED6" s="22">
        <f>IF(ED7="",NA(),ED7)</f>
        <v>1.37</v>
      </c>
      <c r="EE6" s="22">
        <f t="shared" ref="EE6:EM6" si="14">IF(EE7="",NA(),EE7)</f>
        <v>1.9</v>
      </c>
      <c r="EF6" s="22">
        <f t="shared" si="14"/>
        <v>1.9</v>
      </c>
      <c r="EG6" s="22">
        <f t="shared" si="14"/>
        <v>2.0099999999999998</v>
      </c>
      <c r="EH6" s="22">
        <f t="shared" si="14"/>
        <v>0.14000000000000001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123226</v>
      </c>
      <c r="D7" s="24">
        <v>46</v>
      </c>
      <c r="E7" s="24">
        <v>1</v>
      </c>
      <c r="F7" s="24">
        <v>0</v>
      </c>
      <c r="G7" s="24">
        <v>1</v>
      </c>
      <c r="H7" s="24" t="s">
        <v>93</v>
      </c>
      <c r="I7" s="24" t="s">
        <v>94</v>
      </c>
      <c r="J7" s="24" t="s">
        <v>95</v>
      </c>
      <c r="K7" s="24" t="s">
        <v>96</v>
      </c>
      <c r="L7" s="24" t="s">
        <v>97</v>
      </c>
      <c r="M7" s="24" t="s">
        <v>98</v>
      </c>
      <c r="N7" s="25" t="s">
        <v>99</v>
      </c>
      <c r="O7" s="25">
        <v>88.27</v>
      </c>
      <c r="P7" s="25">
        <v>94.89</v>
      </c>
      <c r="Q7" s="25">
        <v>2860</v>
      </c>
      <c r="R7" s="25">
        <v>20339</v>
      </c>
      <c r="S7" s="25">
        <v>19.010000000000002</v>
      </c>
      <c r="T7" s="25">
        <v>1069.9100000000001</v>
      </c>
      <c r="U7" s="25">
        <v>19177</v>
      </c>
      <c r="V7" s="25">
        <v>17.18</v>
      </c>
      <c r="W7" s="25">
        <v>1116.24</v>
      </c>
      <c r="X7" s="25">
        <v>142.66999999999999</v>
      </c>
      <c r="Y7" s="25">
        <v>131.63</v>
      </c>
      <c r="Z7" s="25">
        <v>126.66</v>
      </c>
      <c r="AA7" s="25">
        <v>120.57</v>
      </c>
      <c r="AB7" s="25">
        <v>122.08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464.97</v>
      </c>
      <c r="AU7" s="25">
        <v>521.91999999999996</v>
      </c>
      <c r="AV7" s="25">
        <v>222.25</v>
      </c>
      <c r="AW7" s="25">
        <v>337.78</v>
      </c>
      <c r="AX7" s="25">
        <v>578.92999999999995</v>
      </c>
      <c r="AY7" s="25">
        <v>369.69</v>
      </c>
      <c r="AZ7" s="25">
        <v>379.08</v>
      </c>
      <c r="BA7" s="25">
        <v>367.55</v>
      </c>
      <c r="BB7" s="25">
        <v>378.56</v>
      </c>
      <c r="BC7" s="25">
        <v>364.46</v>
      </c>
      <c r="BD7" s="25">
        <v>252.29</v>
      </c>
      <c r="BE7" s="25">
        <v>167.01</v>
      </c>
      <c r="BF7" s="25">
        <v>188.33</v>
      </c>
      <c r="BG7" s="25">
        <v>159.54</v>
      </c>
      <c r="BH7" s="25">
        <v>136.99</v>
      </c>
      <c r="BI7" s="25">
        <v>121.26</v>
      </c>
      <c r="BJ7" s="25">
        <v>402.99</v>
      </c>
      <c r="BK7" s="25">
        <v>398.98</v>
      </c>
      <c r="BL7" s="25">
        <v>418.68</v>
      </c>
      <c r="BM7" s="25">
        <v>395.68</v>
      </c>
      <c r="BN7" s="25">
        <v>403.72</v>
      </c>
      <c r="BO7" s="25">
        <v>268.07</v>
      </c>
      <c r="BP7" s="25">
        <v>141.69</v>
      </c>
      <c r="BQ7" s="25">
        <v>129.91999999999999</v>
      </c>
      <c r="BR7" s="25">
        <v>122.29</v>
      </c>
      <c r="BS7" s="25">
        <v>117.17</v>
      </c>
      <c r="BT7" s="25">
        <v>117.32</v>
      </c>
      <c r="BU7" s="25">
        <v>98.66</v>
      </c>
      <c r="BV7" s="25">
        <v>98.64</v>
      </c>
      <c r="BW7" s="25">
        <v>94.78</v>
      </c>
      <c r="BX7" s="25">
        <v>97.59</v>
      </c>
      <c r="BY7" s="25">
        <v>92.17</v>
      </c>
      <c r="BZ7" s="25">
        <v>97.47</v>
      </c>
      <c r="CA7" s="25">
        <v>151.85</v>
      </c>
      <c r="CB7" s="25">
        <v>160.38999999999999</v>
      </c>
      <c r="CC7" s="25">
        <v>170.4</v>
      </c>
      <c r="CD7" s="25">
        <v>178.74</v>
      </c>
      <c r="CE7" s="25">
        <v>181.22</v>
      </c>
      <c r="CF7" s="25">
        <v>178.59</v>
      </c>
      <c r="CG7" s="25">
        <v>178.92</v>
      </c>
      <c r="CH7" s="25">
        <v>181.3</v>
      </c>
      <c r="CI7" s="25">
        <v>181.71</v>
      </c>
      <c r="CJ7" s="25">
        <v>188.51</v>
      </c>
      <c r="CK7" s="25">
        <v>174.75</v>
      </c>
      <c r="CL7" s="25">
        <v>68.56</v>
      </c>
      <c r="CM7" s="25">
        <v>66.02</v>
      </c>
      <c r="CN7" s="25">
        <v>66.47</v>
      </c>
      <c r="CO7" s="25">
        <v>66.25</v>
      </c>
      <c r="CP7" s="25">
        <v>66.91</v>
      </c>
      <c r="CQ7" s="25">
        <v>55.03</v>
      </c>
      <c r="CR7" s="25">
        <v>55.14</v>
      </c>
      <c r="CS7" s="25">
        <v>55.89</v>
      </c>
      <c r="CT7" s="25">
        <v>55.72</v>
      </c>
      <c r="CU7" s="25">
        <v>55.31</v>
      </c>
      <c r="CV7" s="25">
        <v>59.97</v>
      </c>
      <c r="CW7" s="25">
        <v>90.81</v>
      </c>
      <c r="CX7" s="25">
        <v>93.26</v>
      </c>
      <c r="CY7" s="25">
        <v>92.26</v>
      </c>
      <c r="CZ7" s="25">
        <v>91.44</v>
      </c>
      <c r="DA7" s="25">
        <v>90.84</v>
      </c>
      <c r="DB7" s="25">
        <v>81.900000000000006</v>
      </c>
      <c r="DC7" s="25">
        <v>81.39</v>
      </c>
      <c r="DD7" s="25">
        <v>81.27</v>
      </c>
      <c r="DE7" s="25">
        <v>81.260000000000005</v>
      </c>
      <c r="DF7" s="25">
        <v>80.36</v>
      </c>
      <c r="DG7" s="25">
        <v>89.76</v>
      </c>
      <c r="DH7" s="25">
        <v>55.53</v>
      </c>
      <c r="DI7" s="25">
        <v>56.45</v>
      </c>
      <c r="DJ7" s="25">
        <v>52.4</v>
      </c>
      <c r="DK7" s="25">
        <v>53.87</v>
      </c>
      <c r="DL7" s="25">
        <v>55.75</v>
      </c>
      <c r="DM7" s="25">
        <v>48.87</v>
      </c>
      <c r="DN7" s="25">
        <v>49.92</v>
      </c>
      <c r="DO7" s="25">
        <v>50.63</v>
      </c>
      <c r="DP7" s="25">
        <v>51.29</v>
      </c>
      <c r="DQ7" s="25">
        <v>52.2</v>
      </c>
      <c r="DR7" s="25">
        <v>51.51</v>
      </c>
      <c r="DS7" s="25">
        <v>41.44</v>
      </c>
      <c r="DT7" s="25">
        <v>41.44</v>
      </c>
      <c r="DU7" s="25">
        <v>41.44</v>
      </c>
      <c r="DV7" s="25">
        <v>45.57</v>
      </c>
      <c r="DW7" s="25">
        <v>45.38</v>
      </c>
      <c r="DX7" s="25">
        <v>14.85</v>
      </c>
      <c r="DY7" s="25">
        <v>16.88</v>
      </c>
      <c r="DZ7" s="25">
        <v>18.28</v>
      </c>
      <c r="EA7" s="25">
        <v>19.61</v>
      </c>
      <c r="EB7" s="25">
        <v>20.73</v>
      </c>
      <c r="EC7" s="25">
        <v>23.75</v>
      </c>
      <c r="ED7" s="25">
        <v>1.37</v>
      </c>
      <c r="EE7" s="25">
        <v>1.9</v>
      </c>
      <c r="EF7" s="25">
        <v>1.9</v>
      </c>
      <c r="EG7" s="25">
        <v>2.0099999999999998</v>
      </c>
      <c r="EH7" s="25">
        <v>0.14000000000000001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2023-12-05T00:51:55Z</dcterms:created>
  <dcterms:modified xsi:type="dcterms:W3CDTF">2024-02-16T05:45:36Z</dcterms:modified>
  <cp:category/>
</cp:coreProperties>
</file>