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6_175_法適_農集\"/>
    </mc:Choice>
  </mc:AlternateContent>
  <xr:revisionPtr revIDLastSave="0" documentId="13_ncr:1_{098203FC-E7C7-4AA0-B46B-6CBFA1A91A60}" xr6:coauthVersionLast="47" xr6:coauthVersionMax="47" xr10:uidLastSave="{00000000-0000-0000-0000-000000000000}"/>
  <workbookProtection workbookAlgorithmName="SHA-512" workbookHashValue="2hRlpu0u2at3umdR0bg1RWrkNFD02e7GuTqxvn0XQooNN1oH57bGsi0HzcOuUOvtsrnMB8qglLKJpLprww7qLw==" workbookSaltValue="8FVpKeICborwKbOFlkjBPQ=="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I10" i="4" s="1"/>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H85" i="4"/>
  <c r="E85" i="4"/>
  <c r="BB10" i="4"/>
  <c r="AT10" i="4"/>
  <c r="AD10" i="4"/>
  <c r="P10" i="4"/>
  <c r="AT8" i="4"/>
  <c r="AL8" i="4"/>
  <c r="AD8" i="4"/>
  <c r="W8" i="4"/>
  <c r="P8" i="4"/>
  <c r="B6" i="4"/>
</calcChain>
</file>

<file path=xl/sharedStrings.xml><?xml version="1.0" encoding="utf-8"?>
<sst xmlns="http://schemas.openxmlformats.org/spreadsheetml/2006/main" count="297" uniqueCount="117">
  <si>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</si>
  <si>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</si>
  <si>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</si>
  <si>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</si>
  <si>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</si>
  <si>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</si>
  <si>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</si>
  <si>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</si>
  <si>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</si>
  <si>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</si>
  <si>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</si>
  <si>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</si>
  <si>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</si>
  <si>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</si>
  <si>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</si>
  <si>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</si>
  <si>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</si>
  <si>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</si>
  <si>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</si>
  <si>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</si>
  <si>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</si>
  <si>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</si>
  <si>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</si>
  <si>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</si>
  <si>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</si>
  <si>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</si>
  <si>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</si>
  <si>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</si>
  <si>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</si>
  <si>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</si>
  <si>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</si>
  <si>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</si>
  <si>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</si>
  <si>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</si>
  <si>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</si>
  <si>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</si>
  <si>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</si>
  <si>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</si>
  <si>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</si>
  <si>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</si>
  <si>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</si>
  <si>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</si>
  <si>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</si>
  <si>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</si>
  <si>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</si>
  <si>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</si>
  <si>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</si>
  <si>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</si>
  <si>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</si>
  <si>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</si>
  <si>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</si>
  <si>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</si>
  <si>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</si>
  <si>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</si>
  <si>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</si>
  <si>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</si>
  <si>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</si>
  <si>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</si>
  <si>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</si>
  <si>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</si>
  <si>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</si>
  <si>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</si>
  <si>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</si>
  <si>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</si>
  <si>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</si>
  <si>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</si>
  <si>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</si>
  <si>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</si>
  <si>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</si>
  <si>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</si>
  <si>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</si>
  <si>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</si>
  <si>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</si>
  <si>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</si>
  <si>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</si>
  <si>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</si>
  <si>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</si>
  <si>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</si>
  <si>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</si>
  <si>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</si>
  <si>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</si>
  <si>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</si>
  <si>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</si>
  <si>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</si>
  <si>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</si>
  <si>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</si>
  <si>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</si>
  <si>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</si>
  <si>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</si>
  <si>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</si>
  <si>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</si>
  <si>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</si>
  <si>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</si>
  <si>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</si>
  <si>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</si>
  <si>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</si>
  <si>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九十九里町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</si>
  <si>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</si>
  <si>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</si>
  <si>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</si>
  <si>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</si>
  <si>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</si>
  <si>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</si>
  <si>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</si>
  <si>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</si>
  <si>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</si>
  <si>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</si>
  <si>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</si>
  <si>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</si>
  <si>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</si>
  <si>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</si>
  <si>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</si>
  <si>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</si>
  <si>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</si>
  <si>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事業は、一般会計からの繰入金によって見掛け上は単年度収支が黒字となっている。今後は事業開始当初に借入れた企業債の償還が進み、繰入金の大部分を占める元利償還金の額も減ってくるが、一方で人口減少に伴う施設使用料の減や施設の老朽化に伴う維持費の増により現在と同様の繰入額となることが予想される。
　施設使用料の値上げについては、近隣自治体の価格水準や動向を見ながら検討し、併せて今後の更新時等に地区の実情に合わせた設備のスペックを検討し、経費の縮減を考える必要がある。</t>
    <rPh sb="1" eb="4">
      <t>ホンジギョウ</t>
    </rPh>
    <rPh sb="6" eb="8">
      <t>イッパンカ</t>
    </rPh>
    <rPh sb="8" eb="10">
      <t>イケイ</t>
    </rPh>
    <rPh sb="13" eb="16">
      <t>クリイレキン</t>
    </rPh>
    <rPh sb="20" eb="22">
      <t>ミカ</t>
    </rPh>
    <rPh sb="23" eb="24">
      <t>ジョウ</t>
    </rPh>
    <rPh sb="25" eb="30">
      <t>タンネンドシュウシ</t>
    </rPh>
    <rPh sb="31" eb="33">
      <t>クロジ</t>
    </rPh>
    <rPh sb="40" eb="42">
      <t>コンゴ</t>
    </rPh>
    <rPh sb="43" eb="46">
      <t>キギョウサイ</t>
    </rPh>
    <rPh sb="46" eb="48">
      <t>ショウカン</t>
    </rPh>
    <rPh sb="49" eb="50">
      <t>スス</t>
    </rPh>
    <rPh sb="60" eb="63">
      <t>シヨウリョウ</t>
    </rPh>
    <rPh sb="64" eb="67">
      <t>クリイレキン</t>
    </rPh>
    <rPh sb="68" eb="71">
      <t>ダイブブン</t>
    </rPh>
    <rPh sb="72" eb="73">
      <t>シ</t>
    </rPh>
    <rPh sb="75" eb="80">
      <t>ガンリショウカンキン</t>
    </rPh>
    <rPh sb="81" eb="82">
      <t>ガク</t>
    </rPh>
    <rPh sb="83" eb="84">
      <t>ヘ</t>
    </rPh>
    <rPh sb="90" eb="92">
      <t>イッポウ</t>
    </rPh>
    <rPh sb="93" eb="97">
      <t>ジンコウゲンショウ</t>
    </rPh>
    <rPh sb="98" eb="99">
      <t>トモナ</t>
    </rPh>
    <rPh sb="100" eb="105">
      <t>シセツシヨウリョウ</t>
    </rPh>
    <rPh sb="106" eb="107">
      <t>ゲン</t>
    </rPh>
    <rPh sb="108" eb="110">
      <t>シセツ</t>
    </rPh>
    <rPh sb="111" eb="114">
      <t>ロウキュウカ</t>
    </rPh>
    <rPh sb="115" eb="116">
      <t>トモナ</t>
    </rPh>
    <rPh sb="117" eb="120">
      <t>イジヒ</t>
    </rPh>
    <rPh sb="121" eb="122">
      <t>ゾウ</t>
    </rPh>
    <rPh sb="125" eb="127">
      <t>ゲンザイ</t>
    </rPh>
    <rPh sb="128" eb="130">
      <t>ドウヨウ</t>
    </rPh>
    <rPh sb="131" eb="134">
      <t>クリイレガク</t>
    </rPh>
    <rPh sb="140" eb="142">
      <t>ヨソウ</t>
    </rPh>
    <rPh sb="154" eb="156">
      <t>ネア</t>
    </rPh>
    <rPh sb="164" eb="166">
      <t>キンリン</t>
    </rPh>
    <rPh sb="166" eb="169">
      <t>ジチタイ</t>
    </rPh>
    <rPh sb="169" eb="171">
      <t>カカク</t>
    </rPh>
    <rPh sb="171" eb="173">
      <t>スイジュン</t>
    </rPh>
    <rPh sb="175" eb="177">
      <t>ドウコウ</t>
    </rPh>
    <rPh sb="177" eb="178">
      <t>ミ</t>
    </rPh>
    <rPh sb="181" eb="183">
      <t>ケントウ</t>
    </rPh>
    <rPh sb="185" eb="186">
      <t>アワ</t>
    </rPh>
    <rPh sb="221" eb="223">
      <t>シュクゲン</t>
    </rPh>
    <rPh sb="224" eb="226">
      <t>ヒツヨウ</t>
    </rPh>
    <phoneticPr fontId="4"/>
  </si>
  <si>
    <t xml:space="preserve">①経常収支比率は100％を超えている状態であるが、一般会計繰入金に依存している状況である。
②累積欠損金は生じていない。
③流動比率は100％を大きく下回っているが、次年度償還予定の企業債元金額が大きいためであり、次年度予算において償還財源の計上を行っているため、短期的な債務に対する支払能力は確保している。
④企業債残高対事業規模比率については、企業債の償還に要する資金の全部を一般会計等において負担することとしているため、0％となっている。
⑤経費回収率は類似団体平均を上回っているものの、一般会計からの繰入金は大きいため、今後は使用料の見直し等経営改善を図る必要がある。
⑥汚水処理原価については、類似他団体と近い値となっており平均的であるが、今後人口減少に伴い有収水量の有収水量の低下が懸念される。
⑦⑧施設利用率と水洗化率は前年度と比較すると微減となった。類似団体との比較では、数値が僅かに下回っている。今後大幅な増加も見込めないため、地域の実情に合わせ規模等を検討していくことも必要と考えられる。
</t>
    <rPh sb="72" eb="73">
      <t>オオ</t>
    </rPh>
    <rPh sb="75" eb="77">
      <t>シタマワ</t>
    </rPh>
    <rPh sb="230" eb="234">
      <t>ルイジダンタイ</t>
    </rPh>
    <rPh sb="234" eb="236">
      <t>ヘイキン</t>
    </rPh>
    <rPh sb="237" eb="239">
      <t>ウワマワ</t>
    </rPh>
    <rPh sb="247" eb="251">
      <t>イッパンカイケイ</t>
    </rPh>
    <rPh sb="254" eb="257">
      <t>クリイレキン</t>
    </rPh>
    <rPh sb="258" eb="259">
      <t>オオ</t>
    </rPh>
    <rPh sb="264" eb="266">
      <t>コンゴ</t>
    </rPh>
    <rPh sb="267" eb="270">
      <t>シヨウリョウ</t>
    </rPh>
    <rPh sb="271" eb="273">
      <t>ミナオ</t>
    </rPh>
    <rPh sb="274" eb="275">
      <t>トウ</t>
    </rPh>
    <rPh sb="275" eb="279">
      <t>ケイエイカイゼン</t>
    </rPh>
    <rPh sb="280" eb="281">
      <t>ハカ</t>
    </rPh>
    <rPh sb="282" eb="284">
      <t>ヒツヨウ</t>
    </rPh>
    <rPh sb="308" eb="309">
      <t>チカ</t>
    </rPh>
    <rPh sb="310" eb="311">
      <t>アタイ</t>
    </rPh>
    <rPh sb="317" eb="320">
      <t>ヘイキンテキ</t>
    </rPh>
    <rPh sb="325" eb="327">
      <t>コンゴ</t>
    </rPh>
    <rPh sb="327" eb="331">
      <t>ジンコウゲンショウ</t>
    </rPh>
    <rPh sb="332" eb="333">
      <t>トモナ</t>
    </rPh>
    <rPh sb="334" eb="338">
      <t>ユウシュウスイリョウ</t>
    </rPh>
    <rPh sb="339" eb="343">
      <t>ユウシュウスイリョウ</t>
    </rPh>
    <rPh sb="344" eb="346">
      <t>テイカ</t>
    </rPh>
    <rPh sb="347" eb="349">
      <t>ケネン</t>
    </rPh>
    <rPh sb="367" eb="370">
      <t>ゼンネンド</t>
    </rPh>
    <rPh sb="371" eb="373">
      <t>ヒカク</t>
    </rPh>
    <rPh sb="383" eb="385">
      <t>ルイジ</t>
    </rPh>
    <rPh sb="385" eb="387">
      <t>ダンタイ</t>
    </rPh>
    <rPh sb="394" eb="396">
      <t>スウチ</t>
    </rPh>
    <rPh sb="397" eb="398">
      <t>ワズ</t>
    </rPh>
    <rPh sb="400" eb="402">
      <t>シタマワ</t>
    </rPh>
    <rPh sb="407" eb="409">
      <t>コンゴ</t>
    </rPh>
    <rPh sb="409" eb="411">
      <t>オオハバ</t>
    </rPh>
    <rPh sb="412" eb="414">
      <t>ゾウカ</t>
    </rPh>
    <rPh sb="415" eb="417">
      <t>ミコ</t>
    </rPh>
    <phoneticPr fontId="4"/>
  </si>
  <si>
    <t>　供用開始より年数が経過しており、機械類の老朽化が進行している。管渠については、現状維持が続いているが、更新計画を作成し老朽化への対策を進めていく必要がある。
　耐用年数が経過し、設備更新が必要な時期を迎えているため、故障機器の修繕を行うとともに更新計画による予防保全を行っていく必要がある。
　3処理場中1ヶ所については、令和4年度に大規模改修工事が完了している。</t>
    <rPh sb="81" eb="85">
      <t>タイヨウネンスウ</t>
    </rPh>
    <rPh sb="86" eb="88">
      <t>ケイカ</t>
    </rPh>
    <rPh sb="109" eb="113">
      <t>コショウキキ</t>
    </rPh>
    <rPh sb="114" eb="116">
      <t>シュウゼン</t>
    </rPh>
    <rPh sb="117" eb="118">
      <t>オコナ</t>
    </rPh>
    <rPh sb="130" eb="134">
      <t>ヨボウホゼン</t>
    </rPh>
    <rPh sb="135" eb="136">
      <t>オコナ</t>
    </rPh>
    <rPh sb="162" eb="164">
      <t>レイワ</t>
    </rPh>
    <rPh sb="165" eb="166">
      <t>ネン</t>
    </rPh>
    <rPh sb="166" eb="167">
      <t>ド</t>
    </rPh>
    <rPh sb="168" eb="173">
      <t>ダイキボカイシュウ</t>
    </rPh>
    <rPh sb="173" eb="175">
      <t>コウジ</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</si>
</sst>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AED-4A75-9440-2A942334F7D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0.05</c:v>
                </c:pt>
                <c:pt idx="4">
                  <c:v>0.03</c:v>
                </c:pt>
              </c:numCache>
            </c:numRef>
          </c:val>
          <c:smooth val="0"/>
          <c:extLst>
            <c:ext xmlns:c16="http://schemas.microsoft.com/office/drawing/2014/chart" uri="{C3380CC4-5D6E-409C-BE32-E72D297353CC}">
              <c16:uniqueId val="{00000001-7AED-4A75-9440-2A942334F7D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50.98</c:v>
                </c:pt>
                <c:pt idx="4">
                  <c:v>48.48</c:v>
                </c:pt>
              </c:numCache>
            </c:numRef>
          </c:val>
          <c:extLst>
            <c:ext xmlns:c16="http://schemas.microsoft.com/office/drawing/2014/chart" uri="{C3380CC4-5D6E-409C-BE32-E72D297353CC}">
              <c16:uniqueId val="{00000000-E66F-433E-863E-665AC21128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66.53</c:v>
                </c:pt>
                <c:pt idx="4">
                  <c:v>52.35</c:v>
                </c:pt>
              </c:numCache>
            </c:numRef>
          </c:val>
          <c:smooth val="0"/>
          <c:extLst>
            <c:ext xmlns:c16="http://schemas.microsoft.com/office/drawing/2014/chart" uri="{C3380CC4-5D6E-409C-BE32-E72D297353CC}">
              <c16:uniqueId val="{00000001-E66F-433E-863E-665AC21128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0</c:v>
                </c:pt>
                <c:pt idx="3">
                  <c:v>81.819999999999993</c:v>
                </c:pt>
                <c:pt idx="4">
                  <c:v>81.48</c:v>
                </c:pt>
              </c:numCache>
            </c:numRef>
          </c:val>
          <c:extLst>
            <c:ext xmlns:c16="http://schemas.microsoft.com/office/drawing/2014/chart" uri="{C3380CC4-5D6E-409C-BE32-E72D297353CC}">
              <c16:uniqueId val="{00000000-5A72-4D67-8768-85141E2FBF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84.67</c:v>
                </c:pt>
                <c:pt idx="4">
                  <c:v>84.39</c:v>
                </c:pt>
              </c:numCache>
            </c:numRef>
          </c:val>
          <c:smooth val="0"/>
          <c:extLst>
            <c:ext xmlns:c16="http://schemas.microsoft.com/office/drawing/2014/chart" uri="{C3380CC4-5D6E-409C-BE32-E72D297353CC}">
              <c16:uniqueId val="{00000001-5A72-4D67-8768-85141E2FBF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0</c:v>
                </c:pt>
                <c:pt idx="3">
                  <c:v>102.08</c:v>
                </c:pt>
                <c:pt idx="4">
                  <c:v>102.41</c:v>
                </c:pt>
              </c:numCache>
            </c:numRef>
          </c:val>
          <c:extLst>
            <c:ext xmlns:c16="http://schemas.microsoft.com/office/drawing/2014/chart" uri="{C3380CC4-5D6E-409C-BE32-E72D297353CC}">
              <c16:uniqueId val="{00000000-10AE-48DE-A01E-DA953E37C4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106.07</c:v>
                </c:pt>
                <c:pt idx="4">
                  <c:v>105.5</c:v>
                </c:pt>
              </c:numCache>
            </c:numRef>
          </c:val>
          <c:smooth val="0"/>
          <c:extLst>
            <c:ext xmlns:c16="http://schemas.microsoft.com/office/drawing/2014/chart" uri="{C3380CC4-5D6E-409C-BE32-E72D297353CC}">
              <c16:uniqueId val="{00000001-10AE-48DE-A01E-DA953E37C4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0</c:v>
                </c:pt>
                <c:pt idx="3">
                  <c:v>75.209999999999994</c:v>
                </c:pt>
                <c:pt idx="4">
                  <c:v>75.010000000000005</c:v>
                </c:pt>
              </c:numCache>
            </c:numRef>
          </c:val>
          <c:extLst>
            <c:ext xmlns:c16="http://schemas.microsoft.com/office/drawing/2014/chart" uri="{C3380CC4-5D6E-409C-BE32-E72D297353CC}">
              <c16:uniqueId val="{00000000-076D-42E9-A48B-CF5CC77C6D6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21.85</c:v>
                </c:pt>
                <c:pt idx="4">
                  <c:v>25.19</c:v>
                </c:pt>
              </c:numCache>
            </c:numRef>
          </c:val>
          <c:smooth val="0"/>
          <c:extLst>
            <c:ext xmlns:c16="http://schemas.microsoft.com/office/drawing/2014/chart" uri="{C3380CC4-5D6E-409C-BE32-E72D297353CC}">
              <c16:uniqueId val="{00000001-076D-42E9-A48B-CF5CC77C6D6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38B-4F6C-AFFE-60F2A39F80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738B-4F6C-AFFE-60F2A39F80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77D-438E-B371-905DD7C3521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132.04</c:v>
                </c:pt>
                <c:pt idx="4">
                  <c:v>145.43</c:v>
                </c:pt>
              </c:numCache>
            </c:numRef>
          </c:val>
          <c:smooth val="0"/>
          <c:extLst>
            <c:ext xmlns:c16="http://schemas.microsoft.com/office/drawing/2014/chart" uri="{C3380CC4-5D6E-409C-BE32-E72D297353CC}">
              <c16:uniqueId val="{00000001-077D-438E-B371-905DD7C3521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0</c:v>
                </c:pt>
                <c:pt idx="3">
                  <c:v>22.12</c:v>
                </c:pt>
                <c:pt idx="4">
                  <c:v>27.5</c:v>
                </c:pt>
              </c:numCache>
            </c:numRef>
          </c:val>
          <c:extLst>
            <c:ext xmlns:c16="http://schemas.microsoft.com/office/drawing/2014/chart" uri="{C3380CC4-5D6E-409C-BE32-E72D297353CC}">
              <c16:uniqueId val="{00000000-FFFD-4336-B6C5-450139456B4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35.69</c:v>
                </c:pt>
                <c:pt idx="4">
                  <c:v>38.4</c:v>
                </c:pt>
              </c:numCache>
            </c:numRef>
          </c:val>
          <c:smooth val="0"/>
          <c:extLst>
            <c:ext xmlns:c16="http://schemas.microsoft.com/office/drawing/2014/chart" uri="{C3380CC4-5D6E-409C-BE32-E72D297353CC}">
              <c16:uniqueId val="{00000001-FFFD-4336-B6C5-450139456B4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9FF1-44CB-AC88-C0ED5EFDF4E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791.76</c:v>
                </c:pt>
                <c:pt idx="4">
                  <c:v>900.82</c:v>
                </c:pt>
              </c:numCache>
            </c:numRef>
          </c:val>
          <c:smooth val="0"/>
          <c:extLst>
            <c:ext xmlns:c16="http://schemas.microsoft.com/office/drawing/2014/chart" uri="{C3380CC4-5D6E-409C-BE32-E72D297353CC}">
              <c16:uniqueId val="{00000001-9FF1-44CB-AC88-C0ED5EFDF4E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0</c:v>
                </c:pt>
                <c:pt idx="3">
                  <c:v>60.38</c:v>
                </c:pt>
                <c:pt idx="4">
                  <c:v>63.13</c:v>
                </c:pt>
              </c:numCache>
            </c:numRef>
          </c:val>
          <c:extLst>
            <c:ext xmlns:c16="http://schemas.microsoft.com/office/drawing/2014/chart" uri="{C3380CC4-5D6E-409C-BE32-E72D297353CC}">
              <c16:uniqueId val="{00000000-4713-4FC7-8D85-0388C0C63E9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56.26</c:v>
                </c:pt>
                <c:pt idx="4">
                  <c:v>52.94</c:v>
                </c:pt>
              </c:numCache>
            </c:numRef>
          </c:val>
          <c:smooth val="0"/>
          <c:extLst>
            <c:ext xmlns:c16="http://schemas.microsoft.com/office/drawing/2014/chart" uri="{C3380CC4-5D6E-409C-BE32-E72D297353CC}">
              <c16:uniqueId val="{00000001-4713-4FC7-8D85-0388C0C63E9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0</c:v>
                </c:pt>
                <c:pt idx="3">
                  <c:v>276.58</c:v>
                </c:pt>
                <c:pt idx="4">
                  <c:v>264.52</c:v>
                </c:pt>
              </c:numCache>
            </c:numRef>
          </c:val>
          <c:extLst>
            <c:ext xmlns:c16="http://schemas.microsoft.com/office/drawing/2014/chart" uri="{C3380CC4-5D6E-409C-BE32-E72D297353CC}">
              <c16:uniqueId val="{00000000-7C7F-47CE-B7C1-2DCFE05C89D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282.08999999999997</c:v>
                </c:pt>
                <c:pt idx="4">
                  <c:v>303.27999999999997</c:v>
                </c:pt>
              </c:numCache>
            </c:numRef>
          </c:val>
          <c:smooth val="0"/>
          <c:extLst>
            <c:ext xmlns:c16="http://schemas.microsoft.com/office/drawing/2014/chart" uri="{C3380CC4-5D6E-409C-BE32-E72D297353CC}">
              <c16:uniqueId val="{00000001-7C7F-47CE-B7C1-2DCFE05C89D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千葉県　九十九里町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14625</v>
      </c>
      <c r="AM8" s="45"/>
      <c r="AN8" s="45"/>
      <c r="AO8" s="45"/>
      <c r="AP8" s="45"/>
      <c r="AQ8" s="45"/>
      <c r="AR8" s="45"/>
      <c r="AS8" s="45"/>
      <c r="AT8" s="46">
        <f>データ!T6</f>
        <v>24.44</v>
      </c>
      <c r="AU8" s="46"/>
      <c r="AV8" s="46"/>
      <c r="AW8" s="46"/>
      <c r="AX8" s="46"/>
      <c r="AY8" s="46"/>
      <c r="AZ8" s="46"/>
      <c r="BA8" s="46"/>
      <c r="BB8" s="46">
        <f>データ!U6</f>
        <v>598.4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81.84</v>
      </c>
      <c r="J10" s="46"/>
      <c r="K10" s="46"/>
      <c r="L10" s="46"/>
      <c r="M10" s="46"/>
      <c r="N10" s="46"/>
      <c r="O10" s="46"/>
      <c r="P10" s="46">
        <f>データ!P6</f>
        <v>16.04</v>
      </c>
      <c r="Q10" s="46"/>
      <c r="R10" s="46"/>
      <c r="S10" s="46"/>
      <c r="T10" s="46"/>
      <c r="U10" s="46"/>
      <c r="V10" s="46"/>
      <c r="W10" s="46">
        <f>データ!Q6</f>
        <v>80.430000000000007</v>
      </c>
      <c r="X10" s="46"/>
      <c r="Y10" s="46"/>
      <c r="Z10" s="46"/>
      <c r="AA10" s="46"/>
      <c r="AB10" s="46"/>
      <c r="AC10" s="46"/>
      <c r="AD10" s="45">
        <f>データ!R6</f>
        <v>3190</v>
      </c>
      <c r="AE10" s="45"/>
      <c r="AF10" s="45"/>
      <c r="AG10" s="45"/>
      <c r="AH10" s="45"/>
      <c r="AI10" s="45"/>
      <c r="AJ10" s="45"/>
      <c r="AK10" s="2"/>
      <c r="AL10" s="45">
        <f>データ!V6</f>
        <v>2332</v>
      </c>
      <c r="AM10" s="45"/>
      <c r="AN10" s="45"/>
      <c r="AO10" s="45"/>
      <c r="AP10" s="45"/>
      <c r="AQ10" s="45"/>
      <c r="AR10" s="45"/>
      <c r="AS10" s="45"/>
      <c r="AT10" s="46">
        <f>データ!W6</f>
        <v>1.1499999999999999</v>
      </c>
      <c r="AU10" s="46"/>
      <c r="AV10" s="46"/>
      <c r="AW10" s="46"/>
      <c r="AX10" s="46"/>
      <c r="AY10" s="46"/>
      <c r="AZ10" s="46"/>
      <c r="BA10" s="46"/>
      <c r="BB10" s="46">
        <f>データ!X6</f>
        <v>2027.83</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r0dR7IkgXlN1b/ZkipIdjuKIEH1K5jisQEqVGNoZIho8ghq9hLoO2Ha9L+VkimWjWQuqFPrqK7haYmgVc2ZQeA==" saltValue="pKFbCzhmlzOhqOuLyS0aS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124036</v>
      </c>
      <c r="D6" s="19">
        <f t="shared" si="3"/>
        <v>46</v>
      </c>
      <c r="E6" s="19">
        <f t="shared" si="3"/>
        <v>17</v>
      </c>
      <c r="F6" s="19">
        <f t="shared" si="3"/>
        <v>5</v>
      </c>
      <c r="G6" s="19">
        <f t="shared" si="3"/>
        <v>0</v>
      </c>
      <c r="H6" s="19" t="str">
        <f t="shared" si="3"/>
        <v>千葉県　九十九里町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81.84</v>
      </c>
      <c r="P6" s="20">
        <f t="shared" si="3"/>
        <v>16.04</v>
      </c>
      <c r="Q6" s="20">
        <f t="shared" si="3"/>
        <v>80.430000000000007</v>
      </c>
      <c r="R6" s="20">
        <f t="shared" si="3"/>
        <v>3190</v>
      </c>
      <c r="S6" s="20">
        <f t="shared" si="3"/>
        <v>14625</v>
      </c>
      <c r="T6" s="20">
        <f t="shared" si="3"/>
        <v>24.44</v>
      </c>
      <c r="U6" s="20">
        <f t="shared" si="3"/>
        <v>598.4</v>
      </c>
      <c r="V6" s="20">
        <f t="shared" si="3"/>
        <v>2332</v>
      </c>
      <c r="W6" s="20">
        <f t="shared" si="3"/>
        <v>1.1499999999999999</v>
      </c>
      <c r="X6" s="20">
        <f t="shared" si="3"/>
        <v>2027.83</v>
      </c>
      <c r="Y6" s="21" t="str">
        <f>IF(Y7="",NA(),Y7)</f>
        <v>-</v>
      </c>
      <c r="Z6" s="21" t="str">
        <f t="shared" ref="Z6:AH6" si="4">IF(Z7="",NA(),Z7)</f>
        <v>-</v>
      </c>
      <c r="AA6" s="21" t="str">
        <f t="shared" si="4"/>
        <v>-</v>
      </c>
      <c r="AB6" s="21">
        <f t="shared" si="4"/>
        <v>102.08</v>
      </c>
      <c r="AC6" s="21">
        <f t="shared" si="4"/>
        <v>102.41</v>
      </c>
      <c r="AD6" s="21" t="str">
        <f t="shared" si="4"/>
        <v>-</v>
      </c>
      <c r="AE6" s="21" t="str">
        <f t="shared" si="4"/>
        <v>-</v>
      </c>
      <c r="AF6" s="21" t="str">
        <f t="shared" si="4"/>
        <v>-</v>
      </c>
      <c r="AG6" s="21">
        <f t="shared" si="4"/>
        <v>106.07</v>
      </c>
      <c r="AH6" s="21">
        <f t="shared" si="4"/>
        <v>105.5</v>
      </c>
      <c r="AI6" s="20" t="str">
        <f>IF(AI7="","",IF(AI7="-","【-】","【"&amp;SUBSTITUTE(TEXT(AI7,"#,##0.00"),"-","△")&amp;"】"))</f>
        <v>【103.61】</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132.04</v>
      </c>
      <c r="AS6" s="21">
        <f t="shared" si="5"/>
        <v>145.43</v>
      </c>
      <c r="AT6" s="20" t="str">
        <f>IF(AT7="","",IF(AT7="-","【-】","【"&amp;SUBSTITUTE(TEXT(AT7,"#,##0.00"),"-","△")&amp;"】"))</f>
        <v>【133.62】</v>
      </c>
      <c r="AU6" s="21" t="str">
        <f>IF(AU7="",NA(),AU7)</f>
        <v>-</v>
      </c>
      <c r="AV6" s="21" t="str">
        <f t="shared" ref="AV6:BD6" si="6">IF(AV7="",NA(),AV7)</f>
        <v>-</v>
      </c>
      <c r="AW6" s="21" t="str">
        <f t="shared" si="6"/>
        <v>-</v>
      </c>
      <c r="AX6" s="21">
        <f t="shared" si="6"/>
        <v>22.12</v>
      </c>
      <c r="AY6" s="21">
        <f t="shared" si="6"/>
        <v>27.5</v>
      </c>
      <c r="AZ6" s="21" t="str">
        <f t="shared" si="6"/>
        <v>-</v>
      </c>
      <c r="BA6" s="21" t="str">
        <f t="shared" si="6"/>
        <v>-</v>
      </c>
      <c r="BB6" s="21" t="str">
        <f t="shared" si="6"/>
        <v>-</v>
      </c>
      <c r="BC6" s="21">
        <f t="shared" si="6"/>
        <v>35.69</v>
      </c>
      <c r="BD6" s="21">
        <f t="shared" si="6"/>
        <v>38.4</v>
      </c>
      <c r="BE6" s="20" t="str">
        <f>IF(BE7="","",IF(BE7="-","【-】","【"&amp;SUBSTITUTE(TEXT(BE7,"#,##0.00"),"-","△")&amp;"】"))</f>
        <v>【36.94】</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791.76</v>
      </c>
      <c r="BO6" s="21">
        <f t="shared" si="7"/>
        <v>900.82</v>
      </c>
      <c r="BP6" s="20" t="str">
        <f>IF(BP7="","",IF(BP7="-","【-】","【"&amp;SUBSTITUTE(TEXT(BP7,"#,##0.00"),"-","△")&amp;"】"))</f>
        <v>【809.19】</v>
      </c>
      <c r="BQ6" s="21" t="str">
        <f>IF(BQ7="",NA(),BQ7)</f>
        <v>-</v>
      </c>
      <c r="BR6" s="21" t="str">
        <f t="shared" ref="BR6:BZ6" si="8">IF(BR7="",NA(),BR7)</f>
        <v>-</v>
      </c>
      <c r="BS6" s="21" t="str">
        <f t="shared" si="8"/>
        <v>-</v>
      </c>
      <c r="BT6" s="21">
        <f t="shared" si="8"/>
        <v>60.38</v>
      </c>
      <c r="BU6" s="21">
        <f t="shared" si="8"/>
        <v>63.13</v>
      </c>
      <c r="BV6" s="21" t="str">
        <f t="shared" si="8"/>
        <v>-</v>
      </c>
      <c r="BW6" s="21" t="str">
        <f t="shared" si="8"/>
        <v>-</v>
      </c>
      <c r="BX6" s="21" t="str">
        <f t="shared" si="8"/>
        <v>-</v>
      </c>
      <c r="BY6" s="21">
        <f t="shared" si="8"/>
        <v>56.26</v>
      </c>
      <c r="BZ6" s="21">
        <f t="shared" si="8"/>
        <v>52.94</v>
      </c>
      <c r="CA6" s="20" t="str">
        <f>IF(CA7="","",IF(CA7="-","【-】","【"&amp;SUBSTITUTE(TEXT(CA7,"#,##0.00"),"-","△")&amp;"】"))</f>
        <v>【57.02】</v>
      </c>
      <c r="CB6" s="21" t="str">
        <f>IF(CB7="",NA(),CB7)</f>
        <v>-</v>
      </c>
      <c r="CC6" s="21" t="str">
        <f t="shared" ref="CC6:CK6" si="9">IF(CC7="",NA(),CC7)</f>
        <v>-</v>
      </c>
      <c r="CD6" s="21" t="str">
        <f t="shared" si="9"/>
        <v>-</v>
      </c>
      <c r="CE6" s="21">
        <f t="shared" si="9"/>
        <v>276.58</v>
      </c>
      <c r="CF6" s="21">
        <f t="shared" si="9"/>
        <v>264.52</v>
      </c>
      <c r="CG6" s="21" t="str">
        <f t="shared" si="9"/>
        <v>-</v>
      </c>
      <c r="CH6" s="21" t="str">
        <f t="shared" si="9"/>
        <v>-</v>
      </c>
      <c r="CI6" s="21" t="str">
        <f t="shared" si="9"/>
        <v>-</v>
      </c>
      <c r="CJ6" s="21">
        <f t="shared" si="9"/>
        <v>282.08999999999997</v>
      </c>
      <c r="CK6" s="21">
        <f t="shared" si="9"/>
        <v>303.27999999999997</v>
      </c>
      <c r="CL6" s="20" t="str">
        <f>IF(CL7="","",IF(CL7="-","【-】","【"&amp;SUBSTITUTE(TEXT(CL7,"#,##0.00"),"-","△")&amp;"】"))</f>
        <v>【273.68】</v>
      </c>
      <c r="CM6" s="21" t="str">
        <f>IF(CM7="",NA(),CM7)</f>
        <v>-</v>
      </c>
      <c r="CN6" s="21" t="str">
        <f t="shared" ref="CN6:CV6" si="10">IF(CN7="",NA(),CN7)</f>
        <v>-</v>
      </c>
      <c r="CO6" s="21" t="str">
        <f t="shared" si="10"/>
        <v>-</v>
      </c>
      <c r="CP6" s="21">
        <f t="shared" si="10"/>
        <v>50.98</v>
      </c>
      <c r="CQ6" s="21">
        <f t="shared" si="10"/>
        <v>48.48</v>
      </c>
      <c r="CR6" s="21" t="str">
        <f t="shared" si="10"/>
        <v>-</v>
      </c>
      <c r="CS6" s="21" t="str">
        <f t="shared" si="10"/>
        <v>-</v>
      </c>
      <c r="CT6" s="21" t="str">
        <f t="shared" si="10"/>
        <v>-</v>
      </c>
      <c r="CU6" s="21">
        <f t="shared" si="10"/>
        <v>66.53</v>
      </c>
      <c r="CV6" s="21">
        <f t="shared" si="10"/>
        <v>52.35</v>
      </c>
      <c r="CW6" s="20" t="str">
        <f>IF(CW7="","",IF(CW7="-","【-】","【"&amp;SUBSTITUTE(TEXT(CW7,"#,##0.00"),"-","△")&amp;"】"))</f>
        <v>【52.55】</v>
      </c>
      <c r="CX6" s="21" t="str">
        <f>IF(CX7="",NA(),CX7)</f>
        <v>-</v>
      </c>
      <c r="CY6" s="21" t="str">
        <f t="shared" ref="CY6:DG6" si="11">IF(CY7="",NA(),CY7)</f>
        <v>-</v>
      </c>
      <c r="CZ6" s="21" t="str">
        <f t="shared" si="11"/>
        <v>-</v>
      </c>
      <c r="DA6" s="21">
        <f t="shared" si="11"/>
        <v>81.819999999999993</v>
      </c>
      <c r="DB6" s="21">
        <f t="shared" si="11"/>
        <v>81.48</v>
      </c>
      <c r="DC6" s="21" t="str">
        <f t="shared" si="11"/>
        <v>-</v>
      </c>
      <c r="DD6" s="21" t="str">
        <f t="shared" si="11"/>
        <v>-</v>
      </c>
      <c r="DE6" s="21" t="str">
        <f t="shared" si="11"/>
        <v>-</v>
      </c>
      <c r="DF6" s="21">
        <f t="shared" si="11"/>
        <v>84.67</v>
      </c>
      <c r="DG6" s="21">
        <f t="shared" si="11"/>
        <v>84.39</v>
      </c>
      <c r="DH6" s="20" t="str">
        <f>IF(DH7="","",IF(DH7="-","【-】","【"&amp;SUBSTITUTE(TEXT(DH7,"#,##0.00"),"-","△")&amp;"】"))</f>
        <v>【87.30】</v>
      </c>
      <c r="DI6" s="21" t="str">
        <f>IF(DI7="",NA(),DI7)</f>
        <v>-</v>
      </c>
      <c r="DJ6" s="21" t="str">
        <f t="shared" ref="DJ6:DR6" si="12">IF(DJ7="",NA(),DJ7)</f>
        <v>-</v>
      </c>
      <c r="DK6" s="21" t="str">
        <f t="shared" si="12"/>
        <v>-</v>
      </c>
      <c r="DL6" s="21">
        <f t="shared" si="12"/>
        <v>75.209999999999994</v>
      </c>
      <c r="DM6" s="21">
        <f t="shared" si="12"/>
        <v>75.010000000000005</v>
      </c>
      <c r="DN6" s="21" t="str">
        <f t="shared" si="12"/>
        <v>-</v>
      </c>
      <c r="DO6" s="21" t="str">
        <f t="shared" si="12"/>
        <v>-</v>
      </c>
      <c r="DP6" s="21" t="str">
        <f t="shared" si="12"/>
        <v>-</v>
      </c>
      <c r="DQ6" s="21">
        <f t="shared" si="12"/>
        <v>21.85</v>
      </c>
      <c r="DR6" s="21">
        <f t="shared" si="12"/>
        <v>25.19</v>
      </c>
      <c r="DS6" s="20" t="str">
        <f>IF(DS7="","",IF(DS7="-","【-】","【"&amp;SUBSTITUTE(TEXT(DS7,"#,##0.00"),"-","△")&amp;"】"))</f>
        <v>【27.11】</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0.05</v>
      </c>
      <c r="EN6" s="21">
        <f t="shared" si="14"/>
        <v>0.03</v>
      </c>
      <c r="EO6" s="20" t="str">
        <f>IF(EO7="","",IF(EO7="-","【-】","【"&amp;SUBSTITUTE(TEXT(EO7,"#,##0.00"),"-","△")&amp;"】"))</f>
        <v>【0.02】</v>
      </c>
    </row>
    <row r="7" spans="1:148" s="22" customFormat="1" x14ac:dyDescent="0.15">
      <c r="A7" s="14"/>
      <c r="B7" s="23">
        <v>2022</v>
      </c>
      <c r="C7" s="23">
        <v>124036</v>
      </c>
      <c r="D7" s="23">
        <v>46</v>
      </c>
      <c r="E7" s="23">
        <v>17</v>
      </c>
      <c r="F7" s="23">
        <v>5</v>
      </c>
      <c r="G7" s="23">
        <v>0</v>
      </c>
      <c r="H7" s="23" t="s">
        <v>96</v>
      </c>
      <c r="I7" s="23" t="s">
        <v>97</v>
      </c>
      <c r="J7" s="23" t="s">
        <v>98</v>
      </c>
      <c r="K7" s="23" t="s">
        <v>99</v>
      </c>
      <c r="L7" s="23" t="s">
        <v>100</v>
      </c>
      <c r="M7" s="23" t="s">
        <v>101</v>
      </c>
      <c r="N7" s="24" t="s">
        <v>102</v>
      </c>
      <c r="O7" s="24">
        <v>81.84</v>
      </c>
      <c r="P7" s="24">
        <v>16.04</v>
      </c>
      <c r="Q7" s="24">
        <v>80.430000000000007</v>
      </c>
      <c r="R7" s="24">
        <v>3190</v>
      </c>
      <c r="S7" s="24">
        <v>14625</v>
      </c>
      <c r="T7" s="24">
        <v>24.44</v>
      </c>
      <c r="U7" s="24">
        <v>598.4</v>
      </c>
      <c r="V7" s="24">
        <v>2332</v>
      </c>
      <c r="W7" s="24">
        <v>1.1499999999999999</v>
      </c>
      <c r="X7" s="24">
        <v>2027.83</v>
      </c>
      <c r="Y7" s="24" t="s">
        <v>102</v>
      </c>
      <c r="Z7" s="24" t="s">
        <v>102</v>
      </c>
      <c r="AA7" s="24" t="s">
        <v>102</v>
      </c>
      <c r="AB7" s="24">
        <v>102.08</v>
      </c>
      <c r="AC7" s="24">
        <v>102.41</v>
      </c>
      <c r="AD7" s="24" t="s">
        <v>102</v>
      </c>
      <c r="AE7" s="24" t="s">
        <v>102</v>
      </c>
      <c r="AF7" s="24" t="s">
        <v>102</v>
      </c>
      <c r="AG7" s="24">
        <v>106.07</v>
      </c>
      <c r="AH7" s="24">
        <v>105.5</v>
      </c>
      <c r="AI7" s="24">
        <v>103.61</v>
      </c>
      <c r="AJ7" s="24" t="s">
        <v>102</v>
      </c>
      <c r="AK7" s="24" t="s">
        <v>102</v>
      </c>
      <c r="AL7" s="24" t="s">
        <v>102</v>
      </c>
      <c r="AM7" s="24">
        <v>0</v>
      </c>
      <c r="AN7" s="24">
        <v>0</v>
      </c>
      <c r="AO7" s="24" t="s">
        <v>102</v>
      </c>
      <c r="AP7" s="24" t="s">
        <v>102</v>
      </c>
      <c r="AQ7" s="24" t="s">
        <v>102</v>
      </c>
      <c r="AR7" s="24">
        <v>132.04</v>
      </c>
      <c r="AS7" s="24">
        <v>145.43</v>
      </c>
      <c r="AT7" s="24">
        <v>133.62</v>
      </c>
      <c r="AU7" s="24" t="s">
        <v>102</v>
      </c>
      <c r="AV7" s="24" t="s">
        <v>102</v>
      </c>
      <c r="AW7" s="24" t="s">
        <v>102</v>
      </c>
      <c r="AX7" s="24">
        <v>22.12</v>
      </c>
      <c r="AY7" s="24">
        <v>27.5</v>
      </c>
      <c r="AZ7" s="24" t="s">
        <v>102</v>
      </c>
      <c r="BA7" s="24" t="s">
        <v>102</v>
      </c>
      <c r="BB7" s="24" t="s">
        <v>102</v>
      </c>
      <c r="BC7" s="24">
        <v>35.69</v>
      </c>
      <c r="BD7" s="24">
        <v>38.4</v>
      </c>
      <c r="BE7" s="24">
        <v>36.94</v>
      </c>
      <c r="BF7" s="24" t="s">
        <v>102</v>
      </c>
      <c r="BG7" s="24" t="s">
        <v>102</v>
      </c>
      <c r="BH7" s="24" t="s">
        <v>102</v>
      </c>
      <c r="BI7" s="24">
        <v>0</v>
      </c>
      <c r="BJ7" s="24">
        <v>0</v>
      </c>
      <c r="BK7" s="24" t="s">
        <v>102</v>
      </c>
      <c r="BL7" s="24" t="s">
        <v>102</v>
      </c>
      <c r="BM7" s="24" t="s">
        <v>102</v>
      </c>
      <c r="BN7" s="24">
        <v>791.76</v>
      </c>
      <c r="BO7" s="24">
        <v>900.82</v>
      </c>
      <c r="BP7" s="24">
        <v>809.19</v>
      </c>
      <c r="BQ7" s="24" t="s">
        <v>102</v>
      </c>
      <c r="BR7" s="24" t="s">
        <v>102</v>
      </c>
      <c r="BS7" s="24" t="s">
        <v>102</v>
      </c>
      <c r="BT7" s="24">
        <v>60.38</v>
      </c>
      <c r="BU7" s="24">
        <v>63.13</v>
      </c>
      <c r="BV7" s="24" t="s">
        <v>102</v>
      </c>
      <c r="BW7" s="24" t="s">
        <v>102</v>
      </c>
      <c r="BX7" s="24" t="s">
        <v>102</v>
      </c>
      <c r="BY7" s="24">
        <v>56.26</v>
      </c>
      <c r="BZ7" s="24">
        <v>52.94</v>
      </c>
      <c r="CA7" s="24">
        <v>57.02</v>
      </c>
      <c r="CB7" s="24" t="s">
        <v>102</v>
      </c>
      <c r="CC7" s="24" t="s">
        <v>102</v>
      </c>
      <c r="CD7" s="24" t="s">
        <v>102</v>
      </c>
      <c r="CE7" s="24">
        <v>276.58</v>
      </c>
      <c r="CF7" s="24">
        <v>264.52</v>
      </c>
      <c r="CG7" s="24" t="s">
        <v>102</v>
      </c>
      <c r="CH7" s="24" t="s">
        <v>102</v>
      </c>
      <c r="CI7" s="24" t="s">
        <v>102</v>
      </c>
      <c r="CJ7" s="24">
        <v>282.08999999999997</v>
      </c>
      <c r="CK7" s="24">
        <v>303.27999999999997</v>
      </c>
      <c r="CL7" s="24">
        <v>273.68</v>
      </c>
      <c r="CM7" s="24" t="s">
        <v>102</v>
      </c>
      <c r="CN7" s="24" t="s">
        <v>102</v>
      </c>
      <c r="CO7" s="24" t="s">
        <v>102</v>
      </c>
      <c r="CP7" s="24">
        <v>50.98</v>
      </c>
      <c r="CQ7" s="24">
        <v>48.48</v>
      </c>
      <c r="CR7" s="24" t="s">
        <v>102</v>
      </c>
      <c r="CS7" s="24" t="s">
        <v>102</v>
      </c>
      <c r="CT7" s="24" t="s">
        <v>102</v>
      </c>
      <c r="CU7" s="24">
        <v>66.53</v>
      </c>
      <c r="CV7" s="24">
        <v>52.35</v>
      </c>
      <c r="CW7" s="24">
        <v>52.55</v>
      </c>
      <c r="CX7" s="24" t="s">
        <v>102</v>
      </c>
      <c r="CY7" s="24" t="s">
        <v>102</v>
      </c>
      <c r="CZ7" s="24" t="s">
        <v>102</v>
      </c>
      <c r="DA7" s="24">
        <v>81.819999999999993</v>
      </c>
      <c r="DB7" s="24">
        <v>81.48</v>
      </c>
      <c r="DC7" s="24" t="s">
        <v>102</v>
      </c>
      <c r="DD7" s="24" t="s">
        <v>102</v>
      </c>
      <c r="DE7" s="24" t="s">
        <v>102</v>
      </c>
      <c r="DF7" s="24">
        <v>84.67</v>
      </c>
      <c r="DG7" s="24">
        <v>84.39</v>
      </c>
      <c r="DH7" s="24">
        <v>87.3</v>
      </c>
      <c r="DI7" s="24" t="s">
        <v>102</v>
      </c>
      <c r="DJ7" s="24" t="s">
        <v>102</v>
      </c>
      <c r="DK7" s="24" t="s">
        <v>102</v>
      </c>
      <c r="DL7" s="24">
        <v>75.209999999999994</v>
      </c>
      <c r="DM7" s="24">
        <v>75.010000000000005</v>
      </c>
      <c r="DN7" s="24" t="s">
        <v>102</v>
      </c>
      <c r="DO7" s="24" t="s">
        <v>102</v>
      </c>
      <c r="DP7" s="24" t="s">
        <v>102</v>
      </c>
      <c r="DQ7" s="24">
        <v>21.85</v>
      </c>
      <c r="DR7" s="24">
        <v>25.19</v>
      </c>
      <c r="DS7" s="24">
        <v>27.11</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2024-02-02T08:29:26Z</cp:lastPrinted>
  <dcterms:created xsi:type="dcterms:W3CDTF">2023-12-12T01:01:14Z</dcterms:created>
  <dcterms:modified xsi:type="dcterms:W3CDTF">2024-02-27T07:45:41Z</dcterms:modified>
  <cp:category/>
</cp:coreProperties>
</file>