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99_検収作業中\下水道\03_回答\47_180_法非適_特定地域\"/>
    </mc:Choice>
  </mc:AlternateContent>
  <xr:revisionPtr revIDLastSave="0" documentId="13_ncr:1_{9DE3B0E9-9001-4AE5-A9AA-4FABB104DA15}" xr6:coauthVersionLast="47" xr6:coauthVersionMax="47" xr10:uidLastSave="{00000000-0000-0000-0000-000000000000}"/>
  <workbookProtection workbookAlgorithmName="SHA-512" workbookHashValue="vsili+5JZG27ATpc4ht1zFhar3c4aj0P3a+rJvhWxCPYPhZF+EDslSclC4CAqeJh3AFWxCftdMztF6u07L6BCw==" workbookSaltValue="8OCiv6UvF7FtFokJjBW8NQ==" workbookSpinCount="100000" lockStructure="1"/>
  <bookViews>
    <workbookView xWindow="-120" yWindow="-120" windowWidth="29040" windowHeight="157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BB8" i="4" s="1"/>
  <c r="T6" i="5"/>
  <c r="AT8" i="4" s="1"/>
  <c r="S6" i="5"/>
  <c r="AL8" i="4" s="1"/>
  <c r="R6" i="5"/>
  <c r="AD10" i="4" s="1"/>
  <c r="Q6" i="5"/>
  <c r="P6" i="5"/>
  <c r="P10" i="4" s="1"/>
  <c r="O6" i="5"/>
  <c r="I10" i="4" s="1"/>
  <c r="N6" i="5"/>
  <c r="B10" i="4" s="1"/>
  <c r="M6" i="5"/>
  <c r="AD8" i="4" s="1"/>
  <c r="L6" i="5"/>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BB10" i="4"/>
  <c r="AL10" i="4"/>
  <c r="W10" i="4"/>
  <c r="W8" i="4"/>
  <c r="B8" i="4"/>
</calcChain>
</file>

<file path=xl/sharedStrings.xml><?xml version="1.0" encoding="utf-8"?>
<sst xmlns="http://schemas.openxmlformats.org/spreadsheetml/2006/main" count="247" uniqueCount="121">
  <si>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</si>
  <si>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</si>
  <si>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</si>
  <si>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</si>
  <si>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</si>
  <si>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</si>
  <si>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</si>
  <si>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</si>
  <si>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</si>
  <si>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</si>
  <si>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</si>
  <si>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</si>
  <si>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</si>
  <si>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</si>
  <si>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</si>
  <si>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</si>
  <si>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</si>
  <si>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</si>
  <si>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</si>
  <si>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</si>
  <si>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</si>
  <si>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</si>
  <si>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</si>
  <si>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</si>
  <si>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</si>
  <si>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</si>
  <si>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</si>
  <si>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</si>
  <si>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</si>
  <si>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</si>
  <si>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</si>
  <si>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</si>
  <si>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</si>
  <si>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</si>
  <si>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</si>
  <si>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</si>
  <si>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</si>
  <si>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</si>
  <si>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</si>
  <si>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</si>
  <si>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</si>
  <si>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</si>
  <si>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</si>
  <si>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</si>
  <si>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</si>
  <si>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</si>
  <si>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</si>
  <si>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</si>
  <si>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</si>
  <si>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</si>
  <si>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</si>
  <si>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</si>
  <si>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</si>
  <si>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</si>
  <si>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</si>
  <si>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</si>
  <si>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</si>
  <si>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</si>
  <si>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</si>
  <si>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</si>
  <si>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</si>
  <si>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</si>
  <si>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</si>
  <si>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</si>
  <si>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</si>
  <si>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</si>
  <si>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</si>
  <si>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</si>
  <si>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</si>
  <si>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</si>
  <si>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</si>
  <si>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</si>
  <si>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</si>
  <si>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</si>
  <si>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</si>
  <si>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</si>
  <si>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</si>
  <si>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</si>
  <si>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</si>
  <si>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</si>
  <si>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</si>
  <si>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</si>
  <si>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</si>
  <si>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</si>
  <si>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</si>
  <si>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</si>
  <si>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</si>
  <si>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</si>
  <si>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</si>
  <si>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</si>
  <si>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</si>
  <si>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</si>
  <si>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</si>
  <si>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</si>
  <si>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</si>
  <si>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</si>
  <si>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</si>
  <si>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</si>
  <si>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長柄町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</si>
  <si>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</si>
  <si>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</si>
  <si>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</si>
  <si>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</si>
  <si>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</si>
  <si>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</si>
  <si>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</si>
  <si>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</si>
  <si>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</si>
  <si>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</si>
  <si>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</si>
  <si>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</si>
  <si>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</si>
  <si>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</si>
  <si>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</si>
  <si>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</si>
  <si>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</si>
  <si>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</si>
  <si>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</si>
  <si>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人口減少は今後も見込まれるが、新規設置基数による使用人数の増と、使用水量の微増は望まれる。また、経年劣化による修繕費の増加も見込まれる。
使用料金の改定等を実施し、経営改善を図っていく必要がある。</t>
    <phoneticPr fontId="4"/>
  </si>
  <si>
    <t>①収益的収支比率については、数値が100％未満であり、一般会計繰入金で補填している状況である。更なる浄化槽修繕費の削減、修繕費等に充てる財源の確保など経営改善が必要である。
⑤経費回収率については、数値が100％未満であり、汚水処理に係る費用が使用料以外の収入により賄われている状況である。適正な使用料収入の確保及び汚水処理費の削減が必要である。
⑥汚水処理原価については、当団体は横ばいとなっており、また類似団体平均値以下である。明確な数値基準はないと考えられるが、置かれている状況を把握し、経営改善を図っていく必要がある。
⑦施設利用率については、当団体は横ばいとなっており、また類似団体平均値以下である。明確な数値基準はないと考えられるが、置かれている状況を把握し。経営改善を図っていく必要がある。
⑧水洗化率については、当団体は100％である。今後も100％維持していくことが重要である。</t>
    <rPh sb="1" eb="4">
      <t>シュウエキテキ</t>
    </rPh>
    <rPh sb="4" eb="6">
      <t>シュウシ</t>
    </rPh>
    <rPh sb="6" eb="8">
      <t>ヒリツ</t>
    </rPh>
    <rPh sb="14" eb="16">
      <t>スウチ</t>
    </rPh>
    <rPh sb="21" eb="23">
      <t>ミマン</t>
    </rPh>
    <rPh sb="27" eb="29">
      <t>イッパン</t>
    </rPh>
    <rPh sb="29" eb="31">
      <t>カイケイ</t>
    </rPh>
    <rPh sb="31" eb="34">
      <t>クリイレキン</t>
    </rPh>
    <rPh sb="35" eb="37">
      <t>ホテン</t>
    </rPh>
    <rPh sb="41" eb="43">
      <t>ジョウキョウ</t>
    </rPh>
    <rPh sb="47" eb="48">
      <t>サラ</t>
    </rPh>
    <rPh sb="50" eb="53">
      <t>ジョウカソウ</t>
    </rPh>
    <rPh sb="53" eb="55">
      <t>シュウゼン</t>
    </rPh>
    <rPh sb="57" eb="59">
      <t>サクゲン</t>
    </rPh>
    <rPh sb="60" eb="63">
      <t>シュウゼンヒ</t>
    </rPh>
    <rPh sb="63" eb="64">
      <t>トウ</t>
    </rPh>
    <rPh sb="65" eb="66">
      <t>ア</t>
    </rPh>
    <rPh sb="68" eb="70">
      <t>ザイゲン</t>
    </rPh>
    <rPh sb="71" eb="73">
      <t>カクホ</t>
    </rPh>
    <rPh sb="75" eb="77">
      <t>ケイエイ</t>
    </rPh>
    <rPh sb="77" eb="79">
      <t>カイゼン</t>
    </rPh>
    <rPh sb="80" eb="82">
      <t>ヒツヨウ</t>
    </rPh>
    <rPh sb="90" eb="93">
      <t>カイシュウリツ</t>
    </rPh>
    <rPh sb="99" eb="101">
      <t>スウチ</t>
    </rPh>
    <rPh sb="106" eb="108">
      <t>ミマン</t>
    </rPh>
    <rPh sb="112" eb="114">
      <t>オスイ</t>
    </rPh>
    <rPh sb="114" eb="116">
      <t>ショリ</t>
    </rPh>
    <rPh sb="117" eb="118">
      <t>カカ</t>
    </rPh>
    <rPh sb="119" eb="121">
      <t>ヒヨウ</t>
    </rPh>
    <rPh sb="122" eb="125">
      <t>シヨウリョウ</t>
    </rPh>
    <rPh sb="125" eb="127">
      <t>イガイ</t>
    </rPh>
    <rPh sb="128" eb="130">
      <t>シュウニュウ</t>
    </rPh>
    <rPh sb="133" eb="134">
      <t>マカナ</t>
    </rPh>
    <rPh sb="139" eb="141">
      <t>ジョウキョウ</t>
    </rPh>
    <rPh sb="145" eb="147">
      <t>テキセイ</t>
    </rPh>
    <rPh sb="148" eb="151">
      <t>シヨウリョウ</t>
    </rPh>
    <rPh sb="151" eb="153">
      <t>シュウニュウ</t>
    </rPh>
    <rPh sb="154" eb="156">
      <t>カクホ</t>
    </rPh>
    <rPh sb="156" eb="157">
      <t>オヨ</t>
    </rPh>
    <rPh sb="158" eb="160">
      <t>オスイ</t>
    </rPh>
    <rPh sb="160" eb="162">
      <t>ショリ</t>
    </rPh>
    <rPh sb="162" eb="163">
      <t>ヒ</t>
    </rPh>
    <rPh sb="164" eb="166">
      <t>サクゲン</t>
    </rPh>
    <rPh sb="167" eb="169">
      <t>ヒツヨウ</t>
    </rPh>
    <rPh sb="175" eb="177">
      <t>オスイ</t>
    </rPh>
    <rPh sb="177" eb="179">
      <t>ショリ</t>
    </rPh>
    <rPh sb="179" eb="181">
      <t>ゲンカ</t>
    </rPh>
    <rPh sb="187" eb="188">
      <t>トウ</t>
    </rPh>
    <rPh sb="188" eb="190">
      <t>ダンタイ</t>
    </rPh>
    <rPh sb="191" eb="192">
      <t>ヨコ</t>
    </rPh>
    <rPh sb="203" eb="205">
      <t>ルイジ</t>
    </rPh>
    <rPh sb="205" eb="207">
      <t>ダンタイ</t>
    </rPh>
    <rPh sb="207" eb="210">
      <t>ヘイキンチ</t>
    </rPh>
    <rPh sb="210" eb="212">
      <t>イカ</t>
    </rPh>
    <rPh sb="216" eb="218">
      <t>メイカク</t>
    </rPh>
    <rPh sb="219" eb="221">
      <t>スウチ</t>
    </rPh>
    <rPh sb="221" eb="223">
      <t>キジュン</t>
    </rPh>
    <rPh sb="227" eb="228">
      <t>カンガ</t>
    </rPh>
    <rPh sb="234" eb="235">
      <t>オ</t>
    </rPh>
    <rPh sb="240" eb="242">
      <t>ジョウキョウ</t>
    </rPh>
    <rPh sb="243" eb="245">
      <t>ハアク</t>
    </rPh>
    <rPh sb="247" eb="249">
      <t>ケイエイ</t>
    </rPh>
    <rPh sb="249" eb="251">
      <t>カイゼン</t>
    </rPh>
    <rPh sb="252" eb="253">
      <t>ハカ</t>
    </rPh>
    <rPh sb="257" eb="259">
      <t>ヒツヨウ</t>
    </rPh>
    <rPh sb="265" eb="267">
      <t>シセツ</t>
    </rPh>
    <rPh sb="267" eb="270">
      <t>リヨウリツ</t>
    </rPh>
    <rPh sb="276" eb="277">
      <t>トウ</t>
    </rPh>
    <rPh sb="277" eb="279">
      <t>ダンタイ</t>
    </rPh>
    <rPh sb="280" eb="281">
      <t>ヨコ</t>
    </rPh>
    <rPh sb="292" eb="294">
      <t>ルイジ</t>
    </rPh>
    <rPh sb="294" eb="296">
      <t>ダンタイ</t>
    </rPh>
    <rPh sb="296" eb="299">
      <t>ヘイキンチ</t>
    </rPh>
    <rPh sb="299" eb="301">
      <t>イカ</t>
    </rPh>
    <rPh sb="305" eb="307">
      <t>メイカク</t>
    </rPh>
    <rPh sb="308" eb="310">
      <t>スウチ</t>
    </rPh>
    <rPh sb="364" eb="365">
      <t>トウ</t>
    </rPh>
    <rPh sb="365" eb="367">
      <t>ダンタイ</t>
    </rPh>
    <rPh sb="376" eb="378">
      <t>コンゴ</t>
    </rPh>
    <rPh sb="383" eb="385">
      <t>イジ</t>
    </rPh>
    <rPh sb="392" eb="394">
      <t>ジュウヨウ</t>
    </rPh>
    <phoneticPr fontId="4"/>
  </si>
  <si>
    <t>管渠について、維持管理は個人負担であり、当団体では把握していない。
浄化槽本体について、平成16年度の事業開始から現在18年目となるが耐用年数を超えるものはない。
また、経年劣化等による部分的な破損が見られるものについては、その都度修繕を実施している。老朽化に対して具体的な対応計画は作成していないが、今後必要に応じて作成を検討する。</t>
    <rPh sb="20" eb="21">
      <t>トウ</t>
    </rPh>
    <rPh sb="21" eb="23">
      <t>ダンタイ</t>
    </rPh>
    <rPh sb="93" eb="95">
      <t>ブブン</t>
    </rPh>
    <rPh sb="95" eb="96">
      <t>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</si>
</sst>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DD6-4655-91D9-49D22929C08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DD6-4655-91D9-49D22929C08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48.45</c:v>
                </c:pt>
                <c:pt idx="1">
                  <c:v>47.18</c:v>
                </c:pt>
                <c:pt idx="2">
                  <c:v>46.1</c:v>
                </c:pt>
                <c:pt idx="3">
                  <c:v>44.94</c:v>
                </c:pt>
                <c:pt idx="4">
                  <c:v>44.09</c:v>
                </c:pt>
              </c:numCache>
            </c:numRef>
          </c:val>
          <c:extLst>
            <c:ext xmlns:c16="http://schemas.microsoft.com/office/drawing/2014/chart" uri="{C3380CC4-5D6E-409C-BE32-E72D297353CC}">
              <c16:uniqueId val="{00000000-CCA0-476E-9097-1A66D2F4E62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54.93</c:v>
                </c:pt>
                <c:pt idx="1">
                  <c:v>59.64</c:v>
                </c:pt>
                <c:pt idx="2">
                  <c:v>58.19</c:v>
                </c:pt>
                <c:pt idx="3">
                  <c:v>56.52</c:v>
                </c:pt>
                <c:pt idx="4">
                  <c:v>88.45</c:v>
                </c:pt>
              </c:numCache>
            </c:numRef>
          </c:val>
          <c:smooth val="0"/>
          <c:extLst>
            <c:ext xmlns:c16="http://schemas.microsoft.com/office/drawing/2014/chart" uri="{C3380CC4-5D6E-409C-BE32-E72D297353CC}">
              <c16:uniqueId val="{00000001-CCA0-476E-9097-1A66D2F4E62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362-4D7E-B345-B5173811664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65.569999999999993</c:v>
                </c:pt>
                <c:pt idx="1">
                  <c:v>90.63</c:v>
                </c:pt>
                <c:pt idx="2">
                  <c:v>87.8</c:v>
                </c:pt>
                <c:pt idx="3">
                  <c:v>89.17</c:v>
                </c:pt>
                <c:pt idx="4">
                  <c:v>90.34</c:v>
                </c:pt>
              </c:numCache>
            </c:numRef>
          </c:val>
          <c:smooth val="0"/>
          <c:extLst>
            <c:ext xmlns:c16="http://schemas.microsoft.com/office/drawing/2014/chart" uri="{C3380CC4-5D6E-409C-BE32-E72D297353CC}">
              <c16:uniqueId val="{00000001-D362-4D7E-B345-B5173811664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73.97</c:v>
                </c:pt>
                <c:pt idx="1">
                  <c:v>73</c:v>
                </c:pt>
                <c:pt idx="2">
                  <c:v>73.599999999999994</c:v>
                </c:pt>
                <c:pt idx="3">
                  <c:v>73.23</c:v>
                </c:pt>
                <c:pt idx="4">
                  <c:v>71.62</c:v>
                </c:pt>
              </c:numCache>
            </c:numRef>
          </c:val>
          <c:extLst>
            <c:ext xmlns:c16="http://schemas.microsoft.com/office/drawing/2014/chart" uri="{C3380CC4-5D6E-409C-BE32-E72D297353CC}">
              <c16:uniqueId val="{00000000-047F-4C96-BA81-1616C07F7B6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7F-4C96-BA81-1616C07F7B6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662-400B-86B5-25A1AEB2CF7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62-400B-86B5-25A1AEB2CF7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EF-4788-9480-1A754E285B9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EF-4788-9480-1A754E285B9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A8-4981-902D-BA1638A46F6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A8-4981-902D-BA1638A46F6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DF-498C-8D5E-6C575DA2414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DF-498C-8D5E-6C575DA2414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860.57</c:v>
                </c:pt>
                <c:pt idx="1">
                  <c:v>863.2</c:v>
                </c:pt>
                <c:pt idx="2">
                  <c:v>840.36</c:v>
                </c:pt>
                <c:pt idx="3">
                  <c:v>796.81</c:v>
                </c:pt>
                <c:pt idx="4">
                  <c:v>820.23</c:v>
                </c:pt>
              </c:numCache>
            </c:numRef>
          </c:val>
          <c:extLst>
            <c:ext xmlns:c16="http://schemas.microsoft.com/office/drawing/2014/chart" uri="{C3380CC4-5D6E-409C-BE32-E72D297353CC}">
              <c16:uniqueId val="{00000000-72E3-4CFE-8146-3C0D897BAB9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386.46</c:v>
                </c:pt>
                <c:pt idx="1">
                  <c:v>270.57</c:v>
                </c:pt>
                <c:pt idx="2">
                  <c:v>294.27</c:v>
                </c:pt>
                <c:pt idx="3">
                  <c:v>294.08999999999997</c:v>
                </c:pt>
                <c:pt idx="4">
                  <c:v>294.08999999999997</c:v>
                </c:pt>
              </c:numCache>
            </c:numRef>
          </c:val>
          <c:smooth val="0"/>
          <c:extLst>
            <c:ext xmlns:c16="http://schemas.microsoft.com/office/drawing/2014/chart" uri="{C3380CC4-5D6E-409C-BE32-E72D297353CC}">
              <c16:uniqueId val="{00000001-72E3-4CFE-8146-3C0D897BAB9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76.53</c:v>
                </c:pt>
                <c:pt idx="1">
                  <c:v>76.3</c:v>
                </c:pt>
                <c:pt idx="2">
                  <c:v>70.39</c:v>
                </c:pt>
                <c:pt idx="3">
                  <c:v>70.489999999999995</c:v>
                </c:pt>
                <c:pt idx="4">
                  <c:v>70.12</c:v>
                </c:pt>
              </c:numCache>
            </c:numRef>
          </c:val>
          <c:extLst>
            <c:ext xmlns:c16="http://schemas.microsoft.com/office/drawing/2014/chart" uri="{C3380CC4-5D6E-409C-BE32-E72D297353CC}">
              <c16:uniqueId val="{00000000-AE45-4980-B1FA-0045FDF00DC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55.85</c:v>
                </c:pt>
                <c:pt idx="1">
                  <c:v>62.5</c:v>
                </c:pt>
                <c:pt idx="2">
                  <c:v>60.59</c:v>
                </c:pt>
                <c:pt idx="3">
                  <c:v>60</c:v>
                </c:pt>
                <c:pt idx="4">
                  <c:v>59.01</c:v>
                </c:pt>
              </c:numCache>
            </c:numRef>
          </c:val>
          <c:smooth val="0"/>
          <c:extLst>
            <c:ext xmlns:c16="http://schemas.microsoft.com/office/drawing/2014/chart" uri="{C3380CC4-5D6E-409C-BE32-E72D297353CC}">
              <c16:uniqueId val="{00000001-AE45-4980-B1FA-0045FDF00DC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211.12</c:v>
                </c:pt>
                <c:pt idx="1">
                  <c:v>212.77</c:v>
                </c:pt>
                <c:pt idx="2">
                  <c:v>231.72</c:v>
                </c:pt>
                <c:pt idx="3">
                  <c:v>232.84</c:v>
                </c:pt>
                <c:pt idx="4">
                  <c:v>226.95</c:v>
                </c:pt>
              </c:numCache>
            </c:numRef>
          </c:val>
          <c:extLst>
            <c:ext xmlns:c16="http://schemas.microsoft.com/office/drawing/2014/chart" uri="{C3380CC4-5D6E-409C-BE32-E72D297353CC}">
              <c16:uniqueId val="{00000000-FF34-467D-8F78-56836593657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287.91000000000003</c:v>
                </c:pt>
                <c:pt idx="1">
                  <c:v>269.33</c:v>
                </c:pt>
                <c:pt idx="2">
                  <c:v>280.23</c:v>
                </c:pt>
                <c:pt idx="3">
                  <c:v>282.70999999999998</c:v>
                </c:pt>
                <c:pt idx="4">
                  <c:v>291.82</c:v>
                </c:pt>
              </c:numCache>
            </c:numRef>
          </c:val>
          <c:smooth val="0"/>
          <c:extLst>
            <c:ext xmlns:c16="http://schemas.microsoft.com/office/drawing/2014/chart" uri="{C3380CC4-5D6E-409C-BE32-E72D297353CC}">
              <c16:uniqueId val="{00000001-FF34-467D-8F78-56836593657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千葉県　長柄町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特定地域生活排水処理</v>
      </c>
      <c r="Q8" s="40"/>
      <c r="R8" s="40"/>
      <c r="S8" s="40"/>
      <c r="T8" s="40"/>
      <c r="U8" s="40"/>
      <c r="V8" s="40"/>
      <c r="W8" s="40" t="str">
        <f>データ!L6</f>
        <v>K2</v>
      </c>
      <c r="X8" s="40"/>
      <c r="Y8" s="40"/>
      <c r="Z8" s="40"/>
      <c r="AA8" s="40"/>
      <c r="AB8" s="40"/>
      <c r="AC8" s="40"/>
      <c r="AD8" s="41" t="str">
        <f>データ!$M$6</f>
        <v>非設置</v>
      </c>
      <c r="AE8" s="41"/>
      <c r="AF8" s="41"/>
      <c r="AG8" s="41"/>
      <c r="AH8" s="41"/>
      <c r="AI8" s="41"/>
      <c r="AJ8" s="41"/>
      <c r="AK8" s="3"/>
      <c r="AL8" s="42">
        <f>データ!S6</f>
        <v>6444</v>
      </c>
      <c r="AM8" s="42"/>
      <c r="AN8" s="42"/>
      <c r="AO8" s="42"/>
      <c r="AP8" s="42"/>
      <c r="AQ8" s="42"/>
      <c r="AR8" s="42"/>
      <c r="AS8" s="42"/>
      <c r="AT8" s="35">
        <f>データ!T6</f>
        <v>47.11</v>
      </c>
      <c r="AU8" s="35"/>
      <c r="AV8" s="35"/>
      <c r="AW8" s="35"/>
      <c r="AX8" s="35"/>
      <c r="AY8" s="35"/>
      <c r="AZ8" s="35"/>
      <c r="BA8" s="35"/>
      <c r="BB8" s="35">
        <f>データ!U6</f>
        <v>136.79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23.59</v>
      </c>
      <c r="Q10" s="35"/>
      <c r="R10" s="35"/>
      <c r="S10" s="35"/>
      <c r="T10" s="35"/>
      <c r="U10" s="35"/>
      <c r="V10" s="35"/>
      <c r="W10" s="35">
        <f>データ!Q6</f>
        <v>100</v>
      </c>
      <c r="X10" s="35"/>
      <c r="Y10" s="35"/>
      <c r="Z10" s="35"/>
      <c r="AA10" s="35"/>
      <c r="AB10" s="35"/>
      <c r="AC10" s="35"/>
      <c r="AD10" s="42">
        <f>データ!R6</f>
        <v>2750</v>
      </c>
      <c r="AE10" s="42"/>
      <c r="AF10" s="42"/>
      <c r="AG10" s="42"/>
      <c r="AH10" s="42"/>
      <c r="AI10" s="42"/>
      <c r="AJ10" s="42"/>
      <c r="AK10" s="2"/>
      <c r="AL10" s="42">
        <f>データ!V6</f>
        <v>1513</v>
      </c>
      <c r="AM10" s="42"/>
      <c r="AN10" s="42"/>
      <c r="AO10" s="42"/>
      <c r="AP10" s="42"/>
      <c r="AQ10" s="42"/>
      <c r="AR10" s="42"/>
      <c r="AS10" s="42"/>
      <c r="AT10" s="35">
        <f>データ!W6</f>
        <v>46.59</v>
      </c>
      <c r="AU10" s="35"/>
      <c r="AV10" s="35"/>
      <c r="AW10" s="35"/>
      <c r="AX10" s="35"/>
      <c r="AY10" s="35"/>
      <c r="AZ10" s="35"/>
      <c r="BA10" s="35"/>
      <c r="BB10" s="35">
        <f>データ!X6</f>
        <v>32.47</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119</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120</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118</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【307.39】</v>
      </c>
      <c r="I86" s="12" t="str">
        <f>データ!CA6</f>
        <v>【57.03】</v>
      </c>
      <c r="J86" s="12" t="str">
        <f>データ!CL6</f>
        <v>【294.83】</v>
      </c>
      <c r="K86" s="12" t="str">
        <f>データ!CW6</f>
        <v>【84.27】</v>
      </c>
      <c r="L86" s="12" t="str">
        <f>データ!DH6</f>
        <v>【86.02】</v>
      </c>
      <c r="M86" s="12" t="s">
        <v>44</v>
      </c>
      <c r="N86" s="12" t="s">
        <v>44</v>
      </c>
      <c r="O86" s="12" t="str">
        <f>データ!EO6</f>
        <v>【-】</v>
      </c>
    </row>
  </sheetData>
  <sheetProtection algorithmName="SHA-512" hashValue="v1M/BWv9wnfSwCsJhYTXlNmsjMYGALX5Cjy+Y4VOjiAkn3YRqxS/10x8HneJppqkfnU3bcaU6AR/roacC6lfEQ==" saltValue="AFAU2M7ljW6WUlVqMQVml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124265</v>
      </c>
      <c r="D6" s="19">
        <f t="shared" si="3"/>
        <v>47</v>
      </c>
      <c r="E6" s="19">
        <f t="shared" si="3"/>
        <v>18</v>
      </c>
      <c r="F6" s="19">
        <f t="shared" si="3"/>
        <v>0</v>
      </c>
      <c r="G6" s="19">
        <f t="shared" si="3"/>
        <v>0</v>
      </c>
      <c r="H6" s="19" t="str">
        <f t="shared" si="3"/>
        <v>千葉県　長柄町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23.59</v>
      </c>
      <c r="Q6" s="20">
        <f t="shared" si="3"/>
        <v>100</v>
      </c>
      <c r="R6" s="20">
        <f t="shared" si="3"/>
        <v>2750</v>
      </c>
      <c r="S6" s="20">
        <f t="shared" si="3"/>
        <v>6444</v>
      </c>
      <c r="T6" s="20">
        <f t="shared" si="3"/>
        <v>47.11</v>
      </c>
      <c r="U6" s="20">
        <f t="shared" si="3"/>
        <v>136.79</v>
      </c>
      <c r="V6" s="20">
        <f t="shared" si="3"/>
        <v>1513</v>
      </c>
      <c r="W6" s="20">
        <f t="shared" si="3"/>
        <v>46.59</v>
      </c>
      <c r="X6" s="20">
        <f t="shared" si="3"/>
        <v>32.47</v>
      </c>
      <c r="Y6" s="21">
        <f>IF(Y7="",NA(),Y7)</f>
        <v>73.97</v>
      </c>
      <c r="Z6" s="21">
        <f t="shared" ref="Z6:AH6" si="4">IF(Z7="",NA(),Z7)</f>
        <v>73</v>
      </c>
      <c r="AA6" s="21">
        <f t="shared" si="4"/>
        <v>73.599999999999994</v>
      </c>
      <c r="AB6" s="21">
        <f t="shared" si="4"/>
        <v>73.23</v>
      </c>
      <c r="AC6" s="21">
        <f t="shared" si="4"/>
        <v>71.62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860.57</v>
      </c>
      <c r="BG6" s="21">
        <f t="shared" ref="BG6:BO6" si="7">IF(BG7="",NA(),BG7)</f>
        <v>863.2</v>
      </c>
      <c r="BH6" s="21">
        <f t="shared" si="7"/>
        <v>840.36</v>
      </c>
      <c r="BI6" s="21">
        <f t="shared" si="7"/>
        <v>796.81</v>
      </c>
      <c r="BJ6" s="21">
        <f t="shared" si="7"/>
        <v>820.23</v>
      </c>
      <c r="BK6" s="21">
        <f t="shared" si="7"/>
        <v>386.46</v>
      </c>
      <c r="BL6" s="21">
        <f t="shared" si="7"/>
        <v>270.57</v>
      </c>
      <c r="BM6" s="21">
        <f t="shared" si="7"/>
        <v>294.27</v>
      </c>
      <c r="BN6" s="21">
        <f t="shared" si="7"/>
        <v>294.08999999999997</v>
      </c>
      <c r="BO6" s="21">
        <f t="shared" si="7"/>
        <v>294.08999999999997</v>
      </c>
      <c r="BP6" s="20" t="str">
        <f>IF(BP7="","",IF(BP7="-","【-】","【"&amp;SUBSTITUTE(TEXT(BP7,"#,##0.00"),"-","△")&amp;"】"))</f>
        <v>【307.39】</v>
      </c>
      <c r="BQ6" s="21">
        <f>IF(BQ7="",NA(),BQ7)</f>
        <v>76.53</v>
      </c>
      <c r="BR6" s="21">
        <f t="shared" ref="BR6:BZ6" si="8">IF(BR7="",NA(),BR7)</f>
        <v>76.3</v>
      </c>
      <c r="BS6" s="21">
        <f t="shared" si="8"/>
        <v>70.39</v>
      </c>
      <c r="BT6" s="21">
        <f t="shared" si="8"/>
        <v>70.489999999999995</v>
      </c>
      <c r="BU6" s="21">
        <f t="shared" si="8"/>
        <v>70.12</v>
      </c>
      <c r="BV6" s="21">
        <f t="shared" si="8"/>
        <v>55.85</v>
      </c>
      <c r="BW6" s="21">
        <f t="shared" si="8"/>
        <v>62.5</v>
      </c>
      <c r="BX6" s="21">
        <f t="shared" si="8"/>
        <v>60.59</v>
      </c>
      <c r="BY6" s="21">
        <f t="shared" si="8"/>
        <v>60</v>
      </c>
      <c r="BZ6" s="21">
        <f t="shared" si="8"/>
        <v>59.01</v>
      </c>
      <c r="CA6" s="20" t="str">
        <f>IF(CA7="","",IF(CA7="-","【-】","【"&amp;SUBSTITUTE(TEXT(CA7,"#,##0.00"),"-","△")&amp;"】"))</f>
        <v>【57.03】</v>
      </c>
      <c r="CB6" s="21">
        <f>IF(CB7="",NA(),CB7)</f>
        <v>211.12</v>
      </c>
      <c r="CC6" s="21">
        <f t="shared" ref="CC6:CK6" si="9">IF(CC7="",NA(),CC7)</f>
        <v>212.77</v>
      </c>
      <c r="CD6" s="21">
        <f t="shared" si="9"/>
        <v>231.72</v>
      </c>
      <c r="CE6" s="21">
        <f t="shared" si="9"/>
        <v>232.84</v>
      </c>
      <c r="CF6" s="21">
        <f t="shared" si="9"/>
        <v>226.95</v>
      </c>
      <c r="CG6" s="21">
        <f t="shared" si="9"/>
        <v>287.91000000000003</v>
      </c>
      <c r="CH6" s="21">
        <f t="shared" si="9"/>
        <v>269.33</v>
      </c>
      <c r="CI6" s="21">
        <f t="shared" si="9"/>
        <v>280.23</v>
      </c>
      <c r="CJ6" s="21">
        <f t="shared" si="9"/>
        <v>282.70999999999998</v>
      </c>
      <c r="CK6" s="21">
        <f t="shared" si="9"/>
        <v>291.82</v>
      </c>
      <c r="CL6" s="20" t="str">
        <f>IF(CL7="","",IF(CL7="-","【-】","【"&amp;SUBSTITUTE(TEXT(CL7,"#,##0.00"),"-","△")&amp;"】"))</f>
        <v>【294.83】</v>
      </c>
      <c r="CM6" s="21">
        <f>IF(CM7="",NA(),CM7)</f>
        <v>48.45</v>
      </c>
      <c r="CN6" s="21">
        <f t="shared" ref="CN6:CV6" si="10">IF(CN7="",NA(),CN7)</f>
        <v>47.18</v>
      </c>
      <c r="CO6" s="21">
        <f t="shared" si="10"/>
        <v>46.1</v>
      </c>
      <c r="CP6" s="21">
        <f t="shared" si="10"/>
        <v>44.94</v>
      </c>
      <c r="CQ6" s="21">
        <f t="shared" si="10"/>
        <v>44.09</v>
      </c>
      <c r="CR6" s="21">
        <f t="shared" si="10"/>
        <v>54.93</v>
      </c>
      <c r="CS6" s="21">
        <f t="shared" si="10"/>
        <v>59.64</v>
      </c>
      <c r="CT6" s="21">
        <f t="shared" si="10"/>
        <v>58.19</v>
      </c>
      <c r="CU6" s="21">
        <f t="shared" si="10"/>
        <v>56.52</v>
      </c>
      <c r="CV6" s="21">
        <f t="shared" si="10"/>
        <v>88.45</v>
      </c>
      <c r="CW6" s="20" t="str">
        <f>IF(CW7="","",IF(CW7="-","【-】","【"&amp;SUBSTITUTE(TEXT(CW7,"#,##0.00"),"-","△")&amp;"】"))</f>
        <v>【84.27】</v>
      </c>
      <c r="CX6" s="21">
        <f>IF(CX7="",NA(),CX7)</f>
        <v>100</v>
      </c>
      <c r="CY6" s="21">
        <f t="shared" ref="CY6:DG6" si="11">IF(CY7="",NA(),CY7)</f>
        <v>100</v>
      </c>
      <c r="CZ6" s="21">
        <f t="shared" si="11"/>
        <v>100</v>
      </c>
      <c r="DA6" s="21">
        <f t="shared" si="11"/>
        <v>100</v>
      </c>
      <c r="DB6" s="21">
        <f t="shared" si="11"/>
        <v>100</v>
      </c>
      <c r="DC6" s="21">
        <f t="shared" si="11"/>
        <v>65.569999999999993</v>
      </c>
      <c r="DD6" s="21">
        <f t="shared" si="11"/>
        <v>90.63</v>
      </c>
      <c r="DE6" s="21">
        <f t="shared" si="11"/>
        <v>87.8</v>
      </c>
      <c r="DF6" s="21">
        <f t="shared" si="11"/>
        <v>89.17</v>
      </c>
      <c r="DG6" s="21">
        <f t="shared" si="11"/>
        <v>90.34</v>
      </c>
      <c r="DH6" s="20" t="str">
        <f>IF(DH7="","",IF(DH7="-","【-】","【"&amp;SUBSTITUTE(TEXT(DH7,"#,##0.00"),"-","△")&amp;"】"))</f>
        <v>【86.02】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2022</v>
      </c>
      <c r="C7" s="23">
        <v>124265</v>
      </c>
      <c r="D7" s="23">
        <v>47</v>
      </c>
      <c r="E7" s="23">
        <v>18</v>
      </c>
      <c r="F7" s="23">
        <v>0</v>
      </c>
      <c r="G7" s="23">
        <v>0</v>
      </c>
      <c r="H7" s="23" t="s">
        <v>98</v>
      </c>
      <c r="I7" s="23" t="s">
        <v>99</v>
      </c>
      <c r="J7" s="23" t="s">
        <v>100</v>
      </c>
      <c r="K7" s="23" t="s">
        <v>101</v>
      </c>
      <c r="L7" s="23" t="s">
        <v>102</v>
      </c>
      <c r="M7" s="23" t="s">
        <v>103</v>
      </c>
      <c r="N7" s="24" t="s">
        <v>104</v>
      </c>
      <c r="O7" s="24" t="s">
        <v>105</v>
      </c>
      <c r="P7" s="24">
        <v>23.59</v>
      </c>
      <c r="Q7" s="24">
        <v>100</v>
      </c>
      <c r="R7" s="24">
        <v>2750</v>
      </c>
      <c r="S7" s="24">
        <v>6444</v>
      </c>
      <c r="T7" s="24">
        <v>47.11</v>
      </c>
      <c r="U7" s="24">
        <v>136.79</v>
      </c>
      <c r="V7" s="24">
        <v>1513</v>
      </c>
      <c r="W7" s="24">
        <v>46.59</v>
      </c>
      <c r="X7" s="24">
        <v>32.47</v>
      </c>
      <c r="Y7" s="24">
        <v>73.97</v>
      </c>
      <c r="Z7" s="24">
        <v>73</v>
      </c>
      <c r="AA7" s="24">
        <v>73.599999999999994</v>
      </c>
      <c r="AB7" s="24">
        <v>73.23</v>
      </c>
      <c r="AC7" s="24">
        <v>71.62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860.57</v>
      </c>
      <c r="BG7" s="24">
        <v>863.2</v>
      </c>
      <c r="BH7" s="24">
        <v>840.36</v>
      </c>
      <c r="BI7" s="24">
        <v>796.81</v>
      </c>
      <c r="BJ7" s="24">
        <v>820.23</v>
      </c>
      <c r="BK7" s="24">
        <v>386.46</v>
      </c>
      <c r="BL7" s="24">
        <v>270.57</v>
      </c>
      <c r="BM7" s="24">
        <v>294.27</v>
      </c>
      <c r="BN7" s="24">
        <v>294.08999999999997</v>
      </c>
      <c r="BO7" s="24">
        <v>294.08999999999997</v>
      </c>
      <c r="BP7" s="24">
        <v>307.39</v>
      </c>
      <c r="BQ7" s="24">
        <v>76.53</v>
      </c>
      <c r="BR7" s="24">
        <v>76.3</v>
      </c>
      <c r="BS7" s="24">
        <v>70.39</v>
      </c>
      <c r="BT7" s="24">
        <v>70.489999999999995</v>
      </c>
      <c r="BU7" s="24">
        <v>70.12</v>
      </c>
      <c r="BV7" s="24">
        <v>55.85</v>
      </c>
      <c r="BW7" s="24">
        <v>62.5</v>
      </c>
      <c r="BX7" s="24">
        <v>60.59</v>
      </c>
      <c r="BY7" s="24">
        <v>60</v>
      </c>
      <c r="BZ7" s="24">
        <v>59.01</v>
      </c>
      <c r="CA7" s="24">
        <v>57.03</v>
      </c>
      <c r="CB7" s="24">
        <v>211.12</v>
      </c>
      <c r="CC7" s="24">
        <v>212.77</v>
      </c>
      <c r="CD7" s="24">
        <v>231.72</v>
      </c>
      <c r="CE7" s="24">
        <v>232.84</v>
      </c>
      <c r="CF7" s="24">
        <v>226.95</v>
      </c>
      <c r="CG7" s="24">
        <v>287.91000000000003</v>
      </c>
      <c r="CH7" s="24">
        <v>269.33</v>
      </c>
      <c r="CI7" s="24">
        <v>280.23</v>
      </c>
      <c r="CJ7" s="24">
        <v>282.70999999999998</v>
      </c>
      <c r="CK7" s="24">
        <v>291.82</v>
      </c>
      <c r="CL7" s="24">
        <v>294.83</v>
      </c>
      <c r="CM7" s="24">
        <v>48.45</v>
      </c>
      <c r="CN7" s="24">
        <v>47.18</v>
      </c>
      <c r="CO7" s="24">
        <v>46.1</v>
      </c>
      <c r="CP7" s="24">
        <v>44.94</v>
      </c>
      <c r="CQ7" s="24">
        <v>44.09</v>
      </c>
      <c r="CR7" s="24">
        <v>54.93</v>
      </c>
      <c r="CS7" s="24">
        <v>59.64</v>
      </c>
      <c r="CT7" s="24">
        <v>58.19</v>
      </c>
      <c r="CU7" s="24">
        <v>56.52</v>
      </c>
      <c r="CV7" s="24">
        <v>88.45</v>
      </c>
      <c r="CW7" s="24">
        <v>84.27</v>
      </c>
      <c r="CX7" s="24">
        <v>100</v>
      </c>
      <c r="CY7" s="24">
        <v>100</v>
      </c>
      <c r="CZ7" s="24">
        <v>100</v>
      </c>
      <c r="DA7" s="24">
        <v>100</v>
      </c>
      <c r="DB7" s="24">
        <v>100</v>
      </c>
      <c r="DC7" s="24">
        <v>65.569999999999993</v>
      </c>
      <c r="DD7" s="24">
        <v>90.63</v>
      </c>
      <c r="DE7" s="24">
        <v>87.8</v>
      </c>
      <c r="DF7" s="24">
        <v>89.17</v>
      </c>
      <c r="DG7" s="24">
        <v>90.34</v>
      </c>
      <c r="DH7" s="24">
        <v>86.02</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116</v>
      </c>
      <c r="F13" t="s">
        <v>114</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2024-02-02T08:37:57Z</cp:lastPrinted>
  <dcterms:created xsi:type="dcterms:W3CDTF">2023-12-12T03:00:04Z</dcterms:created>
  <dcterms:modified xsi:type="dcterms:W3CDTF">2024-02-26T13:25:23Z</dcterms:modified>
  <cp:category/>
</cp:coreProperties>
</file>