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C043AF39-2EB8-4AAA-BE51-6FC4CEC98A11}" xr6:coauthVersionLast="47" xr6:coauthVersionMax="47" xr10:uidLastSave="{00000000-0000-0000-0000-000000000000}"/>
  <workbookProtection workbookAlgorithmName="SHA-512" workbookHashValue="wUv/1bsqp5zPKUf8yNMsElDlQfnRbmYh79Lo+6J3DDZLg8sKEYxmM/nArfXMZuoNkp7SjwTGBFoxGT1Hpv+HOQ==" workbookSaltValue="gFVjC3uPU9wbjpw6+F/iV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78" i="4"/>
  <c r="MO78" i="4"/>
  <c r="MN54" i="4"/>
  <c r="MN32" i="4"/>
  <c r="BX32" i="4"/>
  <c r="C11" i="5"/>
  <c r="D11" i="5"/>
  <c r="E11" i="5"/>
  <c r="B11" i="5"/>
  <c r="GT78" i="4" l="1"/>
  <c r="GR54" i="4"/>
  <c r="GR32" i="4"/>
  <c r="P54" i="4"/>
  <c r="DG78" i="4"/>
  <c r="DD54" i="4"/>
  <c r="DD32" i="4"/>
  <c r="P78" i="4"/>
  <c r="P32" i="4"/>
  <c r="KG78" i="4"/>
  <c r="KF54" i="4"/>
  <c r="KF32" i="4"/>
  <c r="LZ78" i="4"/>
  <c r="LY54" i="4"/>
  <c r="LY32" i="4"/>
  <c r="EZ78" i="4"/>
  <c r="EW54" i="4"/>
  <c r="IM78" i="4"/>
  <c r="IK54" i="4"/>
  <c r="IK32" i="4"/>
  <c r="EW32" i="4"/>
  <c r="BI78" i="4"/>
  <c r="BI54" i="4"/>
  <c r="BI32" i="4"/>
  <c r="AT78" i="4"/>
  <c r="AT54" i="4"/>
  <c r="AT32" i="4"/>
  <c r="LK78" i="4"/>
  <c r="LJ54" i="4"/>
  <c r="LJ32" i="4"/>
  <c r="HX78" i="4"/>
  <c r="HV32" i="4"/>
  <c r="EK78" i="4"/>
  <c r="EH54" i="4"/>
  <c r="EH32" i="4"/>
  <c r="HV54" i="4"/>
  <c r="DV78" i="4"/>
  <c r="DS54" i="4"/>
  <c r="DS32" i="4"/>
  <c r="AE78" i="4"/>
  <c r="AE54" i="4"/>
  <c r="AE32" i="4"/>
  <c r="KU32" i="4"/>
  <c r="KU54" i="4"/>
  <c r="HI78" i="4"/>
  <c r="HG54" i="4"/>
  <c r="HG32" i="4"/>
  <c r="KV78"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<sst xmlns="http://schemas.openxmlformats.org/spreadsheetml/2006/main" count="342" uniqueCount="187">
  <si>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</si>
  <si>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</si>
  <si>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</si>
  <si>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</si>
  <si>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</si>
  <si>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</si>
  <si>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</si>
  <si>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</si>
  <si>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</si>
  <si>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</si>
  <si>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</si>
  <si>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</si>
  <si>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</si>
  <si>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</si>
  <si>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</si>
  <si>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</si>
  <si>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</si>
  <si>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</si>
  <si>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</si>
  <si>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</si>
  <si>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</si>
  <si>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</si>
  <si>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</si>
  <si>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</si>
  <si>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</si>
  <si>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</si>
  <si>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</si>
  <si>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</si>
  <si>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</si>
  <si>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</si>
  <si>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</si>
  <si>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</si>
  <si>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</si>
  <si>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</si>
  <si>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</si>
  <si>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</si>
  <si>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</si>
  <si>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</si>
  <si>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</si>
  <si>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</si>
  <si>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</si>
  <si>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</si>
  <si>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</si>
  <si>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</si>
  <si>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</si>
  <si>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</si>
  <si>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</si>
  <si>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</si>
  <si>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</si>
  <si>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</si>
  <si>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</si>
  <si>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</si>
  <si>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</si>
  <si>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</si>
  <si>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</si>
  <si>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</si>
  <si>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</si>
  <si>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</si>
  <si>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</si>
  <si>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</si>
  <si>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</si>
  <si>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</si>
  <si>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</si>
  <si>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</si>
  <si>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</si>
  <si>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</si>
  <si>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</si>
  <si>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</si>
  <si>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</si>
  <si>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</si>
  <si>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</si>
  <si>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</si>
  <si>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</si>
  <si>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</si>
  <si>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</si>
  <si>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</si>
  <si>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</si>
  <si>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</si>
  <si>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</si>
  <si>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</si>
  <si>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</si>
  <si>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</si>
  <si>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</si>
  <si>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</si>
  <si>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</si>
  <si>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</si>
  <si>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</si>
  <si>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</si>
  <si>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</si>
  <si>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</si>
  <si>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</si>
  <si>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</si>
  <si>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</si>
  <si>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</si>
  <si>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</si>
  <si>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</si>
  <si>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</si>
  <si>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</si>
  <si>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</si>
  <si>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</si>
  <si>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</si>
  <si>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</si>
  <si>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</si>
  <si>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</si>
  <si>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</si>
  <si>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</si>
  <si>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</si>
  <si>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</si>
  <si>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</si>
  <si>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</si>
  <si>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</si>
  <si>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</si>
  <si>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</si>
  <si>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</si>
  <si>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</si>
  <si>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</si>
  <si>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</si>
  <si>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</si>
  <si>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</si>
  <si>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</si>
  <si>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</si>
  <si>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</si>
  <si>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</si>
  <si>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</si>
  <si>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</si>
  <si>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</si>
  <si>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</si>
  <si>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</si>
  <si>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</si>
  <si>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</si>
  <si>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</si>
  <si>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</si>
  <si>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</si>
  <si>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</si>
  <si>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</si>
  <si>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</si>
  <si>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</si>
  <si>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</si>
  <si>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</si>
  <si>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</si>
  <si>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</si>
  <si>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</si>
  <si>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</si>
  <si>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</si>
  <si>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</si>
  <si>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</si>
  <si>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</si>
  <si>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</si>
  <si>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</si>
  <si>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</si>
  <si>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</si>
  <si>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</si>
  <si>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</si>
  <si>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</si>
  <si>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</si>
  <si>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</si>
  <si>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</si>
  <si>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</si>
  <si>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</si>
  <si>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</si>
  <si>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</si>
  <si>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</si>
  <si>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</si>
  <si>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</si>
  <si>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</si>
  <si>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</si>
  <si>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</si>
  <si>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</si>
  <si>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</si>
  <si>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</si>
  <si>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</si>
  <si>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</si>
  <si>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</si>
  <si>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</si>
  <si>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</si>
  <si>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</si>
  <si>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</si>
  <si>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</si>
  <si>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</si>
  <si>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</si>
  <si>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</si>
  <si>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</si>
  <si>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</si>
  <si>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千葉県東部及び茨城県南部を含む半径30キロ圏(人口約90万人)を診療圏とする基幹病院として、高度急性期医療の確保と充実に取り組みつつ、救急・小児・周産期・感染症・精神など不採算部門に関わる医療を提供している。
　災害拠点病院としてヘリポート等の必要な設備の維持や災害派遣医療チームの養成等を行っている。
　研修教育病院としての充実に取組んでいるほか、地域医療支援病院として地域医療従事者の研修の場である地域医療支援センターの開設や検査機器の共同利用等の推進を図り、地域医療の進展にも取り組んでいる。</t>
    <rPh sb="49" eb="52">
      <t>キュウセイキ</t>
    </rPh>
    <rPh sb="78" eb="81">
      <t>カンセンショウ</t>
    </rPh>
    <rPh sb="167" eb="169">
      <t>トリク</t>
    </rPh>
    <phoneticPr fontId="5"/>
  </si>
  <si>
    <t>　経常収支比率は引き続き100％を超え、医業収支比率、修正医業収支収支比率はいずれも前年度とほぼ同じ値を維持しており、類似病院平均値を上回るものであった。
　病床利用率については、新型コロナウイルス感染症患者への対応のため、空床、休床を確保したことにより利用率の低下を招いた。
　入院患者１人１日当たり収益については、全病床区分を一括して算出しているため、単価の低い精神病床を有する当院の数値が低く表示されている。一般病床のみで算出した場合、令和４年度は約８万円となる。
　職員給与費対医業収益比率は、類似、全国平均値を大きく下回り、健全性を維持している。
　材料費対医業収益比率は、がんの化学療法、循環器疾患の手術などを積極的に実施しており、これらの治療はいずれも材料費が高いため、類似病院の平均値と比較して高い比率となっている。</t>
    <rPh sb="1" eb="3">
      <t>ケイジョウ</t>
    </rPh>
    <rPh sb="3" eb="5">
      <t>シュウシ</t>
    </rPh>
    <rPh sb="5" eb="7">
      <t>ヒリツ</t>
    </rPh>
    <rPh sb="8" eb="9">
      <t>ヒ</t>
    </rPh>
    <rPh sb="10" eb="11">
      <t>ツヅ</t>
    </rPh>
    <rPh sb="17" eb="18">
      <t>コ</t>
    </rPh>
    <rPh sb="20" eb="22">
      <t>イギョウ</t>
    </rPh>
    <rPh sb="22" eb="24">
      <t>シュウシ</t>
    </rPh>
    <rPh sb="24" eb="26">
      <t>ヒリツ</t>
    </rPh>
    <rPh sb="27" eb="29">
      <t>シュウセイ</t>
    </rPh>
    <rPh sb="29" eb="31">
      <t>イギョウ</t>
    </rPh>
    <rPh sb="31" eb="33">
      <t>シュウシ</t>
    </rPh>
    <rPh sb="33" eb="35">
      <t>シュウシ</t>
    </rPh>
    <rPh sb="35" eb="37">
      <t>ヒリツ</t>
    </rPh>
    <rPh sb="42" eb="44">
      <t>ゼンネン</t>
    </rPh>
    <rPh sb="44" eb="45">
      <t>ド</t>
    </rPh>
    <rPh sb="48" eb="49">
      <t>オナ</t>
    </rPh>
    <rPh sb="50" eb="51">
      <t>アタイ</t>
    </rPh>
    <rPh sb="52" eb="54">
      <t>イジ</t>
    </rPh>
    <rPh sb="59" eb="61">
      <t>ルイジ</t>
    </rPh>
    <rPh sb="61" eb="63">
      <t>ビョウイン</t>
    </rPh>
    <rPh sb="63" eb="66">
      <t>ヘイキンチ</t>
    </rPh>
    <rPh sb="67" eb="69">
      <t>ウワマワ</t>
    </rPh>
    <rPh sb="79" eb="81">
      <t>ビョウショウ</t>
    </rPh>
    <rPh sb="81" eb="84">
      <t>リヨウリツ</t>
    </rPh>
    <rPh sb="90" eb="92">
      <t>シンガタ</t>
    </rPh>
    <rPh sb="99" eb="102">
      <t>カンセンショウ</t>
    </rPh>
    <rPh sb="102" eb="104">
      <t>カンジャ</t>
    </rPh>
    <rPh sb="106" eb="108">
      <t>タイオウ</t>
    </rPh>
    <rPh sb="112" eb="114">
      <t>クウショウ</t>
    </rPh>
    <rPh sb="115" eb="116">
      <t>キュウ</t>
    </rPh>
    <rPh sb="116" eb="117">
      <t>ショウ</t>
    </rPh>
    <rPh sb="118" eb="120">
      <t>カクホ</t>
    </rPh>
    <rPh sb="127" eb="130">
      <t>リヨウリツ</t>
    </rPh>
    <rPh sb="131" eb="133">
      <t>テイカ</t>
    </rPh>
    <rPh sb="134" eb="135">
      <t>マネ</t>
    </rPh>
    <rPh sb="140" eb="142">
      <t>ニュウイン</t>
    </rPh>
    <rPh sb="142" eb="144">
      <t>カンジャ</t>
    </rPh>
    <rPh sb="147" eb="148">
      <t>ニチ</t>
    </rPh>
    <rPh sb="148" eb="149">
      <t>ア</t>
    </rPh>
    <rPh sb="151" eb="153">
      <t>シュウエキ</t>
    </rPh>
    <rPh sb="159" eb="160">
      <t>ゼン</t>
    </rPh>
    <rPh sb="160" eb="164">
      <t>ビョウショウクブン</t>
    </rPh>
    <rPh sb="165" eb="167">
      <t>イッカツ</t>
    </rPh>
    <rPh sb="169" eb="171">
      <t>サンシュツ</t>
    </rPh>
    <rPh sb="178" eb="180">
      <t>タンカ</t>
    </rPh>
    <rPh sb="181" eb="182">
      <t>ヒク</t>
    </rPh>
    <rPh sb="183" eb="187">
      <t>セイシンビョウショウ</t>
    </rPh>
    <rPh sb="188" eb="189">
      <t>ユウ</t>
    </rPh>
    <rPh sb="191" eb="193">
      <t>トウイン</t>
    </rPh>
    <rPh sb="194" eb="196">
      <t>スウチ</t>
    </rPh>
    <rPh sb="197" eb="198">
      <t>ヒク</t>
    </rPh>
    <rPh sb="199" eb="201">
      <t>ヒョウジ</t>
    </rPh>
    <rPh sb="207" eb="211">
      <t>イッパンビョウショウ</t>
    </rPh>
    <rPh sb="214" eb="216">
      <t>サンシュツ</t>
    </rPh>
    <rPh sb="218" eb="220">
      <t>バアイ</t>
    </rPh>
    <rPh sb="221" eb="223">
      <t>レイワ</t>
    </rPh>
    <rPh sb="224" eb="226">
      <t>ネンド</t>
    </rPh>
    <rPh sb="227" eb="228">
      <t>ヤク</t>
    </rPh>
    <rPh sb="229" eb="231">
      <t>マンエン</t>
    </rPh>
    <rPh sb="237" eb="239">
      <t>ショクイン</t>
    </rPh>
    <rPh sb="239" eb="241">
      <t>キュウヨ</t>
    </rPh>
    <rPh sb="241" eb="242">
      <t>ヒ</t>
    </rPh>
    <rPh sb="242" eb="243">
      <t>タイ</t>
    </rPh>
    <rPh sb="243" eb="245">
      <t>イギョウ</t>
    </rPh>
    <rPh sb="245" eb="247">
      <t>シュウエキ</t>
    </rPh>
    <rPh sb="247" eb="249">
      <t>ヒリツ</t>
    </rPh>
    <rPh sb="251" eb="253">
      <t>ルイジ</t>
    </rPh>
    <rPh sb="254" eb="256">
      <t>ゼンコク</t>
    </rPh>
    <rPh sb="256" eb="258">
      <t>ヘイキン</t>
    </rPh>
    <rPh sb="258" eb="259">
      <t>チ</t>
    </rPh>
    <rPh sb="260" eb="261">
      <t>オオ</t>
    </rPh>
    <rPh sb="263" eb="265">
      <t>シタマワ</t>
    </rPh>
    <rPh sb="267" eb="270">
      <t>ケンゼンセイ</t>
    </rPh>
    <rPh sb="271" eb="273">
      <t>イジ</t>
    </rPh>
    <rPh sb="288" eb="289">
      <t>ヒ</t>
    </rPh>
    <rPh sb="326" eb="328">
      <t>チリョウ</t>
    </rPh>
    <rPh sb="342" eb="346">
      <t>ルイジビョウイン</t>
    </rPh>
    <rPh sb="347" eb="350">
      <t>ヘイキンチ</t>
    </rPh>
    <rPh sb="351" eb="353">
      <t>ヒカク</t>
    </rPh>
    <rPh sb="355" eb="356">
      <t>タカ</t>
    </rPh>
    <rPh sb="357" eb="359">
      <t>ヒリツ</t>
    </rPh>
    <phoneticPr fontId="5"/>
  </si>
  <si>
    <t>　有形固定資産の大半を占める建物の償却が進んでいるため、比率が上昇しているが、適切な維持管理を実施している。
　器械備品減価償却率も上昇傾向にあるものの、耐用年数を基に計画的な器機の更新を実施している。
　１床当たり有形固定資産は類似病院平均値を大きく上回っているが、これは、地域医療支援センターの設置、高度急性期医療用の器械備品など中核病院としての機能が起因している。
　施設の維持管理については、既存施設の利活用の検討、計画に基づいた修繕により長寿命化、計画的な更新を実施することで効率的で計画的な施設運営・保守管理に取り組んでいる。</t>
    <rPh sb="1" eb="3">
      <t>ユウケイ</t>
    </rPh>
    <rPh sb="3" eb="5">
      <t>コテイ</t>
    </rPh>
    <rPh sb="5" eb="7">
      <t>シサン</t>
    </rPh>
    <rPh sb="8" eb="10">
      <t>タイハン</t>
    </rPh>
    <rPh sb="11" eb="12">
      <t>シ</t>
    </rPh>
    <rPh sb="14" eb="16">
      <t>タテモノ</t>
    </rPh>
    <rPh sb="17" eb="19">
      <t>ショウキャク</t>
    </rPh>
    <rPh sb="20" eb="21">
      <t>スス</t>
    </rPh>
    <rPh sb="28" eb="30">
      <t>ヒリツ</t>
    </rPh>
    <rPh sb="31" eb="33">
      <t>ジョウショウ</t>
    </rPh>
    <rPh sb="39" eb="41">
      <t>テキセツ</t>
    </rPh>
    <rPh sb="42" eb="44">
      <t>イジ</t>
    </rPh>
    <rPh sb="44" eb="46">
      <t>カンリ</t>
    </rPh>
    <rPh sb="47" eb="49">
      <t>ジッシ</t>
    </rPh>
    <rPh sb="66" eb="68">
      <t>ジョウショウ</t>
    </rPh>
    <rPh sb="68" eb="70">
      <t>ケイコウ</t>
    </rPh>
    <rPh sb="77" eb="79">
      <t>タイヨウ</t>
    </rPh>
    <rPh sb="79" eb="81">
      <t>ネンスウ</t>
    </rPh>
    <rPh sb="82" eb="83">
      <t>モト</t>
    </rPh>
    <rPh sb="84" eb="87">
      <t>ケイカクテキ</t>
    </rPh>
    <rPh sb="88" eb="90">
      <t>キキ</t>
    </rPh>
    <rPh sb="91" eb="93">
      <t>コウシン</t>
    </rPh>
    <rPh sb="94" eb="96">
      <t>ジッシ</t>
    </rPh>
    <rPh sb="115" eb="117">
      <t>ルイジ</t>
    </rPh>
    <rPh sb="117" eb="119">
      <t>ビョウイン</t>
    </rPh>
    <rPh sb="119" eb="122">
      <t>ヘイキンチ</t>
    </rPh>
    <rPh sb="123" eb="124">
      <t>オオ</t>
    </rPh>
    <rPh sb="152" eb="154">
      <t>コウド</t>
    </rPh>
    <rPh sb="154" eb="157">
      <t>キュウセイキ</t>
    </rPh>
    <rPh sb="157" eb="159">
      <t>イリョウ</t>
    </rPh>
    <rPh sb="159" eb="160">
      <t>ヨウ</t>
    </rPh>
    <rPh sb="161" eb="163">
      <t>キカイ</t>
    </rPh>
    <rPh sb="163" eb="165">
      <t>ビヒン</t>
    </rPh>
    <rPh sb="167" eb="169">
      <t>チュウカク</t>
    </rPh>
    <rPh sb="169" eb="171">
      <t>ビョウイン</t>
    </rPh>
    <rPh sb="175" eb="177">
      <t>キノウ</t>
    </rPh>
    <rPh sb="178" eb="180">
      <t>キイン</t>
    </rPh>
    <rPh sb="200" eb="202">
      <t>キゾン</t>
    </rPh>
    <rPh sb="202" eb="204">
      <t>シセツ</t>
    </rPh>
    <rPh sb="205" eb="208">
      <t>リカツヨウ</t>
    </rPh>
    <rPh sb="209" eb="211">
      <t>ケントウ</t>
    </rPh>
    <rPh sb="224" eb="228">
      <t>チョウジュミョウカ</t>
    </rPh>
    <rPh sb="229" eb="232">
      <t>ケイカクテキ</t>
    </rPh>
    <rPh sb="233" eb="235">
      <t>コウシン</t>
    </rPh>
    <rPh sb="236" eb="238">
      <t>ジッシ</t>
    </rPh>
    <rPh sb="247" eb="250">
      <t>ケイカクテキ</t>
    </rPh>
    <phoneticPr fontId="5"/>
  </si>
  <si>
    <t xml:space="preserve">　新型コロナウイルス感染症患者への対応、高度急性期、不採算部門など中核的な公立病院として担うべき役割を引き続き実施することができた。
　地方独立行政法人としてのメリットを最大限に活用して、地域が求める医療提供体制の維持に努めるとともに、近隣の医療機関と連携し地域医療全体の維持・発展のため事業に取り組んでいる。
　経営面においては、収入の確保、費用の縮減のいずれも実践でき、収支においては年度計画を達成し、引き続き健全な経営を維持できている。
　今後は、新興感染症の蔓延、少子高齢化、人口減少など社会構造の変化が見込まれるため、変化に柔軟な対応が必要となる。
　また、医師の確保、働き方改革に伴う労務管理等を計画的に取り組む必要がある。
</t>
    <rPh sb="13" eb="15">
      <t>カンジャ</t>
    </rPh>
    <rPh sb="17" eb="19">
      <t>タイオウ</t>
    </rPh>
    <rPh sb="22" eb="25">
      <t>キュウセイキ</t>
    </rPh>
    <rPh sb="26" eb="29">
      <t>フサイサン</t>
    </rPh>
    <rPh sb="29" eb="31">
      <t>ブモン</t>
    </rPh>
    <rPh sb="33" eb="35">
      <t>チュウカク</t>
    </rPh>
    <rPh sb="35" eb="36">
      <t>テキ</t>
    </rPh>
    <rPh sb="37" eb="39">
      <t>コウリツ</t>
    </rPh>
    <rPh sb="39" eb="41">
      <t>ビョウイン</t>
    </rPh>
    <rPh sb="44" eb="45">
      <t>ニナ</t>
    </rPh>
    <rPh sb="48" eb="50">
      <t>ヤクワリ</t>
    </rPh>
    <rPh sb="133" eb="135">
      <t>ゼンタイ</t>
    </rPh>
    <rPh sb="144" eb="146">
      <t>ジギョウ</t>
    </rPh>
    <rPh sb="182" eb="184">
      <t>ジッセン</t>
    </rPh>
    <rPh sb="187" eb="189">
      <t>シュウシ</t>
    </rPh>
    <rPh sb="223" eb="225">
      <t>コンゴ</t>
    </rPh>
    <rPh sb="284" eb="286">
      <t>イシ</t>
    </rPh>
    <rPh sb="287" eb="289">
      <t>カクホ</t>
    </rPh>
    <rPh sb="290" eb="291">
      <t>ハタラ</t>
    </rPh>
    <rPh sb="292" eb="293">
      <t>カタ</t>
    </rPh>
    <rPh sb="293" eb="295">
      <t>カイカク</t>
    </rPh>
    <rPh sb="296" eb="297">
      <t>トモナ</t>
    </rPh>
    <rPh sb="298" eb="300">
      <t>ロウム</t>
    </rPh>
    <rPh sb="300" eb="302">
      <t>カンリ</t>
    </rPh>
    <rPh sb="302" eb="303">
      <t>トウ</t>
    </rPh>
    <rPh sb="304" eb="306">
      <t>ケイカク</t>
    </rPh>
    <rPh sb="306" eb="307">
      <t>テキ</t>
    </rPh>
    <rPh sb="312" eb="3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</si>
</sst>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77.599999999999994</c:v>
                </c:pt>
                <c:pt idx="1">
                  <c:v>78</c:v>
                </c:pt>
                <c:pt idx="2">
                  <c:v>75</c:v>
                </c:pt>
                <c:pt idx="3">
                  <c:v>74.900000000000006</c:v>
                </c:pt>
                <c:pt idx="4">
                  <c:v>75.3</c:v>
                </c:pt>
              </c:numCache>
            </c:numRef>
          </c:val>
          <c:extLst>
            <c:ext xmlns:c16="http://schemas.microsoft.com/office/drawing/2014/chart" uri="{C3380CC4-5D6E-409C-BE32-E72D297353CC}">
              <c16:uniqueId val="{00000000-387E-43C6-A329-FE56035270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87E-43C6-A329-FE56035270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97.5</c:v>
                </c:pt>
                <c:pt idx="1">
                  <c:v>94.4</c:v>
                </c:pt>
                <c:pt idx="2">
                  <c:v>91.3</c:v>
                </c:pt>
                <c:pt idx="3">
                  <c:v>91.8</c:v>
                </c:pt>
                <c:pt idx="4">
                  <c:v>91.5</c:v>
                </c:pt>
              </c:numCache>
            </c:numRef>
          </c:val>
          <c:extLst>
            <c:ext xmlns:c16="http://schemas.microsoft.com/office/drawing/2014/chart" uri="{C3380CC4-5D6E-409C-BE32-E72D297353CC}">
              <c16:uniqueId val="{00000000-7BA5-4BC4-962F-58E944D7DB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7BA5-4BC4-962F-58E944D7DB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98.1</c:v>
                </c:pt>
                <c:pt idx="1">
                  <c:v>95.3</c:v>
                </c:pt>
                <c:pt idx="2">
                  <c:v>92</c:v>
                </c:pt>
                <c:pt idx="3">
                  <c:v>92.4</c:v>
                </c:pt>
                <c:pt idx="4">
                  <c:v>92.3</c:v>
                </c:pt>
              </c:numCache>
            </c:numRef>
          </c:val>
          <c:extLst>
            <c:ext xmlns:c16="http://schemas.microsoft.com/office/drawing/2014/chart" uri="{C3380CC4-5D6E-409C-BE32-E72D297353CC}">
              <c16:uniqueId val="{00000000-AE9F-4E26-9200-F012CCD69A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AE9F-4E26-9200-F012CCD69A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104.9</c:v>
                </c:pt>
                <c:pt idx="1">
                  <c:v>101</c:v>
                </c:pt>
                <c:pt idx="2">
                  <c:v>101.8</c:v>
                </c:pt>
                <c:pt idx="3">
                  <c:v>102.7</c:v>
                </c:pt>
                <c:pt idx="4">
                  <c:v>102.2</c:v>
                </c:pt>
              </c:numCache>
            </c:numRef>
          </c:val>
          <c:extLst>
            <c:ext xmlns:c16="http://schemas.microsoft.com/office/drawing/2014/chart" uri="{C3380CC4-5D6E-409C-BE32-E72D297353CC}">
              <c16:uniqueId val="{00000000-29F1-4C6A-A271-7F5F0A0CF59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29F1-4C6A-A271-7F5F0A0CF59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47.5</c:v>
                </c:pt>
                <c:pt idx="1">
                  <c:v>50.3</c:v>
                </c:pt>
                <c:pt idx="2">
                  <c:v>51.7</c:v>
                </c:pt>
                <c:pt idx="3">
                  <c:v>55.3</c:v>
                </c:pt>
                <c:pt idx="4">
                  <c:v>58.7</c:v>
                </c:pt>
              </c:numCache>
            </c:numRef>
          </c:val>
          <c:extLst>
            <c:ext xmlns:c16="http://schemas.microsoft.com/office/drawing/2014/chart" uri="{C3380CC4-5D6E-409C-BE32-E72D297353CC}">
              <c16:uniqueId val="{00000000-1E57-4F98-8C90-63DF2C117B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1E57-4F98-8C90-63DF2C117B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54.6</c:v>
                </c:pt>
                <c:pt idx="1">
                  <c:v>54.4</c:v>
                </c:pt>
                <c:pt idx="2">
                  <c:v>59.2</c:v>
                </c:pt>
                <c:pt idx="3">
                  <c:v>62.8</c:v>
                </c:pt>
                <c:pt idx="4">
                  <c:v>67</c:v>
                </c:pt>
              </c:numCache>
            </c:numRef>
          </c:val>
          <c:extLst>
            <c:ext xmlns:c16="http://schemas.microsoft.com/office/drawing/2014/chart" uri="{C3380CC4-5D6E-409C-BE32-E72D297353CC}">
              <c16:uniqueId val="{00000000-219B-42EA-AC49-20EF87EAC2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19B-42EA-AC49-20EF87EAC2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56887484</c:v>
                </c:pt>
                <c:pt idx="1">
                  <c:v>58131549</c:v>
                </c:pt>
                <c:pt idx="2">
                  <c:v>61635581</c:v>
                </c:pt>
                <c:pt idx="3">
                  <c:v>62799690</c:v>
                </c:pt>
                <c:pt idx="4">
                  <c:v>63678396</c:v>
                </c:pt>
              </c:numCache>
            </c:numRef>
          </c:val>
          <c:extLst>
            <c:ext xmlns:c16="http://schemas.microsoft.com/office/drawing/2014/chart" uri="{C3380CC4-5D6E-409C-BE32-E72D297353CC}">
              <c16:uniqueId val="{00000000-72FA-4AC6-B142-2F0A261D26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2FA-4AC6-B142-2F0A261D26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27.5</c:v>
                </c:pt>
                <c:pt idx="1">
                  <c:v>29.1</c:v>
                </c:pt>
                <c:pt idx="2">
                  <c:v>29.3</c:v>
                </c:pt>
                <c:pt idx="3">
                  <c:v>30.4</c:v>
                </c:pt>
                <c:pt idx="4">
                  <c:v>31.1</c:v>
                </c:pt>
              </c:numCache>
            </c:numRef>
          </c:val>
          <c:extLst>
            <c:ext xmlns:c16="http://schemas.microsoft.com/office/drawing/2014/chart" uri="{C3380CC4-5D6E-409C-BE32-E72D297353CC}">
              <c16:uniqueId val="{00000000-468C-4BB2-9254-2EEAA6B1F2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468C-4BB2-9254-2EEAA6B1F2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45.2</c:v>
                </c:pt>
                <c:pt idx="1">
                  <c:v>44.9</c:v>
                </c:pt>
                <c:pt idx="2">
                  <c:v>44.4</c:v>
                </c:pt>
                <c:pt idx="3">
                  <c:v>42.8</c:v>
                </c:pt>
                <c:pt idx="4">
                  <c:v>41.7</c:v>
                </c:pt>
              </c:numCache>
            </c:numRef>
          </c:val>
          <c:extLst>
            <c:ext xmlns:c16="http://schemas.microsoft.com/office/drawing/2014/chart" uri="{C3380CC4-5D6E-409C-BE32-E72D297353CC}">
              <c16:uniqueId val="{00000000-1ACE-452E-8CB4-26BE1CE504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1ACE-452E-8CB4-26BE1CE504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19809</c:v>
                </c:pt>
                <c:pt idx="1">
                  <c:v>20972</c:v>
                </c:pt>
                <c:pt idx="2">
                  <c:v>22075</c:v>
                </c:pt>
                <c:pt idx="3">
                  <c:v>23493</c:v>
                </c:pt>
                <c:pt idx="4">
                  <c:v>24554</c:v>
                </c:pt>
              </c:numCache>
            </c:numRef>
          </c:val>
          <c:extLst>
            <c:ext xmlns:c16="http://schemas.microsoft.com/office/drawing/2014/chart" uri="{C3380CC4-5D6E-409C-BE32-E72D297353CC}">
              <c16:uniqueId val="{00000000-BEC4-4254-8ADC-B0214733C9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BEC4-4254-8ADC-B0214733C9A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69266</c:v>
                </c:pt>
                <c:pt idx="1">
                  <c:v>70047</c:v>
                </c:pt>
                <c:pt idx="2">
                  <c:v>74147</c:v>
                </c:pt>
                <c:pt idx="3">
                  <c:v>75658</c:v>
                </c:pt>
                <c:pt idx="4">
                  <c:v>77244</c:v>
                </c:pt>
              </c:numCache>
            </c:numRef>
          </c:val>
          <c:extLst>
            <c:ext xmlns:c16="http://schemas.microsoft.com/office/drawing/2014/chart" uri="{C3380CC4-5D6E-409C-BE32-E72D297353CC}">
              <c16:uniqueId val="{00000000-04B7-413F-979A-F45E357F63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04B7-413F-979A-F45E357F63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67-4263-BC8C-17EFFD7E4E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667-4263-BC8C-17EFFD7E4E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データ!H6</f>
        <v>千葉県　地方独立行政法人総合病院国保旭中央病院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15">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2">
        <f>データ!Z6</f>
        <v>763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4" t="s">
        <v>10</v>
      </c>
      <c r="NK8" s="145"/>
      <c r="NL8" s="138" t="s">
        <v>11</v>
      </c>
      <c r="NM8" s="138"/>
      <c r="NN8" s="138"/>
      <c r="NO8" s="138"/>
      <c r="NP8" s="138"/>
      <c r="NQ8" s="138"/>
      <c r="NR8" s="138"/>
      <c r="NS8" s="138"/>
      <c r="NT8" s="138"/>
      <c r="NU8" s="138"/>
      <c r="NV8" s="138"/>
      <c r="NW8" s="139"/>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2">
        <f>データ!Q6</f>
        <v>40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感 災 地</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2">
        <f>データ!AC6</f>
        <v>220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989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116904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2">
        <f>データ!AF6</f>
        <v>763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763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6" t="s">
        <v>36</v>
      </c>
      <c r="NK16" s="117"/>
      <c r="NL16" s="117"/>
      <c r="NM16" s="117"/>
      <c r="NN16" s="118"/>
      <c r="NO16" s="119" t="s">
        <v>37</v>
      </c>
      <c r="NP16" s="120"/>
      <c r="NQ16" s="120"/>
      <c r="NR16" s="120"/>
      <c r="NS16" s="121"/>
      <c r="NT16" s="119" t="s">
        <v>38</v>
      </c>
      <c r="NU16" s="120"/>
      <c r="NV16" s="120"/>
      <c r="NW16" s="120"/>
      <c r="NX16" s="12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5" t="s">
        <v>39</v>
      </c>
      <c r="NK17" s="126"/>
      <c r="NL17" s="126"/>
      <c r="NM17" s="126"/>
      <c r="NN17" s="127"/>
      <c r="NO17" s="122"/>
      <c r="NP17" s="123"/>
      <c r="NQ17" s="123"/>
      <c r="NR17" s="123"/>
      <c r="NS17" s="124"/>
      <c r="NT17" s="122"/>
      <c r="NU17" s="123"/>
      <c r="NV17" s="123"/>
      <c r="NW17" s="123"/>
      <c r="NX17" s="12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8" t="s">
        <v>75</v>
      </c>
      <c r="NP18" s="109"/>
      <c r="NQ18" s="109"/>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10"/>
      <c r="NP19" s="111"/>
      <c r="NQ19" s="111"/>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104.9</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102.7</v>
      </c>
      <c r="BJ33" s="70"/>
      <c r="BK33" s="70"/>
      <c r="BL33" s="70"/>
      <c r="BM33" s="70"/>
      <c r="BN33" s="70"/>
      <c r="BO33" s="70"/>
      <c r="BP33" s="70"/>
      <c r="BQ33" s="70"/>
      <c r="BR33" s="70"/>
      <c r="BS33" s="70"/>
      <c r="BT33" s="70"/>
      <c r="BU33" s="70"/>
      <c r="BV33" s="70"/>
      <c r="BW33" s="71"/>
      <c r="BX33" s="69">
        <f>データ!AM7</f>
        <v>102.2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98.1</v>
      </c>
      <c r="DE33" s="70"/>
      <c r="DF33" s="70"/>
      <c r="DG33" s="70"/>
      <c r="DH33" s="70"/>
      <c r="DI33" s="70"/>
      <c r="DJ33" s="70"/>
      <c r="DK33" s="70"/>
      <c r="DL33" s="70"/>
      <c r="DM33" s="70"/>
      <c r="DN33" s="70"/>
      <c r="DO33" s="70"/>
      <c r="DP33" s="70"/>
      <c r="DQ33" s="70"/>
      <c r="DR33" s="71"/>
      <c r="DS33" s="69">
        <f>データ!AU7</f>
        <v>95.3</v>
      </c>
      <c r="DT33" s="70"/>
      <c r="DU33" s="70"/>
      <c r="DV33" s="70"/>
      <c r="DW33" s="70"/>
      <c r="DX33" s="70"/>
      <c r="DY33" s="70"/>
      <c r="DZ33" s="70"/>
      <c r="EA33" s="70"/>
      <c r="EB33" s="70"/>
      <c r="EC33" s="70"/>
      <c r="ED33" s="70"/>
      <c r="EE33" s="70"/>
      <c r="EF33" s="70"/>
      <c r="EG33" s="71"/>
      <c r="EH33" s="69">
        <f>データ!AV7</f>
        <v>92</v>
      </c>
      <c r="EI33" s="70"/>
      <c r="EJ33" s="70"/>
      <c r="EK33" s="70"/>
      <c r="EL33" s="70"/>
      <c r="EM33" s="70"/>
      <c r="EN33" s="70"/>
      <c r="EO33" s="70"/>
      <c r="EP33" s="70"/>
      <c r="EQ33" s="70"/>
      <c r="ER33" s="70"/>
      <c r="ES33" s="70"/>
      <c r="ET33" s="70"/>
      <c r="EU33" s="70"/>
      <c r="EV33" s="71"/>
      <c r="EW33" s="69">
        <f>データ!AW7</f>
        <v>92.4</v>
      </c>
      <c r="EX33" s="70"/>
      <c r="EY33" s="70"/>
      <c r="EZ33" s="70"/>
      <c r="FA33" s="70"/>
      <c r="FB33" s="70"/>
      <c r="FC33" s="70"/>
      <c r="FD33" s="70"/>
      <c r="FE33" s="70"/>
      <c r="FF33" s="70"/>
      <c r="FG33" s="70"/>
      <c r="FH33" s="70"/>
      <c r="FI33" s="70"/>
      <c r="FJ33" s="70"/>
      <c r="FK33" s="71"/>
      <c r="FL33" s="69">
        <f>データ!AX7</f>
        <v>92.3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97.5</v>
      </c>
      <c r="GS33" s="70"/>
      <c r="GT33" s="70"/>
      <c r="GU33" s="70"/>
      <c r="GV33" s="70"/>
      <c r="GW33" s="70"/>
      <c r="GX33" s="70"/>
      <c r="GY33" s="70"/>
      <c r="GZ33" s="70"/>
      <c r="HA33" s="70"/>
      <c r="HB33" s="70"/>
      <c r="HC33" s="70"/>
      <c r="HD33" s="70"/>
      <c r="HE33" s="70"/>
      <c r="HF33" s="71"/>
      <c r="HG33" s="69">
        <f>データ!BF7</f>
        <v>94.4</v>
      </c>
      <c r="HH33" s="70"/>
      <c r="HI33" s="70"/>
      <c r="HJ33" s="70"/>
      <c r="HK33" s="70"/>
      <c r="HL33" s="70"/>
      <c r="HM33" s="70"/>
      <c r="HN33" s="70"/>
      <c r="HO33" s="70"/>
      <c r="HP33" s="70"/>
      <c r="HQ33" s="70"/>
      <c r="HR33" s="70"/>
      <c r="HS33" s="70"/>
      <c r="HT33" s="70"/>
      <c r="HU33" s="71"/>
      <c r="HV33" s="69">
        <f>データ!BG7</f>
        <v>91.3</v>
      </c>
      <c r="HW33" s="70"/>
      <c r="HX33" s="70"/>
      <c r="HY33" s="70"/>
      <c r="HZ33" s="70"/>
      <c r="IA33" s="70"/>
      <c r="IB33" s="70"/>
      <c r="IC33" s="70"/>
      <c r="ID33" s="70"/>
      <c r="IE33" s="70"/>
      <c r="IF33" s="70"/>
      <c r="IG33" s="70"/>
      <c r="IH33" s="70"/>
      <c r="II33" s="70"/>
      <c r="IJ33" s="71"/>
      <c r="IK33" s="69">
        <f>データ!BH7</f>
        <v>91.8</v>
      </c>
      <c r="IL33" s="70"/>
      <c r="IM33" s="70"/>
      <c r="IN33" s="70"/>
      <c r="IO33" s="70"/>
      <c r="IP33" s="70"/>
      <c r="IQ33" s="70"/>
      <c r="IR33" s="70"/>
      <c r="IS33" s="70"/>
      <c r="IT33" s="70"/>
      <c r="IU33" s="70"/>
      <c r="IV33" s="70"/>
      <c r="IW33" s="70"/>
      <c r="IX33" s="70"/>
      <c r="IY33" s="71"/>
      <c r="IZ33" s="69">
        <f>データ!BI7</f>
        <v>91.5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77.599999999999994</v>
      </c>
      <c r="KG33" s="70"/>
      <c r="KH33" s="70"/>
      <c r="KI33" s="70"/>
      <c r="KJ33" s="70"/>
      <c r="KK33" s="70"/>
      <c r="KL33" s="70"/>
      <c r="KM33" s="70"/>
      <c r="KN33" s="70"/>
      <c r="KO33" s="70"/>
      <c r="KP33" s="70"/>
      <c r="KQ33" s="70"/>
      <c r="KR33" s="70"/>
      <c r="KS33" s="70"/>
      <c r="KT33" s="71"/>
      <c r="KU33" s="69">
        <f>データ!BQ7</f>
        <v>78</v>
      </c>
      <c r="KV33" s="70"/>
      <c r="KW33" s="70"/>
      <c r="KX33" s="70"/>
      <c r="KY33" s="70"/>
      <c r="KZ33" s="70"/>
      <c r="LA33" s="70"/>
      <c r="LB33" s="70"/>
      <c r="LC33" s="70"/>
      <c r="LD33" s="70"/>
      <c r="LE33" s="70"/>
      <c r="LF33" s="70"/>
      <c r="LG33" s="70"/>
      <c r="LH33" s="70"/>
      <c r="LI33" s="71"/>
      <c r="LJ33" s="69">
        <f>データ!BR7</f>
        <v>75</v>
      </c>
      <c r="LK33" s="70"/>
      <c r="LL33" s="70"/>
      <c r="LM33" s="70"/>
      <c r="LN33" s="70"/>
      <c r="LO33" s="70"/>
      <c r="LP33" s="70"/>
      <c r="LQ33" s="70"/>
      <c r="LR33" s="70"/>
      <c r="LS33" s="70"/>
      <c r="LT33" s="70"/>
      <c r="LU33" s="70"/>
      <c r="LV33" s="70"/>
      <c r="LW33" s="70"/>
      <c r="LX33" s="71"/>
      <c r="LY33" s="69">
        <f>データ!BS7</f>
        <v>74.900000000000006</v>
      </c>
      <c r="LZ33" s="70"/>
      <c r="MA33" s="70"/>
      <c r="MB33" s="70"/>
      <c r="MC33" s="70"/>
      <c r="MD33" s="70"/>
      <c r="ME33" s="70"/>
      <c r="MF33" s="70"/>
      <c r="MG33" s="70"/>
      <c r="MH33" s="70"/>
      <c r="MI33" s="70"/>
      <c r="MJ33" s="70"/>
      <c r="MK33" s="70"/>
      <c r="ML33" s="70"/>
      <c r="MM33" s="71"/>
      <c r="MN33" s="69">
        <f>データ!BT7</f>
        <v>75.3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184</v>
      </c>
      <c r="NK39" s="160"/>
      <c r="NL39" s="160"/>
      <c r="NM39" s="160"/>
      <c r="NN39" s="160"/>
      <c r="NO39" s="160"/>
      <c r="NP39" s="160"/>
      <c r="NQ39" s="160"/>
      <c r="NR39" s="160"/>
      <c r="NS39" s="160"/>
      <c r="NT39" s="160"/>
      <c r="NU39" s="160"/>
      <c r="NV39" s="160"/>
      <c r="NW39" s="160"/>
      <c r="NX39" s="16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69266</v>
      </c>
      <c r="Q55" s="67"/>
      <c r="R55" s="67"/>
      <c r="S55" s="67"/>
      <c r="T55" s="67"/>
      <c r="U55" s="67"/>
      <c r="V55" s="67"/>
      <c r="W55" s="67"/>
      <c r="X55" s="67"/>
      <c r="Y55" s="67"/>
      <c r="Z55" s="67"/>
      <c r="AA55" s="67"/>
      <c r="AB55" s="67"/>
      <c r="AC55" s="67"/>
      <c r="AD55" s="68"/>
      <c r="AE55" s="66">
        <f>データ!CB7</f>
        <v>70047</v>
      </c>
      <c r="AF55" s="67"/>
      <c r="AG55" s="67"/>
      <c r="AH55" s="67"/>
      <c r="AI55" s="67"/>
      <c r="AJ55" s="67"/>
      <c r="AK55" s="67"/>
      <c r="AL55" s="67"/>
      <c r="AM55" s="67"/>
      <c r="AN55" s="67"/>
      <c r="AO55" s="67"/>
      <c r="AP55" s="67"/>
      <c r="AQ55" s="67"/>
      <c r="AR55" s="67"/>
      <c r="AS55" s="68"/>
      <c r="AT55" s="66">
        <f>データ!CC7</f>
        <v>74147</v>
      </c>
      <c r="AU55" s="67"/>
      <c r="AV55" s="67"/>
      <c r="AW55" s="67"/>
      <c r="AX55" s="67"/>
      <c r="AY55" s="67"/>
      <c r="AZ55" s="67"/>
      <c r="BA55" s="67"/>
      <c r="BB55" s="67"/>
      <c r="BC55" s="67"/>
      <c r="BD55" s="67"/>
      <c r="BE55" s="67"/>
      <c r="BF55" s="67"/>
      <c r="BG55" s="67"/>
      <c r="BH55" s="68"/>
      <c r="BI55" s="66">
        <f>データ!CD7</f>
        <v>75658</v>
      </c>
      <c r="BJ55" s="67"/>
      <c r="BK55" s="67"/>
      <c r="BL55" s="67"/>
      <c r="BM55" s="67"/>
      <c r="BN55" s="67"/>
      <c r="BO55" s="67"/>
      <c r="BP55" s="67"/>
      <c r="BQ55" s="67"/>
      <c r="BR55" s="67"/>
      <c r="BS55" s="67"/>
      <c r="BT55" s="67"/>
      <c r="BU55" s="67"/>
      <c r="BV55" s="67"/>
      <c r="BW55" s="68"/>
      <c r="BX55" s="66">
        <f>データ!CE7</f>
        <v>77244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19809</v>
      </c>
      <c r="DE55" s="67"/>
      <c r="DF55" s="67"/>
      <c r="DG55" s="67"/>
      <c r="DH55" s="67"/>
      <c r="DI55" s="67"/>
      <c r="DJ55" s="67"/>
      <c r="DK55" s="67"/>
      <c r="DL55" s="67"/>
      <c r="DM55" s="67"/>
      <c r="DN55" s="67"/>
      <c r="DO55" s="67"/>
      <c r="DP55" s="67"/>
      <c r="DQ55" s="67"/>
      <c r="DR55" s="68"/>
      <c r="DS55" s="66">
        <f>データ!CM7</f>
        <v>20972</v>
      </c>
      <c r="DT55" s="67"/>
      <c r="DU55" s="67"/>
      <c r="DV55" s="67"/>
      <c r="DW55" s="67"/>
      <c r="DX55" s="67"/>
      <c r="DY55" s="67"/>
      <c r="DZ55" s="67"/>
      <c r="EA55" s="67"/>
      <c r="EB55" s="67"/>
      <c r="EC55" s="67"/>
      <c r="ED55" s="67"/>
      <c r="EE55" s="67"/>
      <c r="EF55" s="67"/>
      <c r="EG55" s="68"/>
      <c r="EH55" s="66">
        <f>データ!CN7</f>
        <v>22075</v>
      </c>
      <c r="EI55" s="67"/>
      <c r="EJ55" s="67"/>
      <c r="EK55" s="67"/>
      <c r="EL55" s="67"/>
      <c r="EM55" s="67"/>
      <c r="EN55" s="67"/>
      <c r="EO55" s="67"/>
      <c r="EP55" s="67"/>
      <c r="EQ55" s="67"/>
      <c r="ER55" s="67"/>
      <c r="ES55" s="67"/>
      <c r="ET55" s="67"/>
      <c r="EU55" s="67"/>
      <c r="EV55" s="68"/>
      <c r="EW55" s="66">
        <f>データ!CO7</f>
        <v>23493</v>
      </c>
      <c r="EX55" s="67"/>
      <c r="EY55" s="67"/>
      <c r="EZ55" s="67"/>
      <c r="FA55" s="67"/>
      <c r="FB55" s="67"/>
      <c r="FC55" s="67"/>
      <c r="FD55" s="67"/>
      <c r="FE55" s="67"/>
      <c r="FF55" s="67"/>
      <c r="FG55" s="67"/>
      <c r="FH55" s="67"/>
      <c r="FI55" s="67"/>
      <c r="FJ55" s="67"/>
      <c r="FK55" s="68"/>
      <c r="FL55" s="66">
        <f>データ!CP7</f>
        <v>24554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45.2</v>
      </c>
      <c r="GS55" s="70"/>
      <c r="GT55" s="70"/>
      <c r="GU55" s="70"/>
      <c r="GV55" s="70"/>
      <c r="GW55" s="70"/>
      <c r="GX55" s="70"/>
      <c r="GY55" s="70"/>
      <c r="GZ55" s="70"/>
      <c r="HA55" s="70"/>
      <c r="HB55" s="70"/>
      <c r="HC55" s="70"/>
      <c r="HD55" s="70"/>
      <c r="HE55" s="70"/>
      <c r="HF55" s="71"/>
      <c r="HG55" s="69">
        <f>データ!CX7</f>
        <v>44.9</v>
      </c>
      <c r="HH55" s="70"/>
      <c r="HI55" s="70"/>
      <c r="HJ55" s="70"/>
      <c r="HK55" s="70"/>
      <c r="HL55" s="70"/>
      <c r="HM55" s="70"/>
      <c r="HN55" s="70"/>
      <c r="HO55" s="70"/>
      <c r="HP55" s="70"/>
      <c r="HQ55" s="70"/>
      <c r="HR55" s="70"/>
      <c r="HS55" s="70"/>
      <c r="HT55" s="70"/>
      <c r="HU55" s="71"/>
      <c r="HV55" s="69">
        <f>データ!CY7</f>
        <v>44.4</v>
      </c>
      <c r="HW55" s="70"/>
      <c r="HX55" s="70"/>
      <c r="HY55" s="70"/>
      <c r="HZ55" s="70"/>
      <c r="IA55" s="70"/>
      <c r="IB55" s="70"/>
      <c r="IC55" s="70"/>
      <c r="ID55" s="70"/>
      <c r="IE55" s="70"/>
      <c r="IF55" s="70"/>
      <c r="IG55" s="70"/>
      <c r="IH55" s="70"/>
      <c r="II55" s="70"/>
      <c r="IJ55" s="71"/>
      <c r="IK55" s="69">
        <f>データ!CZ7</f>
        <v>42.8</v>
      </c>
      <c r="IL55" s="70"/>
      <c r="IM55" s="70"/>
      <c r="IN55" s="70"/>
      <c r="IO55" s="70"/>
      <c r="IP55" s="70"/>
      <c r="IQ55" s="70"/>
      <c r="IR55" s="70"/>
      <c r="IS55" s="70"/>
      <c r="IT55" s="70"/>
      <c r="IU55" s="70"/>
      <c r="IV55" s="70"/>
      <c r="IW55" s="70"/>
      <c r="IX55" s="70"/>
      <c r="IY55" s="71"/>
      <c r="IZ55" s="69">
        <f>データ!DA7</f>
        <v>41.7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27.5</v>
      </c>
      <c r="KG55" s="70"/>
      <c r="KH55" s="70"/>
      <c r="KI55" s="70"/>
      <c r="KJ55" s="70"/>
      <c r="KK55" s="70"/>
      <c r="KL55" s="70"/>
      <c r="KM55" s="70"/>
      <c r="KN55" s="70"/>
      <c r="KO55" s="70"/>
      <c r="KP55" s="70"/>
      <c r="KQ55" s="70"/>
      <c r="KR55" s="70"/>
      <c r="KS55" s="70"/>
      <c r="KT55" s="71"/>
      <c r="KU55" s="69">
        <f>データ!DI7</f>
        <v>29.1</v>
      </c>
      <c r="KV55" s="70"/>
      <c r="KW55" s="70"/>
      <c r="KX55" s="70"/>
      <c r="KY55" s="70"/>
      <c r="KZ55" s="70"/>
      <c r="LA55" s="70"/>
      <c r="LB55" s="70"/>
      <c r="LC55" s="70"/>
      <c r="LD55" s="70"/>
      <c r="LE55" s="70"/>
      <c r="LF55" s="70"/>
      <c r="LG55" s="70"/>
      <c r="LH55" s="70"/>
      <c r="LI55" s="71"/>
      <c r="LJ55" s="69">
        <f>データ!DJ7</f>
        <v>29.3</v>
      </c>
      <c r="LK55" s="70"/>
      <c r="LL55" s="70"/>
      <c r="LM55" s="70"/>
      <c r="LN55" s="70"/>
      <c r="LO55" s="70"/>
      <c r="LP55" s="70"/>
      <c r="LQ55" s="70"/>
      <c r="LR55" s="70"/>
      <c r="LS55" s="70"/>
      <c r="LT55" s="70"/>
      <c r="LU55" s="70"/>
      <c r="LV55" s="70"/>
      <c r="LW55" s="70"/>
      <c r="LX55" s="71"/>
      <c r="LY55" s="69">
        <f>データ!DK7</f>
        <v>30.4</v>
      </c>
      <c r="LZ55" s="70"/>
      <c r="MA55" s="70"/>
      <c r="MB55" s="70"/>
      <c r="MC55" s="70"/>
      <c r="MD55" s="70"/>
      <c r="ME55" s="70"/>
      <c r="MF55" s="70"/>
      <c r="MG55" s="70"/>
      <c r="MH55" s="70"/>
      <c r="MI55" s="70"/>
      <c r="MJ55" s="70"/>
      <c r="MK55" s="70"/>
      <c r="ML55" s="70"/>
      <c r="MM55" s="71"/>
      <c r="MN55" s="69">
        <f>データ!DL7</f>
        <v>31.1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47.5</v>
      </c>
      <c r="DH79" s="70"/>
      <c r="DI79" s="70"/>
      <c r="DJ79" s="70"/>
      <c r="DK79" s="70"/>
      <c r="DL79" s="70"/>
      <c r="DM79" s="70"/>
      <c r="DN79" s="70"/>
      <c r="DO79" s="70"/>
      <c r="DP79" s="70"/>
      <c r="DQ79" s="70"/>
      <c r="DR79" s="70"/>
      <c r="DS79" s="70"/>
      <c r="DT79" s="70"/>
      <c r="DU79" s="71"/>
      <c r="DV79" s="69">
        <f>データ!EE7</f>
        <v>50.3</v>
      </c>
      <c r="DW79" s="70"/>
      <c r="DX79" s="70"/>
      <c r="DY79" s="70"/>
      <c r="DZ79" s="70"/>
      <c r="EA79" s="70"/>
      <c r="EB79" s="70"/>
      <c r="EC79" s="70"/>
      <c r="ED79" s="70"/>
      <c r="EE79" s="70"/>
      <c r="EF79" s="70"/>
      <c r="EG79" s="70"/>
      <c r="EH79" s="70"/>
      <c r="EI79" s="70"/>
      <c r="EJ79" s="71"/>
      <c r="EK79" s="69">
        <f>データ!EF7</f>
        <v>51.7</v>
      </c>
      <c r="EL79" s="70"/>
      <c r="EM79" s="70"/>
      <c r="EN79" s="70"/>
      <c r="EO79" s="70"/>
      <c r="EP79" s="70"/>
      <c r="EQ79" s="70"/>
      <c r="ER79" s="70"/>
      <c r="ES79" s="70"/>
      <c r="ET79" s="70"/>
      <c r="EU79" s="70"/>
      <c r="EV79" s="70"/>
      <c r="EW79" s="70"/>
      <c r="EX79" s="70"/>
      <c r="EY79" s="71"/>
      <c r="EZ79" s="69">
        <f>データ!EG7</f>
        <v>55.3</v>
      </c>
      <c r="FA79" s="70"/>
      <c r="FB79" s="70"/>
      <c r="FC79" s="70"/>
      <c r="FD79" s="70"/>
      <c r="FE79" s="70"/>
      <c r="FF79" s="70"/>
      <c r="FG79" s="70"/>
      <c r="FH79" s="70"/>
      <c r="FI79" s="70"/>
      <c r="FJ79" s="70"/>
      <c r="FK79" s="70"/>
      <c r="FL79" s="70"/>
      <c r="FM79" s="70"/>
      <c r="FN79" s="71"/>
      <c r="FO79" s="69">
        <f>データ!EH7</f>
        <v>58.7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54.6</v>
      </c>
      <c r="GU79" s="70"/>
      <c r="GV79" s="70"/>
      <c r="GW79" s="70"/>
      <c r="GX79" s="70"/>
      <c r="GY79" s="70"/>
      <c r="GZ79" s="70"/>
      <c r="HA79" s="70"/>
      <c r="HB79" s="70"/>
      <c r="HC79" s="70"/>
      <c r="HD79" s="70"/>
      <c r="HE79" s="70"/>
      <c r="HF79" s="70"/>
      <c r="HG79" s="70"/>
      <c r="HH79" s="71"/>
      <c r="HI79" s="69">
        <f>データ!EP7</f>
        <v>54.4</v>
      </c>
      <c r="HJ79" s="70"/>
      <c r="HK79" s="70"/>
      <c r="HL79" s="70"/>
      <c r="HM79" s="70"/>
      <c r="HN79" s="70"/>
      <c r="HO79" s="70"/>
      <c r="HP79" s="70"/>
      <c r="HQ79" s="70"/>
      <c r="HR79" s="70"/>
      <c r="HS79" s="70"/>
      <c r="HT79" s="70"/>
      <c r="HU79" s="70"/>
      <c r="HV79" s="70"/>
      <c r="HW79" s="71"/>
      <c r="HX79" s="69">
        <f>データ!EQ7</f>
        <v>59.2</v>
      </c>
      <c r="HY79" s="70"/>
      <c r="HZ79" s="70"/>
      <c r="IA79" s="70"/>
      <c r="IB79" s="70"/>
      <c r="IC79" s="70"/>
      <c r="ID79" s="70"/>
      <c r="IE79" s="70"/>
      <c r="IF79" s="70"/>
      <c r="IG79" s="70"/>
      <c r="IH79" s="70"/>
      <c r="II79" s="70"/>
      <c r="IJ79" s="70"/>
      <c r="IK79" s="70"/>
      <c r="IL79" s="71"/>
      <c r="IM79" s="69">
        <f>データ!ER7</f>
        <v>62.8</v>
      </c>
      <c r="IN79" s="70"/>
      <c r="IO79" s="70"/>
      <c r="IP79" s="70"/>
      <c r="IQ79" s="70"/>
      <c r="IR79" s="70"/>
      <c r="IS79" s="70"/>
      <c r="IT79" s="70"/>
      <c r="IU79" s="70"/>
      <c r="IV79" s="70"/>
      <c r="IW79" s="70"/>
      <c r="IX79" s="70"/>
      <c r="IY79" s="70"/>
      <c r="IZ79" s="70"/>
      <c r="JA79" s="71"/>
      <c r="JB79" s="69">
        <f>データ!ES7</f>
        <v>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56887484</v>
      </c>
      <c r="KH79" s="67"/>
      <c r="KI79" s="67"/>
      <c r="KJ79" s="67"/>
      <c r="KK79" s="67"/>
      <c r="KL79" s="67"/>
      <c r="KM79" s="67"/>
      <c r="KN79" s="67"/>
      <c r="KO79" s="67"/>
      <c r="KP79" s="67"/>
      <c r="KQ79" s="67"/>
      <c r="KR79" s="67"/>
      <c r="KS79" s="67"/>
      <c r="KT79" s="67"/>
      <c r="KU79" s="68"/>
      <c r="KV79" s="66">
        <f>データ!FA7</f>
        <v>58131549</v>
      </c>
      <c r="KW79" s="67"/>
      <c r="KX79" s="67"/>
      <c r="KY79" s="67"/>
      <c r="KZ79" s="67"/>
      <c r="LA79" s="67"/>
      <c r="LB79" s="67"/>
      <c r="LC79" s="67"/>
      <c r="LD79" s="67"/>
      <c r="LE79" s="67"/>
      <c r="LF79" s="67"/>
      <c r="LG79" s="67"/>
      <c r="LH79" s="67"/>
      <c r="LI79" s="67"/>
      <c r="LJ79" s="68"/>
      <c r="LK79" s="66">
        <f>データ!FB7</f>
        <v>61635581</v>
      </c>
      <c r="LL79" s="67"/>
      <c r="LM79" s="67"/>
      <c r="LN79" s="67"/>
      <c r="LO79" s="67"/>
      <c r="LP79" s="67"/>
      <c r="LQ79" s="67"/>
      <c r="LR79" s="67"/>
      <c r="LS79" s="67"/>
      <c r="LT79" s="67"/>
      <c r="LU79" s="67"/>
      <c r="LV79" s="67"/>
      <c r="LW79" s="67"/>
      <c r="LX79" s="67"/>
      <c r="LY79" s="68"/>
      <c r="LZ79" s="66">
        <f>データ!FC7</f>
        <v>62799690</v>
      </c>
      <c r="MA79" s="67"/>
      <c r="MB79" s="67"/>
      <c r="MC79" s="67"/>
      <c r="MD79" s="67"/>
      <c r="ME79" s="67"/>
      <c r="MF79" s="67"/>
      <c r="MG79" s="67"/>
      <c r="MH79" s="67"/>
      <c r="MI79" s="67"/>
      <c r="MJ79" s="67"/>
      <c r="MK79" s="67"/>
      <c r="ML79" s="67"/>
      <c r="MM79" s="67"/>
      <c r="MN79" s="68"/>
      <c r="MO79" s="66">
        <f>データ!FD7</f>
        <v>63678396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dK/NOCk9vlkOuP4kri9vyOqx+pbIizQX+6JEH9onMRjHoB6NFE58VJk3JMnIChcNKT2swIkJMawL9YKi+MfCQ==" saltValue="Lgy1Rn1Yfl0/CoO0/kBb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6" t="s">
        <v>110</v>
      </c>
      <c r="AJ4" s="157"/>
      <c r="AK4" s="157"/>
      <c r="AL4" s="157"/>
      <c r="AM4" s="157"/>
      <c r="AN4" s="157"/>
      <c r="AO4" s="157"/>
      <c r="AP4" s="157"/>
      <c r="AQ4" s="157"/>
      <c r="AR4" s="157"/>
      <c r="AS4" s="158"/>
      <c r="AT4" s="155" t="s">
        <v>111</v>
      </c>
      <c r="AU4" s="154"/>
      <c r="AV4" s="154"/>
      <c r="AW4" s="154"/>
      <c r="AX4" s="154"/>
      <c r="AY4" s="154"/>
      <c r="AZ4" s="154"/>
      <c r="BA4" s="154"/>
      <c r="BB4" s="154"/>
      <c r="BC4" s="154"/>
      <c r="BD4" s="154"/>
      <c r="BE4" s="155" t="s">
        <v>112</v>
      </c>
      <c r="BF4" s="154"/>
      <c r="BG4" s="154"/>
      <c r="BH4" s="154"/>
      <c r="BI4" s="154"/>
      <c r="BJ4" s="154"/>
      <c r="BK4" s="154"/>
      <c r="BL4" s="154"/>
      <c r="BM4" s="154"/>
      <c r="BN4" s="154"/>
      <c r="BO4" s="154"/>
      <c r="BP4" s="156" t="s">
        <v>113</v>
      </c>
      <c r="BQ4" s="157"/>
      <c r="BR4" s="157"/>
      <c r="BS4" s="157"/>
      <c r="BT4" s="157"/>
      <c r="BU4" s="157"/>
      <c r="BV4" s="157"/>
      <c r="BW4" s="157"/>
      <c r="BX4" s="157"/>
      <c r="BY4" s="157"/>
      <c r="BZ4" s="158"/>
      <c r="CA4" s="154" t="s">
        <v>114</v>
      </c>
      <c r="CB4" s="154"/>
      <c r="CC4" s="154"/>
      <c r="CD4" s="154"/>
      <c r="CE4" s="154"/>
      <c r="CF4" s="154"/>
      <c r="CG4" s="154"/>
      <c r="CH4" s="154"/>
      <c r="CI4" s="154"/>
      <c r="CJ4" s="154"/>
      <c r="CK4" s="154"/>
      <c r="CL4" s="155"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5" t="s">
        <v>118</v>
      </c>
      <c r="DT4" s="154"/>
      <c r="DU4" s="154"/>
      <c r="DV4" s="154"/>
      <c r="DW4" s="154"/>
      <c r="DX4" s="154"/>
      <c r="DY4" s="154"/>
      <c r="DZ4" s="154"/>
      <c r="EA4" s="154"/>
      <c r="EB4" s="154"/>
      <c r="EC4" s="154"/>
      <c r="ED4" s="156" t="s">
        <v>119</v>
      </c>
      <c r="EE4" s="157"/>
      <c r="EF4" s="157"/>
      <c r="EG4" s="157"/>
      <c r="EH4" s="157"/>
      <c r="EI4" s="157"/>
      <c r="EJ4" s="157"/>
      <c r="EK4" s="157"/>
      <c r="EL4" s="157"/>
      <c r="EM4" s="157"/>
      <c r="EN4" s="158"/>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158</v>
      </c>
      <c r="BT5" s="49" t="s">
        <v>150</v>
      </c>
      <c r="BU5" s="49" t="s">
        <v>151</v>
      </c>
      <c r="BV5" s="49" t="s">
        <v>152</v>
      </c>
      <c r="BW5" s="49" t="s">
        <v>153</v>
      </c>
      <c r="BX5" s="49" t="s">
        <v>154</v>
      </c>
      <c r="BY5" s="49" t="s">
        <v>155</v>
      </c>
      <c r="BZ5" s="49" t="s">
        <v>156</v>
      </c>
      <c r="CA5" s="49" t="s">
        <v>157</v>
      </c>
      <c r="CB5" s="49" t="s">
        <v>159</v>
      </c>
      <c r="CC5" s="49" t="s">
        <v>160</v>
      </c>
      <c r="CD5" s="49" t="s">
        <v>158</v>
      </c>
      <c r="CE5" s="49" t="s">
        <v>150</v>
      </c>
      <c r="CF5" s="49" t="s">
        <v>151</v>
      </c>
      <c r="CG5" s="49" t="s">
        <v>152</v>
      </c>
      <c r="CH5" s="49" t="s">
        <v>153</v>
      </c>
      <c r="CI5" s="49" t="s">
        <v>154</v>
      </c>
      <c r="CJ5" s="49" t="s">
        <v>155</v>
      </c>
      <c r="CK5" s="49" t="s">
        <v>156</v>
      </c>
      <c r="CL5" s="49" t="s">
        <v>157</v>
      </c>
      <c r="CM5" s="49" t="s">
        <v>147</v>
      </c>
      <c r="CN5" s="49" t="s">
        <v>148</v>
      </c>
      <c r="CO5" s="49" t="s">
        <v>149</v>
      </c>
      <c r="CP5" s="49" t="s">
        <v>161</v>
      </c>
      <c r="CQ5" s="49" t="s">
        <v>151</v>
      </c>
      <c r="CR5" s="49" t="s">
        <v>152</v>
      </c>
      <c r="CS5" s="49" t="s">
        <v>153</v>
      </c>
      <c r="CT5" s="49" t="s">
        <v>154</v>
      </c>
      <c r="CU5" s="49" t="s">
        <v>155</v>
      </c>
      <c r="CV5" s="49" t="s">
        <v>156</v>
      </c>
      <c r="CW5" s="49" t="s">
        <v>146</v>
      </c>
      <c r="CX5" s="49" t="s">
        <v>147</v>
      </c>
      <c r="CY5" s="49" t="s">
        <v>160</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127520</v>
      </c>
      <c r="D6" s="50">
        <f t="shared" si="2"/>
        <v>46</v>
      </c>
      <c r="E6" s="50">
        <f t="shared" si="2"/>
        <v>6</v>
      </c>
      <c r="F6" s="50">
        <f t="shared" si="2"/>
        <v>0</v>
      </c>
      <c r="G6" s="50">
        <f t="shared" si="2"/>
        <v>1</v>
      </c>
      <c r="H6" s="151" t="str">
        <f>IF(H8&lt;&gt;I8,H8,"")&amp;IF(I8&lt;&gt;J8,I8,"")&amp;"　"&amp;J8</f>
        <v>千葉県　地方独立行政法人総合病院国保旭中央病院</v>
      </c>
      <c r="I6" s="152"/>
      <c r="J6" s="153"/>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40</v>
      </c>
      <c r="R6" s="50" t="str">
        <f t="shared" si="3"/>
        <v>対象</v>
      </c>
      <c r="S6" s="50" t="str">
        <f t="shared" si="3"/>
        <v>ド 透 I 未 訓 ガ</v>
      </c>
      <c r="T6" s="50" t="str">
        <f t="shared" si="3"/>
        <v>救 臨 が 感 災 地</v>
      </c>
      <c r="U6" s="51" t="str">
        <f>U8</f>
        <v>-</v>
      </c>
      <c r="V6" s="51">
        <f>V8</f>
        <v>116904</v>
      </c>
      <c r="W6" s="50" t="str">
        <f>W8</f>
        <v>非該当</v>
      </c>
      <c r="X6" s="50" t="str">
        <f t="shared" ref="X6" si="4">X8</f>
        <v>非該当</v>
      </c>
      <c r="Y6" s="50" t="str">
        <f t="shared" si="3"/>
        <v>７：１</v>
      </c>
      <c r="Z6" s="51">
        <f t="shared" si="3"/>
        <v>763</v>
      </c>
      <c r="AA6" s="51" t="str">
        <f t="shared" si="3"/>
        <v>-</v>
      </c>
      <c r="AB6" s="51" t="str">
        <f t="shared" si="3"/>
        <v>-</v>
      </c>
      <c r="AC6" s="51">
        <f t="shared" si="3"/>
        <v>220</v>
      </c>
      <c r="AD6" s="51">
        <f t="shared" si="3"/>
        <v>6</v>
      </c>
      <c r="AE6" s="51">
        <f t="shared" si="3"/>
        <v>989</v>
      </c>
      <c r="AF6" s="51">
        <f t="shared" si="3"/>
        <v>763</v>
      </c>
      <c r="AG6" s="51" t="str">
        <f t="shared" si="3"/>
        <v>-</v>
      </c>
      <c r="AH6" s="51">
        <f t="shared" si="3"/>
        <v>763</v>
      </c>
      <c r="AI6" s="52">
        <f>IF(AI8="-",NA(),AI8)</f>
        <v>104.9</v>
      </c>
      <c r="AJ6" s="52">
        <f t="shared" ref="AJ6:AR6" si="5">IF(AJ8="-",NA(),AJ8)</f>
        <v>101</v>
      </c>
      <c r="AK6" s="52">
        <f t="shared" si="5"/>
        <v>101.8</v>
      </c>
      <c r="AL6" s="52">
        <f t="shared" si="5"/>
        <v>102.7</v>
      </c>
      <c r="AM6" s="52">
        <f t="shared" si="5"/>
        <v>102.2</v>
      </c>
      <c r="AN6" s="52">
        <f t="shared" si="5"/>
        <v>100</v>
      </c>
      <c r="AO6" s="52">
        <f t="shared" si="5"/>
        <v>99.2</v>
      </c>
      <c r="AP6" s="52">
        <f t="shared" si="5"/>
        <v>102.9</v>
      </c>
      <c r="AQ6" s="52">
        <f t="shared" si="5"/>
        <v>106.1</v>
      </c>
      <c r="AR6" s="52">
        <f t="shared" si="5"/>
        <v>102.9</v>
      </c>
      <c r="AS6" s="52" t="str">
        <f>IF(AS8="-","【-】","【"&amp;SUBSTITUTE(TEXT(AS8,"#,##0.0"),"-","△")&amp;"】")</f>
        <v>【103.5】</v>
      </c>
      <c r="AT6" s="52">
        <f>IF(AT8="-",NA(),AT8)</f>
        <v>98.1</v>
      </c>
      <c r="AU6" s="52">
        <f t="shared" ref="AU6:BC6" si="6">IF(AU8="-",NA(),AU8)</f>
        <v>95.3</v>
      </c>
      <c r="AV6" s="52">
        <f t="shared" si="6"/>
        <v>92</v>
      </c>
      <c r="AW6" s="52">
        <f t="shared" si="6"/>
        <v>92.4</v>
      </c>
      <c r="AX6" s="52">
        <f t="shared" si="6"/>
        <v>92.3</v>
      </c>
      <c r="AY6" s="52">
        <f t="shared" si="6"/>
        <v>94.1</v>
      </c>
      <c r="AZ6" s="52">
        <f t="shared" si="6"/>
        <v>93.7</v>
      </c>
      <c r="BA6" s="52">
        <f t="shared" si="6"/>
        <v>88.7</v>
      </c>
      <c r="BB6" s="52">
        <f t="shared" si="6"/>
        <v>90.6</v>
      </c>
      <c r="BC6" s="52">
        <f t="shared" si="6"/>
        <v>90.6</v>
      </c>
      <c r="BD6" s="52" t="str">
        <f>IF(BD8="-","【-】","【"&amp;SUBSTITUTE(TEXT(BD8,"#,##0.0"),"-","△")&amp;"】")</f>
        <v>【86.4】</v>
      </c>
      <c r="BE6" s="52">
        <f>IF(BE8="-",NA(),BE8)</f>
        <v>97.5</v>
      </c>
      <c r="BF6" s="52">
        <f t="shared" ref="BF6:BN6" si="7">IF(BF8="-",NA(),BF8)</f>
        <v>94.4</v>
      </c>
      <c r="BG6" s="52">
        <f t="shared" si="7"/>
        <v>91.3</v>
      </c>
      <c r="BH6" s="52">
        <f t="shared" si="7"/>
        <v>91.8</v>
      </c>
      <c r="BI6" s="52">
        <f t="shared" si="7"/>
        <v>91.5</v>
      </c>
      <c r="BJ6" s="52">
        <f t="shared" si="7"/>
        <v>91.9</v>
      </c>
      <c r="BK6" s="52">
        <f t="shared" si="7"/>
        <v>91.6</v>
      </c>
      <c r="BL6" s="52">
        <f t="shared" si="7"/>
        <v>86.5</v>
      </c>
      <c r="BM6" s="52">
        <f t="shared" si="7"/>
        <v>88.6</v>
      </c>
      <c r="BN6" s="52">
        <f t="shared" si="7"/>
        <v>88.6</v>
      </c>
      <c r="BO6" s="52" t="str">
        <f>IF(BO8="-","【-】","【"&amp;SUBSTITUTE(TEXT(BO8,"#,##0.0"),"-","△")&amp;"】")</f>
        <v>【83.7】</v>
      </c>
      <c r="BP6" s="52">
        <f>IF(BP8="-",NA(),BP8)</f>
        <v>77.599999999999994</v>
      </c>
      <c r="BQ6" s="52">
        <f t="shared" ref="BQ6:BY6" si="8">IF(BQ8="-",NA(),BQ8)</f>
        <v>78</v>
      </c>
      <c r="BR6" s="52">
        <f t="shared" si="8"/>
        <v>75</v>
      </c>
      <c r="BS6" s="52">
        <f t="shared" si="8"/>
        <v>74.900000000000006</v>
      </c>
      <c r="BT6" s="52">
        <f t="shared" si="8"/>
        <v>75.3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69266</v>
      </c>
      <c r="CB6" s="53">
        <f t="shared" ref="CB6:CJ6" si="9">IF(CB8="-",NA(),CB8)</f>
        <v>70047</v>
      </c>
      <c r="CC6" s="53">
        <f t="shared" si="9"/>
        <v>74147</v>
      </c>
      <c r="CD6" s="53">
        <f t="shared" si="9"/>
        <v>75658</v>
      </c>
      <c r="CE6" s="53">
        <f t="shared" si="9"/>
        <v>77244</v>
      </c>
      <c r="CF6" s="53">
        <f t="shared" si="9"/>
        <v>68751</v>
      </c>
      <c r="CG6" s="53">
        <f t="shared" si="9"/>
        <v>70630</v>
      </c>
      <c r="CH6" s="53">
        <f t="shared" si="9"/>
        <v>75766</v>
      </c>
      <c r="CI6" s="53">
        <f t="shared" si="9"/>
        <v>79610</v>
      </c>
      <c r="CJ6" s="53">
        <f t="shared" si="9"/>
        <v>82275</v>
      </c>
      <c r="CK6" s="52" t="str">
        <f>IF(CK8="-","【-】","【"&amp;SUBSTITUTE(TEXT(CK8,"#,##0"),"-","△")&amp;"】")</f>
        <v>【61,837】</v>
      </c>
      <c r="CL6" s="53">
        <f>IF(CL8="-",NA(),CL8)</f>
        <v>19809</v>
      </c>
      <c r="CM6" s="53">
        <f t="shared" ref="CM6:CU6" si="10">IF(CM8="-",NA(),CM8)</f>
        <v>20972</v>
      </c>
      <c r="CN6" s="53">
        <f t="shared" si="10"/>
        <v>22075</v>
      </c>
      <c r="CO6" s="53">
        <f t="shared" si="10"/>
        <v>23493</v>
      </c>
      <c r="CP6" s="53">
        <f t="shared" si="10"/>
        <v>24554</v>
      </c>
      <c r="CQ6" s="53">
        <f t="shared" si="10"/>
        <v>19207</v>
      </c>
      <c r="CR6" s="53">
        <f t="shared" si="10"/>
        <v>20687</v>
      </c>
      <c r="CS6" s="53">
        <f t="shared" si="10"/>
        <v>22637</v>
      </c>
      <c r="CT6" s="53">
        <f t="shared" si="10"/>
        <v>23244</v>
      </c>
      <c r="CU6" s="53">
        <f t="shared" si="10"/>
        <v>23704</v>
      </c>
      <c r="CV6" s="52" t="str">
        <f>IF(CV8="-","【-】","【"&amp;SUBSTITUTE(TEXT(CV8,"#,##0"),"-","△")&amp;"】")</f>
        <v>【17,600】</v>
      </c>
      <c r="CW6" s="52">
        <f>IF(CW8="-",NA(),CW8)</f>
        <v>45.2</v>
      </c>
      <c r="CX6" s="52">
        <f t="shared" ref="CX6:DF6" si="11">IF(CX8="-",NA(),CX8)</f>
        <v>44.9</v>
      </c>
      <c r="CY6" s="52">
        <f t="shared" si="11"/>
        <v>44.4</v>
      </c>
      <c r="CZ6" s="52">
        <f t="shared" si="11"/>
        <v>42.8</v>
      </c>
      <c r="DA6" s="52">
        <f t="shared" si="11"/>
        <v>41.7</v>
      </c>
      <c r="DB6" s="52">
        <f t="shared" si="11"/>
        <v>48.3</v>
      </c>
      <c r="DC6" s="52">
        <f t="shared" si="11"/>
        <v>47.7</v>
      </c>
      <c r="DD6" s="52">
        <f t="shared" si="11"/>
        <v>51.8</v>
      </c>
      <c r="DE6" s="52">
        <f t="shared" si="11"/>
        <v>49.6</v>
      </c>
      <c r="DF6" s="52">
        <f t="shared" si="11"/>
        <v>48.8</v>
      </c>
      <c r="DG6" s="52" t="str">
        <f>IF(DG8="-","【-】","【"&amp;SUBSTITUTE(TEXT(DG8,"#,##0.0"),"-","△")&amp;"】")</f>
        <v>【55.6】</v>
      </c>
      <c r="DH6" s="52">
        <f>IF(DH8="-",NA(),DH8)</f>
        <v>27.5</v>
      </c>
      <c r="DI6" s="52">
        <f t="shared" ref="DI6:DQ6" si="12">IF(DI8="-",NA(),DI8)</f>
        <v>29.1</v>
      </c>
      <c r="DJ6" s="52">
        <f t="shared" si="12"/>
        <v>29.3</v>
      </c>
      <c r="DK6" s="52">
        <f t="shared" si="12"/>
        <v>30.4</v>
      </c>
      <c r="DL6" s="52">
        <f t="shared" si="12"/>
        <v>31.1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47.5</v>
      </c>
      <c r="EE6" s="52">
        <f t="shared" ref="EE6:EM6" si="14">IF(EE8="-",NA(),EE8)</f>
        <v>50.3</v>
      </c>
      <c r="EF6" s="52">
        <f t="shared" si="14"/>
        <v>51.7</v>
      </c>
      <c r="EG6" s="52">
        <f t="shared" si="14"/>
        <v>55.3</v>
      </c>
      <c r="EH6" s="52">
        <f t="shared" si="14"/>
        <v>58.7</v>
      </c>
      <c r="EI6" s="52">
        <f t="shared" si="14"/>
        <v>52.5</v>
      </c>
      <c r="EJ6" s="52">
        <f t="shared" si="14"/>
        <v>52.5</v>
      </c>
      <c r="EK6" s="52">
        <f t="shared" si="14"/>
        <v>54</v>
      </c>
      <c r="EL6" s="52">
        <f t="shared" si="14"/>
        <v>55.4</v>
      </c>
      <c r="EM6" s="52">
        <f t="shared" si="14"/>
        <v>55.5</v>
      </c>
      <c r="EN6" s="52" t="str">
        <f>IF(EN8="-","【-】","【"&amp;SUBSTITUTE(TEXT(EN8,"#,##0.0"),"-","△")&amp;"】")</f>
        <v>【56.4】</v>
      </c>
      <c r="EO6" s="52">
        <f>IF(EO8="-",NA(),EO8)</f>
        <v>54.6</v>
      </c>
      <c r="EP6" s="52">
        <f t="shared" ref="EP6:EX6" si="15">IF(EP8="-",NA(),EP8)</f>
        <v>54.4</v>
      </c>
      <c r="EQ6" s="52">
        <f t="shared" si="15"/>
        <v>59.2</v>
      </c>
      <c r="ER6" s="52">
        <f t="shared" si="15"/>
        <v>62.8</v>
      </c>
      <c r="ES6" s="52">
        <f t="shared" si="15"/>
        <v>67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56887484</v>
      </c>
      <c r="FA6" s="53">
        <f t="shared" ref="FA6:FI6" si="16">IF(FA8="-",NA(),FA8)</f>
        <v>58131549</v>
      </c>
      <c r="FB6" s="53">
        <f t="shared" si="16"/>
        <v>61635581</v>
      </c>
      <c r="FC6" s="53">
        <f t="shared" si="16"/>
        <v>62799690</v>
      </c>
      <c r="FD6" s="53">
        <f t="shared" si="16"/>
        <v>63678396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164</v>
      </c>
      <c r="B7" s="50">
        <f t="shared" ref="B7:AH7" si="17">B8</f>
        <v>2022</v>
      </c>
      <c r="C7" s="50">
        <f t="shared" si="17"/>
        <v>127520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40</v>
      </c>
      <c r="R7" s="50" t="str">
        <f t="shared" si="17"/>
        <v>対象</v>
      </c>
      <c r="S7" s="50" t="str">
        <f t="shared" si="17"/>
        <v>ド 透 I 未 訓 ガ</v>
      </c>
      <c r="T7" s="50" t="str">
        <f t="shared" si="17"/>
        <v>救 臨 が 感 災 地</v>
      </c>
      <c r="U7" s="51" t="str">
        <f>U8</f>
        <v>-</v>
      </c>
      <c r="V7" s="51">
        <f>V8</f>
        <v>116904</v>
      </c>
      <c r="W7" s="50" t="str">
        <f>W8</f>
        <v>非該当</v>
      </c>
      <c r="X7" s="50" t="str">
        <f t="shared" si="17"/>
        <v>非該当</v>
      </c>
      <c r="Y7" s="50" t="str">
        <f t="shared" si="17"/>
        <v>７：１</v>
      </c>
      <c r="Z7" s="51">
        <f t="shared" si="17"/>
        <v>763</v>
      </c>
      <c r="AA7" s="51" t="str">
        <f t="shared" si="17"/>
        <v>-</v>
      </c>
      <c r="AB7" s="51" t="str">
        <f t="shared" si="17"/>
        <v>-</v>
      </c>
      <c r="AC7" s="51">
        <f t="shared" si="17"/>
        <v>220</v>
      </c>
      <c r="AD7" s="51">
        <f t="shared" si="17"/>
        <v>6</v>
      </c>
      <c r="AE7" s="51">
        <f t="shared" si="17"/>
        <v>989</v>
      </c>
      <c r="AF7" s="51">
        <f t="shared" si="17"/>
        <v>763</v>
      </c>
      <c r="AG7" s="51" t="str">
        <f t="shared" si="17"/>
        <v>-</v>
      </c>
      <c r="AH7" s="51">
        <f t="shared" si="17"/>
        <v>763</v>
      </c>
      <c r="AI7" s="52">
        <f>AI8</f>
        <v>104.9</v>
      </c>
      <c r="AJ7" s="52">
        <f t="shared" ref="AJ7:AR7" si="18">AJ8</f>
        <v>101</v>
      </c>
      <c r="AK7" s="52">
        <f t="shared" si="18"/>
        <v>101.8</v>
      </c>
      <c r="AL7" s="52">
        <f t="shared" si="18"/>
        <v>102.7</v>
      </c>
      <c r="AM7" s="52">
        <f t="shared" si="18"/>
        <v>102.2</v>
      </c>
      <c r="AN7" s="52">
        <f t="shared" si="18"/>
        <v>100</v>
      </c>
      <c r="AO7" s="52">
        <f t="shared" si="18"/>
        <v>99.2</v>
      </c>
      <c r="AP7" s="52">
        <f t="shared" si="18"/>
        <v>102.9</v>
      </c>
      <c r="AQ7" s="52">
        <f t="shared" si="18"/>
        <v>106.1</v>
      </c>
      <c r="AR7" s="52">
        <f t="shared" si="18"/>
        <v>102.9</v>
      </c>
      <c r="AS7" s="52"/>
      <c r="AT7" s="52">
        <f>AT8</f>
        <v>98.1</v>
      </c>
      <c r="AU7" s="52">
        <f t="shared" ref="AU7:BC7" si="19">AU8</f>
        <v>95.3</v>
      </c>
      <c r="AV7" s="52">
        <f t="shared" si="19"/>
        <v>92</v>
      </c>
      <c r="AW7" s="52">
        <f t="shared" si="19"/>
        <v>92.4</v>
      </c>
      <c r="AX7" s="52">
        <f t="shared" si="19"/>
        <v>92.3</v>
      </c>
      <c r="AY7" s="52">
        <f t="shared" si="19"/>
        <v>94.1</v>
      </c>
      <c r="AZ7" s="52">
        <f t="shared" si="19"/>
        <v>93.7</v>
      </c>
      <c r="BA7" s="52">
        <f t="shared" si="19"/>
        <v>88.7</v>
      </c>
      <c r="BB7" s="52">
        <f t="shared" si="19"/>
        <v>90.6</v>
      </c>
      <c r="BC7" s="52">
        <f t="shared" si="19"/>
        <v>90.6</v>
      </c>
      <c r="BD7" s="52"/>
      <c r="BE7" s="52">
        <f>BE8</f>
        <v>97.5</v>
      </c>
      <c r="BF7" s="52">
        <f t="shared" ref="BF7:BN7" si="20">BF8</f>
        <v>94.4</v>
      </c>
      <c r="BG7" s="52">
        <f t="shared" si="20"/>
        <v>91.3</v>
      </c>
      <c r="BH7" s="52">
        <f t="shared" si="20"/>
        <v>91.8</v>
      </c>
      <c r="BI7" s="52">
        <f t="shared" si="20"/>
        <v>91.5</v>
      </c>
      <c r="BJ7" s="52">
        <f t="shared" si="20"/>
        <v>91.9</v>
      </c>
      <c r="BK7" s="52">
        <f t="shared" si="20"/>
        <v>91.6</v>
      </c>
      <c r="BL7" s="52">
        <f t="shared" si="20"/>
        <v>86.5</v>
      </c>
      <c r="BM7" s="52">
        <f t="shared" si="20"/>
        <v>88.6</v>
      </c>
      <c r="BN7" s="52">
        <f t="shared" si="20"/>
        <v>88.6</v>
      </c>
      <c r="BO7" s="52"/>
      <c r="BP7" s="52">
        <f>BP8</f>
        <v>77.599999999999994</v>
      </c>
      <c r="BQ7" s="52">
        <f t="shared" ref="BQ7:BY7" si="21">BQ8</f>
        <v>78</v>
      </c>
      <c r="BR7" s="52">
        <f t="shared" si="21"/>
        <v>75</v>
      </c>
      <c r="BS7" s="52">
        <f t="shared" si="21"/>
        <v>74.900000000000006</v>
      </c>
      <c r="BT7" s="52">
        <f t="shared" si="21"/>
        <v>75.3</v>
      </c>
      <c r="BU7" s="52">
        <f t="shared" si="21"/>
        <v>80.2</v>
      </c>
      <c r="BV7" s="52">
        <f t="shared" si="21"/>
        <v>79.8</v>
      </c>
      <c r="BW7" s="52">
        <f t="shared" si="21"/>
        <v>70.599999999999994</v>
      </c>
      <c r="BX7" s="52">
        <f t="shared" si="21"/>
        <v>71.400000000000006</v>
      </c>
      <c r="BY7" s="52">
        <f t="shared" si="21"/>
        <v>72.2</v>
      </c>
      <c r="BZ7" s="52"/>
      <c r="CA7" s="53">
        <f>CA8</f>
        <v>69266</v>
      </c>
      <c r="CB7" s="53">
        <f t="shared" ref="CB7:CJ7" si="22">CB8</f>
        <v>70047</v>
      </c>
      <c r="CC7" s="53">
        <f t="shared" si="22"/>
        <v>74147</v>
      </c>
      <c r="CD7" s="53">
        <f t="shared" si="22"/>
        <v>75658</v>
      </c>
      <c r="CE7" s="53">
        <f t="shared" si="22"/>
        <v>77244</v>
      </c>
      <c r="CF7" s="53">
        <f t="shared" si="22"/>
        <v>68751</v>
      </c>
      <c r="CG7" s="53">
        <f t="shared" si="22"/>
        <v>70630</v>
      </c>
      <c r="CH7" s="53">
        <f t="shared" si="22"/>
        <v>75766</v>
      </c>
      <c r="CI7" s="53">
        <f t="shared" si="22"/>
        <v>79610</v>
      </c>
      <c r="CJ7" s="53">
        <f t="shared" si="22"/>
        <v>82275</v>
      </c>
      <c r="CK7" s="52"/>
      <c r="CL7" s="53">
        <f>CL8</f>
        <v>19809</v>
      </c>
      <c r="CM7" s="53">
        <f t="shared" ref="CM7:CU7" si="23">CM8</f>
        <v>20972</v>
      </c>
      <c r="CN7" s="53">
        <f t="shared" si="23"/>
        <v>22075</v>
      </c>
      <c r="CO7" s="53">
        <f t="shared" si="23"/>
        <v>23493</v>
      </c>
      <c r="CP7" s="53">
        <f t="shared" si="23"/>
        <v>24554</v>
      </c>
      <c r="CQ7" s="53">
        <f t="shared" si="23"/>
        <v>19207</v>
      </c>
      <c r="CR7" s="53">
        <f t="shared" si="23"/>
        <v>20687</v>
      </c>
      <c r="CS7" s="53">
        <f t="shared" si="23"/>
        <v>22637</v>
      </c>
      <c r="CT7" s="53">
        <f t="shared" si="23"/>
        <v>23244</v>
      </c>
      <c r="CU7" s="53">
        <f t="shared" si="23"/>
        <v>23704</v>
      </c>
      <c r="CV7" s="52"/>
      <c r="CW7" s="52">
        <f>CW8</f>
        <v>45.2</v>
      </c>
      <c r="CX7" s="52">
        <f t="shared" ref="CX7:DF7" si="24">CX8</f>
        <v>44.9</v>
      </c>
      <c r="CY7" s="52">
        <f t="shared" si="24"/>
        <v>44.4</v>
      </c>
      <c r="CZ7" s="52">
        <f t="shared" si="24"/>
        <v>42.8</v>
      </c>
      <c r="DA7" s="52">
        <f t="shared" si="24"/>
        <v>41.7</v>
      </c>
      <c r="DB7" s="52">
        <f t="shared" si="24"/>
        <v>48.3</v>
      </c>
      <c r="DC7" s="52">
        <f t="shared" si="24"/>
        <v>47.7</v>
      </c>
      <c r="DD7" s="52">
        <f t="shared" si="24"/>
        <v>51.8</v>
      </c>
      <c r="DE7" s="52">
        <f t="shared" si="24"/>
        <v>49.6</v>
      </c>
      <c r="DF7" s="52">
        <f t="shared" si="24"/>
        <v>48.8</v>
      </c>
      <c r="DG7" s="52"/>
      <c r="DH7" s="52">
        <f>DH8</f>
        <v>27.5</v>
      </c>
      <c r="DI7" s="52">
        <f t="shared" ref="DI7:DQ7" si="25">DI8</f>
        <v>29.1</v>
      </c>
      <c r="DJ7" s="52">
        <f t="shared" si="25"/>
        <v>29.3</v>
      </c>
      <c r="DK7" s="52">
        <f t="shared" si="25"/>
        <v>30.4</v>
      </c>
      <c r="DL7" s="52">
        <f t="shared" si="25"/>
        <v>31.1</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47.5</v>
      </c>
      <c r="EE7" s="52">
        <f t="shared" ref="EE7:EM7" si="27">EE8</f>
        <v>50.3</v>
      </c>
      <c r="EF7" s="52">
        <f t="shared" si="27"/>
        <v>51.7</v>
      </c>
      <c r="EG7" s="52">
        <f t="shared" si="27"/>
        <v>55.3</v>
      </c>
      <c r="EH7" s="52">
        <f t="shared" si="27"/>
        <v>58.7</v>
      </c>
      <c r="EI7" s="52">
        <f t="shared" si="27"/>
        <v>52.5</v>
      </c>
      <c r="EJ7" s="52">
        <f t="shared" si="27"/>
        <v>52.5</v>
      </c>
      <c r="EK7" s="52">
        <f t="shared" si="27"/>
        <v>54</v>
      </c>
      <c r="EL7" s="52">
        <f t="shared" si="27"/>
        <v>55.4</v>
      </c>
      <c r="EM7" s="52">
        <f t="shared" si="27"/>
        <v>55.5</v>
      </c>
      <c r="EN7" s="52"/>
      <c r="EO7" s="52">
        <f>EO8</f>
        <v>54.6</v>
      </c>
      <c r="EP7" s="52">
        <f t="shared" ref="EP7:EX7" si="28">EP8</f>
        <v>54.4</v>
      </c>
      <c r="EQ7" s="52">
        <f t="shared" si="28"/>
        <v>59.2</v>
      </c>
      <c r="ER7" s="52">
        <f t="shared" si="28"/>
        <v>62.8</v>
      </c>
      <c r="ES7" s="52">
        <f t="shared" si="28"/>
        <v>67</v>
      </c>
      <c r="ET7" s="52">
        <f t="shared" si="28"/>
        <v>67.099999999999994</v>
      </c>
      <c r="EU7" s="52">
        <f t="shared" si="28"/>
        <v>67.900000000000006</v>
      </c>
      <c r="EV7" s="52">
        <f t="shared" si="28"/>
        <v>69.2</v>
      </c>
      <c r="EW7" s="52">
        <f t="shared" si="28"/>
        <v>70.8</v>
      </c>
      <c r="EX7" s="52">
        <f t="shared" si="28"/>
        <v>70.7</v>
      </c>
      <c r="EY7" s="52"/>
      <c r="EZ7" s="53">
        <f>EZ8</f>
        <v>56887484</v>
      </c>
      <c r="FA7" s="53">
        <f t="shared" ref="FA7:FI7" si="29">FA8</f>
        <v>58131549</v>
      </c>
      <c r="FB7" s="53">
        <f t="shared" si="29"/>
        <v>61635581</v>
      </c>
      <c r="FC7" s="53">
        <f t="shared" si="29"/>
        <v>62799690</v>
      </c>
      <c r="FD7" s="53">
        <f t="shared" si="29"/>
        <v>63678396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127520</v>
      </c>
      <c r="D8" s="55">
        <v>46</v>
      </c>
      <c r="E8" s="55">
        <v>6</v>
      </c>
      <c r="F8" s="55">
        <v>0</v>
      </c>
      <c r="G8" s="55">
        <v>1</v>
      </c>
      <c r="H8" s="55" t="s">
        <v>165</v>
      </c>
      <c r="I8" s="55" t="s">
        <v>166</v>
      </c>
      <c r="J8" s="55" t="s">
        <v>166</v>
      </c>
      <c r="K8" s="55" t="s">
        <v>167</v>
      </c>
      <c r="L8" s="55" t="s">
        <v>168</v>
      </c>
      <c r="M8" s="55" t="s">
        <v>169</v>
      </c>
      <c r="N8" s="55" t="s">
        <v>170</v>
      </c>
      <c r="O8" s="55" t="s">
        <v>171</v>
      </c>
      <c r="P8" s="55" t="s">
        <v>172</v>
      </c>
      <c r="Q8" s="56">
        <v>40</v>
      </c>
      <c r="R8" s="55" t="s">
        <v>173</v>
      </c>
      <c r="S8" s="55" t="s">
        <v>174</v>
      </c>
      <c r="T8" s="55" t="s">
        <v>175</v>
      </c>
      <c r="U8" s="56" t="s">
        <v>40</v>
      </c>
      <c r="V8" s="56">
        <v>116904</v>
      </c>
      <c r="W8" s="55" t="s">
        <v>176</v>
      </c>
      <c r="X8" s="55" t="s">
        <v>176</v>
      </c>
      <c r="Y8" s="57" t="s">
        <v>177</v>
      </c>
      <c r="Z8" s="56">
        <v>763</v>
      </c>
      <c r="AA8" s="56" t="s">
        <v>40</v>
      </c>
      <c r="AB8" s="56" t="s">
        <v>40</v>
      </c>
      <c r="AC8" s="56">
        <v>220</v>
      </c>
      <c r="AD8" s="56">
        <v>6</v>
      </c>
      <c r="AE8" s="56">
        <v>989</v>
      </c>
      <c r="AF8" s="56">
        <v>763</v>
      </c>
      <c r="AG8" s="56" t="s">
        <v>40</v>
      </c>
      <c r="AH8" s="56">
        <v>763</v>
      </c>
      <c r="AI8" s="58">
        <v>104.9</v>
      </c>
      <c r="AJ8" s="58">
        <v>101</v>
      </c>
      <c r="AK8" s="58">
        <v>101.8</v>
      </c>
      <c r="AL8" s="58">
        <v>102.7</v>
      </c>
      <c r="AM8" s="58">
        <v>102.2</v>
      </c>
      <c r="AN8" s="58">
        <v>100</v>
      </c>
      <c r="AO8" s="58">
        <v>99.2</v>
      </c>
      <c r="AP8" s="58">
        <v>102.9</v>
      </c>
      <c r="AQ8" s="58">
        <v>106.1</v>
      </c>
      <c r="AR8" s="58">
        <v>102.9</v>
      </c>
      <c r="AS8" s="58">
        <v>103.5</v>
      </c>
      <c r="AT8" s="58">
        <v>98.1</v>
      </c>
      <c r="AU8" s="58">
        <v>95.3</v>
      </c>
      <c r="AV8" s="58">
        <v>92</v>
      </c>
      <c r="AW8" s="58">
        <v>92.4</v>
      </c>
      <c r="AX8" s="58">
        <v>92.3</v>
      </c>
      <c r="AY8" s="58">
        <v>94.1</v>
      </c>
      <c r="AZ8" s="58">
        <v>93.7</v>
      </c>
      <c r="BA8" s="58">
        <v>88.7</v>
      </c>
      <c r="BB8" s="58">
        <v>90.6</v>
      </c>
      <c r="BC8" s="58">
        <v>90.6</v>
      </c>
      <c r="BD8" s="58">
        <v>86.4</v>
      </c>
      <c r="BE8" s="59">
        <v>97.5</v>
      </c>
      <c r="BF8" s="59">
        <v>94.4</v>
      </c>
      <c r="BG8" s="59">
        <v>91.3</v>
      </c>
      <c r="BH8" s="59">
        <v>91.8</v>
      </c>
      <c r="BI8" s="59">
        <v>91.5</v>
      </c>
      <c r="BJ8" s="59">
        <v>91.9</v>
      </c>
      <c r="BK8" s="59">
        <v>91.6</v>
      </c>
      <c r="BL8" s="59">
        <v>86.5</v>
      </c>
      <c r="BM8" s="59">
        <v>88.6</v>
      </c>
      <c r="BN8" s="59">
        <v>88.6</v>
      </c>
      <c r="BO8" s="59">
        <v>83.7</v>
      </c>
      <c r="BP8" s="58">
        <v>77.599999999999994</v>
      </c>
      <c r="BQ8" s="58">
        <v>78</v>
      </c>
      <c r="BR8" s="58">
        <v>75</v>
      </c>
      <c r="BS8" s="58">
        <v>74.900000000000006</v>
      </c>
      <c r="BT8" s="58">
        <v>75.3</v>
      </c>
      <c r="BU8" s="58">
        <v>80.2</v>
      </c>
      <c r="BV8" s="58">
        <v>79.8</v>
      </c>
      <c r="BW8" s="58">
        <v>70.599999999999994</v>
      </c>
      <c r="BX8" s="58">
        <v>71.400000000000006</v>
      </c>
      <c r="BY8" s="58">
        <v>72.2</v>
      </c>
      <c r="BZ8" s="58">
        <v>66.8</v>
      </c>
      <c r="CA8" s="59">
        <v>69266</v>
      </c>
      <c r="CB8" s="59">
        <v>70047</v>
      </c>
      <c r="CC8" s="59">
        <v>74147</v>
      </c>
      <c r="CD8" s="59">
        <v>75658</v>
      </c>
      <c r="CE8" s="59">
        <v>77244</v>
      </c>
      <c r="CF8" s="59">
        <v>68751</v>
      </c>
      <c r="CG8" s="59">
        <v>70630</v>
      </c>
      <c r="CH8" s="59">
        <v>75766</v>
      </c>
      <c r="CI8" s="59">
        <v>79610</v>
      </c>
      <c r="CJ8" s="59">
        <v>82275</v>
      </c>
      <c r="CK8" s="58">
        <v>61837</v>
      </c>
      <c r="CL8" s="59">
        <v>19809</v>
      </c>
      <c r="CM8" s="59">
        <v>20972</v>
      </c>
      <c r="CN8" s="59">
        <v>22075</v>
      </c>
      <c r="CO8" s="59">
        <v>23493</v>
      </c>
      <c r="CP8" s="59">
        <v>24554</v>
      </c>
      <c r="CQ8" s="59">
        <v>19207</v>
      </c>
      <c r="CR8" s="59">
        <v>20687</v>
      </c>
      <c r="CS8" s="59">
        <v>22637</v>
      </c>
      <c r="CT8" s="59">
        <v>23244</v>
      </c>
      <c r="CU8" s="59">
        <v>23704</v>
      </c>
      <c r="CV8" s="58">
        <v>17600</v>
      </c>
      <c r="CW8" s="59">
        <v>45.2</v>
      </c>
      <c r="CX8" s="59">
        <v>44.9</v>
      </c>
      <c r="CY8" s="59">
        <v>44.4</v>
      </c>
      <c r="CZ8" s="59">
        <v>42.8</v>
      </c>
      <c r="DA8" s="59">
        <v>41.7</v>
      </c>
      <c r="DB8" s="59">
        <v>48.3</v>
      </c>
      <c r="DC8" s="59">
        <v>47.7</v>
      </c>
      <c r="DD8" s="59">
        <v>51.8</v>
      </c>
      <c r="DE8" s="59">
        <v>49.6</v>
      </c>
      <c r="DF8" s="59">
        <v>48.8</v>
      </c>
      <c r="DG8" s="59">
        <v>55.6</v>
      </c>
      <c r="DH8" s="59">
        <v>27.5</v>
      </c>
      <c r="DI8" s="59">
        <v>29.1</v>
      </c>
      <c r="DJ8" s="59">
        <v>29.3</v>
      </c>
      <c r="DK8" s="59">
        <v>30.4</v>
      </c>
      <c r="DL8" s="59">
        <v>31.1</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47.5</v>
      </c>
      <c r="EE8" s="58">
        <v>50.3</v>
      </c>
      <c r="EF8" s="58">
        <v>51.7</v>
      </c>
      <c r="EG8" s="58">
        <v>55.3</v>
      </c>
      <c r="EH8" s="58">
        <v>58.7</v>
      </c>
      <c r="EI8" s="58">
        <v>52.5</v>
      </c>
      <c r="EJ8" s="58">
        <v>52.5</v>
      </c>
      <c r="EK8" s="58">
        <v>54</v>
      </c>
      <c r="EL8" s="58">
        <v>55.4</v>
      </c>
      <c r="EM8" s="58">
        <v>55.5</v>
      </c>
      <c r="EN8" s="58">
        <v>56.4</v>
      </c>
      <c r="EO8" s="58">
        <v>54.6</v>
      </c>
      <c r="EP8" s="58">
        <v>54.4</v>
      </c>
      <c r="EQ8" s="58">
        <v>59.2</v>
      </c>
      <c r="ER8" s="58">
        <v>62.8</v>
      </c>
      <c r="ES8" s="58">
        <v>67</v>
      </c>
      <c r="ET8" s="58">
        <v>67.099999999999994</v>
      </c>
      <c r="EU8" s="58">
        <v>67.900000000000006</v>
      </c>
      <c r="EV8" s="58">
        <v>69.2</v>
      </c>
      <c r="EW8" s="58">
        <v>70.8</v>
      </c>
      <c r="EX8" s="58">
        <v>70.7</v>
      </c>
      <c r="EY8" s="58">
        <v>70.7</v>
      </c>
      <c r="EZ8" s="59">
        <v>56887484</v>
      </c>
      <c r="FA8" s="59">
        <v>58131549</v>
      </c>
      <c r="FB8" s="59">
        <v>61635581</v>
      </c>
      <c r="FC8" s="59">
        <v>62799690</v>
      </c>
      <c r="FD8" s="59">
        <v>63678396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2024-02-17T00:31:51Z</cp:lastPrinted>
  <dcterms:created xsi:type="dcterms:W3CDTF">2023-12-20T05:06:05Z</dcterms:created>
  <dcterms:modified xsi:type="dcterms:W3CDTF">2024-02-17T00:31:59Z</dcterms:modified>
  <cp:category/>
</cp:coreProperties>
</file>