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C3222478-5941-4F16-B7BD-0552F3C37136}" xr6:coauthVersionLast="47" xr6:coauthVersionMax="47" xr10:uidLastSave="{00000000-0000-0000-0000-000000000000}"/>
  <workbookProtection workbookAlgorithmName="SHA-512" workbookHashValue="YcmOcjXDqLnjFZojPc+M+ADYPr3Fwmij1LJoDzOLB0KMl/iM3WzDa1tXIYZruQrOdD4eCajOAHfACKfXN2I7GA==" workbookSaltValue="sQCEnQbcJ+xKiAjzDK6AG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W10" i="4"/>
  <c r="P10" i="4"/>
  <c r="BB8" i="4"/>
  <c r="AT8" i="4"/>
  <c r="AL8" i="4"/>
  <c r="W8" i="4"/>
  <c r="P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<sst xmlns="http://schemas.openxmlformats.org/spreadsheetml/2006/main" count="231" uniqueCount="114">
  <si>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</si>
  <si>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</si>
  <si>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</si>
  <si>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</si>
  <si>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</si>
  <si>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</si>
  <si>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</si>
  <si>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</si>
  <si>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</si>
  <si>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</si>
  <si>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</si>
  <si>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</si>
  <si>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</si>
  <si>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</si>
  <si>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</si>
  <si>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</si>
  <si>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</si>
  <si>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</si>
  <si>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</si>
  <si>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</si>
  <si>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</si>
  <si>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</si>
  <si>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</si>
  <si>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</si>
  <si>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</si>
  <si>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</si>
  <si>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</si>
  <si>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</si>
  <si>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</si>
  <si>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</si>
  <si>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</si>
  <si>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</si>
  <si>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</si>
  <si>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</si>
  <si>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</si>
  <si>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</si>
  <si>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</si>
  <si>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</si>
  <si>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</si>
  <si>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</si>
  <si>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</si>
  <si>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</si>
  <si>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</si>
  <si>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</si>
  <si>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</si>
  <si>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</si>
  <si>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</si>
  <si>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</si>
  <si>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</si>
  <si>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</si>
  <si>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</si>
  <si>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</si>
  <si>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</si>
  <si>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</si>
  <si>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</si>
  <si>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</si>
  <si>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</si>
  <si>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</si>
  <si>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</si>
  <si>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</si>
  <si>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</si>
  <si>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</si>
  <si>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</si>
  <si>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</si>
  <si>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</si>
  <si>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</si>
  <si>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</si>
  <si>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</si>
  <si>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</si>
  <si>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</si>
  <si>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</si>
  <si>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</si>
  <si>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</si>
  <si>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</si>
  <si>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</si>
  <si>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</si>
  <si>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</si>
  <si>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</si>
  <si>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</si>
  <si>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</si>
  <si>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</si>
  <si>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</si>
  <si>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</si>
  <si>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</si>
  <si>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</si>
  <si>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</si>
  <si>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</si>
  <si>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</si>
  <si>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</si>
  <si>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</si>
  <si>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</si>
  <si>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</si>
  <si>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</si>
  <si>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</si>
  <si>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</si>
  <si>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</si>
  <si>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</si>
  <si>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</si>
  <si>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</si>
  <si>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</si>
  <si>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</si>
  <si>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</si>
  <si>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</si>
  <si>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</si>
  <si>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</si>
  <si>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</si>
  <si>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</si>
  <si>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</si>
  <si>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</si>
  <si>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</si>
  <si>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</si>
  <si>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①経常収支比率は100％を超え黒字を維持しております。
③流動比率は類似団体平均値を上回っていることから経営状況は健全である。
④企業債残高は、類似団体より低い状況ですが、平成30年度策定経営戦略（水道施設改良事業計画）に基づき借入を行い、施設等の老朽化による更新事業を予定しているため今後上昇する見込みです。
⑤料金回収率は100%を超え、料金収入で費用を賄っています。
⑥給水原価は類似団体と比較して、低めではあるが水道管の老朽化による漏水が増加しており、有収水量の減少につながっているため、給水原価は高騰傾向にある。
⑦施設利用率は、給水人口の減少や節水器具等の普及により配水量が減少傾向にあります。 
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1" eb="7">
      <t>ケイジョウシュウシヒリツ</t>
    </rPh>
    <rPh sb="13" eb="14">
      <t>コ</t>
    </rPh>
    <rPh sb="15" eb="17">
      <t>クロジ</t>
    </rPh>
    <rPh sb="18" eb="20">
      <t>イジ</t>
    </rPh>
    <rPh sb="29" eb="33">
      <t>リュウドウヒリツ</t>
    </rPh>
    <rPh sb="34" eb="38">
      <t>ルイジダンタイ</t>
    </rPh>
    <rPh sb="38" eb="41">
      <t>ヘイキンチ</t>
    </rPh>
    <rPh sb="42" eb="44">
      <t>ウワマワ</t>
    </rPh>
    <rPh sb="52" eb="56">
      <t>ケイエイジョウキョウ</t>
    </rPh>
    <rPh sb="57" eb="59">
      <t>ケンゼン</t>
    </rPh>
    <rPh sb="65" eb="70">
      <t>キギョウサイザンダカ</t>
    </rPh>
    <rPh sb="72" eb="76">
      <t>ルイジダンタイ</t>
    </rPh>
    <rPh sb="78" eb="79">
      <t>ヒク</t>
    </rPh>
    <rPh sb="80" eb="82">
      <t>ジョウキョウ</t>
    </rPh>
    <rPh sb="86" eb="88">
      <t>ヘイセイ</t>
    </rPh>
    <rPh sb="90" eb="92">
      <t>ネンド</t>
    </rPh>
    <rPh sb="92" eb="94">
      <t>サクテイ</t>
    </rPh>
    <rPh sb="94" eb="98">
      <t>ケイエイセンリャク</t>
    </rPh>
    <rPh sb="99" eb="109">
      <t>スイドウシセツカイリョウジギョウケイカク</t>
    </rPh>
    <rPh sb="111" eb="112">
      <t>モト</t>
    </rPh>
    <rPh sb="114" eb="116">
      <t>シャクニュウ</t>
    </rPh>
    <rPh sb="117" eb="118">
      <t>オコナ</t>
    </rPh>
    <rPh sb="120" eb="123">
      <t>シセツトウ</t>
    </rPh>
    <rPh sb="124" eb="127">
      <t>ロウキュウカ</t>
    </rPh>
    <rPh sb="130" eb="132">
      <t>コウシン</t>
    </rPh>
    <rPh sb="132" eb="134">
      <t>ジギョウ</t>
    </rPh>
    <rPh sb="135" eb="137">
      <t>ヨテイ</t>
    </rPh>
    <rPh sb="143" eb="147">
      <t>コンゴジョウショウ</t>
    </rPh>
    <rPh sb="149" eb="151">
      <t>ミコ</t>
    </rPh>
    <rPh sb="157" eb="162">
      <t>リョウキンカイシュウリツ</t>
    </rPh>
    <rPh sb="168" eb="169">
      <t>コ</t>
    </rPh>
    <rPh sb="171" eb="175">
      <t>リョウキンシュウニュウ</t>
    </rPh>
    <rPh sb="176" eb="178">
      <t>ヒヨウ</t>
    </rPh>
    <rPh sb="179" eb="180">
      <t>マカナ</t>
    </rPh>
    <rPh sb="188" eb="192">
      <t>キュウスイゲンカ</t>
    </rPh>
    <rPh sb="193" eb="197">
      <t>ルイジダンタイ</t>
    </rPh>
    <rPh sb="198" eb="200">
      <t>ヒカク</t>
    </rPh>
    <rPh sb="203" eb="204">
      <t>ヒク</t>
    </rPh>
    <rPh sb="220" eb="222">
      <t>ロウスイ</t>
    </rPh>
    <rPh sb="223" eb="225">
      <t>ゾウカ</t>
    </rPh>
    <rPh sb="230" eb="234">
      <t>ユウシュウスイリョウ</t>
    </rPh>
    <rPh sb="235" eb="237">
      <t>ゲンショウ</t>
    </rPh>
    <rPh sb="248" eb="252">
      <t>キュウスイゲンカ</t>
    </rPh>
    <rPh sb="253" eb="257">
      <t>コウトウケイコウ</t>
    </rPh>
    <rPh sb="263" eb="268">
      <t>シセツリヨウリツ</t>
    </rPh>
    <rPh sb="270" eb="274">
      <t>キュウスイジンコウ</t>
    </rPh>
    <rPh sb="275" eb="277">
      <t>ゲンショウ</t>
    </rPh>
    <rPh sb="278" eb="283">
      <t>セッスイキグトウ</t>
    </rPh>
    <rPh sb="284" eb="286">
      <t>フキュウ</t>
    </rPh>
    <rPh sb="289" eb="292">
      <t>ハイスイリョウ</t>
    </rPh>
    <rPh sb="293" eb="297">
      <t>ゲンショウケイコウ</t>
    </rPh>
    <rPh sb="306" eb="309">
      <t>ユウシュウリツ</t>
    </rPh>
    <rPh sb="311" eb="315">
      <t>ルイジダンタイ</t>
    </rPh>
    <rPh sb="317" eb="318">
      <t>タカ</t>
    </rPh>
    <rPh sb="319" eb="321">
      <t>スイジュン</t>
    </rPh>
    <rPh sb="322" eb="324">
      <t>スイイ</t>
    </rPh>
    <rPh sb="330" eb="331">
      <t>タカ</t>
    </rPh>
    <rPh sb="332" eb="335">
      <t>ユウシュウリツ</t>
    </rPh>
    <rPh sb="336" eb="338">
      <t>イジ</t>
    </rPh>
    <rPh sb="343" eb="345">
      <t>ロウスイ</t>
    </rPh>
    <rPh sb="346" eb="347">
      <t>オオ</t>
    </rPh>
    <rPh sb="348" eb="350">
      <t>チク</t>
    </rPh>
    <rPh sb="351" eb="354">
      <t>ハイスイカン</t>
    </rPh>
    <rPh sb="355" eb="358">
      <t>フセツカ</t>
    </rPh>
    <rPh sb="359" eb="361">
      <t>ジッシ</t>
    </rPh>
    <rPh sb="369" eb="371">
      <t>ロウスイ</t>
    </rPh>
    <rPh sb="372" eb="375">
      <t>ツウホウトウ</t>
    </rPh>
    <rPh sb="376" eb="377">
      <t>タイ</t>
    </rPh>
    <rPh sb="379" eb="380">
      <t>スミ</t>
    </rPh>
    <rPh sb="383" eb="385">
      <t>シュウリ</t>
    </rPh>
    <rPh sb="387" eb="389">
      <t>ムダ</t>
    </rPh>
    <rPh sb="390" eb="391">
      <t>ミズ</t>
    </rPh>
    <rPh sb="392" eb="394">
      <t>ハッセイ</t>
    </rPh>
    <phoneticPr fontId="4"/>
  </si>
  <si>
    <t>　全体的に経営の健全性、効率性については類似団体と比較してほぼ良好です。今後も平成30年度策定経営戦略（水道施設改良事業計画）に則り安定給水に努めていきます。</t>
    <rPh sb="1" eb="4">
      <t>ゼンタイテキ</t>
    </rPh>
    <rPh sb="5" eb="7">
      <t>ケイエイ</t>
    </rPh>
    <rPh sb="8" eb="11">
      <t>ケンゼンセイ</t>
    </rPh>
    <rPh sb="12" eb="15">
      <t>コウリツセイ</t>
    </rPh>
    <rPh sb="20" eb="24">
      <t>ルイジダンタイ</t>
    </rPh>
    <rPh sb="25" eb="27">
      <t>ヒカク</t>
    </rPh>
    <rPh sb="31" eb="33">
      <t>リョウコウ</t>
    </rPh>
    <rPh sb="36" eb="38">
      <t>コンゴ</t>
    </rPh>
    <rPh sb="39" eb="41">
      <t>ヘイセイ</t>
    </rPh>
    <rPh sb="43" eb="44">
      <t>ネン</t>
    </rPh>
    <rPh sb="44" eb="45">
      <t>ド</t>
    </rPh>
    <rPh sb="45" eb="47">
      <t>サクテイ</t>
    </rPh>
    <rPh sb="47" eb="51">
      <t>ケイエイセンリャク</t>
    </rPh>
    <rPh sb="52" eb="62">
      <t>スイドウシセツカイリョウジギョウケイカク</t>
    </rPh>
    <rPh sb="64" eb="65">
      <t>ノット</t>
    </rPh>
    <rPh sb="66" eb="70">
      <t>アンテイキュウスイ</t>
    </rPh>
    <rPh sb="71" eb="72">
      <t>ツト</t>
    </rPh>
    <phoneticPr fontId="4"/>
  </si>
  <si>
    <t>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わない制度)廃止に伴い、令和4年度71％と類似団体平均より高くなっております。これは、みなし償却を行っていた資産が老朽化している傾向が高いことを示しています。　
②管路経年化率は、類似団体平均値を上回っており、拡張事業で布設した配水管が法定耐用年数を超え、増加する傾向にある。
③管路更新率については、過去5年において管路は未更新であるため、計画的な更新が求められている。</t>
    <rPh sb="160" eb="161">
      <t>タカ</t>
    </rPh>
    <rPh sb="213" eb="219">
      <t>カンロケイネンカリツ</t>
    </rPh>
    <rPh sb="221" eb="228">
      <t>ルイジダンタイヘイキンチ</t>
    </rPh>
    <rPh sb="229" eb="231">
      <t>ウワマワ</t>
    </rPh>
    <rPh sb="236" eb="240">
      <t>カクチョウジギョウ</t>
    </rPh>
    <rPh sb="241" eb="243">
      <t>フセツ</t>
    </rPh>
    <rPh sb="245" eb="248">
      <t>ハイスイカン</t>
    </rPh>
    <rPh sb="249" eb="255">
      <t>ホウテイタイヨウネンスウ</t>
    </rPh>
    <rPh sb="256" eb="257">
      <t>コ</t>
    </rPh>
    <rPh sb="259" eb="261">
      <t>ゾウカ</t>
    </rPh>
    <rPh sb="263" eb="265">
      <t>ケイコウ</t>
    </rPh>
    <rPh sb="271" eb="275">
      <t>カンロコウシン</t>
    </rPh>
    <rPh sb="275" eb="276">
      <t>リツ</t>
    </rPh>
    <rPh sb="282" eb="284">
      <t>カコ</t>
    </rPh>
    <rPh sb="285" eb="286">
      <t>ネン</t>
    </rPh>
    <rPh sb="290" eb="292">
      <t>カンロ</t>
    </rPh>
    <rPh sb="293" eb="296">
      <t>ミコウシン</t>
    </rPh>
    <rPh sb="302" eb="305">
      <t>ケイカクテキ</t>
    </rPh>
    <rPh sb="306" eb="308">
      <t>コウシン</t>
    </rPh>
    <rPh sb="309" eb="31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</si>
</sst>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E3-4CB9-8013-FBE4A82E21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EE3-4CB9-8013-FBE4A82E21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71.33</c:v>
                </c:pt>
                <c:pt idx="1">
                  <c:v>70.8</c:v>
                </c:pt>
                <c:pt idx="2">
                  <c:v>73.52</c:v>
                </c:pt>
                <c:pt idx="3">
                  <c:v>74.489999999999995</c:v>
                </c:pt>
                <c:pt idx="4">
                  <c:v>72.19</c:v>
                </c:pt>
              </c:numCache>
            </c:numRef>
          </c:val>
          <c:extLst>
            <c:ext xmlns:c16="http://schemas.microsoft.com/office/drawing/2014/chart" uri="{C3380CC4-5D6E-409C-BE32-E72D297353CC}">
              <c16:uniqueId val="{00000000-3008-4E3F-88AA-6ACDB8C783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008-4E3F-88AA-6ACDB8C783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93.87</c:v>
                </c:pt>
                <c:pt idx="1">
                  <c:v>94.37</c:v>
                </c:pt>
                <c:pt idx="2">
                  <c:v>93.65</c:v>
                </c:pt>
                <c:pt idx="3">
                  <c:v>94.91</c:v>
                </c:pt>
                <c:pt idx="4">
                  <c:v>96.19</c:v>
                </c:pt>
              </c:numCache>
            </c:numRef>
          </c:val>
          <c:extLst>
            <c:ext xmlns:c16="http://schemas.microsoft.com/office/drawing/2014/chart" uri="{C3380CC4-5D6E-409C-BE32-E72D297353CC}">
              <c16:uniqueId val="{00000000-CDC5-4511-A227-97DE7F901F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DC5-4511-A227-97DE7F901F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112.71</c:v>
                </c:pt>
                <c:pt idx="1">
                  <c:v>117.34</c:v>
                </c:pt>
                <c:pt idx="2">
                  <c:v>124.14</c:v>
                </c:pt>
                <c:pt idx="3">
                  <c:v>122.74</c:v>
                </c:pt>
                <c:pt idx="4">
                  <c:v>122.26</c:v>
                </c:pt>
              </c:numCache>
            </c:numRef>
          </c:val>
          <c:extLst>
            <c:ext xmlns:c16="http://schemas.microsoft.com/office/drawing/2014/chart" uri="{C3380CC4-5D6E-409C-BE32-E72D297353CC}">
              <c16:uniqueId val="{00000000-0E1A-43E2-8DE7-9A4010B471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E1A-43E2-8DE7-9A4010B471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69.13</c:v>
                </c:pt>
                <c:pt idx="1">
                  <c:v>70.06</c:v>
                </c:pt>
                <c:pt idx="2">
                  <c:v>70.760000000000005</c:v>
                </c:pt>
                <c:pt idx="3">
                  <c:v>70.83</c:v>
                </c:pt>
                <c:pt idx="4">
                  <c:v>71.55</c:v>
                </c:pt>
              </c:numCache>
            </c:numRef>
          </c:val>
          <c:extLst>
            <c:ext xmlns:c16="http://schemas.microsoft.com/office/drawing/2014/chart" uri="{C3380CC4-5D6E-409C-BE32-E72D297353CC}">
              <c16:uniqueId val="{00000000-05CC-4AEA-9728-695CB109D8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5CC-4AEA-9728-695CB109D8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2.91</c:v>
                </c:pt>
                <c:pt idx="1">
                  <c:v>5.71</c:v>
                </c:pt>
                <c:pt idx="2">
                  <c:v>8.7799999999999994</c:v>
                </c:pt>
                <c:pt idx="3">
                  <c:v>8.99</c:v>
                </c:pt>
                <c:pt idx="4">
                  <c:v>28.33</c:v>
                </c:pt>
              </c:numCache>
            </c:numRef>
          </c:val>
          <c:extLst>
            <c:ext xmlns:c16="http://schemas.microsoft.com/office/drawing/2014/chart" uri="{C3380CC4-5D6E-409C-BE32-E72D297353CC}">
              <c16:uniqueId val="{00000000-DA6A-43A2-9445-E89B45663A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A6A-43A2-9445-E89B45663A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6E-40EE-818E-FC0A183561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46E-40EE-818E-FC0A183561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610.79999999999995</c:v>
                </c:pt>
                <c:pt idx="1">
                  <c:v>613.98</c:v>
                </c:pt>
                <c:pt idx="2">
                  <c:v>593.44000000000005</c:v>
                </c:pt>
                <c:pt idx="3">
                  <c:v>659.59</c:v>
                </c:pt>
                <c:pt idx="4">
                  <c:v>717.08</c:v>
                </c:pt>
              </c:numCache>
            </c:numRef>
          </c:val>
          <c:extLst>
            <c:ext xmlns:c16="http://schemas.microsoft.com/office/drawing/2014/chart" uri="{C3380CC4-5D6E-409C-BE32-E72D297353CC}">
              <c16:uniqueId val="{00000000-2959-4BBB-8EA5-79FAB96A1E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959-4BBB-8EA5-79FAB96A1E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156.24</c:v>
                </c:pt>
                <c:pt idx="1">
                  <c:v>135.97999999999999</c:v>
                </c:pt>
                <c:pt idx="2">
                  <c:v>112.9</c:v>
                </c:pt>
                <c:pt idx="3">
                  <c:v>90.81</c:v>
                </c:pt>
                <c:pt idx="4">
                  <c:v>74.98</c:v>
                </c:pt>
              </c:numCache>
            </c:numRef>
          </c:val>
          <c:extLst>
            <c:ext xmlns:c16="http://schemas.microsoft.com/office/drawing/2014/chart" uri="{C3380CC4-5D6E-409C-BE32-E72D297353CC}">
              <c16:uniqueId val="{00000000-D41F-48A8-8430-3C391683C3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41F-48A8-8430-3C391683C3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109.74</c:v>
                </c:pt>
                <c:pt idx="1">
                  <c:v>116.32</c:v>
                </c:pt>
                <c:pt idx="2">
                  <c:v>123.26</c:v>
                </c:pt>
                <c:pt idx="3">
                  <c:v>121.37</c:v>
                </c:pt>
                <c:pt idx="4">
                  <c:v>119.7</c:v>
                </c:pt>
              </c:numCache>
            </c:numRef>
          </c:val>
          <c:extLst>
            <c:ext xmlns:c16="http://schemas.microsoft.com/office/drawing/2014/chart" uri="{C3380CC4-5D6E-409C-BE32-E72D297353CC}">
              <c16:uniqueId val="{00000000-7C48-4AD1-8003-BE2CAC236B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C48-4AD1-8003-BE2CAC236B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193.29</c:v>
                </c:pt>
                <c:pt idx="1">
                  <c:v>182.34</c:v>
                </c:pt>
                <c:pt idx="2">
                  <c:v>170.77</c:v>
                </c:pt>
                <c:pt idx="3">
                  <c:v>171.84</c:v>
                </c:pt>
                <c:pt idx="4">
                  <c:v>176.03</c:v>
                </c:pt>
              </c:numCache>
            </c:numRef>
          </c:val>
          <c:extLst>
            <c:ext xmlns:c16="http://schemas.microsoft.com/office/drawing/2014/chart" uri="{C3380CC4-5D6E-409C-BE32-E72D297353CC}">
              <c16:uniqueId val="{00000000-6555-4306-B2EA-6D4099C46F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555-4306-B2EA-6D4099C46F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長門川水道企業団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90.71</v>
      </c>
      <c r="J10" s="47"/>
      <c r="K10" s="47"/>
      <c r="L10" s="47"/>
      <c r="M10" s="47"/>
      <c r="N10" s="47"/>
      <c r="O10" s="81"/>
      <c r="P10" s="48">
        <f>データ!$P$6</f>
        <v>13.77</v>
      </c>
      <c r="Q10" s="48"/>
      <c r="R10" s="48"/>
      <c r="S10" s="48"/>
      <c r="T10" s="48"/>
      <c r="U10" s="48"/>
      <c r="V10" s="48"/>
      <c r="W10" s="45">
        <f>データ!$Q$6</f>
        <v>4070</v>
      </c>
      <c r="X10" s="45"/>
      <c r="Y10" s="45"/>
      <c r="Z10" s="45"/>
      <c r="AA10" s="45"/>
      <c r="AB10" s="45"/>
      <c r="AC10" s="45"/>
      <c r="AD10" s="2"/>
      <c r="AE10" s="2"/>
      <c r="AF10" s="2"/>
      <c r="AG10" s="2"/>
      <c r="AH10" s="2"/>
      <c r="AI10" s="2"/>
      <c r="AJ10" s="2"/>
      <c r="AK10" s="2"/>
      <c r="AL10" s="45">
        <f>データ!$U$6</f>
        <v>17916</v>
      </c>
      <c r="AM10" s="45"/>
      <c r="AN10" s="45"/>
      <c r="AO10" s="45"/>
      <c r="AP10" s="45"/>
      <c r="AQ10" s="45"/>
      <c r="AR10" s="45"/>
      <c r="AS10" s="45"/>
      <c r="AT10" s="46">
        <f>データ!$V$6</f>
        <v>36.5</v>
      </c>
      <c r="AU10" s="47"/>
      <c r="AV10" s="47"/>
      <c r="AW10" s="47"/>
      <c r="AX10" s="47"/>
      <c r="AY10" s="47"/>
      <c r="AZ10" s="47"/>
      <c r="BA10" s="47"/>
      <c r="BB10" s="48">
        <f>データ!$W$6</f>
        <v>490.85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pJDVmnVw95iL5glGWqrNW6nWIHTIZPMEURNaVtzWBO5JSTc+VO6kftpQcyP+0te9MuBKlmTepGC5v5zi6xmIg==" saltValue="0zYmEXQJ0pekBDi43/qg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128023</v>
      </c>
      <c r="D6" s="20">
        <f t="shared" si="3"/>
        <v>46</v>
      </c>
      <c r="E6" s="20">
        <f t="shared" si="3"/>
        <v>1</v>
      </c>
      <c r="F6" s="20">
        <f t="shared" si="3"/>
        <v>0</v>
      </c>
      <c r="G6" s="20">
        <f t="shared" si="3"/>
        <v>1</v>
      </c>
      <c r="H6" s="20" t="str">
        <f t="shared" si="3"/>
        <v>千葉県　長門川水道企業団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90.71</v>
      </c>
      <c r="P6" s="21">
        <f t="shared" si="3"/>
        <v>13.77</v>
      </c>
      <c r="Q6" s="21">
        <f t="shared" si="3"/>
        <v>4070</v>
      </c>
      <c r="R6" s="21" t="str">
        <f t="shared" si="3"/>
        <v>-</v>
      </c>
      <c r="S6" s="21" t="str">
        <f t="shared" si="3"/>
        <v>-</v>
      </c>
      <c r="T6" s="21" t="str">
        <f t="shared" si="3"/>
        <v>-</v>
      </c>
      <c r="U6" s="21">
        <f t="shared" si="3"/>
        <v>17916</v>
      </c>
      <c r="V6" s="21">
        <f t="shared" si="3"/>
        <v>36.5</v>
      </c>
      <c r="W6" s="21">
        <f t="shared" si="3"/>
        <v>490.85</v>
      </c>
      <c r="X6" s="22">
        <f>IF(X7="",NA(),X7)</f>
        <v>112.71</v>
      </c>
      <c r="Y6" s="22">
        <f t="shared" ref="Y6:AG6" si="4">IF(Y7="",NA(),Y7)</f>
        <v>117.34</v>
      </c>
      <c r="Z6" s="22">
        <f t="shared" si="4"/>
        <v>124.14</v>
      </c>
      <c r="AA6" s="22">
        <f t="shared" si="4"/>
        <v>122.74</v>
      </c>
      <c r="AB6" s="22">
        <f t="shared" si="4"/>
        <v>122.26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610.79999999999995</v>
      </c>
      <c r="AU6" s="22">
        <f t="shared" ref="AU6:BC6" si="6">IF(AU7="",NA(),AU7)</f>
        <v>613.98</v>
      </c>
      <c r="AV6" s="22">
        <f t="shared" si="6"/>
        <v>593.44000000000005</v>
      </c>
      <c r="AW6" s="22">
        <f t="shared" si="6"/>
        <v>659.59</v>
      </c>
      <c r="AX6" s="22">
        <f t="shared" si="6"/>
        <v>717.08</v>
      </c>
      <c r="AY6" s="22">
        <f t="shared" si="6"/>
        <v>369.69</v>
      </c>
      <c r="AZ6" s="22">
        <f t="shared" si="6"/>
        <v>379.08</v>
      </c>
      <c r="BA6" s="22">
        <f t="shared" si="6"/>
        <v>367.55</v>
      </c>
      <c r="BB6" s="22">
        <f t="shared" si="6"/>
        <v>378.56</v>
      </c>
      <c r="BC6" s="22">
        <f t="shared" si="6"/>
        <v>364.46</v>
      </c>
      <c r="BD6" s="21" t="str">
        <f>IF(BD7="","",IF(BD7="-","【-】","【"&amp;SUBSTITUTE(TEXT(BD7,"#,##0.00"),"-","△")&amp;"】"))</f>
        <v>【252.29】</v>
      </c>
      <c r="BE6" s="22">
        <f>IF(BE7="",NA(),BE7)</f>
        <v>156.24</v>
      </c>
      <c r="BF6" s="22">
        <f t="shared" ref="BF6:BN6" si="7">IF(BF7="",NA(),BF7)</f>
        <v>135.97999999999999</v>
      </c>
      <c r="BG6" s="22">
        <f t="shared" si="7"/>
        <v>112.9</v>
      </c>
      <c r="BH6" s="22">
        <f t="shared" si="7"/>
        <v>90.81</v>
      </c>
      <c r="BI6" s="22">
        <f t="shared" si="7"/>
        <v>74.98</v>
      </c>
      <c r="BJ6" s="22">
        <f t="shared" si="7"/>
        <v>402.99</v>
      </c>
      <c r="BK6" s="22">
        <f t="shared" si="7"/>
        <v>398.98</v>
      </c>
      <c r="BL6" s="22">
        <f t="shared" si="7"/>
        <v>418.68</v>
      </c>
      <c r="BM6" s="22">
        <f t="shared" si="7"/>
        <v>395.68</v>
      </c>
      <c r="BN6" s="22">
        <f t="shared" si="7"/>
        <v>403.72</v>
      </c>
      <c r="BO6" s="21" t="str">
        <f>IF(BO7="","",IF(BO7="-","【-】","【"&amp;SUBSTITUTE(TEXT(BO7,"#,##0.00"),"-","△")&amp;"】"))</f>
        <v>【268.07】</v>
      </c>
      <c r="BP6" s="22">
        <f>IF(BP7="",NA(),BP7)</f>
        <v>109.74</v>
      </c>
      <c r="BQ6" s="22">
        <f t="shared" ref="BQ6:BY6" si="8">IF(BQ7="",NA(),BQ7)</f>
        <v>116.32</v>
      </c>
      <c r="BR6" s="22">
        <f t="shared" si="8"/>
        <v>123.26</v>
      </c>
      <c r="BS6" s="22">
        <f t="shared" si="8"/>
        <v>121.37</v>
      </c>
      <c r="BT6" s="22">
        <f t="shared" si="8"/>
        <v>119.7</v>
      </c>
      <c r="BU6" s="22">
        <f t="shared" si="8"/>
        <v>98.66</v>
      </c>
      <c r="BV6" s="22">
        <f t="shared" si="8"/>
        <v>98.64</v>
      </c>
      <c r="BW6" s="22">
        <f t="shared" si="8"/>
        <v>94.78</v>
      </c>
      <c r="BX6" s="22">
        <f t="shared" si="8"/>
        <v>97.59</v>
      </c>
      <c r="BY6" s="22">
        <f t="shared" si="8"/>
        <v>92.17</v>
      </c>
      <c r="BZ6" s="21" t="str">
        <f>IF(BZ7="","",IF(BZ7="-","【-】","【"&amp;SUBSTITUTE(TEXT(BZ7,"#,##0.00"),"-","△")&amp;"】"))</f>
        <v>【97.47】</v>
      </c>
      <c r="CA6" s="22">
        <f>IF(CA7="",NA(),CA7)</f>
        <v>193.29</v>
      </c>
      <c r="CB6" s="22">
        <f t="shared" ref="CB6:CJ6" si="9">IF(CB7="",NA(),CB7)</f>
        <v>182.34</v>
      </c>
      <c r="CC6" s="22">
        <f t="shared" si="9"/>
        <v>170.77</v>
      </c>
      <c r="CD6" s="22">
        <f t="shared" si="9"/>
        <v>171.84</v>
      </c>
      <c r="CE6" s="22">
        <f t="shared" si="9"/>
        <v>176.03</v>
      </c>
      <c r="CF6" s="22">
        <f t="shared" si="9"/>
        <v>178.59</v>
      </c>
      <c r="CG6" s="22">
        <f t="shared" si="9"/>
        <v>178.92</v>
      </c>
      <c r="CH6" s="22">
        <f t="shared" si="9"/>
        <v>181.3</v>
      </c>
      <c r="CI6" s="22">
        <f t="shared" si="9"/>
        <v>181.71</v>
      </c>
      <c r="CJ6" s="22">
        <f t="shared" si="9"/>
        <v>188.51</v>
      </c>
      <c r="CK6" s="21" t="str">
        <f>IF(CK7="","",IF(CK7="-","【-】","【"&amp;SUBSTITUTE(TEXT(CK7,"#,##0.00"),"-","△")&amp;"】"))</f>
        <v>【174.75】</v>
      </c>
      <c r="CL6" s="22">
        <f>IF(CL7="",NA(),CL7)</f>
        <v>71.33</v>
      </c>
      <c r="CM6" s="22">
        <f t="shared" ref="CM6:CU6" si="10">IF(CM7="",NA(),CM7)</f>
        <v>70.8</v>
      </c>
      <c r="CN6" s="22">
        <f t="shared" si="10"/>
        <v>73.52</v>
      </c>
      <c r="CO6" s="22">
        <f t="shared" si="10"/>
        <v>74.489999999999995</v>
      </c>
      <c r="CP6" s="22">
        <f t="shared" si="10"/>
        <v>72.19</v>
      </c>
      <c r="CQ6" s="22">
        <f t="shared" si="10"/>
        <v>55.03</v>
      </c>
      <c r="CR6" s="22">
        <f t="shared" si="10"/>
        <v>55.14</v>
      </c>
      <c r="CS6" s="22">
        <f t="shared" si="10"/>
        <v>55.89</v>
      </c>
      <c r="CT6" s="22">
        <f t="shared" si="10"/>
        <v>55.72</v>
      </c>
      <c r="CU6" s="22">
        <f t="shared" si="10"/>
        <v>55.31</v>
      </c>
      <c r="CV6" s="21" t="str">
        <f>IF(CV7="","",IF(CV7="-","【-】","【"&amp;SUBSTITUTE(TEXT(CV7,"#,##0.00"),"-","△")&amp;"】"))</f>
        <v>【59.97】</v>
      </c>
      <c r="CW6" s="22">
        <f>IF(CW7="",NA(),CW7)</f>
        <v>93.87</v>
      </c>
      <c r="CX6" s="22">
        <f t="shared" ref="CX6:DF6" si="11">IF(CX7="",NA(),CX7)</f>
        <v>94.37</v>
      </c>
      <c r="CY6" s="22">
        <f t="shared" si="11"/>
        <v>93.65</v>
      </c>
      <c r="CZ6" s="22">
        <f t="shared" si="11"/>
        <v>94.91</v>
      </c>
      <c r="DA6" s="22">
        <f t="shared" si="11"/>
        <v>96.19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69.13</v>
      </c>
      <c r="DI6" s="22">
        <f t="shared" ref="DI6:DQ6" si="12">IF(DI7="",NA(),DI7)</f>
        <v>70.06</v>
      </c>
      <c r="DJ6" s="22">
        <f t="shared" si="12"/>
        <v>70.760000000000005</v>
      </c>
      <c r="DK6" s="22">
        <f t="shared" si="12"/>
        <v>70.83</v>
      </c>
      <c r="DL6" s="22">
        <f t="shared" si="12"/>
        <v>71.55</v>
      </c>
      <c r="DM6" s="22">
        <f t="shared" si="12"/>
        <v>48.87</v>
      </c>
      <c r="DN6" s="22">
        <f t="shared" si="12"/>
        <v>49.92</v>
      </c>
      <c r="DO6" s="22">
        <f t="shared" si="12"/>
        <v>50.63</v>
      </c>
      <c r="DP6" s="22">
        <f t="shared" si="12"/>
        <v>51.29</v>
      </c>
      <c r="DQ6" s="22">
        <f t="shared" si="12"/>
        <v>52.2</v>
      </c>
      <c r="DR6" s="21" t="str">
        <f>IF(DR7="","",IF(DR7="-","【-】","【"&amp;SUBSTITUTE(TEXT(DR7,"#,##0.00"),"-","△")&amp;"】"))</f>
        <v>【51.51】</v>
      </c>
      <c r="DS6" s="22">
        <f>IF(DS7="",NA(),DS7)</f>
        <v>2.91</v>
      </c>
      <c r="DT6" s="22">
        <f t="shared" ref="DT6:EB6" si="13">IF(DT7="",NA(),DT7)</f>
        <v>5.71</v>
      </c>
      <c r="DU6" s="22">
        <f t="shared" si="13"/>
        <v>8.7799999999999994</v>
      </c>
      <c r="DV6" s="22">
        <f t="shared" si="13"/>
        <v>8.99</v>
      </c>
      <c r="DW6" s="22">
        <f t="shared" si="13"/>
        <v>28.33</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128023</v>
      </c>
      <c r="D7" s="24">
        <v>46</v>
      </c>
      <c r="E7" s="24">
        <v>1</v>
      </c>
      <c r="F7" s="24">
        <v>0</v>
      </c>
      <c r="G7" s="24">
        <v>1</v>
      </c>
      <c r="H7" s="24" t="s">
        <v>93</v>
      </c>
      <c r="I7" s="24" t="s">
        <v>94</v>
      </c>
      <c r="J7" s="24" t="s">
        <v>95</v>
      </c>
      <c r="K7" s="24" t="s">
        <v>96</v>
      </c>
      <c r="L7" s="24" t="s">
        <v>97</v>
      </c>
      <c r="M7" s="24" t="s">
        <v>98</v>
      </c>
      <c r="N7" s="25" t="s">
        <v>99</v>
      </c>
      <c r="O7" s="25">
        <v>90.71</v>
      </c>
      <c r="P7" s="25">
        <v>13.77</v>
      </c>
      <c r="Q7" s="25">
        <v>4070</v>
      </c>
      <c r="R7" s="25" t="s">
        <v>99</v>
      </c>
      <c r="S7" s="25" t="s">
        <v>99</v>
      </c>
      <c r="T7" s="25" t="s">
        <v>99</v>
      </c>
      <c r="U7" s="25">
        <v>17916</v>
      </c>
      <c r="V7" s="25">
        <v>36.5</v>
      </c>
      <c r="W7" s="25">
        <v>490.85</v>
      </c>
      <c r="X7" s="25">
        <v>112.71</v>
      </c>
      <c r="Y7" s="25">
        <v>117.34</v>
      </c>
      <c r="Z7" s="25">
        <v>124.14</v>
      </c>
      <c r="AA7" s="25">
        <v>122.74</v>
      </c>
      <c r="AB7" s="25">
        <v>122.26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610.79999999999995</v>
      </c>
      <c r="AU7" s="25">
        <v>613.98</v>
      </c>
      <c r="AV7" s="25">
        <v>593.44000000000005</v>
      </c>
      <c r="AW7" s="25">
        <v>659.59</v>
      </c>
      <c r="AX7" s="25">
        <v>717.08</v>
      </c>
      <c r="AY7" s="25">
        <v>369.69</v>
      </c>
      <c r="AZ7" s="25">
        <v>379.08</v>
      </c>
      <c r="BA7" s="25">
        <v>367.55</v>
      </c>
      <c r="BB7" s="25">
        <v>378.56</v>
      </c>
      <c r="BC7" s="25">
        <v>364.46</v>
      </c>
      <c r="BD7" s="25">
        <v>252.29</v>
      </c>
      <c r="BE7" s="25">
        <v>156.24</v>
      </c>
      <c r="BF7" s="25">
        <v>135.97999999999999</v>
      </c>
      <c r="BG7" s="25">
        <v>112.9</v>
      </c>
      <c r="BH7" s="25">
        <v>90.81</v>
      </c>
      <c r="BI7" s="25">
        <v>74.98</v>
      </c>
      <c r="BJ7" s="25">
        <v>402.99</v>
      </c>
      <c r="BK7" s="25">
        <v>398.98</v>
      </c>
      <c r="BL7" s="25">
        <v>418.68</v>
      </c>
      <c r="BM7" s="25">
        <v>395.68</v>
      </c>
      <c r="BN7" s="25">
        <v>403.72</v>
      </c>
      <c r="BO7" s="25">
        <v>268.07</v>
      </c>
      <c r="BP7" s="25">
        <v>109.74</v>
      </c>
      <c r="BQ7" s="25">
        <v>116.32</v>
      </c>
      <c r="BR7" s="25">
        <v>123.26</v>
      </c>
      <c r="BS7" s="25">
        <v>121.37</v>
      </c>
      <c r="BT7" s="25">
        <v>119.7</v>
      </c>
      <c r="BU7" s="25">
        <v>98.66</v>
      </c>
      <c r="BV7" s="25">
        <v>98.64</v>
      </c>
      <c r="BW7" s="25">
        <v>94.78</v>
      </c>
      <c r="BX7" s="25">
        <v>97.59</v>
      </c>
      <c r="BY7" s="25">
        <v>92.17</v>
      </c>
      <c r="BZ7" s="25">
        <v>97.47</v>
      </c>
      <c r="CA7" s="25">
        <v>193.29</v>
      </c>
      <c r="CB7" s="25">
        <v>182.34</v>
      </c>
      <c r="CC7" s="25">
        <v>170.77</v>
      </c>
      <c r="CD7" s="25">
        <v>171.84</v>
      </c>
      <c r="CE7" s="25">
        <v>176.03</v>
      </c>
      <c r="CF7" s="25">
        <v>178.59</v>
      </c>
      <c r="CG7" s="25">
        <v>178.92</v>
      </c>
      <c r="CH7" s="25">
        <v>181.3</v>
      </c>
      <c r="CI7" s="25">
        <v>181.71</v>
      </c>
      <c r="CJ7" s="25">
        <v>188.51</v>
      </c>
      <c r="CK7" s="25">
        <v>174.75</v>
      </c>
      <c r="CL7" s="25">
        <v>71.33</v>
      </c>
      <c r="CM7" s="25">
        <v>70.8</v>
      </c>
      <c r="CN7" s="25">
        <v>73.52</v>
      </c>
      <c r="CO7" s="25">
        <v>74.489999999999995</v>
      </c>
      <c r="CP7" s="25">
        <v>72.19</v>
      </c>
      <c r="CQ7" s="25">
        <v>55.03</v>
      </c>
      <c r="CR7" s="25">
        <v>55.14</v>
      </c>
      <c r="CS7" s="25">
        <v>55.89</v>
      </c>
      <c r="CT7" s="25">
        <v>55.72</v>
      </c>
      <c r="CU7" s="25">
        <v>55.31</v>
      </c>
      <c r="CV7" s="25">
        <v>59.97</v>
      </c>
      <c r="CW7" s="25">
        <v>93.87</v>
      </c>
      <c r="CX7" s="25">
        <v>94.37</v>
      </c>
      <c r="CY7" s="25">
        <v>93.65</v>
      </c>
      <c r="CZ7" s="25">
        <v>94.91</v>
      </c>
      <c r="DA7" s="25">
        <v>96.19</v>
      </c>
      <c r="DB7" s="25">
        <v>81.900000000000006</v>
      </c>
      <c r="DC7" s="25">
        <v>81.39</v>
      </c>
      <c r="DD7" s="25">
        <v>81.27</v>
      </c>
      <c r="DE7" s="25">
        <v>81.260000000000005</v>
      </c>
      <c r="DF7" s="25">
        <v>80.36</v>
      </c>
      <c r="DG7" s="25">
        <v>89.76</v>
      </c>
      <c r="DH7" s="25">
        <v>69.13</v>
      </c>
      <c r="DI7" s="25">
        <v>70.06</v>
      </c>
      <c r="DJ7" s="25">
        <v>70.760000000000005</v>
      </c>
      <c r="DK7" s="25">
        <v>70.83</v>
      </c>
      <c r="DL7" s="25">
        <v>71.55</v>
      </c>
      <c r="DM7" s="25">
        <v>48.87</v>
      </c>
      <c r="DN7" s="25">
        <v>49.92</v>
      </c>
      <c r="DO7" s="25">
        <v>50.63</v>
      </c>
      <c r="DP7" s="25">
        <v>51.29</v>
      </c>
      <c r="DQ7" s="25">
        <v>52.2</v>
      </c>
      <c r="DR7" s="25">
        <v>51.51</v>
      </c>
      <c r="DS7" s="25">
        <v>2.91</v>
      </c>
      <c r="DT7" s="25">
        <v>5.71</v>
      </c>
      <c r="DU7" s="25">
        <v>8.7799999999999994</v>
      </c>
      <c r="DV7" s="25">
        <v>8.99</v>
      </c>
      <c r="DW7" s="25">
        <v>28.33</v>
      </c>
      <c r="DX7" s="25">
        <v>14.85</v>
      </c>
      <c r="DY7" s="25">
        <v>16.88</v>
      </c>
      <c r="DZ7" s="25">
        <v>18.28</v>
      </c>
      <c r="EA7" s="25">
        <v>19.61</v>
      </c>
      <c r="EB7" s="25">
        <v>20.73</v>
      </c>
      <c r="EC7" s="25">
        <v>23.75</v>
      </c>
      <c r="ED7" s="25">
        <v>0</v>
      </c>
      <c r="EE7" s="25">
        <v>0</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2024-01-23T02:49:05Z</cp:lastPrinted>
  <dcterms:created xsi:type="dcterms:W3CDTF">2023-12-05T00:52:01Z</dcterms:created>
  <dcterms:modified xsi:type="dcterms:W3CDTF">2024-02-16T05:47:32Z</dcterms:modified>
  <cp:category/>
</cp:coreProperties>
</file>