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mc:AlternateContent xmlns:mc="http://schemas.openxmlformats.org/markup-compatibility/2006">
    <mc:Choice Requires="x15">
      <x15ac:absPath xmlns:x15ac="http://schemas.microsoft.com/office/spreadsheetml/2010/11/ac" url="\\Dstfs02\01170_市町村課$\01_所属全体フォルダ\6理財班\41-公営企業\R06\07_経営比較分析表\02_経営比較分析表\07_公開データ\171 下水道（公共）\"/>
    </mc:Choice>
  </mc:AlternateContent>
  <xr:revisionPtr revIDLastSave="0" documentId="13_ncr:1_{7BEF87DB-DBE9-4ED2-9B94-5B7566464182}" xr6:coauthVersionLast="47" xr6:coauthVersionMax="47" xr10:uidLastSave="{00000000-0000-0000-0000-000000000000}"/>
  <workbookProtection workbookAlgorithmName="SHA-512" workbookHashValue="xs9zO+unMGgnHQ3wX4QRErkzD0+3FaOB9faMD9Av3cZzuCBSQmycvQfUu4DmAeQrq3iZ/1p4G6AoQAWaDxkmSw==" workbookSaltValue="jnWSBmWlPX1J8JQ41UDXFA==" workbookSpinCount="100000" lockStructure="1"/>
  <bookViews>
    <workbookView xWindow="-120" yWindow="-120" windowWidth="29040" windowHeight="1572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AL10" i="4" s="1"/>
  <c r="U6" i="5"/>
  <c r="BB8" i="4" s="1"/>
  <c r="T6" i="5"/>
  <c r="AT8" i="4" s="1"/>
  <c r="S6" i="5"/>
  <c r="AL8" i="4" s="1"/>
  <c r="R6" i="5"/>
  <c r="AD10" i="4" s="1"/>
  <c r="Q6" i="5"/>
  <c r="W10" i="4" s="1"/>
  <c r="P6" i="5"/>
  <c r="P10" i="4" s="1"/>
  <c r="O6" i="5"/>
  <c r="I10" i="4" s="1"/>
  <c r="N6" i="5"/>
  <c r="B10" i="4" s="1"/>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T10" i="4"/>
  <c r="W8" i="4"/>
  <c r="P8" i="4"/>
  <c r="B6" i="4"/>
</calcChain>
</file>

<file path=xl/sharedStrings.xml><?xml version="1.0" encoding="utf-8"?>
<sst xmlns="http://schemas.openxmlformats.org/spreadsheetml/2006/main" count="236" uniqueCount="116">
  <si>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</si>
  <si>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</si>
  <si>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</si>
  <si>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</si>
  <si>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</si>
  <si>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</si>
  <si>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</si>
  <si>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</si>
  <si>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</si>
  <si>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</si>
  <si>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</si>
  <si>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</si>
  <si>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</si>
  <si>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</si>
  <si>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</si>
  <si>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</si>
  <si>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</si>
  <si>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</si>
  <si>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</si>
  <si>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</si>
  <si>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</si>
  <si>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</si>
  <si>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</si>
  <si>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</si>
  <si>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</si>
  <si>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</si>
  <si>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</si>
  <si>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</si>
  <si>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</si>
  <si>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</si>
  <si>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</si>
  <si>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</si>
  <si>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</si>
  <si>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</si>
  <si>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</si>
  <si>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</si>
  <si>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</si>
  <si>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</si>
  <si>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</si>
  <si>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</si>
  <si>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</si>
  <si>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</si>
  <si>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</si>
  <si>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</si>
  <si>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</si>
  <si>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</si>
  <si>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</si>
  <si>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</si>
  <si>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</si>
  <si>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</si>
  <si>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</si>
  <si>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</si>
  <si>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</si>
  <si>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</si>
  <si>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</si>
  <si>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</si>
  <si>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</si>
  <si>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</si>
  <si>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</si>
  <si>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</si>
  <si>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</si>
  <si>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</si>
  <si>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</si>
  <si>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</si>
  <si>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</si>
  <si>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</si>
  <si>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</si>
  <si>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</si>
  <si>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</si>
  <si>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</si>
  <si>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</si>
  <si>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</si>
  <si>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</si>
  <si>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</si>
  <si>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</si>
  <si>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</si>
  <si>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</si>
  <si>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</si>
  <si>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</si>
  <si>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</si>
  <si>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</si>
  <si>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</si>
  <si>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</si>
  <si>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</si>
  <si>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</si>
  <si>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</si>
  <si>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</si>
  <si>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</si>
  <si>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</si>
  <si>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</si>
  <si>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</si>
  <si>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</si>
  <si>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</si>
  <si>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</si>
  <si>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</si>
  <si>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</si>
  <si>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成田市</t>
  </si>
  <si>
    <t>法適用</t>
  </si>
  <si>
    <t>下水道事業</t>
  </si>
  <si>
    <t>公共下水道</t>
  </si>
  <si>
    <t>Ac1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</si>
  <si>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</si>
  <si>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</si>
  <si>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</si>
  <si>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</si>
  <si>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</si>
  <si>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</si>
  <si>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</si>
  <si>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</si>
  <si>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</si>
  <si>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</si>
  <si>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</si>
  <si>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</si>
  <si>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①　経常収支比率については、一般会計からの繰入れがあることで100％に近い水準を維持することができている状況である。
②　減価償却費等の費用の増加により、令和4年度に欠損金が生じたが、使用料収入の増加により、累積欠損金は解消し、令和5年度は欠損金が発生していないため、累積欠損金比率については0となっている。
③　流動比率については、地方公営企業として事業を開始した当初から事業費用に対する現金保有額が少額であったこともあり、今後も100％を下回る状況が続くことが想定される。
④　企業債残高対事業規模比率については、平成初期に借り入れていた企業債の償還が終わってきており、企業債残高が減少してきたため、類似団体平均の半分程度となっている。しかし、今後、更新事業を進めていくにあたり、その財源として、多額の企業債を借り入れる予定をしているため、比率が高なることが見込まれる。
⑤⑥　令和4年度までは汚水処理費が高く算出されてしまっていたこと、また、令和4年度については、使用料の減免を行ったことにより、使用料収入が減少したため、経費回収率が類似団体平均よりも低く、汚水処理原価が類似団体平均よりも高い状況となっている。
令和5年度からは汚水処理費の数値を見直したことにより、経費回収率は100％以上の数値となり、汚水処理原価は類似団体の平均を下回った。なお、令和4年度までも汚水処理費の数値を見直した場合、令和5年度と同程度の水準となる。
⑦　施設利用率については、独自の処理場を保有し
ていないため、0となっている。</t>
    <rPh sb="104" eb="106">
      <t>ルイセキ</t>
    </rPh>
    <rPh sb="114" eb="116">
      <t>レイワ</t>
    </rPh>
    <rPh sb="117" eb="119">
      <t>ネンド</t>
    </rPh>
    <rPh sb="497" eb="499">
      <t>レイワ</t>
    </rPh>
    <rPh sb="500" eb="502">
      <t>ネンド</t>
    </rPh>
    <rPh sb="552" eb="554">
      <t>レイワ</t>
    </rPh>
    <rPh sb="555" eb="557">
      <t>ネンド</t>
    </rPh>
    <rPh sb="560" eb="564">
      <t>オスイショリ</t>
    </rPh>
    <rPh sb="564" eb="565">
      <t>ヒ</t>
    </rPh>
    <rPh sb="566" eb="568">
      <t>スウチ</t>
    </rPh>
    <rPh sb="569" eb="571">
      <t>ミナオ</t>
    </rPh>
    <rPh sb="600" eb="602">
      <t>バアイ</t>
    </rPh>
    <rPh sb="603" eb="605">
      <t>レイワ</t>
    </rPh>
    <rPh sb="606" eb="608">
      <t>ネンド</t>
    </rPh>
    <rPh sb="609" eb="612">
      <t>ドウテイド</t>
    </rPh>
    <rPh sb="613" eb="615">
      <t>スイジュン</t>
    </rPh>
    <rPh sb="622" eb="624">
      <t>ケイヒ</t>
    </rPh>
    <rPh sb="624" eb="627">
      <t>カイシュウリツ</t>
    </rPh>
    <rPh sb="632" eb="634">
      <t>イジョウ</t>
    </rPh>
    <rPh sb="635" eb="637">
      <t>スウチ</t>
    </rPh>
    <rPh sb="641" eb="645">
      <t>オスイショリ</t>
    </rPh>
    <rPh sb="645" eb="647">
      <t>ゲンカ</t>
    </rPh>
    <rPh sb="648" eb="652">
      <t>ルイジダンタイ</t>
    </rPh>
    <rPh sb="653" eb="655">
      <t>ヘイキン</t>
    </rPh>
    <rPh sb="656" eb="658">
      <t>シタマワ</t>
    </rPh>
    <phoneticPr fontId="4"/>
  </si>
  <si>
    <t>　収入面では、下水道使用料収入が人口増に伴い増
加するものと見込まれる一方、支出面では、流域下
水道事業維持管理費負担金や減価償却費が大きな割
合を占めており、大幅な経費削減が困難な状況であ
る。
　今後は、改築・更新が必要となってくる下水道施
設が増えていくため、ストックマネジメント計画に
基づき平準化を図って事業を進めていくものの、投
資に係る費用が大きな負担となっていくことが見込
まれる。
　経費抑制のため、今後も継続して先進事例の調査
を行っていくが、下水道サービスを持続的・安定的
に提供していくためには、下水道施設の改築・更新
の費用等に充てる財源を確保しなければならないこ
とから、適正な下水道使用料のあり方の検討を進め
ていく必要がある。</t>
    <phoneticPr fontId="4"/>
  </si>
  <si>
    <t>①　有形固定資産減価償却率については、令和5年度は類似団体平均に比べ高い水準となっているが、今後は令和4年以前のように、類似団体平均に比べ低い水準で上昇していくものと見込まれる。
② 管渠老朽化率については、今後も上昇していくものと想定されるが、改築・更新をするための費用に充てられる財源に限りがあるため、単純に年数だけでなく、管路の状況を把握した上で、適正な管理を実施していく。
③　管渠改善率については、ストックマネジメント計画に基づき、管渠の状況確認、更新の実施設計を行った結果、令和5年度に初めて計上した。
今後も更新に伴い、計上されることが見込まれる。</t>
    <rPh sb="19" eb="21">
      <t>レイワ</t>
    </rPh>
    <rPh sb="22" eb="24">
      <t>ネンド</t>
    </rPh>
    <rPh sb="34" eb="35">
      <t>タカ</t>
    </rPh>
    <rPh sb="49" eb="51">
      <t>レイワ</t>
    </rPh>
    <rPh sb="52" eb="53">
      <t>ネン</t>
    </rPh>
    <rPh sb="53" eb="55">
      <t>イゼン</t>
    </rPh>
    <rPh sb="69" eb="70">
      <t>ヒク</t>
    </rPh>
    <rPh sb="244" eb="245">
      <t>ネン</t>
    </rPh>
    <rPh sb="245" eb="246">
      <t>ド</t>
    </rPh>
    <rPh sb="247" eb="248">
      <t>ハジ</t>
    </rPh>
    <rPh sb="250" eb="252">
      <t>ケイジョウ</t>
    </rPh>
    <rPh sb="259" eb="261">
      <t>コウシン</t>
    </rPh>
    <rPh sb="262" eb="263">
      <t>トモナ</t>
    </rPh>
    <rPh sb="265" eb="267">
      <t>ケイジョウ</t>
    </rPh>
    <rPh sb="273" eb="275">
      <t>ミコ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</si>
</sst>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formatCode="#,##0.00;&quot;△&quot;#,##0.00;&quot;-&quot;">
                  <c:v>0.08</c:v>
                </c:pt>
              </c:numCache>
            </c:numRef>
          </c:val>
          <c:extLst>
            <c:ext xmlns:c16="http://schemas.microsoft.com/office/drawing/2014/chart" uri="{C3380CC4-5D6E-409C-BE32-E72D297353CC}">
              <c16:uniqueId val="{00000000-E86D-4248-8706-9E6C18D577B1}"/>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0.19</c:v>
                </c:pt>
                <c:pt idx="1">
                  <c:v>0.19</c:v>
                </c:pt>
                <c:pt idx="2">
                  <c:v>0.19</c:v>
                </c:pt>
                <c:pt idx="3">
                  <c:v>0.21</c:v>
                </c:pt>
                <c:pt idx="4">
                  <c:v>0.2</c:v>
                </c:pt>
              </c:numCache>
            </c:numRef>
          </c:val>
          <c:smooth val="0"/>
          <c:extLst>
            <c:ext xmlns:c16="http://schemas.microsoft.com/office/drawing/2014/chart" uri="{C3380CC4-5D6E-409C-BE32-E72D297353CC}">
              <c16:uniqueId val="{00000001-E86D-4248-8706-9E6C18D577B1}"/>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CBA-4BF6-9A0E-1E7E3D98374F}"/>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61.32</c:v>
                </c:pt>
                <c:pt idx="1">
                  <c:v>61.7</c:v>
                </c:pt>
                <c:pt idx="2">
                  <c:v>63.04</c:v>
                </c:pt>
                <c:pt idx="3">
                  <c:v>60.55</c:v>
                </c:pt>
                <c:pt idx="4">
                  <c:v>61.49</c:v>
                </c:pt>
              </c:numCache>
            </c:numRef>
          </c:val>
          <c:smooth val="0"/>
          <c:extLst>
            <c:ext xmlns:c16="http://schemas.microsoft.com/office/drawing/2014/chart" uri="{C3380CC4-5D6E-409C-BE32-E72D297353CC}">
              <c16:uniqueId val="{00000001-6CBA-4BF6-9A0E-1E7E3D98374F}"/>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97.48</c:v>
                </c:pt>
                <c:pt idx="1">
                  <c:v>97.48</c:v>
                </c:pt>
                <c:pt idx="2">
                  <c:v>97.52</c:v>
                </c:pt>
                <c:pt idx="3">
                  <c:v>97.59</c:v>
                </c:pt>
                <c:pt idx="4">
                  <c:v>97.66</c:v>
                </c:pt>
              </c:numCache>
            </c:numRef>
          </c:val>
          <c:extLst>
            <c:ext xmlns:c16="http://schemas.microsoft.com/office/drawing/2014/chart" uri="{C3380CC4-5D6E-409C-BE32-E72D297353CC}">
              <c16:uniqueId val="{00000000-C693-4B0A-8A63-ACC015CEAE4B}"/>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94.58</c:v>
                </c:pt>
                <c:pt idx="1">
                  <c:v>94.56</c:v>
                </c:pt>
                <c:pt idx="2">
                  <c:v>94.75</c:v>
                </c:pt>
                <c:pt idx="3">
                  <c:v>94.92</c:v>
                </c:pt>
                <c:pt idx="4">
                  <c:v>95.01</c:v>
                </c:pt>
              </c:numCache>
            </c:numRef>
          </c:val>
          <c:smooth val="0"/>
          <c:extLst>
            <c:ext xmlns:c16="http://schemas.microsoft.com/office/drawing/2014/chart" uri="{C3380CC4-5D6E-409C-BE32-E72D297353CC}">
              <c16:uniqueId val="{00000001-C693-4B0A-8A63-ACC015CEAE4B}"/>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103.94</c:v>
                </c:pt>
                <c:pt idx="1">
                  <c:v>100.94</c:v>
                </c:pt>
                <c:pt idx="2">
                  <c:v>98.74</c:v>
                </c:pt>
                <c:pt idx="3">
                  <c:v>98.63</c:v>
                </c:pt>
                <c:pt idx="4">
                  <c:v>99.97</c:v>
                </c:pt>
              </c:numCache>
            </c:numRef>
          </c:val>
          <c:extLst>
            <c:ext xmlns:c16="http://schemas.microsoft.com/office/drawing/2014/chart" uri="{C3380CC4-5D6E-409C-BE32-E72D297353CC}">
              <c16:uniqueId val="{00000000-10C4-4CC5-BFB6-818C246A8D67}"/>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107.03</c:v>
                </c:pt>
                <c:pt idx="1">
                  <c:v>106.55</c:v>
                </c:pt>
                <c:pt idx="2">
                  <c:v>106.01</c:v>
                </c:pt>
                <c:pt idx="3">
                  <c:v>105.5</c:v>
                </c:pt>
                <c:pt idx="4">
                  <c:v>105.24</c:v>
                </c:pt>
              </c:numCache>
            </c:numRef>
          </c:val>
          <c:smooth val="0"/>
          <c:extLst>
            <c:ext xmlns:c16="http://schemas.microsoft.com/office/drawing/2014/chart" uri="{C3380CC4-5D6E-409C-BE32-E72D297353CC}">
              <c16:uniqueId val="{00000001-10C4-4CC5-BFB6-818C246A8D67}"/>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3.61</c:v>
                </c:pt>
                <c:pt idx="1">
                  <c:v>7.1</c:v>
                </c:pt>
                <c:pt idx="2">
                  <c:v>10.62</c:v>
                </c:pt>
                <c:pt idx="3">
                  <c:v>16.39</c:v>
                </c:pt>
                <c:pt idx="4">
                  <c:v>49.32</c:v>
                </c:pt>
              </c:numCache>
            </c:numRef>
          </c:val>
          <c:extLst>
            <c:ext xmlns:c16="http://schemas.microsoft.com/office/drawing/2014/chart" uri="{C3380CC4-5D6E-409C-BE32-E72D297353CC}">
              <c16:uniqueId val="{00000000-F412-4497-89F5-4197639E6F1F}"/>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31.01</c:v>
                </c:pt>
                <c:pt idx="1">
                  <c:v>28.87</c:v>
                </c:pt>
                <c:pt idx="2">
                  <c:v>31.34</c:v>
                </c:pt>
                <c:pt idx="3">
                  <c:v>32.909999999999997</c:v>
                </c:pt>
                <c:pt idx="4">
                  <c:v>34.869999999999997</c:v>
                </c:pt>
              </c:numCache>
            </c:numRef>
          </c:val>
          <c:smooth val="0"/>
          <c:extLst>
            <c:ext xmlns:c16="http://schemas.microsoft.com/office/drawing/2014/chart" uri="{C3380CC4-5D6E-409C-BE32-E72D297353CC}">
              <c16:uniqueId val="{00000001-F412-4497-89F5-4197639E6F1F}"/>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0.22</c:v>
                </c:pt>
                <c:pt idx="1">
                  <c:v>0.22</c:v>
                </c:pt>
                <c:pt idx="2">
                  <c:v>9.18</c:v>
                </c:pt>
                <c:pt idx="3">
                  <c:v>13.46</c:v>
                </c:pt>
                <c:pt idx="4">
                  <c:v>17.55</c:v>
                </c:pt>
              </c:numCache>
            </c:numRef>
          </c:val>
          <c:extLst>
            <c:ext xmlns:c16="http://schemas.microsoft.com/office/drawing/2014/chart" uri="{C3380CC4-5D6E-409C-BE32-E72D297353CC}">
              <c16:uniqueId val="{00000000-6D84-4E7F-B298-7DBFF8318C95}"/>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4.95</c:v>
                </c:pt>
                <c:pt idx="1">
                  <c:v>5.64</c:v>
                </c:pt>
                <c:pt idx="2">
                  <c:v>6.43</c:v>
                </c:pt>
                <c:pt idx="3">
                  <c:v>7.75</c:v>
                </c:pt>
                <c:pt idx="4">
                  <c:v>9.44</c:v>
                </c:pt>
              </c:numCache>
            </c:numRef>
          </c:val>
          <c:smooth val="0"/>
          <c:extLst>
            <c:ext xmlns:c16="http://schemas.microsoft.com/office/drawing/2014/chart" uri="{C3380CC4-5D6E-409C-BE32-E72D297353CC}">
              <c16:uniqueId val="{00000001-6D84-4E7F-B298-7DBFF8318C95}"/>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formatCode="#,##0.00;&quot;△&quot;#,##0.00;&quot;-&quot;">
                  <c:v>1.29</c:v>
                </c:pt>
                <c:pt idx="4">
                  <c:v>0</c:v>
                </c:pt>
              </c:numCache>
            </c:numRef>
          </c:val>
          <c:extLst>
            <c:ext xmlns:c16="http://schemas.microsoft.com/office/drawing/2014/chart" uri="{C3380CC4-5D6E-409C-BE32-E72D297353CC}">
              <c16:uniqueId val="{00000000-92E2-4775-B7E3-F0B7E9B63382}"/>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7.69</c:v>
                </c:pt>
                <c:pt idx="1">
                  <c:v>5.95</c:v>
                </c:pt>
                <c:pt idx="2">
                  <c:v>5.27</c:v>
                </c:pt>
                <c:pt idx="3">
                  <c:v>4.83</c:v>
                </c:pt>
                <c:pt idx="4">
                  <c:v>4.5</c:v>
                </c:pt>
              </c:numCache>
            </c:numRef>
          </c:val>
          <c:smooth val="0"/>
          <c:extLst>
            <c:ext xmlns:c16="http://schemas.microsoft.com/office/drawing/2014/chart" uri="{C3380CC4-5D6E-409C-BE32-E72D297353CC}">
              <c16:uniqueId val="{00000001-92E2-4775-B7E3-F0B7E9B63382}"/>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81.34</c:v>
                </c:pt>
                <c:pt idx="1">
                  <c:v>57.11</c:v>
                </c:pt>
                <c:pt idx="2">
                  <c:v>74.03</c:v>
                </c:pt>
                <c:pt idx="3">
                  <c:v>63.1</c:v>
                </c:pt>
                <c:pt idx="4">
                  <c:v>78.81</c:v>
                </c:pt>
              </c:numCache>
            </c:numRef>
          </c:val>
          <c:extLst>
            <c:ext xmlns:c16="http://schemas.microsoft.com/office/drawing/2014/chart" uri="{C3380CC4-5D6E-409C-BE32-E72D297353CC}">
              <c16:uniqueId val="{00000000-0BD7-4CFD-8DB3-2C5FA9D23AC4}"/>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73.02</c:v>
                </c:pt>
                <c:pt idx="1">
                  <c:v>72.930000000000007</c:v>
                </c:pt>
                <c:pt idx="2">
                  <c:v>80.08</c:v>
                </c:pt>
                <c:pt idx="3">
                  <c:v>87.33</c:v>
                </c:pt>
                <c:pt idx="4">
                  <c:v>92.26</c:v>
                </c:pt>
              </c:numCache>
            </c:numRef>
          </c:val>
          <c:smooth val="0"/>
          <c:extLst>
            <c:ext xmlns:c16="http://schemas.microsoft.com/office/drawing/2014/chart" uri="{C3380CC4-5D6E-409C-BE32-E72D297353CC}">
              <c16:uniqueId val="{00000001-0BD7-4CFD-8DB3-2C5FA9D23AC4}"/>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307.92</c:v>
                </c:pt>
                <c:pt idx="1">
                  <c:v>307.74</c:v>
                </c:pt>
                <c:pt idx="2">
                  <c:v>306.43</c:v>
                </c:pt>
                <c:pt idx="3">
                  <c:v>368.83</c:v>
                </c:pt>
                <c:pt idx="4">
                  <c:v>325.58</c:v>
                </c:pt>
              </c:numCache>
            </c:numRef>
          </c:val>
          <c:extLst>
            <c:ext xmlns:c16="http://schemas.microsoft.com/office/drawing/2014/chart" uri="{C3380CC4-5D6E-409C-BE32-E72D297353CC}">
              <c16:uniqueId val="{00000000-A4B0-47F9-8F36-8CB97EFBD461}"/>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708.89</c:v>
                </c:pt>
                <c:pt idx="1">
                  <c:v>730.52</c:v>
                </c:pt>
                <c:pt idx="2">
                  <c:v>672.33</c:v>
                </c:pt>
                <c:pt idx="3">
                  <c:v>668.8</c:v>
                </c:pt>
                <c:pt idx="4">
                  <c:v>652.79999999999995</c:v>
                </c:pt>
              </c:numCache>
            </c:numRef>
          </c:val>
          <c:smooth val="0"/>
          <c:extLst>
            <c:ext xmlns:c16="http://schemas.microsoft.com/office/drawing/2014/chart" uri="{C3380CC4-5D6E-409C-BE32-E72D297353CC}">
              <c16:uniqueId val="{00000001-A4B0-47F9-8F36-8CB97EFBD461}"/>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66.23</c:v>
                </c:pt>
                <c:pt idx="1">
                  <c:v>60.59</c:v>
                </c:pt>
                <c:pt idx="2">
                  <c:v>59.66</c:v>
                </c:pt>
                <c:pt idx="3">
                  <c:v>46.5</c:v>
                </c:pt>
                <c:pt idx="4">
                  <c:v>100.13</c:v>
                </c:pt>
              </c:numCache>
            </c:numRef>
          </c:val>
          <c:extLst>
            <c:ext xmlns:c16="http://schemas.microsoft.com/office/drawing/2014/chart" uri="{C3380CC4-5D6E-409C-BE32-E72D297353CC}">
              <c16:uniqueId val="{00000000-3B3C-44E9-A6E4-056B0A7DC825}"/>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97.91</c:v>
                </c:pt>
                <c:pt idx="1">
                  <c:v>98.61</c:v>
                </c:pt>
                <c:pt idx="2">
                  <c:v>98.75</c:v>
                </c:pt>
                <c:pt idx="3">
                  <c:v>98.36</c:v>
                </c:pt>
                <c:pt idx="4">
                  <c:v>97.29</c:v>
                </c:pt>
              </c:numCache>
            </c:numRef>
          </c:val>
          <c:smooth val="0"/>
          <c:extLst>
            <c:ext xmlns:c16="http://schemas.microsoft.com/office/drawing/2014/chart" uri="{C3380CC4-5D6E-409C-BE32-E72D297353CC}">
              <c16:uniqueId val="{00000001-3B3C-44E9-A6E4-056B0A7DC825}"/>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177.4</c:v>
                </c:pt>
                <c:pt idx="1">
                  <c:v>188.3</c:v>
                </c:pt>
                <c:pt idx="2">
                  <c:v>191.68</c:v>
                </c:pt>
                <c:pt idx="3">
                  <c:v>206.5</c:v>
                </c:pt>
                <c:pt idx="4">
                  <c:v>116.65</c:v>
                </c:pt>
              </c:numCache>
            </c:numRef>
          </c:val>
          <c:extLst>
            <c:ext xmlns:c16="http://schemas.microsoft.com/office/drawing/2014/chart" uri="{C3380CC4-5D6E-409C-BE32-E72D297353CC}">
              <c16:uniqueId val="{00000000-1040-460C-A4F7-F32D7F26D2F9}"/>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144.11000000000001</c:v>
                </c:pt>
                <c:pt idx="1">
                  <c:v>141.24</c:v>
                </c:pt>
                <c:pt idx="2">
                  <c:v>142.03</c:v>
                </c:pt>
                <c:pt idx="3">
                  <c:v>142.11000000000001</c:v>
                </c:pt>
                <c:pt idx="4">
                  <c:v>145.49</c:v>
                </c:pt>
              </c:numCache>
            </c:numRef>
          </c:val>
          <c:smooth val="0"/>
          <c:extLst>
            <c:ext xmlns:c16="http://schemas.microsoft.com/office/drawing/2014/chart" uri="{C3380CC4-5D6E-409C-BE32-E72D297353CC}">
              <c16:uniqueId val="{00000001-1040-460C-A4F7-F32D7F26D2F9}"/>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view="pageBreakPreview" zoomScale="85" zoomScaleNormal="120" zoomScaleSheetLayoutView="85" workbookViewId="0"/>
  </sheetViews>
  <sheetFormatPr defaultColWidth="2.625" defaultRowHeight="13.5" x14ac:dyDescent="0.15"/>
  <cols>
    <col min="1" max="1" width="2.625" customWidth="1"/>
    <col min="2" max="62" width="3.875" customWidth="1"/>
    <col min="64" max="77" width="3.125" customWidth="1"/>
    <col min="78" max="78" width="10.37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7" t="str">
        <f>データ!H6</f>
        <v>千葉県　成田市</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0" t="s">
        <v>1</v>
      </c>
      <c r="C7" s="50"/>
      <c r="D7" s="50"/>
      <c r="E7" s="50"/>
      <c r="F7" s="50"/>
      <c r="G7" s="50"/>
      <c r="H7" s="50"/>
      <c r="I7" s="50" t="s">
        <v>2</v>
      </c>
      <c r="J7" s="50"/>
      <c r="K7" s="50"/>
      <c r="L7" s="50"/>
      <c r="M7" s="50"/>
      <c r="N7" s="50"/>
      <c r="O7" s="50"/>
      <c r="P7" s="50" t="s">
        <v>3</v>
      </c>
      <c r="Q7" s="50"/>
      <c r="R7" s="50"/>
      <c r="S7" s="50"/>
      <c r="T7" s="50"/>
      <c r="U7" s="50"/>
      <c r="V7" s="50"/>
      <c r="W7" s="50" t="s">
        <v>4</v>
      </c>
      <c r="X7" s="50"/>
      <c r="Y7" s="50"/>
      <c r="Z7" s="50"/>
      <c r="AA7" s="50"/>
      <c r="AB7" s="50"/>
      <c r="AC7" s="50"/>
      <c r="AD7" s="50" t="s">
        <v>5</v>
      </c>
      <c r="AE7" s="50"/>
      <c r="AF7" s="50"/>
      <c r="AG7" s="50"/>
      <c r="AH7" s="50"/>
      <c r="AI7" s="50"/>
      <c r="AJ7" s="50"/>
      <c r="AK7" s="3"/>
      <c r="AL7" s="50" t="s">
        <v>6</v>
      </c>
      <c r="AM7" s="50"/>
      <c r="AN7" s="50"/>
      <c r="AO7" s="50"/>
      <c r="AP7" s="50"/>
      <c r="AQ7" s="50"/>
      <c r="AR7" s="50"/>
      <c r="AS7" s="50"/>
      <c r="AT7" s="50" t="s">
        <v>7</v>
      </c>
      <c r="AU7" s="50"/>
      <c r="AV7" s="50"/>
      <c r="AW7" s="50"/>
      <c r="AX7" s="50"/>
      <c r="AY7" s="50"/>
      <c r="AZ7" s="50"/>
      <c r="BA7" s="50"/>
      <c r="BB7" s="50" t="s">
        <v>8</v>
      </c>
      <c r="BC7" s="50"/>
      <c r="BD7" s="50"/>
      <c r="BE7" s="50"/>
      <c r="BF7" s="50"/>
      <c r="BG7" s="50"/>
      <c r="BH7" s="50"/>
      <c r="BI7" s="50"/>
      <c r="BJ7" s="3"/>
      <c r="BK7" s="3"/>
      <c r="BL7" s="68" t="s">
        <v>9</v>
      </c>
      <c r="BM7" s="69"/>
      <c r="BN7" s="69"/>
      <c r="BO7" s="69"/>
      <c r="BP7" s="69"/>
      <c r="BQ7" s="69"/>
      <c r="BR7" s="69"/>
      <c r="BS7" s="69"/>
      <c r="BT7" s="69"/>
      <c r="BU7" s="69"/>
      <c r="BV7" s="69"/>
      <c r="BW7" s="69"/>
      <c r="BX7" s="69"/>
      <c r="BY7" s="70"/>
    </row>
    <row r="8" spans="1:78" ht="18.75" customHeight="1" x14ac:dyDescent="0.15">
      <c r="A8" s="2"/>
      <c r="B8" s="64" t="str">
        <f>データ!I6</f>
        <v>法適用</v>
      </c>
      <c r="C8" s="64"/>
      <c r="D8" s="64"/>
      <c r="E8" s="64"/>
      <c r="F8" s="64"/>
      <c r="G8" s="64"/>
      <c r="H8" s="64"/>
      <c r="I8" s="64" t="str">
        <f>データ!J6</f>
        <v>下水道事業</v>
      </c>
      <c r="J8" s="64"/>
      <c r="K8" s="64"/>
      <c r="L8" s="64"/>
      <c r="M8" s="64"/>
      <c r="N8" s="64"/>
      <c r="O8" s="64"/>
      <c r="P8" s="64" t="str">
        <f>データ!K6</f>
        <v>公共下水道</v>
      </c>
      <c r="Q8" s="64"/>
      <c r="R8" s="64"/>
      <c r="S8" s="64"/>
      <c r="T8" s="64"/>
      <c r="U8" s="64"/>
      <c r="V8" s="64"/>
      <c r="W8" s="64" t="str">
        <f>データ!L6</f>
        <v>Ac1</v>
      </c>
      <c r="X8" s="64"/>
      <c r="Y8" s="64"/>
      <c r="Z8" s="64"/>
      <c r="AA8" s="64"/>
      <c r="AB8" s="64"/>
      <c r="AC8" s="64"/>
      <c r="AD8" s="65" t="str">
        <f>データ!$M$6</f>
        <v>非設置</v>
      </c>
      <c r="AE8" s="65"/>
      <c r="AF8" s="65"/>
      <c r="AG8" s="65"/>
      <c r="AH8" s="65"/>
      <c r="AI8" s="65"/>
      <c r="AJ8" s="65"/>
      <c r="AK8" s="3"/>
      <c r="AL8" s="44">
        <f>データ!S6</f>
        <v>132023</v>
      </c>
      <c r="AM8" s="44"/>
      <c r="AN8" s="44"/>
      <c r="AO8" s="44"/>
      <c r="AP8" s="44"/>
      <c r="AQ8" s="44"/>
      <c r="AR8" s="44"/>
      <c r="AS8" s="44"/>
      <c r="AT8" s="45">
        <f>データ!T6</f>
        <v>213.84</v>
      </c>
      <c r="AU8" s="45"/>
      <c r="AV8" s="45"/>
      <c r="AW8" s="45"/>
      <c r="AX8" s="45"/>
      <c r="AY8" s="45"/>
      <c r="AZ8" s="45"/>
      <c r="BA8" s="45"/>
      <c r="BB8" s="45">
        <f>データ!U6</f>
        <v>617.39</v>
      </c>
      <c r="BC8" s="45"/>
      <c r="BD8" s="45"/>
      <c r="BE8" s="45"/>
      <c r="BF8" s="45"/>
      <c r="BG8" s="45"/>
      <c r="BH8" s="45"/>
      <c r="BI8" s="45"/>
      <c r="BJ8" s="3"/>
      <c r="BK8" s="3"/>
      <c r="BL8" s="60" t="s">
        <v>10</v>
      </c>
      <c r="BM8" s="61"/>
      <c r="BN8" s="62" t="s">
        <v>11</v>
      </c>
      <c r="BO8" s="62"/>
      <c r="BP8" s="62"/>
      <c r="BQ8" s="62"/>
      <c r="BR8" s="62"/>
      <c r="BS8" s="62"/>
      <c r="BT8" s="62"/>
      <c r="BU8" s="62"/>
      <c r="BV8" s="62"/>
      <c r="BW8" s="62"/>
      <c r="BX8" s="62"/>
      <c r="BY8" s="63"/>
    </row>
    <row r="9" spans="1:78" ht="18.75" customHeight="1" x14ac:dyDescent="0.15">
      <c r="A9" s="2"/>
      <c r="B9" s="50" t="s">
        <v>12</v>
      </c>
      <c r="C9" s="50"/>
      <c r="D9" s="50"/>
      <c r="E9" s="50"/>
      <c r="F9" s="50"/>
      <c r="G9" s="50"/>
      <c r="H9" s="50"/>
      <c r="I9" s="50" t="s">
        <v>13</v>
      </c>
      <c r="J9" s="50"/>
      <c r="K9" s="50"/>
      <c r="L9" s="50"/>
      <c r="M9" s="50"/>
      <c r="N9" s="50"/>
      <c r="O9" s="50"/>
      <c r="P9" s="50" t="s">
        <v>14</v>
      </c>
      <c r="Q9" s="50"/>
      <c r="R9" s="50"/>
      <c r="S9" s="50"/>
      <c r="T9" s="50"/>
      <c r="U9" s="50"/>
      <c r="V9" s="50"/>
      <c r="W9" s="50" t="s">
        <v>15</v>
      </c>
      <c r="X9" s="50"/>
      <c r="Y9" s="50"/>
      <c r="Z9" s="50"/>
      <c r="AA9" s="50"/>
      <c r="AB9" s="50"/>
      <c r="AC9" s="50"/>
      <c r="AD9" s="50" t="s">
        <v>16</v>
      </c>
      <c r="AE9" s="50"/>
      <c r="AF9" s="50"/>
      <c r="AG9" s="50"/>
      <c r="AH9" s="50"/>
      <c r="AI9" s="50"/>
      <c r="AJ9" s="50"/>
      <c r="AK9" s="3"/>
      <c r="AL9" s="50" t="s">
        <v>17</v>
      </c>
      <c r="AM9" s="50"/>
      <c r="AN9" s="50"/>
      <c r="AO9" s="50"/>
      <c r="AP9" s="50"/>
      <c r="AQ9" s="50"/>
      <c r="AR9" s="50"/>
      <c r="AS9" s="50"/>
      <c r="AT9" s="50" t="s">
        <v>18</v>
      </c>
      <c r="AU9" s="50"/>
      <c r="AV9" s="50"/>
      <c r="AW9" s="50"/>
      <c r="AX9" s="50"/>
      <c r="AY9" s="50"/>
      <c r="AZ9" s="50"/>
      <c r="BA9" s="50"/>
      <c r="BB9" s="50" t="s">
        <v>19</v>
      </c>
      <c r="BC9" s="50"/>
      <c r="BD9" s="50"/>
      <c r="BE9" s="50"/>
      <c r="BF9" s="50"/>
      <c r="BG9" s="50"/>
      <c r="BH9" s="50"/>
      <c r="BI9" s="50"/>
      <c r="BJ9" s="3"/>
      <c r="BK9" s="3"/>
      <c r="BL9" s="51" t="s">
        <v>20</v>
      </c>
      <c r="BM9" s="52"/>
      <c r="BN9" s="53" t="s">
        <v>21</v>
      </c>
      <c r="BO9" s="53"/>
      <c r="BP9" s="53"/>
      <c r="BQ9" s="53"/>
      <c r="BR9" s="53"/>
      <c r="BS9" s="53"/>
      <c r="BT9" s="53"/>
      <c r="BU9" s="53"/>
      <c r="BV9" s="53"/>
      <c r="BW9" s="53"/>
      <c r="BX9" s="53"/>
      <c r="BY9" s="54"/>
    </row>
    <row r="10" spans="1:78" ht="18.75" customHeight="1" x14ac:dyDescent="0.15">
      <c r="A10" s="2"/>
      <c r="B10" s="45" t="str">
        <f>データ!N6</f>
        <v>-</v>
      </c>
      <c r="C10" s="45"/>
      <c r="D10" s="45"/>
      <c r="E10" s="45"/>
      <c r="F10" s="45"/>
      <c r="G10" s="45"/>
      <c r="H10" s="45"/>
      <c r="I10" s="45">
        <f>データ!O6</f>
        <v>89.59</v>
      </c>
      <c r="J10" s="45"/>
      <c r="K10" s="45"/>
      <c r="L10" s="45"/>
      <c r="M10" s="45"/>
      <c r="N10" s="45"/>
      <c r="O10" s="45"/>
      <c r="P10" s="45">
        <f>データ!P6</f>
        <v>78.239999999999995</v>
      </c>
      <c r="Q10" s="45"/>
      <c r="R10" s="45"/>
      <c r="S10" s="45"/>
      <c r="T10" s="45"/>
      <c r="U10" s="45"/>
      <c r="V10" s="45"/>
      <c r="W10" s="45">
        <f>データ!Q6</f>
        <v>85.1</v>
      </c>
      <c r="X10" s="45"/>
      <c r="Y10" s="45"/>
      <c r="Z10" s="45"/>
      <c r="AA10" s="45"/>
      <c r="AB10" s="45"/>
      <c r="AC10" s="45"/>
      <c r="AD10" s="44">
        <f>データ!R6</f>
        <v>1980</v>
      </c>
      <c r="AE10" s="44"/>
      <c r="AF10" s="44"/>
      <c r="AG10" s="44"/>
      <c r="AH10" s="44"/>
      <c r="AI10" s="44"/>
      <c r="AJ10" s="44"/>
      <c r="AK10" s="2"/>
      <c r="AL10" s="44">
        <f>データ!V6</f>
        <v>103631</v>
      </c>
      <c r="AM10" s="44"/>
      <c r="AN10" s="44"/>
      <c r="AO10" s="44"/>
      <c r="AP10" s="44"/>
      <c r="AQ10" s="44"/>
      <c r="AR10" s="44"/>
      <c r="AS10" s="44"/>
      <c r="AT10" s="45">
        <f>データ!W6</f>
        <v>18.579999999999998</v>
      </c>
      <c r="AU10" s="45"/>
      <c r="AV10" s="45"/>
      <c r="AW10" s="45"/>
      <c r="AX10" s="45"/>
      <c r="AY10" s="45"/>
      <c r="AZ10" s="45"/>
      <c r="BA10" s="45"/>
      <c r="BB10" s="45">
        <f>データ!X6</f>
        <v>5577.56</v>
      </c>
      <c r="BC10" s="45"/>
      <c r="BD10" s="45"/>
      <c r="BE10" s="45"/>
      <c r="BF10" s="45"/>
      <c r="BG10" s="45"/>
      <c r="BH10" s="45"/>
      <c r="BI10" s="45"/>
      <c r="BJ10" s="2"/>
      <c r="BK10" s="2"/>
      <c r="BL10" s="46" t="s">
        <v>22</v>
      </c>
      <c r="BM10" s="47"/>
      <c r="BN10" s="48" t="s">
        <v>23</v>
      </c>
      <c r="BO10" s="48"/>
      <c r="BP10" s="48"/>
      <c r="BQ10" s="48"/>
      <c r="BR10" s="48"/>
      <c r="BS10" s="48"/>
      <c r="BT10" s="48"/>
      <c r="BU10" s="48"/>
      <c r="BV10" s="48"/>
      <c r="BW10" s="48"/>
      <c r="BX10" s="48"/>
      <c r="BY10" s="4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113</v>
      </c>
      <c r="BM16" s="29"/>
      <c r="BN16" s="29"/>
      <c r="BO16" s="29"/>
      <c r="BP16" s="29"/>
      <c r="BQ16" s="29"/>
      <c r="BR16" s="29"/>
      <c r="BS16" s="29"/>
      <c r="BT16" s="29"/>
      <c r="BU16" s="29"/>
      <c r="BV16" s="29"/>
      <c r="BW16" s="29"/>
      <c r="BX16" s="29"/>
      <c r="BY16" s="2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5.9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5.9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5.9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5.9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5.9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115</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114</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ioNpMvNXTDSFD4yp4hTl/Mc6a+0tZfn/6eLRMQThP5ns66DKaeoZKdVRClauRhiaPpzlFUpXxSaMSHAa3cnfGw==" saltValue="zySDCzrpQMFb5R4YL4LdY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48"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122114</v>
      </c>
      <c r="D6" s="19">
        <f t="shared" si="3"/>
        <v>46</v>
      </c>
      <c r="E6" s="19">
        <f t="shared" si="3"/>
        <v>17</v>
      </c>
      <c r="F6" s="19">
        <f t="shared" si="3"/>
        <v>1</v>
      </c>
      <c r="G6" s="19">
        <f t="shared" si="3"/>
        <v>0</v>
      </c>
      <c r="H6" s="19" t="str">
        <f t="shared" si="3"/>
        <v>千葉県　成田市</v>
      </c>
      <c r="I6" s="19" t="str">
        <f t="shared" si="3"/>
        <v>法適用</v>
      </c>
      <c r="J6" s="19" t="str">
        <f t="shared" si="3"/>
        <v>下水道事業</v>
      </c>
      <c r="K6" s="19" t="str">
        <f t="shared" si="3"/>
        <v>公共下水道</v>
      </c>
      <c r="L6" s="19" t="str">
        <f t="shared" si="3"/>
        <v>Ac1</v>
      </c>
      <c r="M6" s="19" t="str">
        <f t="shared" si="3"/>
        <v>非設置</v>
      </c>
      <c r="N6" s="20" t="str">
        <f t="shared" si="3"/>
        <v>-</v>
      </c>
      <c r="O6" s="20">
        <f t="shared" si="3"/>
        <v>89.59</v>
      </c>
      <c r="P6" s="20">
        <f t="shared" si="3"/>
        <v>78.239999999999995</v>
      </c>
      <c r="Q6" s="20">
        <f t="shared" si="3"/>
        <v>85.1</v>
      </c>
      <c r="R6" s="20">
        <f t="shared" si="3"/>
        <v>1980</v>
      </c>
      <c r="S6" s="20">
        <f t="shared" si="3"/>
        <v>132023</v>
      </c>
      <c r="T6" s="20">
        <f t="shared" si="3"/>
        <v>213.84</v>
      </c>
      <c r="U6" s="20">
        <f t="shared" si="3"/>
        <v>617.39</v>
      </c>
      <c r="V6" s="20">
        <f t="shared" si="3"/>
        <v>103631</v>
      </c>
      <c r="W6" s="20">
        <f t="shared" si="3"/>
        <v>18.579999999999998</v>
      </c>
      <c r="X6" s="20">
        <f t="shared" si="3"/>
        <v>5577.56</v>
      </c>
      <c r="Y6" s="21">
        <f>IF(Y7="",NA(),Y7)</f>
        <v>103.94</v>
      </c>
      <c r="Z6" s="21">
        <f t="shared" ref="Z6:AH6" si="4">IF(Z7="",NA(),Z7)</f>
        <v>100.94</v>
      </c>
      <c r="AA6" s="21">
        <f t="shared" si="4"/>
        <v>98.74</v>
      </c>
      <c r="AB6" s="21">
        <f t="shared" si="4"/>
        <v>98.63</v>
      </c>
      <c r="AC6" s="21">
        <f t="shared" si="4"/>
        <v>99.97</v>
      </c>
      <c r="AD6" s="21">
        <f t="shared" si="4"/>
        <v>107.03</v>
      </c>
      <c r="AE6" s="21">
        <f t="shared" si="4"/>
        <v>106.55</v>
      </c>
      <c r="AF6" s="21">
        <f t="shared" si="4"/>
        <v>106.01</v>
      </c>
      <c r="AG6" s="21">
        <f t="shared" si="4"/>
        <v>105.5</v>
      </c>
      <c r="AH6" s="21">
        <f t="shared" si="4"/>
        <v>105.24</v>
      </c>
      <c r="AI6" s="20" t="str">
        <f>IF(AI7="","",IF(AI7="-","【-】","【"&amp;SUBSTITUTE(TEXT(AI7,"#,##0.00"),"-","△")&amp;"】"))</f>
        <v>【105.91】</v>
      </c>
      <c r="AJ6" s="20">
        <f>IF(AJ7="",NA(),AJ7)</f>
        <v>0</v>
      </c>
      <c r="AK6" s="20">
        <f t="shared" ref="AK6:AS6" si="5">IF(AK7="",NA(),AK7)</f>
        <v>0</v>
      </c>
      <c r="AL6" s="20">
        <f t="shared" si="5"/>
        <v>0</v>
      </c>
      <c r="AM6" s="21">
        <f t="shared" si="5"/>
        <v>1.29</v>
      </c>
      <c r="AN6" s="20">
        <f t="shared" si="5"/>
        <v>0</v>
      </c>
      <c r="AO6" s="21">
        <f t="shared" si="5"/>
        <v>7.69</v>
      </c>
      <c r="AP6" s="21">
        <f t="shared" si="5"/>
        <v>5.95</v>
      </c>
      <c r="AQ6" s="21">
        <f t="shared" si="5"/>
        <v>5.27</v>
      </c>
      <c r="AR6" s="21">
        <f t="shared" si="5"/>
        <v>4.83</v>
      </c>
      <c r="AS6" s="21">
        <f t="shared" si="5"/>
        <v>4.5</v>
      </c>
      <c r="AT6" s="20" t="str">
        <f>IF(AT7="","",IF(AT7="-","【-】","【"&amp;SUBSTITUTE(TEXT(AT7,"#,##0.00"),"-","△")&amp;"】"))</f>
        <v>【3.03】</v>
      </c>
      <c r="AU6" s="21">
        <f>IF(AU7="",NA(),AU7)</f>
        <v>81.34</v>
      </c>
      <c r="AV6" s="21">
        <f t="shared" ref="AV6:BD6" si="6">IF(AV7="",NA(),AV7)</f>
        <v>57.11</v>
      </c>
      <c r="AW6" s="21">
        <f t="shared" si="6"/>
        <v>74.03</v>
      </c>
      <c r="AX6" s="21">
        <f t="shared" si="6"/>
        <v>63.1</v>
      </c>
      <c r="AY6" s="21">
        <f t="shared" si="6"/>
        <v>78.81</v>
      </c>
      <c r="AZ6" s="21">
        <f t="shared" si="6"/>
        <v>73.02</v>
      </c>
      <c r="BA6" s="21">
        <f t="shared" si="6"/>
        <v>72.930000000000007</v>
      </c>
      <c r="BB6" s="21">
        <f t="shared" si="6"/>
        <v>80.08</v>
      </c>
      <c r="BC6" s="21">
        <f t="shared" si="6"/>
        <v>87.33</v>
      </c>
      <c r="BD6" s="21">
        <f t="shared" si="6"/>
        <v>92.26</v>
      </c>
      <c r="BE6" s="20" t="str">
        <f>IF(BE7="","",IF(BE7="-","【-】","【"&amp;SUBSTITUTE(TEXT(BE7,"#,##0.00"),"-","△")&amp;"】"))</f>
        <v>【78.43】</v>
      </c>
      <c r="BF6" s="21">
        <f>IF(BF7="",NA(),BF7)</f>
        <v>307.92</v>
      </c>
      <c r="BG6" s="21">
        <f t="shared" ref="BG6:BO6" si="7">IF(BG7="",NA(),BG7)</f>
        <v>307.74</v>
      </c>
      <c r="BH6" s="21">
        <f t="shared" si="7"/>
        <v>306.43</v>
      </c>
      <c r="BI6" s="21">
        <f t="shared" si="7"/>
        <v>368.83</v>
      </c>
      <c r="BJ6" s="21">
        <f t="shared" si="7"/>
        <v>325.58</v>
      </c>
      <c r="BK6" s="21">
        <f t="shared" si="7"/>
        <v>708.89</v>
      </c>
      <c r="BL6" s="21">
        <f t="shared" si="7"/>
        <v>730.52</v>
      </c>
      <c r="BM6" s="21">
        <f t="shared" si="7"/>
        <v>672.33</v>
      </c>
      <c r="BN6" s="21">
        <f t="shared" si="7"/>
        <v>668.8</v>
      </c>
      <c r="BO6" s="21">
        <f t="shared" si="7"/>
        <v>652.79999999999995</v>
      </c>
      <c r="BP6" s="20" t="str">
        <f>IF(BP7="","",IF(BP7="-","【-】","【"&amp;SUBSTITUTE(TEXT(BP7,"#,##0.00"),"-","△")&amp;"】"))</f>
        <v>【630.82】</v>
      </c>
      <c r="BQ6" s="21">
        <f>IF(BQ7="",NA(),BQ7)</f>
        <v>66.23</v>
      </c>
      <c r="BR6" s="21">
        <f t="shared" ref="BR6:BZ6" si="8">IF(BR7="",NA(),BR7)</f>
        <v>60.59</v>
      </c>
      <c r="BS6" s="21">
        <f t="shared" si="8"/>
        <v>59.66</v>
      </c>
      <c r="BT6" s="21">
        <f t="shared" si="8"/>
        <v>46.5</v>
      </c>
      <c r="BU6" s="21">
        <f t="shared" si="8"/>
        <v>100.13</v>
      </c>
      <c r="BV6" s="21">
        <f t="shared" si="8"/>
        <v>97.91</v>
      </c>
      <c r="BW6" s="21">
        <f t="shared" si="8"/>
        <v>98.61</v>
      </c>
      <c r="BX6" s="21">
        <f t="shared" si="8"/>
        <v>98.75</v>
      </c>
      <c r="BY6" s="21">
        <f t="shared" si="8"/>
        <v>98.36</v>
      </c>
      <c r="BZ6" s="21">
        <f t="shared" si="8"/>
        <v>97.29</v>
      </c>
      <c r="CA6" s="20" t="str">
        <f>IF(CA7="","",IF(CA7="-","【-】","【"&amp;SUBSTITUTE(TEXT(CA7,"#,##0.00"),"-","△")&amp;"】"))</f>
        <v>【97.81】</v>
      </c>
      <c r="CB6" s="21">
        <f>IF(CB7="",NA(),CB7)</f>
        <v>177.4</v>
      </c>
      <c r="CC6" s="21">
        <f t="shared" ref="CC6:CK6" si="9">IF(CC7="",NA(),CC7)</f>
        <v>188.3</v>
      </c>
      <c r="CD6" s="21">
        <f t="shared" si="9"/>
        <v>191.68</v>
      </c>
      <c r="CE6" s="21">
        <f t="shared" si="9"/>
        <v>206.5</v>
      </c>
      <c r="CF6" s="21">
        <f t="shared" si="9"/>
        <v>116.65</v>
      </c>
      <c r="CG6" s="21">
        <f t="shared" si="9"/>
        <v>144.11000000000001</v>
      </c>
      <c r="CH6" s="21">
        <f t="shared" si="9"/>
        <v>141.24</v>
      </c>
      <c r="CI6" s="21">
        <f t="shared" si="9"/>
        <v>142.03</v>
      </c>
      <c r="CJ6" s="21">
        <f t="shared" si="9"/>
        <v>142.11000000000001</v>
      </c>
      <c r="CK6" s="21">
        <f t="shared" si="9"/>
        <v>145.49</v>
      </c>
      <c r="CL6" s="20" t="str">
        <f>IF(CL7="","",IF(CL7="-","【-】","【"&amp;SUBSTITUTE(TEXT(CL7,"#,##0.00"),"-","△")&amp;"】"))</f>
        <v>【138.75】</v>
      </c>
      <c r="CM6" s="21" t="str">
        <f>IF(CM7="",NA(),CM7)</f>
        <v>-</v>
      </c>
      <c r="CN6" s="21" t="str">
        <f t="shared" ref="CN6:CV6" si="10">IF(CN7="",NA(),CN7)</f>
        <v>-</v>
      </c>
      <c r="CO6" s="21" t="str">
        <f t="shared" si="10"/>
        <v>-</v>
      </c>
      <c r="CP6" s="21" t="str">
        <f t="shared" si="10"/>
        <v>-</v>
      </c>
      <c r="CQ6" s="21" t="str">
        <f t="shared" si="10"/>
        <v>-</v>
      </c>
      <c r="CR6" s="21">
        <f t="shared" si="10"/>
        <v>61.32</v>
      </c>
      <c r="CS6" s="21">
        <f t="shared" si="10"/>
        <v>61.7</v>
      </c>
      <c r="CT6" s="21">
        <f t="shared" si="10"/>
        <v>63.04</v>
      </c>
      <c r="CU6" s="21">
        <f t="shared" si="10"/>
        <v>60.55</v>
      </c>
      <c r="CV6" s="21">
        <f t="shared" si="10"/>
        <v>61.49</v>
      </c>
      <c r="CW6" s="20" t="str">
        <f>IF(CW7="","",IF(CW7="-","【-】","【"&amp;SUBSTITUTE(TEXT(CW7,"#,##0.00"),"-","△")&amp;"】"))</f>
        <v>【58.94】</v>
      </c>
      <c r="CX6" s="21">
        <f>IF(CX7="",NA(),CX7)</f>
        <v>97.48</v>
      </c>
      <c r="CY6" s="21">
        <f t="shared" ref="CY6:DG6" si="11">IF(CY7="",NA(),CY7)</f>
        <v>97.48</v>
      </c>
      <c r="CZ6" s="21">
        <f t="shared" si="11"/>
        <v>97.52</v>
      </c>
      <c r="DA6" s="21">
        <f t="shared" si="11"/>
        <v>97.59</v>
      </c>
      <c r="DB6" s="21">
        <f t="shared" si="11"/>
        <v>97.66</v>
      </c>
      <c r="DC6" s="21">
        <f t="shared" si="11"/>
        <v>94.58</v>
      </c>
      <c r="DD6" s="21">
        <f t="shared" si="11"/>
        <v>94.56</v>
      </c>
      <c r="DE6" s="21">
        <f t="shared" si="11"/>
        <v>94.75</v>
      </c>
      <c r="DF6" s="21">
        <f t="shared" si="11"/>
        <v>94.92</v>
      </c>
      <c r="DG6" s="21">
        <f t="shared" si="11"/>
        <v>95.01</v>
      </c>
      <c r="DH6" s="20" t="str">
        <f>IF(DH7="","",IF(DH7="-","【-】","【"&amp;SUBSTITUTE(TEXT(DH7,"#,##0.00"),"-","△")&amp;"】"))</f>
        <v>【95.91】</v>
      </c>
      <c r="DI6" s="21">
        <f>IF(DI7="",NA(),DI7)</f>
        <v>3.61</v>
      </c>
      <c r="DJ6" s="21">
        <f t="shared" ref="DJ6:DR6" si="12">IF(DJ7="",NA(),DJ7)</f>
        <v>7.1</v>
      </c>
      <c r="DK6" s="21">
        <f t="shared" si="12"/>
        <v>10.62</v>
      </c>
      <c r="DL6" s="21">
        <f t="shared" si="12"/>
        <v>16.39</v>
      </c>
      <c r="DM6" s="21">
        <f t="shared" si="12"/>
        <v>49.32</v>
      </c>
      <c r="DN6" s="21">
        <f t="shared" si="12"/>
        <v>31.01</v>
      </c>
      <c r="DO6" s="21">
        <f t="shared" si="12"/>
        <v>28.87</v>
      </c>
      <c r="DP6" s="21">
        <f t="shared" si="12"/>
        <v>31.34</v>
      </c>
      <c r="DQ6" s="21">
        <f t="shared" si="12"/>
        <v>32.909999999999997</v>
      </c>
      <c r="DR6" s="21">
        <f t="shared" si="12"/>
        <v>34.869999999999997</v>
      </c>
      <c r="DS6" s="20" t="str">
        <f>IF(DS7="","",IF(DS7="-","【-】","【"&amp;SUBSTITUTE(TEXT(DS7,"#,##0.00"),"-","△")&amp;"】"))</f>
        <v>【41.09】</v>
      </c>
      <c r="DT6" s="21">
        <f>IF(DT7="",NA(),DT7)</f>
        <v>0.22</v>
      </c>
      <c r="DU6" s="21">
        <f t="shared" ref="DU6:EC6" si="13">IF(DU7="",NA(),DU7)</f>
        <v>0.22</v>
      </c>
      <c r="DV6" s="21">
        <f t="shared" si="13"/>
        <v>9.18</v>
      </c>
      <c r="DW6" s="21">
        <f t="shared" si="13"/>
        <v>13.46</v>
      </c>
      <c r="DX6" s="21">
        <f t="shared" si="13"/>
        <v>17.55</v>
      </c>
      <c r="DY6" s="21">
        <f t="shared" si="13"/>
        <v>4.95</v>
      </c>
      <c r="DZ6" s="21">
        <f t="shared" si="13"/>
        <v>5.64</v>
      </c>
      <c r="EA6" s="21">
        <f t="shared" si="13"/>
        <v>6.43</v>
      </c>
      <c r="EB6" s="21">
        <f t="shared" si="13"/>
        <v>7.75</v>
      </c>
      <c r="EC6" s="21">
        <f t="shared" si="13"/>
        <v>9.44</v>
      </c>
      <c r="ED6" s="20" t="str">
        <f>IF(ED7="","",IF(ED7="-","【-】","【"&amp;SUBSTITUTE(TEXT(ED7,"#,##0.00"),"-","△")&amp;"】"))</f>
        <v>【8.68】</v>
      </c>
      <c r="EE6" s="20">
        <f>IF(EE7="",NA(),EE7)</f>
        <v>0</v>
      </c>
      <c r="EF6" s="20">
        <f t="shared" ref="EF6:EN6" si="14">IF(EF7="",NA(),EF7)</f>
        <v>0</v>
      </c>
      <c r="EG6" s="20">
        <f t="shared" si="14"/>
        <v>0</v>
      </c>
      <c r="EH6" s="20">
        <f t="shared" si="14"/>
        <v>0</v>
      </c>
      <c r="EI6" s="21">
        <f t="shared" si="14"/>
        <v>0.08</v>
      </c>
      <c r="EJ6" s="21">
        <f t="shared" si="14"/>
        <v>0.19</v>
      </c>
      <c r="EK6" s="21">
        <f t="shared" si="14"/>
        <v>0.19</v>
      </c>
      <c r="EL6" s="21">
        <f t="shared" si="14"/>
        <v>0.19</v>
      </c>
      <c r="EM6" s="21">
        <f t="shared" si="14"/>
        <v>0.21</v>
      </c>
      <c r="EN6" s="21">
        <f t="shared" si="14"/>
        <v>0.2</v>
      </c>
      <c r="EO6" s="20" t="str">
        <f>IF(EO7="","",IF(EO7="-","【-】","【"&amp;SUBSTITUTE(TEXT(EO7,"#,##0.00"),"-","△")&amp;"】"))</f>
        <v>【0.22】</v>
      </c>
    </row>
    <row r="7" spans="1:148" s="22" customFormat="1" x14ac:dyDescent="0.15">
      <c r="A7" s="14"/>
      <c r="B7" s="23">
        <v>2023</v>
      </c>
      <c r="C7" s="23">
        <v>122114</v>
      </c>
      <c r="D7" s="23">
        <v>46</v>
      </c>
      <c r="E7" s="23">
        <v>17</v>
      </c>
      <c r="F7" s="23">
        <v>1</v>
      </c>
      <c r="G7" s="23">
        <v>0</v>
      </c>
      <c r="H7" s="23" t="s">
        <v>96</v>
      </c>
      <c r="I7" s="23" t="s">
        <v>97</v>
      </c>
      <c r="J7" s="23" t="s">
        <v>98</v>
      </c>
      <c r="K7" s="23" t="s">
        <v>99</v>
      </c>
      <c r="L7" s="23" t="s">
        <v>100</v>
      </c>
      <c r="M7" s="23" t="s">
        <v>101</v>
      </c>
      <c r="N7" s="24" t="s">
        <v>102</v>
      </c>
      <c r="O7" s="24">
        <v>89.59</v>
      </c>
      <c r="P7" s="24">
        <v>78.239999999999995</v>
      </c>
      <c r="Q7" s="24">
        <v>85.1</v>
      </c>
      <c r="R7" s="24">
        <v>1980</v>
      </c>
      <c r="S7" s="24">
        <v>132023</v>
      </c>
      <c r="T7" s="24">
        <v>213.84</v>
      </c>
      <c r="U7" s="24">
        <v>617.39</v>
      </c>
      <c r="V7" s="24">
        <v>103631</v>
      </c>
      <c r="W7" s="24">
        <v>18.579999999999998</v>
      </c>
      <c r="X7" s="24">
        <v>5577.56</v>
      </c>
      <c r="Y7" s="24">
        <v>103.94</v>
      </c>
      <c r="Z7" s="24">
        <v>100.94</v>
      </c>
      <c r="AA7" s="24">
        <v>98.74</v>
      </c>
      <c r="AB7" s="24">
        <v>98.63</v>
      </c>
      <c r="AC7" s="24">
        <v>99.97</v>
      </c>
      <c r="AD7" s="24">
        <v>107.03</v>
      </c>
      <c r="AE7" s="24">
        <v>106.55</v>
      </c>
      <c r="AF7" s="24">
        <v>106.01</v>
      </c>
      <c r="AG7" s="24">
        <v>105.5</v>
      </c>
      <c r="AH7" s="24">
        <v>105.24</v>
      </c>
      <c r="AI7" s="24">
        <v>105.91</v>
      </c>
      <c r="AJ7" s="24">
        <v>0</v>
      </c>
      <c r="AK7" s="24">
        <v>0</v>
      </c>
      <c r="AL7" s="24">
        <v>0</v>
      </c>
      <c r="AM7" s="24">
        <v>1.29</v>
      </c>
      <c r="AN7" s="24">
        <v>0</v>
      </c>
      <c r="AO7" s="24">
        <v>7.69</v>
      </c>
      <c r="AP7" s="24">
        <v>5.95</v>
      </c>
      <c r="AQ7" s="24">
        <v>5.27</v>
      </c>
      <c r="AR7" s="24">
        <v>4.83</v>
      </c>
      <c r="AS7" s="24">
        <v>4.5</v>
      </c>
      <c r="AT7" s="24">
        <v>3.03</v>
      </c>
      <c r="AU7" s="24">
        <v>81.34</v>
      </c>
      <c r="AV7" s="24">
        <v>57.11</v>
      </c>
      <c r="AW7" s="24">
        <v>74.03</v>
      </c>
      <c r="AX7" s="24">
        <v>63.1</v>
      </c>
      <c r="AY7" s="24">
        <v>78.81</v>
      </c>
      <c r="AZ7" s="24">
        <v>73.02</v>
      </c>
      <c r="BA7" s="24">
        <v>72.930000000000007</v>
      </c>
      <c r="BB7" s="24">
        <v>80.08</v>
      </c>
      <c r="BC7" s="24">
        <v>87.33</v>
      </c>
      <c r="BD7" s="24">
        <v>92.26</v>
      </c>
      <c r="BE7" s="24">
        <v>78.430000000000007</v>
      </c>
      <c r="BF7" s="24">
        <v>307.92</v>
      </c>
      <c r="BG7" s="24">
        <v>307.74</v>
      </c>
      <c r="BH7" s="24">
        <v>306.43</v>
      </c>
      <c r="BI7" s="24">
        <v>368.83</v>
      </c>
      <c r="BJ7" s="24">
        <v>325.58</v>
      </c>
      <c r="BK7" s="24">
        <v>708.89</v>
      </c>
      <c r="BL7" s="24">
        <v>730.52</v>
      </c>
      <c r="BM7" s="24">
        <v>672.33</v>
      </c>
      <c r="BN7" s="24">
        <v>668.8</v>
      </c>
      <c r="BO7" s="24">
        <v>652.79999999999995</v>
      </c>
      <c r="BP7" s="24">
        <v>630.82000000000005</v>
      </c>
      <c r="BQ7" s="24">
        <v>66.23</v>
      </c>
      <c r="BR7" s="24">
        <v>60.59</v>
      </c>
      <c r="BS7" s="24">
        <v>59.66</v>
      </c>
      <c r="BT7" s="24">
        <v>46.5</v>
      </c>
      <c r="BU7" s="24">
        <v>100.13</v>
      </c>
      <c r="BV7" s="24">
        <v>97.91</v>
      </c>
      <c r="BW7" s="24">
        <v>98.61</v>
      </c>
      <c r="BX7" s="24">
        <v>98.75</v>
      </c>
      <c r="BY7" s="24">
        <v>98.36</v>
      </c>
      <c r="BZ7" s="24">
        <v>97.29</v>
      </c>
      <c r="CA7" s="24">
        <v>97.81</v>
      </c>
      <c r="CB7" s="24">
        <v>177.4</v>
      </c>
      <c r="CC7" s="24">
        <v>188.3</v>
      </c>
      <c r="CD7" s="24">
        <v>191.68</v>
      </c>
      <c r="CE7" s="24">
        <v>206.5</v>
      </c>
      <c r="CF7" s="24">
        <v>116.65</v>
      </c>
      <c r="CG7" s="24">
        <v>144.11000000000001</v>
      </c>
      <c r="CH7" s="24">
        <v>141.24</v>
      </c>
      <c r="CI7" s="24">
        <v>142.03</v>
      </c>
      <c r="CJ7" s="24">
        <v>142.11000000000001</v>
      </c>
      <c r="CK7" s="24">
        <v>145.49</v>
      </c>
      <c r="CL7" s="24">
        <v>138.75</v>
      </c>
      <c r="CM7" s="24" t="s">
        <v>102</v>
      </c>
      <c r="CN7" s="24" t="s">
        <v>102</v>
      </c>
      <c r="CO7" s="24" t="s">
        <v>102</v>
      </c>
      <c r="CP7" s="24" t="s">
        <v>102</v>
      </c>
      <c r="CQ7" s="24" t="s">
        <v>102</v>
      </c>
      <c r="CR7" s="24">
        <v>61.32</v>
      </c>
      <c r="CS7" s="24">
        <v>61.7</v>
      </c>
      <c r="CT7" s="24">
        <v>63.04</v>
      </c>
      <c r="CU7" s="24">
        <v>60.55</v>
      </c>
      <c r="CV7" s="24">
        <v>61.49</v>
      </c>
      <c r="CW7" s="24">
        <v>58.94</v>
      </c>
      <c r="CX7" s="24">
        <v>97.48</v>
      </c>
      <c r="CY7" s="24">
        <v>97.48</v>
      </c>
      <c r="CZ7" s="24">
        <v>97.52</v>
      </c>
      <c r="DA7" s="24">
        <v>97.59</v>
      </c>
      <c r="DB7" s="24">
        <v>97.66</v>
      </c>
      <c r="DC7" s="24">
        <v>94.58</v>
      </c>
      <c r="DD7" s="24">
        <v>94.56</v>
      </c>
      <c r="DE7" s="24">
        <v>94.75</v>
      </c>
      <c r="DF7" s="24">
        <v>94.92</v>
      </c>
      <c r="DG7" s="24">
        <v>95.01</v>
      </c>
      <c r="DH7" s="24">
        <v>95.91</v>
      </c>
      <c r="DI7" s="24">
        <v>3.61</v>
      </c>
      <c r="DJ7" s="24">
        <v>7.1</v>
      </c>
      <c r="DK7" s="24">
        <v>10.62</v>
      </c>
      <c r="DL7" s="24">
        <v>16.39</v>
      </c>
      <c r="DM7" s="24">
        <v>49.32</v>
      </c>
      <c r="DN7" s="24">
        <v>31.01</v>
      </c>
      <c r="DO7" s="24">
        <v>28.87</v>
      </c>
      <c r="DP7" s="24">
        <v>31.34</v>
      </c>
      <c r="DQ7" s="24">
        <v>32.909999999999997</v>
      </c>
      <c r="DR7" s="24">
        <v>34.869999999999997</v>
      </c>
      <c r="DS7" s="24">
        <v>41.09</v>
      </c>
      <c r="DT7" s="24">
        <v>0.22</v>
      </c>
      <c r="DU7" s="24">
        <v>0.22</v>
      </c>
      <c r="DV7" s="24">
        <v>9.18</v>
      </c>
      <c r="DW7" s="24">
        <v>13.46</v>
      </c>
      <c r="DX7" s="24">
        <v>17.55</v>
      </c>
      <c r="DY7" s="24">
        <v>4.95</v>
      </c>
      <c r="DZ7" s="24">
        <v>5.64</v>
      </c>
      <c r="EA7" s="24">
        <v>6.43</v>
      </c>
      <c r="EB7" s="24">
        <v>7.75</v>
      </c>
      <c r="EC7" s="24">
        <v>9.44</v>
      </c>
      <c r="ED7" s="24">
        <v>8.68</v>
      </c>
      <c r="EE7" s="24">
        <v>0</v>
      </c>
      <c r="EF7" s="24">
        <v>0</v>
      </c>
      <c r="EG7" s="24">
        <v>0</v>
      </c>
      <c r="EH7" s="24">
        <v>0</v>
      </c>
      <c r="EI7" s="24">
        <v>0.08</v>
      </c>
      <c r="EJ7" s="24">
        <v>0.19</v>
      </c>
      <c r="EK7" s="24">
        <v>0.19</v>
      </c>
      <c r="EL7" s="24">
        <v>0.19</v>
      </c>
      <c r="EM7" s="24">
        <v>0.21</v>
      </c>
      <c r="EN7" s="24">
        <v>0.2</v>
      </c>
      <c r="EO7" s="24">
        <v>0.22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111</v>
      </c>
      <c r="D13" t="s">
        <v>110</v>
      </c>
      <c r="E13" t="s">
        <v>110</v>
      </c>
      <c r="F13" t="s">
        <v>110</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cp:keywords/>
  <dc:description/>
  <dcterms:created xsi:type="dcterms:W3CDTF">2025-01-24T07:00:17Z</dcterms:created>
  <dcterms:modified xsi:type="dcterms:W3CDTF">2025-02-18T02:40:23Z</dcterms:modified>
  <cp:category/>
</cp:coreProperties>
</file>