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5 下水道（農集）\"/>
    </mc:Choice>
  </mc:AlternateContent>
  <xr:revisionPtr revIDLastSave="0" documentId="13_ncr:1_{60154067-48A3-41B4-8189-67133E3F879E}" xr6:coauthVersionLast="47" xr6:coauthVersionMax="47" xr10:uidLastSave="{00000000-0000-0000-0000-000000000000}"/>
  <workbookProtection workbookAlgorithmName="SHA-512" workbookHashValue="LzVMM823els2Vgfv1uAfFiPsbgb19/g6sBE198CLi+P/SicNLb4oDoaZNf+qQcb25Sj8wwJtQabJcZa6gvlDDQ==" workbookSaltValue="qCyrGSJZ7uitwSZYbIghG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6" i="4"/>
  <c r="E86" i="4"/>
  <c r="AT10" i="4"/>
  <c r="AL10" i="4"/>
  <c r="I10" i="4"/>
  <c r="AL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<sst xmlns="http://schemas.openxmlformats.org/spreadsheetml/2006/main" count="236" uniqueCount="120">
  <si>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</si>
  <si>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</si>
  <si>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</si>
  <si>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</si>
  <si>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</si>
  <si>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</si>
  <si>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</si>
  <si>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</si>
  <si>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</si>
  <si>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</si>
  <si>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</si>
  <si>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</si>
  <si>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</si>
  <si>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</si>
  <si>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</si>
  <si>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</si>
  <si>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</si>
  <si>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</si>
  <si>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</si>
  <si>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</si>
  <si>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</si>
  <si>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</si>
  <si>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</si>
  <si>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</si>
  <si>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</si>
  <si>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</si>
  <si>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</si>
  <si>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</si>
  <si>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</si>
  <si>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</si>
  <si>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</si>
  <si>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</si>
  <si>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</si>
  <si>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</si>
  <si>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</si>
  <si>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</si>
  <si>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</si>
  <si>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</si>
  <si>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</si>
  <si>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</si>
  <si>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</si>
  <si>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</si>
  <si>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</si>
  <si>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</si>
  <si>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</si>
  <si>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</si>
  <si>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</si>
  <si>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</si>
  <si>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</si>
  <si>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</si>
  <si>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</si>
  <si>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</si>
  <si>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</si>
  <si>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</si>
  <si>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</si>
  <si>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</si>
  <si>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</si>
  <si>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</si>
  <si>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</si>
  <si>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</si>
  <si>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</si>
  <si>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</si>
  <si>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</si>
  <si>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</si>
  <si>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</si>
  <si>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</si>
  <si>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</si>
  <si>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</si>
  <si>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</si>
  <si>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</si>
  <si>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</si>
  <si>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</si>
  <si>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</si>
  <si>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</si>
  <si>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</si>
  <si>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</si>
  <si>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</si>
  <si>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</si>
  <si>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</si>
  <si>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</si>
  <si>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</si>
  <si>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</si>
  <si>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</si>
  <si>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</si>
  <si>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</si>
  <si>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</si>
  <si>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</si>
  <si>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</si>
  <si>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</si>
  <si>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</si>
  <si>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</si>
  <si>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</si>
  <si>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</si>
  <si>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</si>
  <si>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</si>
  <si>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</si>
  <si>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</si>
  <si>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</si>
  <si>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</si>
  <si>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</si>
  <si>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</si>
  <si>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</si>
  <si>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</si>
  <si>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</si>
  <si>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</si>
  <si>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</si>
  <si>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</si>
  <si>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</si>
  <si>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</si>
  <si>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</si>
  <si>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</si>
  <si>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</si>
  <si>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</si>
  <si>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</si>
  <si>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</si>
  <si>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</si>
  <si>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</si>
  <si>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令和5年度末現在、収益的収支比率について、ほぼ横ばいである。これは、資本的収支である地方債償還金が残っていることがあげられる。　　　　　　　　　　経費回収率については、低い数値で推移している。維持管理費が毎年度高額となっているため、一般会計からの繰入金に依存する割合が非常に大きいことがあげられる。　　　　　　　　　　　　　　　　　　　　　　　　　　　　　　　　　　　　　　　　　　　　　　　　　　　　　　　　　　　　　　　　　　施設利用率について、例年と同水準である。　　　　　　　　　　水洗化率については、大きな変化は見られず、区域の拡大や管路延長の延伸も見込まれないため、今後、大きく増加することはないと思われる。　</t>
    <phoneticPr fontId="4"/>
  </si>
  <si>
    <t>令和5年度末時点では、管渠更新等は実施していないが、老朽化が進行しているため、今後更新が必要となる。　　　　　　　　　　　　　　　　　　　また、管路以外の施設（処理場・ＭＰ）についても経年劣化により突発的な修繕等が生じ、維持管理費が増加する傾向である。　　　　　　　　　　　　　</t>
    <phoneticPr fontId="4"/>
  </si>
  <si>
    <t>施設が全体的に経年劣化が進行しており、維持管理費の増加が見込まれるため、支出について経費軽減の方策を検討してまいりたい。　　　　　　　　　　　令和6年4月1日より法適用を行ったことで、経営状況（損益情報、ストック情報）の的確な把握が可能となり、経営基盤の強化と財政マネジメントの向上等に取り組んでいく予定である。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</si>
</sst>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77-4F48-96B6-2B8D2E3137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477-4F48-96B6-2B8D2E3137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50.04</c:v>
                </c:pt>
                <c:pt idx="1">
                  <c:v>50.48</c:v>
                </c:pt>
                <c:pt idx="2">
                  <c:v>50.62</c:v>
                </c:pt>
                <c:pt idx="3">
                  <c:v>48.28</c:v>
                </c:pt>
                <c:pt idx="4">
                  <c:v>46.52</c:v>
                </c:pt>
              </c:numCache>
            </c:numRef>
          </c:val>
          <c:extLst>
            <c:ext xmlns:c16="http://schemas.microsoft.com/office/drawing/2014/chart" uri="{C3380CC4-5D6E-409C-BE32-E72D297353CC}">
              <c16:uniqueId val="{00000000-90D3-4BC7-8CB4-1FDEDCD2535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0D3-4BC7-8CB4-1FDEDCD2535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63</c:v>
                </c:pt>
                <c:pt idx="1">
                  <c:v>63.23</c:v>
                </c:pt>
                <c:pt idx="2">
                  <c:v>64.09</c:v>
                </c:pt>
                <c:pt idx="3">
                  <c:v>63.52</c:v>
                </c:pt>
                <c:pt idx="4">
                  <c:v>64.180000000000007</c:v>
                </c:pt>
              </c:numCache>
            </c:numRef>
          </c:val>
          <c:extLst>
            <c:ext xmlns:c16="http://schemas.microsoft.com/office/drawing/2014/chart" uri="{C3380CC4-5D6E-409C-BE32-E72D297353CC}">
              <c16:uniqueId val="{00000000-3DE8-4975-8E96-57714EB7C87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3DE8-4975-8E96-57714EB7C87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60.61</c:v>
                </c:pt>
                <c:pt idx="1">
                  <c:v>56.76</c:v>
                </c:pt>
                <c:pt idx="2">
                  <c:v>50.1</c:v>
                </c:pt>
                <c:pt idx="3">
                  <c:v>49.59</c:v>
                </c:pt>
                <c:pt idx="4">
                  <c:v>50.09</c:v>
                </c:pt>
              </c:numCache>
            </c:numRef>
          </c:val>
          <c:extLst>
            <c:ext xmlns:c16="http://schemas.microsoft.com/office/drawing/2014/chart" uri="{C3380CC4-5D6E-409C-BE32-E72D297353CC}">
              <c16:uniqueId val="{00000000-D81F-4708-A5C2-DC7B472082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1F-4708-A5C2-DC7B472082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DD-4782-8F4F-95C45DD9D8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DD-4782-8F4F-95C45DD9D8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FE-4452-A5BE-3C4E4242CD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FE-4452-A5BE-3C4E4242CD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33-4C73-8664-923DC832E71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33-4C73-8664-923DC832E71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D0-4AD3-8114-A6858173AB2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D0-4AD3-8114-A6858173AB2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D2-4850-B02D-E26BA0DDF63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51D2-4850-B02D-E26BA0DDF63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25.9</c:v>
                </c:pt>
                <c:pt idx="1">
                  <c:v>30.61</c:v>
                </c:pt>
                <c:pt idx="2">
                  <c:v>25.25</c:v>
                </c:pt>
                <c:pt idx="3">
                  <c:v>22.19</c:v>
                </c:pt>
                <c:pt idx="4">
                  <c:v>22.81</c:v>
                </c:pt>
              </c:numCache>
            </c:numRef>
          </c:val>
          <c:extLst>
            <c:ext xmlns:c16="http://schemas.microsoft.com/office/drawing/2014/chart" uri="{C3380CC4-5D6E-409C-BE32-E72D297353CC}">
              <c16:uniqueId val="{00000000-91C3-4679-AAAB-4F52285142A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91C3-4679-AAAB-4F52285142A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522.02</c:v>
                </c:pt>
                <c:pt idx="1">
                  <c:v>452.84</c:v>
                </c:pt>
                <c:pt idx="2">
                  <c:v>542.19000000000005</c:v>
                </c:pt>
                <c:pt idx="3">
                  <c:v>526.54999999999995</c:v>
                </c:pt>
                <c:pt idx="4">
                  <c:v>541.6</c:v>
                </c:pt>
              </c:numCache>
            </c:numRef>
          </c:val>
          <c:extLst>
            <c:ext xmlns:c16="http://schemas.microsoft.com/office/drawing/2014/chart" uri="{C3380CC4-5D6E-409C-BE32-E72D297353CC}">
              <c16:uniqueId val="{00000000-C1DA-414E-BDD0-DBFD865AFCC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1DA-414E-BDD0-DBFD865AFCC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成田市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132023</v>
      </c>
      <c r="AM8" s="41"/>
      <c r="AN8" s="41"/>
      <c r="AO8" s="41"/>
      <c r="AP8" s="41"/>
      <c r="AQ8" s="41"/>
      <c r="AR8" s="41"/>
      <c r="AS8" s="41"/>
      <c r="AT8" s="34">
        <f>データ!T6</f>
        <v>99.92</v>
      </c>
      <c r="AU8" s="34"/>
      <c r="AV8" s="34"/>
      <c r="AW8" s="34"/>
      <c r="AX8" s="34"/>
      <c r="AY8" s="34"/>
      <c r="AZ8" s="34"/>
      <c r="BA8" s="34"/>
      <c r="BB8" s="34">
        <f>データ!U6</f>
        <v>1321.29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1.88</v>
      </c>
      <c r="Q10" s="34"/>
      <c r="R10" s="34"/>
      <c r="S10" s="34"/>
      <c r="T10" s="34"/>
      <c r="U10" s="34"/>
      <c r="V10" s="34"/>
      <c r="W10" s="34">
        <f>データ!Q6</f>
        <v>100</v>
      </c>
      <c r="X10" s="34"/>
      <c r="Y10" s="34"/>
      <c r="Z10" s="34"/>
      <c r="AA10" s="34"/>
      <c r="AB10" s="34"/>
      <c r="AC10" s="34"/>
      <c r="AD10" s="41">
        <f>データ!R6</f>
        <v>3780</v>
      </c>
      <c r="AE10" s="41"/>
      <c r="AF10" s="41"/>
      <c r="AG10" s="41"/>
      <c r="AH10" s="41"/>
      <c r="AI10" s="41"/>
      <c r="AJ10" s="41"/>
      <c r="AK10" s="2"/>
      <c r="AL10" s="41">
        <f>データ!V6</f>
        <v>2490</v>
      </c>
      <c r="AM10" s="41"/>
      <c r="AN10" s="41"/>
      <c r="AO10" s="41"/>
      <c r="AP10" s="41"/>
      <c r="AQ10" s="41"/>
      <c r="AR10" s="41"/>
      <c r="AS10" s="41"/>
      <c r="AT10" s="34">
        <f>データ!W6</f>
        <v>1.72</v>
      </c>
      <c r="AU10" s="34"/>
      <c r="AV10" s="34"/>
      <c r="AW10" s="34"/>
      <c r="AX10" s="34"/>
      <c r="AY10" s="34"/>
      <c r="AZ10" s="34"/>
      <c r="BA10" s="34"/>
      <c r="BB10" s="34">
        <f>データ!X6</f>
        <v>1447.67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geEb2h4zAUhOsTzRK4QL/0bYBePfahRZedN/lgy4EwHtLQttv039IdcB6sJ3K87NjyXvwbACsdsyTEMHY6aO/Q==" saltValue="7fYbpYZG68jWIyJ8qdn1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8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122114</v>
      </c>
      <c r="D6" s="19">
        <f t="shared" si="3"/>
        <v>47</v>
      </c>
      <c r="E6" s="19">
        <f t="shared" si="3"/>
        <v>17</v>
      </c>
      <c r="F6" s="19">
        <f t="shared" si="3"/>
        <v>5</v>
      </c>
      <c r="G6" s="19">
        <f t="shared" si="3"/>
        <v>0</v>
      </c>
      <c r="H6" s="19" t="str">
        <f t="shared" si="3"/>
        <v>千葉県　成田市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1.88</v>
      </c>
      <c r="Q6" s="20">
        <f t="shared" si="3"/>
        <v>100</v>
      </c>
      <c r="R6" s="20">
        <f t="shared" si="3"/>
        <v>3780</v>
      </c>
      <c r="S6" s="20">
        <f t="shared" si="3"/>
        <v>132023</v>
      </c>
      <c r="T6" s="20">
        <f t="shared" si="3"/>
        <v>99.92</v>
      </c>
      <c r="U6" s="20">
        <f t="shared" si="3"/>
        <v>1321.29</v>
      </c>
      <c r="V6" s="20">
        <f t="shared" si="3"/>
        <v>2490</v>
      </c>
      <c r="W6" s="20">
        <f t="shared" si="3"/>
        <v>1.72</v>
      </c>
      <c r="X6" s="20">
        <f t="shared" si="3"/>
        <v>1447.67</v>
      </c>
      <c r="Y6" s="21">
        <f>IF(Y7="",NA(),Y7)</f>
        <v>60.61</v>
      </c>
      <c r="Z6" s="21">
        <f t="shared" ref="Z6:AH6" si="4">IF(Z7="",NA(),Z7)</f>
        <v>56.76</v>
      </c>
      <c r="AA6" s="21">
        <f t="shared" si="4"/>
        <v>50.1</v>
      </c>
      <c r="AB6" s="21">
        <f t="shared" si="4"/>
        <v>49.59</v>
      </c>
      <c r="AC6" s="21">
        <f t="shared" si="4"/>
        <v>50.09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25.9</v>
      </c>
      <c r="BR6" s="21">
        <f t="shared" ref="BR6:BZ6" si="8">IF(BR7="",NA(),BR7)</f>
        <v>30.61</v>
      </c>
      <c r="BS6" s="21">
        <f t="shared" si="8"/>
        <v>25.25</v>
      </c>
      <c r="BT6" s="21">
        <f t="shared" si="8"/>
        <v>22.19</v>
      </c>
      <c r="BU6" s="21">
        <f t="shared" si="8"/>
        <v>22.81</v>
      </c>
      <c r="BV6" s="21">
        <f t="shared" si="8"/>
        <v>57.31</v>
      </c>
      <c r="BW6" s="21">
        <f t="shared" si="8"/>
        <v>57.08</v>
      </c>
      <c r="BX6" s="21">
        <f t="shared" si="8"/>
        <v>56.26</v>
      </c>
      <c r="BY6" s="21">
        <f t="shared" si="8"/>
        <v>52.94</v>
      </c>
      <c r="BZ6" s="21">
        <f t="shared" si="8"/>
        <v>52.05</v>
      </c>
      <c r="CA6" s="20" t="str">
        <f>IF(CA7="","",IF(CA7="-","【-】","【"&amp;SUBSTITUTE(TEXT(CA7,"#,##0.00"),"-","△")&amp;"】"))</f>
        <v>【56.93】</v>
      </c>
      <c r="CB6" s="21">
        <f>IF(CB7="",NA(),CB7)</f>
        <v>522.02</v>
      </c>
      <c r="CC6" s="21">
        <f t="shared" ref="CC6:CK6" si="9">IF(CC7="",NA(),CC7)</f>
        <v>452.84</v>
      </c>
      <c r="CD6" s="21">
        <f t="shared" si="9"/>
        <v>542.19000000000005</v>
      </c>
      <c r="CE6" s="21">
        <f t="shared" si="9"/>
        <v>526.54999999999995</v>
      </c>
      <c r="CF6" s="21">
        <f t="shared" si="9"/>
        <v>541.6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50.04</v>
      </c>
      <c r="CN6" s="21">
        <f t="shared" ref="CN6:CV6" si="10">IF(CN7="",NA(),CN7)</f>
        <v>50.48</v>
      </c>
      <c r="CO6" s="21">
        <f t="shared" si="10"/>
        <v>50.62</v>
      </c>
      <c r="CP6" s="21">
        <f t="shared" si="10"/>
        <v>48.28</v>
      </c>
      <c r="CQ6" s="21">
        <f t="shared" si="10"/>
        <v>46.52</v>
      </c>
      <c r="CR6" s="21">
        <f t="shared" si="10"/>
        <v>50.14</v>
      </c>
      <c r="CS6" s="21">
        <f t="shared" si="10"/>
        <v>54.83</v>
      </c>
      <c r="CT6" s="21">
        <f t="shared" si="10"/>
        <v>66.53</v>
      </c>
      <c r="CU6" s="21">
        <f t="shared" si="10"/>
        <v>52.35</v>
      </c>
      <c r="CV6" s="21">
        <f t="shared" si="10"/>
        <v>46.25</v>
      </c>
      <c r="CW6" s="20" t="str">
        <f>IF(CW7="","",IF(CW7="-","【-】","【"&amp;SUBSTITUTE(TEXT(CW7,"#,##0.00"),"-","△")&amp;"】"))</f>
        <v>【49.87】</v>
      </c>
      <c r="CX6" s="21">
        <f>IF(CX7="",NA(),CX7)</f>
        <v>63</v>
      </c>
      <c r="CY6" s="21">
        <f t="shared" ref="CY6:DG6" si="11">IF(CY7="",NA(),CY7)</f>
        <v>63.23</v>
      </c>
      <c r="CZ6" s="21">
        <f t="shared" si="11"/>
        <v>64.09</v>
      </c>
      <c r="DA6" s="21">
        <f t="shared" si="11"/>
        <v>63.52</v>
      </c>
      <c r="DB6" s="21">
        <f t="shared" si="11"/>
        <v>64.180000000000007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122114</v>
      </c>
      <c r="D7" s="23">
        <v>47</v>
      </c>
      <c r="E7" s="23">
        <v>17</v>
      </c>
      <c r="F7" s="23">
        <v>5</v>
      </c>
      <c r="G7" s="23">
        <v>0</v>
      </c>
      <c r="H7" s="23" t="s">
        <v>98</v>
      </c>
      <c r="I7" s="23" t="s">
        <v>99</v>
      </c>
      <c r="J7" s="23" t="s">
        <v>100</v>
      </c>
      <c r="K7" s="23" t="s">
        <v>101</v>
      </c>
      <c r="L7" s="23" t="s">
        <v>102</v>
      </c>
      <c r="M7" s="23" t="s">
        <v>103</v>
      </c>
      <c r="N7" s="24" t="s">
        <v>104</v>
      </c>
      <c r="O7" s="24" t="s">
        <v>105</v>
      </c>
      <c r="P7" s="24">
        <v>1.88</v>
      </c>
      <c r="Q7" s="24">
        <v>100</v>
      </c>
      <c r="R7" s="24">
        <v>3780</v>
      </c>
      <c r="S7" s="24">
        <v>132023</v>
      </c>
      <c r="T7" s="24">
        <v>99.92</v>
      </c>
      <c r="U7" s="24">
        <v>1321.29</v>
      </c>
      <c r="V7" s="24">
        <v>2490</v>
      </c>
      <c r="W7" s="24">
        <v>1.72</v>
      </c>
      <c r="X7" s="24">
        <v>1447.67</v>
      </c>
      <c r="Y7" s="24">
        <v>60.61</v>
      </c>
      <c r="Z7" s="24">
        <v>56.76</v>
      </c>
      <c r="AA7" s="24">
        <v>50.1</v>
      </c>
      <c r="AB7" s="24">
        <v>49.59</v>
      </c>
      <c r="AC7" s="24">
        <v>50.09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25.9</v>
      </c>
      <c r="BR7" s="24">
        <v>30.61</v>
      </c>
      <c r="BS7" s="24">
        <v>25.25</v>
      </c>
      <c r="BT7" s="24">
        <v>22.19</v>
      </c>
      <c r="BU7" s="24">
        <v>22.81</v>
      </c>
      <c r="BV7" s="24">
        <v>57.31</v>
      </c>
      <c r="BW7" s="24">
        <v>57.08</v>
      </c>
      <c r="BX7" s="24">
        <v>56.26</v>
      </c>
      <c r="BY7" s="24">
        <v>52.94</v>
      </c>
      <c r="BZ7" s="24">
        <v>52.05</v>
      </c>
      <c r="CA7" s="24">
        <v>56.93</v>
      </c>
      <c r="CB7" s="24">
        <v>522.02</v>
      </c>
      <c r="CC7" s="24">
        <v>452.84</v>
      </c>
      <c r="CD7" s="24">
        <v>542.19000000000005</v>
      </c>
      <c r="CE7" s="24">
        <v>526.54999999999995</v>
      </c>
      <c r="CF7" s="24">
        <v>541.6</v>
      </c>
      <c r="CG7" s="24">
        <v>273.52</v>
      </c>
      <c r="CH7" s="24">
        <v>274.99</v>
      </c>
      <c r="CI7" s="24">
        <v>282.08999999999997</v>
      </c>
      <c r="CJ7" s="24">
        <v>303.27999999999997</v>
      </c>
      <c r="CK7" s="24">
        <v>301.86</v>
      </c>
      <c r="CL7" s="24">
        <v>271.14999999999998</v>
      </c>
      <c r="CM7" s="24">
        <v>50.04</v>
      </c>
      <c r="CN7" s="24">
        <v>50.48</v>
      </c>
      <c r="CO7" s="24">
        <v>50.62</v>
      </c>
      <c r="CP7" s="24">
        <v>48.28</v>
      </c>
      <c r="CQ7" s="24">
        <v>46.52</v>
      </c>
      <c r="CR7" s="24">
        <v>50.14</v>
      </c>
      <c r="CS7" s="24">
        <v>54.83</v>
      </c>
      <c r="CT7" s="24">
        <v>66.53</v>
      </c>
      <c r="CU7" s="24">
        <v>52.35</v>
      </c>
      <c r="CV7" s="24">
        <v>46.25</v>
      </c>
      <c r="CW7" s="24">
        <v>49.87</v>
      </c>
      <c r="CX7" s="24">
        <v>63</v>
      </c>
      <c r="CY7" s="24">
        <v>63.23</v>
      </c>
      <c r="CZ7" s="24">
        <v>64.09</v>
      </c>
      <c r="DA7" s="24">
        <v>63.52</v>
      </c>
      <c r="DB7" s="24">
        <v>64.180000000000007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2024-12-19T01:43:15Z</dcterms:created>
  <dcterms:modified xsi:type="dcterms:W3CDTF">2025-02-10T02:21:00Z</dcterms:modified>
  <cp:category/>
</cp:coreProperties>
</file>