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保存文書\地方公営企業\令和6年度\01_調査・照会\070123_公営企業に係る経営比較分析表（令和５年度決算）の分析等について（依頼）\03_回答\2023_122122_46_010（佐倉市）\"/>
    </mc:Choice>
  </mc:AlternateContent>
  <xr:revisionPtr revIDLastSave="0" documentId="13_ncr:1_{C864EC4D-0D3A-4A2E-B545-5A67524B8412}" xr6:coauthVersionLast="47" xr6:coauthVersionMax="47" xr10:uidLastSave="{00000000-0000-0000-0000-000000000000}"/>
  <workbookProtection workbookAlgorithmName="SHA-512" workbookHashValue="P9sNf5HItFJBccslWX46OT0esNGqr06ZejPpyIPCOknbjbfAmnLewp/OlaPQXmCEPBdudOwHqHdSUw0aijaCFQ==" workbookSaltValue="HpesgnCuIs5O54NWrJ+jhQ==" workbookSpinCount="100000" lockStructure="1"/>
  <bookViews>
    <workbookView xWindow="192" yWindow="144" windowWidth="23004" windowHeight="1220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E85"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<sst xmlns="http://schemas.openxmlformats.org/spreadsheetml/2006/main" count="228" uniqueCount="113">
  <si>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</si>
  <si>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</si>
  <si>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</si>
  <si>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</si>
  <si>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</si>
  <si>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</si>
  <si>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</si>
  <si>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</si>
  <si>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</si>
  <si>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</si>
  <si>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</si>
  <si>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</si>
  <si>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</si>
  <si>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</si>
  <si>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</si>
  <si>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</si>
  <si>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</si>
  <si>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</si>
  <si>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</si>
  <si>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</si>
  <si>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</si>
  <si>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</si>
  <si>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</si>
  <si>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</si>
  <si>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</si>
  <si>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</si>
  <si>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</si>
  <si>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</si>
  <si>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</si>
  <si>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</si>
  <si>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</si>
  <si>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</si>
  <si>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</si>
  <si>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</si>
  <si>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</si>
  <si>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</si>
  <si>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</si>
  <si>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</si>
  <si>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</si>
  <si>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</si>
  <si>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</si>
  <si>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</si>
  <si>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</si>
  <si>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</si>
  <si>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</si>
  <si>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</si>
  <si>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</si>
  <si>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</si>
  <si>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</si>
  <si>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</si>
  <si>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</si>
  <si>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</si>
  <si>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</si>
  <si>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</si>
  <si>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</si>
  <si>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</si>
  <si>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</si>
  <si>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</si>
  <si>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</si>
  <si>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</si>
  <si>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</si>
  <si>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</si>
  <si>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</si>
  <si>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</si>
  <si>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</si>
  <si>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</si>
  <si>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</si>
  <si>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</si>
  <si>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</si>
  <si>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</si>
  <si>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</si>
  <si>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</si>
  <si>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</si>
  <si>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</si>
  <si>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</si>
  <si>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</si>
  <si>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</si>
  <si>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</si>
  <si>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</si>
  <si>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</si>
  <si>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</si>
  <si>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</si>
  <si>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</si>
  <si>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</si>
  <si>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</si>
  <si>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</si>
  <si>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</si>
  <si>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</si>
  <si>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</si>
  <si>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</si>
  <si>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</si>
  <si>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</si>
  <si>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</si>
  <si>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</si>
  <si>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</si>
  <si>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</si>
  <si>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</si>
  <si>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</si>
  <si>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</si>
  <si>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</si>
  <si>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</si>
  <si>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</si>
  <si>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</si>
  <si>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</si>
  <si>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</si>
  <si>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</si>
  <si>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</si>
  <si>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</si>
  <si>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</si>
  <si>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</si>
  <si>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電気料金の高騰が落ち着いたことや、受水単価の見直しにより費用が減少したため、前年より増加する結果となった。
②累積欠損金比率
　累積欠損金の発生はない。
③流動比率
　全国平均や類似団体平均と比べて高い水準にある。前年より増加しているのは、流動資産（現金）が増加したことによるもの。
④企業債残高対給水収益比率
　平成22年以降、企業債の新規借入をしていないため、全国平均、類似団体よりもはるかに低い。
⑤料金回収率　　　
  前年にコロナ禍における負担軽減のため水道料金の基本料金減免を実施したため、前年よりも増加している。
⑥給水原価　　　　
　電気料金の高騰が落ち着いたものの、有収水量が減少したことで前年よりも増加する結果となった。
⑦施設利用率
　全国平均、類似団体平均をともに上回っており、効率よく施設を利用できている。
⑧有収率
　全国平均、類似団体平均をともに上回っており、ロスを低く抑えて収益化できている。</t>
    <rPh sb="9" eb="13">
      <t>デンキリョウキン</t>
    </rPh>
    <rPh sb="14" eb="16">
      <t>コウトウ</t>
    </rPh>
    <rPh sb="17" eb="18">
      <t>オ</t>
    </rPh>
    <rPh sb="19" eb="20">
      <t>ツ</t>
    </rPh>
    <rPh sb="26" eb="30">
      <t>ジュスイタンカ</t>
    </rPh>
    <rPh sb="31" eb="33">
      <t>ミナオ</t>
    </rPh>
    <rPh sb="37" eb="39">
      <t>ヒヨウ</t>
    </rPh>
    <rPh sb="40" eb="42">
      <t>ゲンショウ</t>
    </rPh>
    <rPh sb="47" eb="49">
      <t>ゼンネン</t>
    </rPh>
    <rPh sb="51" eb="53">
      <t>ゾウカ</t>
    </rPh>
    <rPh sb="55" eb="57">
      <t>ケッカ</t>
    </rPh>
    <rPh sb="122" eb="124">
      <t>ゾウカ</t>
    </rPh>
    <rPh sb="133" eb="135">
      <t>シサン</t>
    </rPh>
    <rPh sb="140" eb="142">
      <t>ゾウカ</t>
    </rPh>
    <rPh sb="227" eb="229">
      <t>ゼンネン</t>
    </rPh>
    <rPh sb="233" eb="234">
      <t>カ</t>
    </rPh>
    <rPh sb="238" eb="242">
      <t>フタンケイゲン</t>
    </rPh>
    <rPh sb="245" eb="249">
      <t>スイドウリョウキン</t>
    </rPh>
    <rPh sb="250" eb="254">
      <t>キホンリョウキン</t>
    </rPh>
    <rPh sb="254" eb="256">
      <t>ゲンメン</t>
    </rPh>
    <rPh sb="257" eb="259">
      <t>ジッシ</t>
    </rPh>
    <rPh sb="269" eb="271">
      <t>ゾウカ</t>
    </rPh>
    <rPh sb="297" eb="298">
      <t>オ</t>
    </rPh>
    <rPh sb="299" eb="300">
      <t>ツ</t>
    </rPh>
    <rPh sb="306" eb="308">
      <t>ユウシュウ</t>
    </rPh>
    <rPh sb="308" eb="310">
      <t>スイリョウ</t>
    </rPh>
    <rPh sb="311" eb="313">
      <t>ゲンショウ</t>
    </rPh>
    <rPh sb="323" eb="325">
      <t>ゾウカ</t>
    </rPh>
    <rPh sb="327" eb="329">
      <t>ケッカ</t>
    </rPh>
    <phoneticPr fontId="4"/>
  </si>
  <si>
    <t>①有形固定資産減価償却率
　前年比+1.45ポイント増加したものの、全国平均や類似団体平均と比べて低い数値を維持している。
②管路経年化率
　近年、耐用年数を迎える管路は、市内の開発が盛んに行われた時期に布設されており、前年比+1.78ポイントとなった。全国平均や類似団体平均と比べて低い数値ではあるものの、依然として老朽化が進んでいる。
③管路更新率
　前年比△0.36ポイントで全国平均や類似団体平均をやや下回る数値となった。この要因は令和５年度から令和６年度にまたぐ継続事業が多かったことによる。耐用年数や経年化率を考慮し、今後も着実に更新していく必要がある。</t>
    <rPh sb="219" eb="221">
      <t>ヨウイン</t>
    </rPh>
    <rPh sb="257" eb="259">
      <t>シタマワチャクジツ</t>
    </rPh>
    <phoneticPr fontId="4"/>
  </si>
  <si>
    <t>　流動比率等、類似団体平均や全国平均と比較してまだ良好な指標もある一方で、経常収支比率や料金回収率等については、水需要の減少や、老朽化した施設修繕費用の増加から、平均値よりも低い数値を示しており、給水原価が供給単価を上回る逆ザヤの状態が続いている。
　今後、水需要のさらなる減少による収益減が見込まれる一方で、災害対策のための耐震化工事や、施設の老朽化による費用が増加することが見込まれ、より一層厳しい経営環境が予想される。
　上記のように経営基盤の強化が求められる状況であることから、今後も定期的に事業量の見直しや料金のあり方等について検討していく。
　</t>
    <rPh sb="33" eb="35">
      <t>イッポウ</t>
    </rPh>
    <rPh sb="56" eb="59">
      <t>ミズジュヨウ</t>
    </rPh>
    <rPh sb="60" eb="62">
      <t>ゲンショウ</t>
    </rPh>
    <rPh sb="64" eb="67">
      <t>ロウキュウカ</t>
    </rPh>
    <rPh sb="69" eb="71">
      <t>シセツ</t>
    </rPh>
    <rPh sb="71" eb="75">
      <t>シュウゼンヒヨウ</t>
    </rPh>
    <rPh sb="76" eb="78">
      <t>ゾウカ</t>
    </rPh>
    <rPh sb="98" eb="102">
      <t>キュウスイゲンカ</t>
    </rPh>
    <rPh sb="103" eb="107">
      <t>キョウキュウタンカ</t>
    </rPh>
    <rPh sb="108" eb="110">
      <t>ウワマワ</t>
    </rPh>
    <rPh sb="111" eb="112">
      <t>ギャク</t>
    </rPh>
    <rPh sb="115" eb="117">
      <t>ジョウタイ</t>
    </rPh>
    <rPh sb="118" eb="119">
      <t>ツヅ</t>
    </rPh>
    <rPh sb="151" eb="153">
      <t>イッポウ</t>
    </rPh>
    <rPh sb="155" eb="157">
      <t>サイガイ</t>
    </rPh>
    <rPh sb="157" eb="159">
      <t>タイサク</t>
    </rPh>
    <rPh sb="170" eb="172">
      <t>シセツ</t>
    </rPh>
    <rPh sb="173" eb="176">
      <t>ロウキュウカ</t>
    </rPh>
    <rPh sb="179" eb="181">
      <t>ヒヨウ</t>
    </rPh>
    <rPh sb="182" eb="184">
      <t>ゾウカ</t>
    </rPh>
    <rPh sb="189" eb="191">
      <t>ミコ</t>
    </rPh>
    <rPh sb="214" eb="216">
      <t>ジョウキ</t>
    </rPh>
    <rPh sb="220" eb="222">
      <t>ケイエイ</t>
    </rPh>
    <rPh sb="222" eb="224">
      <t>キバン</t>
    </rPh>
    <rPh sb="225" eb="227">
      <t>キョウカ</t>
    </rPh>
    <rPh sb="228" eb="229">
      <t>モト</t>
    </rPh>
    <rPh sb="233" eb="235">
      <t>ジョウキョウ</t>
    </rPh>
    <rPh sb="243" eb="245">
      <t>コンゴ</t>
    </rPh>
    <rPh sb="246" eb="249">
      <t>テイキテキ</t>
    </rPh>
    <rPh sb="250" eb="253">
      <t>ジギョウリョウ</t>
    </rPh>
    <rPh sb="254" eb="256">
      <t>ミナオ</t>
    </rPh>
    <rPh sb="258" eb="260">
      <t>リョウキン</t>
    </rPh>
    <rPh sb="263" eb="264">
      <t>カタ</t>
    </rPh>
    <rPh sb="264" eb="265">
      <t>ナド</t>
    </rPh>
    <rPh sb="269" eb="27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</si>
</sst>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0.73</c:v>
                </c:pt>
                <c:pt idx="1">
                  <c:v>1.39</c:v>
                </c:pt>
                <c:pt idx="2">
                  <c:v>1.07</c:v>
                </c:pt>
                <c:pt idx="3">
                  <c:v>0.86</c:v>
                </c:pt>
                <c:pt idx="4">
                  <c:v>0.5</c:v>
                </c:pt>
              </c:numCache>
            </c:numRef>
          </c:val>
          <c:extLst>
            <c:ext xmlns:c16="http://schemas.microsoft.com/office/drawing/2014/chart" uri="{C3380CC4-5D6E-409C-BE32-E72D297353CC}">
              <c16:uniqueId val="{00000000-6469-4C43-B5AD-838DF2B714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6469-4C43-B5AD-838DF2B714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75.37</c:v>
                </c:pt>
                <c:pt idx="1">
                  <c:v>76.97</c:v>
                </c:pt>
                <c:pt idx="2">
                  <c:v>76.53</c:v>
                </c:pt>
                <c:pt idx="3">
                  <c:v>75.17</c:v>
                </c:pt>
                <c:pt idx="4">
                  <c:v>74.7</c:v>
                </c:pt>
              </c:numCache>
            </c:numRef>
          </c:val>
          <c:extLst>
            <c:ext xmlns:c16="http://schemas.microsoft.com/office/drawing/2014/chart" uri="{C3380CC4-5D6E-409C-BE32-E72D297353CC}">
              <c16:uniqueId val="{00000000-A578-4EC0-B55D-BFFA532223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578-4EC0-B55D-BFFA532223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94.86</c:v>
                </c:pt>
                <c:pt idx="1">
                  <c:v>95.52</c:v>
                </c:pt>
                <c:pt idx="2">
                  <c:v>94.96</c:v>
                </c:pt>
                <c:pt idx="3">
                  <c:v>94.46</c:v>
                </c:pt>
                <c:pt idx="4">
                  <c:v>93.58</c:v>
                </c:pt>
              </c:numCache>
            </c:numRef>
          </c:val>
          <c:extLst>
            <c:ext xmlns:c16="http://schemas.microsoft.com/office/drawing/2014/chart" uri="{C3380CC4-5D6E-409C-BE32-E72D297353CC}">
              <c16:uniqueId val="{00000000-67C0-4C6B-AE10-822FB10990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67C0-4C6B-AE10-822FB10990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114.29</c:v>
                </c:pt>
                <c:pt idx="1">
                  <c:v>104.86</c:v>
                </c:pt>
                <c:pt idx="2">
                  <c:v>104.23</c:v>
                </c:pt>
                <c:pt idx="3">
                  <c:v>103.91</c:v>
                </c:pt>
                <c:pt idx="4">
                  <c:v>104.15</c:v>
                </c:pt>
              </c:numCache>
            </c:numRef>
          </c:val>
          <c:extLst>
            <c:ext xmlns:c16="http://schemas.microsoft.com/office/drawing/2014/chart" uri="{C3380CC4-5D6E-409C-BE32-E72D297353CC}">
              <c16:uniqueId val="{00000000-0BFE-4675-90F4-1238683965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0BFE-4675-90F4-1238683965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48.87</c:v>
                </c:pt>
                <c:pt idx="1">
                  <c:v>48.86</c:v>
                </c:pt>
                <c:pt idx="2">
                  <c:v>49.78</c:v>
                </c:pt>
                <c:pt idx="3">
                  <c:v>50.23</c:v>
                </c:pt>
                <c:pt idx="4">
                  <c:v>51.68</c:v>
                </c:pt>
              </c:numCache>
            </c:numRef>
          </c:val>
          <c:extLst>
            <c:ext xmlns:c16="http://schemas.microsoft.com/office/drawing/2014/chart" uri="{C3380CC4-5D6E-409C-BE32-E72D297353CC}">
              <c16:uniqueId val="{00000000-9D87-4CAA-A98D-765EC150A7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9D87-4CAA-A98D-765EC150A7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6.92</c:v>
                </c:pt>
                <c:pt idx="1">
                  <c:v>11.54</c:v>
                </c:pt>
                <c:pt idx="2">
                  <c:v>13.35</c:v>
                </c:pt>
                <c:pt idx="3">
                  <c:v>14.68</c:v>
                </c:pt>
                <c:pt idx="4">
                  <c:v>16.46</c:v>
                </c:pt>
              </c:numCache>
            </c:numRef>
          </c:val>
          <c:extLst>
            <c:ext xmlns:c16="http://schemas.microsoft.com/office/drawing/2014/chart" uri="{C3380CC4-5D6E-409C-BE32-E72D297353CC}">
              <c16:uniqueId val="{00000000-C207-46C7-8019-CC9BAEBEC1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C207-46C7-8019-CC9BAEBEC1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E4-484A-8BF5-34BA74380D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1E4-484A-8BF5-34BA74380D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787.69</c:v>
                </c:pt>
                <c:pt idx="1">
                  <c:v>884.87</c:v>
                </c:pt>
                <c:pt idx="2">
                  <c:v>1193.22</c:v>
                </c:pt>
                <c:pt idx="3">
                  <c:v>887.07</c:v>
                </c:pt>
                <c:pt idx="4">
                  <c:v>959.77</c:v>
                </c:pt>
              </c:numCache>
            </c:numRef>
          </c:val>
          <c:extLst>
            <c:ext xmlns:c16="http://schemas.microsoft.com/office/drawing/2014/chart" uri="{C3380CC4-5D6E-409C-BE32-E72D297353CC}">
              <c16:uniqueId val="{00000000-8130-421A-8FB6-CA80141085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8130-421A-8FB6-CA80141085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55.21</c:v>
                </c:pt>
                <c:pt idx="1">
                  <c:v>50.97</c:v>
                </c:pt>
                <c:pt idx="2">
                  <c:v>47.97</c:v>
                </c:pt>
                <c:pt idx="3">
                  <c:v>45.56</c:v>
                </c:pt>
                <c:pt idx="4">
                  <c:v>40.04</c:v>
                </c:pt>
              </c:numCache>
            </c:numRef>
          </c:val>
          <c:extLst>
            <c:ext xmlns:c16="http://schemas.microsoft.com/office/drawing/2014/chart" uri="{C3380CC4-5D6E-409C-BE32-E72D297353CC}">
              <c16:uniqueId val="{00000000-2F58-48D0-8532-C11F819FF0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2F58-48D0-8532-C11F819FF0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108.86</c:v>
                </c:pt>
                <c:pt idx="1">
                  <c:v>97.85</c:v>
                </c:pt>
                <c:pt idx="2">
                  <c:v>95.73</c:v>
                </c:pt>
                <c:pt idx="3">
                  <c:v>91.71</c:v>
                </c:pt>
                <c:pt idx="4">
                  <c:v>95.47</c:v>
                </c:pt>
              </c:numCache>
            </c:numRef>
          </c:val>
          <c:extLst>
            <c:ext xmlns:c16="http://schemas.microsoft.com/office/drawing/2014/chart" uri="{C3380CC4-5D6E-409C-BE32-E72D297353CC}">
              <c16:uniqueId val="{00000000-DE32-4C3B-9AC4-F586467142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DE32-4C3B-9AC4-F586467142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175.25</c:v>
                </c:pt>
                <c:pt idx="1">
                  <c:v>193.54</c:v>
                </c:pt>
                <c:pt idx="2">
                  <c:v>198.77</c:v>
                </c:pt>
                <c:pt idx="3">
                  <c:v>207.64</c:v>
                </c:pt>
                <c:pt idx="4">
                  <c:v>211.88</c:v>
                </c:pt>
              </c:numCache>
            </c:numRef>
          </c:val>
          <c:extLst>
            <c:ext xmlns:c16="http://schemas.microsoft.com/office/drawing/2014/chart" uri="{C3380CC4-5D6E-409C-BE32-E72D297353CC}">
              <c16:uniqueId val="{00000000-36BD-4DBA-9965-E316420F14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36BD-4DBA-9965-E316420F14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千葉県　佐倉市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170406</v>
      </c>
      <c r="AM8" s="44"/>
      <c r="AN8" s="44"/>
      <c r="AO8" s="44"/>
      <c r="AP8" s="44"/>
      <c r="AQ8" s="44"/>
      <c r="AR8" s="44"/>
      <c r="AS8" s="44"/>
      <c r="AT8" s="45">
        <f>データ!$S$6</f>
        <v>103.69</v>
      </c>
      <c r="AU8" s="46"/>
      <c r="AV8" s="46"/>
      <c r="AW8" s="46"/>
      <c r="AX8" s="46"/>
      <c r="AY8" s="46"/>
      <c r="AZ8" s="46"/>
      <c r="BA8" s="46"/>
      <c r="BB8" s="47">
        <f>データ!$T$6</f>
        <v>1643.42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94.59</v>
      </c>
      <c r="J10" s="46"/>
      <c r="K10" s="46"/>
      <c r="L10" s="46"/>
      <c r="M10" s="46"/>
      <c r="N10" s="46"/>
      <c r="O10" s="74"/>
      <c r="P10" s="47">
        <f>データ!$P$6</f>
        <v>94.78</v>
      </c>
      <c r="Q10" s="47"/>
      <c r="R10" s="47"/>
      <c r="S10" s="47"/>
      <c r="T10" s="47"/>
      <c r="U10" s="47"/>
      <c r="V10" s="47"/>
      <c r="W10" s="44">
        <f>データ!$Q$6</f>
        <v>3099</v>
      </c>
      <c r="X10" s="44"/>
      <c r="Y10" s="44"/>
      <c r="Z10" s="44"/>
      <c r="AA10" s="44"/>
      <c r="AB10" s="44"/>
      <c r="AC10" s="44"/>
      <c r="AD10" s="2"/>
      <c r="AE10" s="2"/>
      <c r="AF10" s="2"/>
      <c r="AG10" s="2"/>
      <c r="AH10" s="2"/>
      <c r="AI10" s="2"/>
      <c r="AJ10" s="2"/>
      <c r="AK10" s="2"/>
      <c r="AL10" s="44">
        <f>データ!$U$6</f>
        <v>161057</v>
      </c>
      <c r="AM10" s="44"/>
      <c r="AN10" s="44"/>
      <c r="AO10" s="44"/>
      <c r="AP10" s="44"/>
      <c r="AQ10" s="44"/>
      <c r="AR10" s="44"/>
      <c r="AS10" s="44"/>
      <c r="AT10" s="45">
        <f>データ!$V$6</f>
        <v>103.69</v>
      </c>
      <c r="AU10" s="46"/>
      <c r="AV10" s="46"/>
      <c r="AW10" s="46"/>
      <c r="AX10" s="46"/>
      <c r="AY10" s="46"/>
      <c r="AZ10" s="46"/>
      <c r="BA10" s="46"/>
      <c r="BB10" s="47">
        <f>データ!$W$6</f>
        <v>1553.25</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5" t="s">
        <v>110</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5" t="s">
        <v>111</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5"/>
      <c r="BM58" s="76"/>
      <c r="BN58" s="76"/>
      <c r="BO58" s="76"/>
      <c r="BP58" s="76"/>
      <c r="BQ58" s="76"/>
      <c r="BR58" s="76"/>
      <c r="BS58" s="76"/>
      <c r="BT58" s="76"/>
      <c r="BU58" s="76"/>
      <c r="BV58" s="76"/>
      <c r="BW58" s="76"/>
      <c r="BX58" s="76"/>
      <c r="BY58" s="76"/>
      <c r="BZ58" s="7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5"/>
      <c r="BM59" s="76"/>
      <c r="BN59" s="76"/>
      <c r="BO59" s="76"/>
      <c r="BP59" s="76"/>
      <c r="BQ59" s="76"/>
      <c r="BR59" s="76"/>
      <c r="BS59" s="76"/>
      <c r="BT59" s="76"/>
      <c r="BU59" s="76"/>
      <c r="BV59" s="76"/>
      <c r="BW59" s="76"/>
      <c r="BX59" s="76"/>
      <c r="BY59" s="76"/>
      <c r="BZ59" s="77"/>
    </row>
    <row r="60" spans="1:78" ht="13.5" customHeight="1" x14ac:dyDescent="0.2">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75"/>
      <c r="BM60" s="76"/>
      <c r="BN60" s="76"/>
      <c r="BO60" s="76"/>
      <c r="BP60" s="76"/>
      <c r="BQ60" s="76"/>
      <c r="BR60" s="76"/>
      <c r="BS60" s="76"/>
      <c r="BT60" s="76"/>
      <c r="BU60" s="76"/>
      <c r="BV60" s="76"/>
      <c r="BW60" s="76"/>
      <c r="BX60" s="76"/>
      <c r="BY60" s="76"/>
      <c r="BZ60" s="77"/>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5" t="s">
        <v>112</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5"/>
      <c r="BM80" s="76"/>
      <c r="BN80" s="76"/>
      <c r="BO80" s="76"/>
      <c r="BP80" s="76"/>
      <c r="BQ80" s="76"/>
      <c r="BR80" s="76"/>
      <c r="BS80" s="76"/>
      <c r="BT80" s="76"/>
      <c r="BU80" s="76"/>
      <c r="BV80" s="76"/>
      <c r="BW80" s="76"/>
      <c r="BX80" s="76"/>
      <c r="BY80" s="76"/>
      <c r="BZ80" s="7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5"/>
      <c r="BM81" s="76"/>
      <c r="BN81" s="76"/>
      <c r="BO81" s="76"/>
      <c r="BP81" s="76"/>
      <c r="BQ81" s="76"/>
      <c r="BR81" s="76"/>
      <c r="BS81" s="76"/>
      <c r="BT81" s="76"/>
      <c r="BU81" s="76"/>
      <c r="BV81" s="76"/>
      <c r="BW81" s="76"/>
      <c r="BX81" s="76"/>
      <c r="BY81" s="76"/>
      <c r="BZ81" s="7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8"/>
      <c r="BM82" s="79"/>
      <c r="BN82" s="79"/>
      <c r="BO82" s="79"/>
      <c r="BP82" s="79"/>
      <c r="BQ82" s="79"/>
      <c r="BR82" s="79"/>
      <c r="BS82" s="79"/>
      <c r="BT82" s="79"/>
      <c r="BU82" s="79"/>
      <c r="BV82" s="79"/>
      <c r="BW82" s="79"/>
      <c r="BX82" s="79"/>
      <c r="BY82" s="79"/>
      <c r="BZ82" s="8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d0utwK9xLqsvoc4ZDTK6cEYSWuDHhy6lEhnyKKBvMRNsFTO4cwX1uSpllnLjQYjH8ZWWVByYRfAjD9XaFVvzQ==" saltValue="V6YNtTMegYQ2J1xZ+YcECg=="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122122</v>
      </c>
      <c r="D6" s="20">
        <f t="shared" si="3"/>
        <v>46</v>
      </c>
      <c r="E6" s="20">
        <f t="shared" si="3"/>
        <v>1</v>
      </c>
      <c r="F6" s="20">
        <f t="shared" si="3"/>
        <v>0</v>
      </c>
      <c r="G6" s="20">
        <f t="shared" si="3"/>
        <v>1</v>
      </c>
      <c r="H6" s="20" t="str">
        <f t="shared" si="3"/>
        <v>千葉県　佐倉市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94.59</v>
      </c>
      <c r="P6" s="21">
        <f t="shared" si="3"/>
        <v>94.78</v>
      </c>
      <c r="Q6" s="21">
        <f t="shared" si="3"/>
        <v>3099</v>
      </c>
      <c r="R6" s="21">
        <f t="shared" si="3"/>
        <v>170406</v>
      </c>
      <c r="S6" s="21">
        <f t="shared" si="3"/>
        <v>103.69</v>
      </c>
      <c r="T6" s="21">
        <f t="shared" si="3"/>
        <v>1643.42</v>
      </c>
      <c r="U6" s="21">
        <f t="shared" si="3"/>
        <v>161057</v>
      </c>
      <c r="V6" s="21">
        <f t="shared" si="3"/>
        <v>103.69</v>
      </c>
      <c r="W6" s="21">
        <f t="shared" si="3"/>
        <v>1553.25</v>
      </c>
      <c r="X6" s="22">
        <f>IF(X7="",NA(),X7)</f>
        <v>114.29</v>
      </c>
      <c r="Y6" s="22">
        <f t="shared" ref="Y6:AG6" si="4">IF(Y7="",NA(),Y7)</f>
        <v>104.86</v>
      </c>
      <c r="Z6" s="22">
        <f t="shared" si="4"/>
        <v>104.23</v>
      </c>
      <c r="AA6" s="22">
        <f t="shared" si="4"/>
        <v>103.91</v>
      </c>
      <c r="AB6" s="22">
        <f t="shared" si="4"/>
        <v>104.15</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787.69</v>
      </c>
      <c r="AU6" s="22">
        <f t="shared" ref="AU6:BC6" si="6">IF(AU7="",NA(),AU7)</f>
        <v>884.87</v>
      </c>
      <c r="AV6" s="22">
        <f t="shared" si="6"/>
        <v>1193.22</v>
      </c>
      <c r="AW6" s="22">
        <f t="shared" si="6"/>
        <v>887.07</v>
      </c>
      <c r="AX6" s="22">
        <f t="shared" si="6"/>
        <v>959.77</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55.21</v>
      </c>
      <c r="BF6" s="22">
        <f t="shared" ref="BF6:BN6" si="7">IF(BF7="",NA(),BF7)</f>
        <v>50.97</v>
      </c>
      <c r="BG6" s="22">
        <f t="shared" si="7"/>
        <v>47.97</v>
      </c>
      <c r="BH6" s="22">
        <f t="shared" si="7"/>
        <v>45.56</v>
      </c>
      <c r="BI6" s="22">
        <f t="shared" si="7"/>
        <v>40.04</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108.86</v>
      </c>
      <c r="BQ6" s="22">
        <f t="shared" ref="BQ6:BY6" si="8">IF(BQ7="",NA(),BQ7)</f>
        <v>97.85</v>
      </c>
      <c r="BR6" s="22">
        <f t="shared" si="8"/>
        <v>95.73</v>
      </c>
      <c r="BS6" s="22">
        <f t="shared" si="8"/>
        <v>91.71</v>
      </c>
      <c r="BT6" s="22">
        <f t="shared" si="8"/>
        <v>95.47</v>
      </c>
      <c r="BU6" s="22">
        <f t="shared" si="8"/>
        <v>106.11</v>
      </c>
      <c r="BV6" s="22">
        <f t="shared" si="8"/>
        <v>103.75</v>
      </c>
      <c r="BW6" s="22">
        <f t="shared" si="8"/>
        <v>105.3</v>
      </c>
      <c r="BX6" s="22">
        <f t="shared" si="8"/>
        <v>99.41</v>
      </c>
      <c r="BY6" s="22">
        <f t="shared" si="8"/>
        <v>101.11</v>
      </c>
      <c r="BZ6" s="21" t="str">
        <f>IF(BZ7="","",IF(BZ7="-","【-】","【"&amp;SUBSTITUTE(TEXT(BZ7,"#,##0.00"),"-","△")&amp;"】"))</f>
        <v>【97.82】</v>
      </c>
      <c r="CA6" s="22">
        <f>IF(CA7="",NA(),CA7)</f>
        <v>175.25</v>
      </c>
      <c r="CB6" s="22">
        <f t="shared" ref="CB6:CJ6" si="9">IF(CB7="",NA(),CB7)</f>
        <v>193.54</v>
      </c>
      <c r="CC6" s="22">
        <f t="shared" si="9"/>
        <v>198.77</v>
      </c>
      <c r="CD6" s="22">
        <f t="shared" si="9"/>
        <v>207.64</v>
      </c>
      <c r="CE6" s="22">
        <f t="shared" si="9"/>
        <v>211.88</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75.37</v>
      </c>
      <c r="CM6" s="22">
        <f t="shared" ref="CM6:CU6" si="10">IF(CM7="",NA(),CM7)</f>
        <v>76.97</v>
      </c>
      <c r="CN6" s="22">
        <f t="shared" si="10"/>
        <v>76.53</v>
      </c>
      <c r="CO6" s="22">
        <f t="shared" si="10"/>
        <v>75.17</v>
      </c>
      <c r="CP6" s="22">
        <f t="shared" si="10"/>
        <v>74.7</v>
      </c>
      <c r="CQ6" s="22">
        <f t="shared" si="10"/>
        <v>61.71</v>
      </c>
      <c r="CR6" s="22">
        <f t="shared" si="10"/>
        <v>63.12</v>
      </c>
      <c r="CS6" s="22">
        <f t="shared" si="10"/>
        <v>62.57</v>
      </c>
      <c r="CT6" s="22">
        <f t="shared" si="10"/>
        <v>61.56</v>
      </c>
      <c r="CU6" s="22">
        <f t="shared" si="10"/>
        <v>60.84</v>
      </c>
      <c r="CV6" s="21" t="str">
        <f>IF(CV7="","",IF(CV7="-","【-】","【"&amp;SUBSTITUTE(TEXT(CV7,"#,##0.00"),"-","△")&amp;"】"))</f>
        <v>【59.81】</v>
      </c>
      <c r="CW6" s="22">
        <f>IF(CW7="",NA(),CW7)</f>
        <v>94.86</v>
      </c>
      <c r="CX6" s="22">
        <f t="shared" ref="CX6:DF6" si="11">IF(CX7="",NA(),CX7)</f>
        <v>95.52</v>
      </c>
      <c r="CY6" s="22">
        <f t="shared" si="11"/>
        <v>94.96</v>
      </c>
      <c r="CZ6" s="22">
        <f t="shared" si="11"/>
        <v>94.46</v>
      </c>
      <c r="DA6" s="22">
        <f t="shared" si="11"/>
        <v>93.58</v>
      </c>
      <c r="DB6" s="22">
        <f t="shared" si="11"/>
        <v>90.03</v>
      </c>
      <c r="DC6" s="22">
        <f t="shared" si="11"/>
        <v>90.09</v>
      </c>
      <c r="DD6" s="22">
        <f t="shared" si="11"/>
        <v>90.21</v>
      </c>
      <c r="DE6" s="22">
        <f t="shared" si="11"/>
        <v>90.11</v>
      </c>
      <c r="DF6" s="22">
        <f t="shared" si="11"/>
        <v>89.73</v>
      </c>
      <c r="DG6" s="21" t="str">
        <f>IF(DG7="","",IF(DG7="-","【-】","【"&amp;SUBSTITUTE(TEXT(DG7,"#,##0.00"),"-","△")&amp;"】"))</f>
        <v>【89.42】</v>
      </c>
      <c r="DH6" s="22">
        <f>IF(DH7="",NA(),DH7)</f>
        <v>48.87</v>
      </c>
      <c r="DI6" s="22">
        <f t="shared" ref="DI6:DQ6" si="12">IF(DI7="",NA(),DI7)</f>
        <v>48.86</v>
      </c>
      <c r="DJ6" s="22">
        <f t="shared" si="12"/>
        <v>49.78</v>
      </c>
      <c r="DK6" s="22">
        <f t="shared" si="12"/>
        <v>50.23</v>
      </c>
      <c r="DL6" s="22">
        <f t="shared" si="12"/>
        <v>51.68</v>
      </c>
      <c r="DM6" s="22">
        <f t="shared" si="12"/>
        <v>49.6</v>
      </c>
      <c r="DN6" s="22">
        <f t="shared" si="12"/>
        <v>50.31</v>
      </c>
      <c r="DO6" s="22">
        <f t="shared" si="12"/>
        <v>50.74</v>
      </c>
      <c r="DP6" s="22">
        <f t="shared" si="12"/>
        <v>51.49</v>
      </c>
      <c r="DQ6" s="22">
        <f t="shared" si="12"/>
        <v>51.94</v>
      </c>
      <c r="DR6" s="21" t="str">
        <f>IF(DR7="","",IF(DR7="-","【-】","【"&amp;SUBSTITUTE(TEXT(DR7,"#,##0.00"),"-","△")&amp;"】"))</f>
        <v>【52.02】</v>
      </c>
      <c r="DS6" s="22">
        <f>IF(DS7="",NA(),DS7)</f>
        <v>6.92</v>
      </c>
      <c r="DT6" s="22">
        <f t="shared" ref="DT6:EB6" si="13">IF(DT7="",NA(),DT7)</f>
        <v>11.54</v>
      </c>
      <c r="DU6" s="22">
        <f t="shared" si="13"/>
        <v>13.35</v>
      </c>
      <c r="DV6" s="22">
        <f t="shared" si="13"/>
        <v>14.68</v>
      </c>
      <c r="DW6" s="22">
        <f t="shared" si="13"/>
        <v>16.46</v>
      </c>
      <c r="DX6" s="22">
        <f t="shared" si="13"/>
        <v>20.49</v>
      </c>
      <c r="DY6" s="22">
        <f t="shared" si="13"/>
        <v>21.34</v>
      </c>
      <c r="DZ6" s="22">
        <f t="shared" si="13"/>
        <v>23.27</v>
      </c>
      <c r="EA6" s="22">
        <f t="shared" si="13"/>
        <v>25.18</v>
      </c>
      <c r="EB6" s="22">
        <f t="shared" si="13"/>
        <v>26.52</v>
      </c>
      <c r="EC6" s="21" t="str">
        <f>IF(EC7="","",IF(EC7="-","【-】","【"&amp;SUBSTITUTE(TEXT(EC7,"#,##0.00"),"-","△")&amp;"】"))</f>
        <v>【25.37】</v>
      </c>
      <c r="ED6" s="22">
        <f>IF(ED7="",NA(),ED7)</f>
        <v>0.73</v>
      </c>
      <c r="EE6" s="22">
        <f t="shared" ref="EE6:EM6" si="14">IF(EE7="",NA(),EE7)</f>
        <v>1.39</v>
      </c>
      <c r="EF6" s="22">
        <f t="shared" si="14"/>
        <v>1.07</v>
      </c>
      <c r="EG6" s="22">
        <f t="shared" si="14"/>
        <v>0.86</v>
      </c>
      <c r="EH6" s="22">
        <f t="shared" si="14"/>
        <v>0.5</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122122</v>
      </c>
      <c r="D7" s="24">
        <v>46</v>
      </c>
      <c r="E7" s="24">
        <v>1</v>
      </c>
      <c r="F7" s="24">
        <v>0</v>
      </c>
      <c r="G7" s="24">
        <v>1</v>
      </c>
      <c r="H7" s="24" t="s">
        <v>92</v>
      </c>
      <c r="I7" s="24" t="s">
        <v>93</v>
      </c>
      <c r="J7" s="24" t="s">
        <v>94</v>
      </c>
      <c r="K7" s="24" t="s">
        <v>95</v>
      </c>
      <c r="L7" s="24" t="s">
        <v>96</v>
      </c>
      <c r="M7" s="24" t="s">
        <v>97</v>
      </c>
      <c r="N7" s="25" t="s">
        <v>98</v>
      </c>
      <c r="O7" s="25">
        <v>94.59</v>
      </c>
      <c r="P7" s="25">
        <v>94.78</v>
      </c>
      <c r="Q7" s="25">
        <v>3099</v>
      </c>
      <c r="R7" s="25">
        <v>170406</v>
      </c>
      <c r="S7" s="25">
        <v>103.69</v>
      </c>
      <c r="T7" s="25">
        <v>1643.42</v>
      </c>
      <c r="U7" s="25">
        <v>161057</v>
      </c>
      <c r="V7" s="25">
        <v>103.69</v>
      </c>
      <c r="W7" s="25">
        <v>1553.25</v>
      </c>
      <c r="X7" s="25">
        <v>114.29</v>
      </c>
      <c r="Y7" s="25">
        <v>104.86</v>
      </c>
      <c r="Z7" s="25">
        <v>104.23</v>
      </c>
      <c r="AA7" s="25">
        <v>103.91</v>
      </c>
      <c r="AB7" s="25">
        <v>104.15</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787.69</v>
      </c>
      <c r="AU7" s="25">
        <v>884.87</v>
      </c>
      <c r="AV7" s="25">
        <v>1193.22</v>
      </c>
      <c r="AW7" s="25">
        <v>887.07</v>
      </c>
      <c r="AX7" s="25">
        <v>959.77</v>
      </c>
      <c r="AY7" s="25">
        <v>309.10000000000002</v>
      </c>
      <c r="AZ7" s="25">
        <v>306.08</v>
      </c>
      <c r="BA7" s="25">
        <v>306.14999999999998</v>
      </c>
      <c r="BB7" s="25">
        <v>297.54000000000002</v>
      </c>
      <c r="BC7" s="25">
        <v>289.44</v>
      </c>
      <c r="BD7" s="25">
        <v>243.36</v>
      </c>
      <c r="BE7" s="25">
        <v>55.21</v>
      </c>
      <c r="BF7" s="25">
        <v>50.97</v>
      </c>
      <c r="BG7" s="25">
        <v>47.97</v>
      </c>
      <c r="BH7" s="25">
        <v>45.56</v>
      </c>
      <c r="BI7" s="25">
        <v>40.04</v>
      </c>
      <c r="BJ7" s="25">
        <v>290.42</v>
      </c>
      <c r="BK7" s="25">
        <v>294.66000000000003</v>
      </c>
      <c r="BL7" s="25">
        <v>285.27</v>
      </c>
      <c r="BM7" s="25">
        <v>294.73</v>
      </c>
      <c r="BN7" s="25">
        <v>301.23</v>
      </c>
      <c r="BO7" s="25">
        <v>265.93</v>
      </c>
      <c r="BP7" s="25">
        <v>108.86</v>
      </c>
      <c r="BQ7" s="25">
        <v>97.85</v>
      </c>
      <c r="BR7" s="25">
        <v>95.73</v>
      </c>
      <c r="BS7" s="25">
        <v>91.71</v>
      </c>
      <c r="BT7" s="25">
        <v>95.47</v>
      </c>
      <c r="BU7" s="25">
        <v>106.11</v>
      </c>
      <c r="BV7" s="25">
        <v>103.75</v>
      </c>
      <c r="BW7" s="25">
        <v>105.3</v>
      </c>
      <c r="BX7" s="25">
        <v>99.41</v>
      </c>
      <c r="BY7" s="25">
        <v>101.11</v>
      </c>
      <c r="BZ7" s="25">
        <v>97.82</v>
      </c>
      <c r="CA7" s="25">
        <v>175.25</v>
      </c>
      <c r="CB7" s="25">
        <v>193.54</v>
      </c>
      <c r="CC7" s="25">
        <v>198.77</v>
      </c>
      <c r="CD7" s="25">
        <v>207.64</v>
      </c>
      <c r="CE7" s="25">
        <v>211.88</v>
      </c>
      <c r="CF7" s="25">
        <v>161.03</v>
      </c>
      <c r="CG7" s="25">
        <v>159.93</v>
      </c>
      <c r="CH7" s="25">
        <v>162.77000000000001</v>
      </c>
      <c r="CI7" s="25">
        <v>170.87</v>
      </c>
      <c r="CJ7" s="25">
        <v>171.09</v>
      </c>
      <c r="CK7" s="25">
        <v>177.56</v>
      </c>
      <c r="CL7" s="25">
        <v>75.37</v>
      </c>
      <c r="CM7" s="25">
        <v>76.97</v>
      </c>
      <c r="CN7" s="25">
        <v>76.53</v>
      </c>
      <c r="CO7" s="25">
        <v>75.17</v>
      </c>
      <c r="CP7" s="25">
        <v>74.7</v>
      </c>
      <c r="CQ7" s="25">
        <v>61.71</v>
      </c>
      <c r="CR7" s="25">
        <v>63.12</v>
      </c>
      <c r="CS7" s="25">
        <v>62.57</v>
      </c>
      <c r="CT7" s="25">
        <v>61.56</v>
      </c>
      <c r="CU7" s="25">
        <v>60.84</v>
      </c>
      <c r="CV7" s="25">
        <v>59.81</v>
      </c>
      <c r="CW7" s="25">
        <v>94.86</v>
      </c>
      <c r="CX7" s="25">
        <v>95.52</v>
      </c>
      <c r="CY7" s="25">
        <v>94.96</v>
      </c>
      <c r="CZ7" s="25">
        <v>94.46</v>
      </c>
      <c r="DA7" s="25">
        <v>93.58</v>
      </c>
      <c r="DB7" s="25">
        <v>90.03</v>
      </c>
      <c r="DC7" s="25">
        <v>90.09</v>
      </c>
      <c r="DD7" s="25">
        <v>90.21</v>
      </c>
      <c r="DE7" s="25">
        <v>90.11</v>
      </c>
      <c r="DF7" s="25">
        <v>89.73</v>
      </c>
      <c r="DG7" s="25">
        <v>89.42</v>
      </c>
      <c r="DH7" s="25">
        <v>48.87</v>
      </c>
      <c r="DI7" s="25">
        <v>48.86</v>
      </c>
      <c r="DJ7" s="25">
        <v>49.78</v>
      </c>
      <c r="DK7" s="25">
        <v>50.23</v>
      </c>
      <c r="DL7" s="25">
        <v>51.68</v>
      </c>
      <c r="DM7" s="25">
        <v>49.6</v>
      </c>
      <c r="DN7" s="25">
        <v>50.31</v>
      </c>
      <c r="DO7" s="25">
        <v>50.74</v>
      </c>
      <c r="DP7" s="25">
        <v>51.49</v>
      </c>
      <c r="DQ7" s="25">
        <v>51.94</v>
      </c>
      <c r="DR7" s="25">
        <v>52.02</v>
      </c>
      <c r="DS7" s="25">
        <v>6.92</v>
      </c>
      <c r="DT7" s="25">
        <v>11.54</v>
      </c>
      <c r="DU7" s="25">
        <v>13.35</v>
      </c>
      <c r="DV7" s="25">
        <v>14.68</v>
      </c>
      <c r="DW7" s="25">
        <v>16.46</v>
      </c>
      <c r="DX7" s="25">
        <v>20.49</v>
      </c>
      <c r="DY7" s="25">
        <v>21.34</v>
      </c>
      <c r="DZ7" s="25">
        <v>23.27</v>
      </c>
      <c r="EA7" s="25">
        <v>25.18</v>
      </c>
      <c r="EB7" s="25">
        <v>26.52</v>
      </c>
      <c r="EC7" s="25">
        <v>25.37</v>
      </c>
      <c r="ED7" s="25">
        <v>0.73</v>
      </c>
      <c r="EE7" s="25">
        <v>1.39</v>
      </c>
      <c r="EF7" s="25">
        <v>1.07</v>
      </c>
      <c r="EG7" s="25">
        <v>0.86</v>
      </c>
      <c r="EH7" s="25">
        <v>0.5</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2025-01-24T06:47:10Z</dcterms:created>
  <dcterms:modified xsi:type="dcterms:W3CDTF">2025-01-31T01:23:01Z</dcterms:modified>
  <cp:category/>
</cp:coreProperties>
</file>