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P:\財政課\02財政班\12 公営企業\R6\20250121  公営企業に係る経営比較分析表（令和５年度決算）の分析等について（依頼）_\03_市→県\"/>
    </mc:Choice>
  </mc:AlternateContent>
  <xr:revisionPtr revIDLastSave="0" documentId="13_ncr:1_{7DAACD9B-4926-428E-85D0-D9A7E9834C4A}" xr6:coauthVersionLast="36" xr6:coauthVersionMax="36" xr10:uidLastSave="{00000000-0000-0000-0000-000000000000}"/>
  <workbookProtection workbookAlgorithmName="SHA-512" workbookHashValue="Hz1LeURqdAfcW9Qg9CK3enIlZTntnJta8hUHHVBCuwzJVdFTEUh/eSThDvqMRUe9UWJR5gtYCYpndbj06IRsuA==" workbookSaltValue="PBrFS7cLv4ByijIXVyb6J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G85" i="4"/>
  <c r="F85" i="4"/>
  <c r="E85" i="4"/>
  <c r="AL10" i="4"/>
  <c r="P10" i="4"/>
  <c r="I10" i="4"/>
  <c r="AT8" i="4"/>
  <c r="AL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<sst xmlns="http://schemas.openxmlformats.org/spreadsheetml/2006/main" count="253" uniqueCount="115">
  <si>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</si>
  <si>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</si>
  <si>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</si>
  <si>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</si>
  <si>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</si>
  <si>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</si>
  <si>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</si>
  <si>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</si>
  <si>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</si>
  <si>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</si>
  <si>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</si>
  <si>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</si>
  <si>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</si>
  <si>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</si>
  <si>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</si>
  <si>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</si>
  <si>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</si>
  <si>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</si>
  <si>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</si>
  <si>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</si>
  <si>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</si>
  <si>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</si>
  <si>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</si>
  <si>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</si>
  <si>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</si>
  <si>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</si>
  <si>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</si>
  <si>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</si>
  <si>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</si>
  <si>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</si>
  <si>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</si>
  <si>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</si>
  <si>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</si>
  <si>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</si>
  <si>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</si>
  <si>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</si>
  <si>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</si>
  <si>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</si>
  <si>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</si>
  <si>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</si>
  <si>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</si>
  <si>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</si>
  <si>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</si>
  <si>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</si>
  <si>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</si>
  <si>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</si>
  <si>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</si>
  <si>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</si>
  <si>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</si>
  <si>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</si>
  <si>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</si>
  <si>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</si>
  <si>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</si>
  <si>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</si>
  <si>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</si>
  <si>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</si>
  <si>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</si>
  <si>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</si>
  <si>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</si>
  <si>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</si>
  <si>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</si>
  <si>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</si>
  <si>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</si>
  <si>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</si>
  <si>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</si>
  <si>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</si>
  <si>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</si>
  <si>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</si>
  <si>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</si>
  <si>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</si>
  <si>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</si>
  <si>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</si>
  <si>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</si>
  <si>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</si>
  <si>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</si>
  <si>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</si>
  <si>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</si>
  <si>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</si>
  <si>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</si>
  <si>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</si>
  <si>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</si>
  <si>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</si>
  <si>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</si>
  <si>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</si>
  <si>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</si>
  <si>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</si>
  <si>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</si>
  <si>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</si>
  <si>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</si>
  <si>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</si>
  <si>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</si>
  <si>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</si>
  <si>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</si>
  <si>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</si>
  <si>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</si>
  <si>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</si>
  <si>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</si>
  <si>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</si>
  <si>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</si>
  <si>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</si>
  <si>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</si>
  <si>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</si>
  <si>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</si>
  <si>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</si>
  <si>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</si>
  <si>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</si>
  <si>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</si>
  <si>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</si>
  <si>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</si>
  <si>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</si>
  <si>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</si>
  <si>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</si>
  <si>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経常収支比率は、類似団体の平均値よりも若干高いが、今後も施設の老朽化による修繕費の増加や、人口減少に伴う使用料収入の減少が予想されることから、大幅な向上は見込めない状況である。
　施設利用率については、昨年度と比べ1.82％減少したが、類似団体の平均値が6.1％減少したことにより、類似団体の平均よりも上回っている。
　また、汚水処理原価が昨年度と比べ13.37円減少していることにより、経費回収率が3.88％増加している。
　企業債残高対事業規模比率については、使用料収入が少なく、企業債を全て一般会計繰入金により償還しているため、比率は0となっている。</t>
    <rPh sb="20" eb="22">
      <t>ジャッカン</t>
    </rPh>
    <rPh sb="22" eb="23">
      <t>タカ</t>
    </rPh>
    <rPh sb="102" eb="105">
      <t>サクネンド</t>
    </rPh>
    <rPh sb="106" eb="107">
      <t>クラ</t>
    </rPh>
    <rPh sb="113" eb="115">
      <t>ゲンショウ</t>
    </rPh>
    <rPh sb="119" eb="121">
      <t>ルイジ</t>
    </rPh>
    <rPh sb="121" eb="123">
      <t>ダンタイ</t>
    </rPh>
    <rPh sb="132" eb="134">
      <t>ゲンショウ</t>
    </rPh>
    <rPh sb="142" eb="144">
      <t>ルイジ</t>
    </rPh>
    <rPh sb="144" eb="146">
      <t>ダンタイ</t>
    </rPh>
    <rPh sb="147" eb="149">
      <t>ヘイキン</t>
    </rPh>
    <rPh sb="152" eb="154">
      <t>ウワマワ</t>
    </rPh>
    <rPh sb="164" eb="166">
      <t>オスイ</t>
    </rPh>
    <rPh sb="166" eb="168">
      <t>ショリ</t>
    </rPh>
    <rPh sb="168" eb="170">
      <t>ゲンカ</t>
    </rPh>
    <rPh sb="171" eb="174">
      <t>サクネンド</t>
    </rPh>
    <rPh sb="175" eb="176">
      <t>クラ</t>
    </rPh>
    <rPh sb="182" eb="183">
      <t>エン</t>
    </rPh>
    <rPh sb="183" eb="185">
      <t>ゲンショウ</t>
    </rPh>
    <rPh sb="195" eb="197">
      <t>ケイヒ</t>
    </rPh>
    <rPh sb="197" eb="199">
      <t>カイシュウ</t>
    </rPh>
    <rPh sb="199" eb="200">
      <t>リツ</t>
    </rPh>
    <rPh sb="206" eb="208">
      <t>ゾウカ</t>
    </rPh>
    <phoneticPr fontId="4"/>
  </si>
  <si>
    <t>　本市の農業集落排水事業は供用開始から26年が経過しており、管渠部については、老朽化が著しい一部の路線の老朽化改修工事以外の老朽化対策は行っておらず、既存施設の修繕等を実施しながら長寿命化を図ってきた。
　今後は、令和元年度に策定した最適整備構想に基づき、中長期的な状況予測を図りながら、将来訪れる施設の老朽化に備えていく。</t>
    <phoneticPr fontId="4"/>
  </si>
  <si>
    <t xml:space="preserve">  令和2年度から地方公営企業法を適用したことから、令和元年度以前の実績について記載がないが、使用料収入については大きな変化がなく、一般会計からの繰入金の割合が高い状況にある。また、施設の老朽化により更新、修繕等が増加していくことが予想される。
　今後は最適整備構想に基づき、計画的に修繕を行うことで、汚水処理費の増加を抑え、経常収支比率と経費回収率の向上を目指したい。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</si>
</sst>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F69-4A7F-BEDD-B429240817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F69-4A7F-BEDD-B429240817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57.97</c:v>
                </c:pt>
                <c:pt idx="2">
                  <c:v>58.27</c:v>
                </c:pt>
                <c:pt idx="3">
                  <c:v>54.63</c:v>
                </c:pt>
                <c:pt idx="4">
                  <c:v>52.81</c:v>
                </c:pt>
              </c:numCache>
            </c:numRef>
          </c:val>
          <c:extLst>
            <c:ext xmlns:c16="http://schemas.microsoft.com/office/drawing/2014/chart" uri="{C3380CC4-5D6E-409C-BE32-E72D297353CC}">
              <c16:uniqueId val="{00000000-7481-4B18-8D0E-263D4A9ABC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7481-4B18-8D0E-263D4A9ABC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71.83</c:v>
                </c:pt>
                <c:pt idx="2">
                  <c:v>71.73</c:v>
                </c:pt>
                <c:pt idx="3">
                  <c:v>71.599999999999994</c:v>
                </c:pt>
                <c:pt idx="4">
                  <c:v>73.56</c:v>
                </c:pt>
              </c:numCache>
            </c:numRef>
          </c:val>
          <c:extLst>
            <c:ext xmlns:c16="http://schemas.microsoft.com/office/drawing/2014/chart" uri="{C3380CC4-5D6E-409C-BE32-E72D297353CC}">
              <c16:uniqueId val="{00000000-8301-40C7-8187-11DF76F6BC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301-40C7-8187-11DF76F6BC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127.45</c:v>
                </c:pt>
                <c:pt idx="2">
                  <c:v>108.55</c:v>
                </c:pt>
                <c:pt idx="3">
                  <c:v>115.33</c:v>
                </c:pt>
                <c:pt idx="4">
                  <c:v>124.44</c:v>
                </c:pt>
              </c:numCache>
            </c:numRef>
          </c:val>
          <c:extLst>
            <c:ext xmlns:c16="http://schemas.microsoft.com/office/drawing/2014/chart" uri="{C3380CC4-5D6E-409C-BE32-E72D297353CC}">
              <c16:uniqueId val="{00000000-0E21-4D7F-B365-DCF857459C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0E21-4D7F-B365-DCF857459C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c:v>
                </c:pt>
                <c:pt idx="2">
                  <c:v>6.6</c:v>
                </c:pt>
                <c:pt idx="3">
                  <c:v>9.77</c:v>
                </c:pt>
                <c:pt idx="4">
                  <c:v>12.96</c:v>
                </c:pt>
              </c:numCache>
            </c:numRef>
          </c:val>
          <c:extLst>
            <c:ext xmlns:c16="http://schemas.microsoft.com/office/drawing/2014/chart" uri="{C3380CC4-5D6E-409C-BE32-E72D297353CC}">
              <c16:uniqueId val="{00000000-7BEF-4D19-8FA6-F459B4B1F6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7BEF-4D19-8FA6-F459B4B1F6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41-4ACF-8076-25A1D5A4EF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841-4ACF-8076-25A1D5A4EF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C8F-422D-92C7-6B2600C77C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C8F-422D-92C7-6B2600C77C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98.31</c:v>
                </c:pt>
                <c:pt idx="2">
                  <c:v>125.6</c:v>
                </c:pt>
                <c:pt idx="3">
                  <c:v>138.71</c:v>
                </c:pt>
                <c:pt idx="4">
                  <c:v>159.74</c:v>
                </c:pt>
              </c:numCache>
            </c:numRef>
          </c:val>
          <c:extLst>
            <c:ext xmlns:c16="http://schemas.microsoft.com/office/drawing/2014/chart" uri="{C3380CC4-5D6E-409C-BE32-E72D297353CC}">
              <c16:uniqueId val="{00000000-DDC5-470B-B1C7-94B83B27F0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DDC5-470B-B1C7-94B83B27F0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9E-4A8C-B37E-BED0853AD8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CE9E-4A8C-B37E-BED0853AD8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80.47</c:v>
                </c:pt>
                <c:pt idx="2">
                  <c:v>71.63</c:v>
                </c:pt>
                <c:pt idx="3">
                  <c:v>46.51</c:v>
                </c:pt>
                <c:pt idx="4">
                  <c:v>50.39</c:v>
                </c:pt>
              </c:numCache>
            </c:numRef>
          </c:val>
          <c:extLst>
            <c:ext xmlns:c16="http://schemas.microsoft.com/office/drawing/2014/chart" uri="{C3380CC4-5D6E-409C-BE32-E72D297353CC}">
              <c16:uniqueId val="{00000000-1A80-41B3-A163-CEA148A6AE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1A80-41B3-A163-CEA148A6AE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141.63999999999999</c:v>
                </c:pt>
                <c:pt idx="2">
                  <c:v>145.13999999999999</c:v>
                </c:pt>
                <c:pt idx="3">
                  <c:v>259.58999999999997</c:v>
                </c:pt>
                <c:pt idx="4">
                  <c:v>246.22</c:v>
                </c:pt>
              </c:numCache>
            </c:numRef>
          </c:val>
          <c:extLst>
            <c:ext xmlns:c16="http://schemas.microsoft.com/office/drawing/2014/chart" uri="{C3380CC4-5D6E-409C-BE32-E72D297353CC}">
              <c16:uniqueId val="{00000000-BBC6-4CA0-A92A-990BDE3DC2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BC6-4CA0-A92A-990BDE3DC2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旭市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62747</v>
      </c>
      <c r="AM8" s="36"/>
      <c r="AN8" s="36"/>
      <c r="AO8" s="36"/>
      <c r="AP8" s="36"/>
      <c r="AQ8" s="36"/>
      <c r="AR8" s="36"/>
      <c r="AS8" s="36"/>
      <c r="AT8" s="37">
        <f>データ!T6</f>
        <v>130.47</v>
      </c>
      <c r="AU8" s="37"/>
      <c r="AV8" s="37"/>
      <c r="AW8" s="37"/>
      <c r="AX8" s="37"/>
      <c r="AY8" s="37"/>
      <c r="AZ8" s="37"/>
      <c r="BA8" s="37"/>
      <c r="BB8" s="37">
        <f>データ!U6</f>
        <v>480.93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83.35</v>
      </c>
      <c r="J10" s="37"/>
      <c r="K10" s="37"/>
      <c r="L10" s="37"/>
      <c r="M10" s="37"/>
      <c r="N10" s="37"/>
      <c r="O10" s="37"/>
      <c r="P10" s="37">
        <f>データ!P6</f>
        <v>2.57</v>
      </c>
      <c r="Q10" s="37"/>
      <c r="R10" s="37"/>
      <c r="S10" s="37"/>
      <c r="T10" s="37"/>
      <c r="U10" s="37"/>
      <c r="V10" s="37"/>
      <c r="W10" s="37">
        <f>データ!Q6</f>
        <v>100</v>
      </c>
      <c r="X10" s="37"/>
      <c r="Y10" s="37"/>
      <c r="Z10" s="37"/>
      <c r="AA10" s="37"/>
      <c r="AB10" s="37"/>
      <c r="AC10" s="37"/>
      <c r="AD10" s="36">
        <f>データ!R6</f>
        <v>3190</v>
      </c>
      <c r="AE10" s="36"/>
      <c r="AF10" s="36"/>
      <c r="AG10" s="36"/>
      <c r="AH10" s="36"/>
      <c r="AI10" s="36"/>
      <c r="AJ10" s="36"/>
      <c r="AK10" s="2"/>
      <c r="AL10" s="36">
        <f>データ!V6</f>
        <v>1600</v>
      </c>
      <c r="AM10" s="36"/>
      <c r="AN10" s="36"/>
      <c r="AO10" s="36"/>
      <c r="AP10" s="36"/>
      <c r="AQ10" s="36"/>
      <c r="AR10" s="36"/>
      <c r="AS10" s="36"/>
      <c r="AT10" s="37">
        <f>データ!W6</f>
        <v>0.48</v>
      </c>
      <c r="AU10" s="37"/>
      <c r="AV10" s="37"/>
      <c r="AW10" s="37"/>
      <c r="AX10" s="37"/>
      <c r="AY10" s="37"/>
      <c r="AZ10" s="37"/>
      <c r="BA10" s="37"/>
      <c r="BB10" s="37">
        <f>データ!X6</f>
        <v>3333.33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BTbLGnGyy6TuGh9JkeyTFqogz296MNkCSlhMEBQ9pNPN+2YEHgo7QKz9nA3jX1U9+4gdNIG3RCtiz6pMoy5IQ==" saltValue="8p4paoKCwoSYXWuIAEXEY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122157</v>
      </c>
      <c r="D6" s="19">
        <f t="shared" si="3"/>
        <v>46</v>
      </c>
      <c r="E6" s="19">
        <f t="shared" si="3"/>
        <v>17</v>
      </c>
      <c r="F6" s="19">
        <f t="shared" si="3"/>
        <v>5</v>
      </c>
      <c r="G6" s="19">
        <f t="shared" si="3"/>
        <v>0</v>
      </c>
      <c r="H6" s="19" t="str">
        <f t="shared" si="3"/>
        <v>千葉県　旭市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83.35</v>
      </c>
      <c r="P6" s="20">
        <f t="shared" si="3"/>
        <v>2.57</v>
      </c>
      <c r="Q6" s="20">
        <f t="shared" si="3"/>
        <v>100</v>
      </c>
      <c r="R6" s="20">
        <f t="shared" si="3"/>
        <v>3190</v>
      </c>
      <c r="S6" s="20">
        <f t="shared" si="3"/>
        <v>62747</v>
      </c>
      <c r="T6" s="20">
        <f t="shared" si="3"/>
        <v>130.47</v>
      </c>
      <c r="U6" s="20">
        <f t="shared" si="3"/>
        <v>480.93</v>
      </c>
      <c r="V6" s="20">
        <f t="shared" si="3"/>
        <v>1600</v>
      </c>
      <c r="W6" s="20">
        <f t="shared" si="3"/>
        <v>0.48</v>
      </c>
      <c r="X6" s="20">
        <f t="shared" si="3"/>
        <v>3333.33</v>
      </c>
      <c r="Y6" s="21" t="str">
        <f>IF(Y7="",NA(),Y7)</f>
        <v>-</v>
      </c>
      <c r="Z6" s="21">
        <f t="shared" ref="Z6:AH6" si="4">IF(Z7="",NA(),Z7)</f>
        <v>127.45</v>
      </c>
      <c r="AA6" s="21">
        <f t="shared" si="4"/>
        <v>108.55</v>
      </c>
      <c r="AB6" s="21">
        <f t="shared" si="4"/>
        <v>115.33</v>
      </c>
      <c r="AC6" s="21">
        <f t="shared" si="4"/>
        <v>124.44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98.31</v>
      </c>
      <c r="AW6" s="21">
        <f t="shared" si="6"/>
        <v>125.6</v>
      </c>
      <c r="AX6" s="21">
        <f t="shared" si="6"/>
        <v>138.71</v>
      </c>
      <c r="AY6" s="21">
        <f t="shared" si="6"/>
        <v>159.74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80.47</v>
      </c>
      <c r="BS6" s="21">
        <f t="shared" si="8"/>
        <v>71.63</v>
      </c>
      <c r="BT6" s="21">
        <f t="shared" si="8"/>
        <v>46.51</v>
      </c>
      <c r="BU6" s="21">
        <f t="shared" si="8"/>
        <v>50.39</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141.63999999999999</v>
      </c>
      <c r="CD6" s="21">
        <f t="shared" si="9"/>
        <v>145.13999999999999</v>
      </c>
      <c r="CE6" s="21">
        <f t="shared" si="9"/>
        <v>259.58999999999997</v>
      </c>
      <c r="CF6" s="21">
        <f t="shared" si="9"/>
        <v>246.22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57.97</v>
      </c>
      <c r="CO6" s="21">
        <f t="shared" si="10"/>
        <v>58.27</v>
      </c>
      <c r="CP6" s="21">
        <f t="shared" si="10"/>
        <v>54.63</v>
      </c>
      <c r="CQ6" s="21">
        <f t="shared" si="10"/>
        <v>52.81</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71.83</v>
      </c>
      <c r="CZ6" s="21">
        <f t="shared" si="11"/>
        <v>71.73</v>
      </c>
      <c r="DA6" s="21">
        <f t="shared" si="11"/>
        <v>71.599999999999994</v>
      </c>
      <c r="DB6" s="21">
        <f t="shared" si="11"/>
        <v>73.56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v>
      </c>
      <c r="DK6" s="21">
        <f t="shared" si="12"/>
        <v>6.6</v>
      </c>
      <c r="DL6" s="21">
        <f t="shared" si="12"/>
        <v>9.77</v>
      </c>
      <c r="DM6" s="21">
        <f t="shared" si="12"/>
        <v>12.96</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122157</v>
      </c>
      <c r="D7" s="23">
        <v>46</v>
      </c>
      <c r="E7" s="23">
        <v>17</v>
      </c>
      <c r="F7" s="23">
        <v>5</v>
      </c>
      <c r="G7" s="23">
        <v>0</v>
      </c>
      <c r="H7" s="23" t="s">
        <v>96</v>
      </c>
      <c r="I7" s="23" t="s">
        <v>97</v>
      </c>
      <c r="J7" s="23" t="s">
        <v>98</v>
      </c>
      <c r="K7" s="23" t="s">
        <v>99</v>
      </c>
      <c r="L7" s="23" t="s">
        <v>100</v>
      </c>
      <c r="M7" s="23" t="s">
        <v>101</v>
      </c>
      <c r="N7" s="24" t="s">
        <v>102</v>
      </c>
      <c r="O7" s="24">
        <v>83.35</v>
      </c>
      <c r="P7" s="24">
        <v>2.57</v>
      </c>
      <c r="Q7" s="24">
        <v>100</v>
      </c>
      <c r="R7" s="24">
        <v>3190</v>
      </c>
      <c r="S7" s="24">
        <v>62747</v>
      </c>
      <c r="T7" s="24">
        <v>130.47</v>
      </c>
      <c r="U7" s="24">
        <v>480.93</v>
      </c>
      <c r="V7" s="24">
        <v>1600</v>
      </c>
      <c r="W7" s="24">
        <v>0.48</v>
      </c>
      <c r="X7" s="24">
        <v>3333.33</v>
      </c>
      <c r="Y7" s="24" t="s">
        <v>102</v>
      </c>
      <c r="Z7" s="24">
        <v>127.45</v>
      </c>
      <c r="AA7" s="24">
        <v>108.55</v>
      </c>
      <c r="AB7" s="24">
        <v>115.33</v>
      </c>
      <c r="AC7" s="24">
        <v>124.44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98.31</v>
      </c>
      <c r="AW7" s="24">
        <v>125.6</v>
      </c>
      <c r="AX7" s="24">
        <v>138.71</v>
      </c>
      <c r="AY7" s="24">
        <v>159.74</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80.47</v>
      </c>
      <c r="BS7" s="24">
        <v>71.63</v>
      </c>
      <c r="BT7" s="24">
        <v>46.51</v>
      </c>
      <c r="BU7" s="24">
        <v>50.39</v>
      </c>
      <c r="BV7" s="24" t="s">
        <v>102</v>
      </c>
      <c r="BW7" s="24">
        <v>57.08</v>
      </c>
      <c r="BX7" s="24">
        <v>56.26</v>
      </c>
      <c r="BY7" s="24">
        <v>52.94</v>
      </c>
      <c r="BZ7" s="24">
        <v>52.05</v>
      </c>
      <c r="CA7" s="24">
        <v>56.93</v>
      </c>
      <c r="CB7" s="24" t="s">
        <v>102</v>
      </c>
      <c r="CC7" s="24">
        <v>141.63999999999999</v>
      </c>
      <c r="CD7" s="24">
        <v>145.13999999999999</v>
      </c>
      <c r="CE7" s="24">
        <v>259.58999999999997</v>
      </c>
      <c r="CF7" s="24">
        <v>246.22</v>
      </c>
      <c r="CG7" s="24" t="s">
        <v>102</v>
      </c>
      <c r="CH7" s="24">
        <v>274.99</v>
      </c>
      <c r="CI7" s="24">
        <v>282.08999999999997</v>
      </c>
      <c r="CJ7" s="24">
        <v>303.27999999999997</v>
      </c>
      <c r="CK7" s="24">
        <v>301.86</v>
      </c>
      <c r="CL7" s="24">
        <v>271.14999999999998</v>
      </c>
      <c r="CM7" s="24" t="s">
        <v>102</v>
      </c>
      <c r="CN7" s="24">
        <v>57.97</v>
      </c>
      <c r="CO7" s="24">
        <v>58.27</v>
      </c>
      <c r="CP7" s="24">
        <v>54.63</v>
      </c>
      <c r="CQ7" s="24">
        <v>52.81</v>
      </c>
      <c r="CR7" s="24" t="s">
        <v>102</v>
      </c>
      <c r="CS7" s="24">
        <v>54.83</v>
      </c>
      <c r="CT7" s="24">
        <v>66.53</v>
      </c>
      <c r="CU7" s="24">
        <v>52.35</v>
      </c>
      <c r="CV7" s="24">
        <v>46.25</v>
      </c>
      <c r="CW7" s="24">
        <v>49.87</v>
      </c>
      <c r="CX7" s="24" t="s">
        <v>102</v>
      </c>
      <c r="CY7" s="24">
        <v>71.83</v>
      </c>
      <c r="CZ7" s="24">
        <v>71.73</v>
      </c>
      <c r="DA7" s="24">
        <v>71.599999999999994</v>
      </c>
      <c r="DB7" s="24">
        <v>73.56</v>
      </c>
      <c r="DC7" s="24" t="s">
        <v>102</v>
      </c>
      <c r="DD7" s="24">
        <v>84.7</v>
      </c>
      <c r="DE7" s="24">
        <v>84.67</v>
      </c>
      <c r="DF7" s="24">
        <v>84.39</v>
      </c>
      <c r="DG7" s="24">
        <v>83.96</v>
      </c>
      <c r="DH7" s="24">
        <v>87.54</v>
      </c>
      <c r="DI7" s="24" t="s">
        <v>102</v>
      </c>
      <c r="DJ7" s="24">
        <v>3.3</v>
      </c>
      <c r="DK7" s="24">
        <v>6.6</v>
      </c>
      <c r="DL7" s="24">
        <v>9.77</v>
      </c>
      <c r="DM7" s="24">
        <v>12.96</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2025-01-24T07:16:55Z</dcterms:created>
  <dcterms:modified xsi:type="dcterms:W3CDTF">2025-01-29T07:51:28Z</dcterms:modified>
  <cp:category/>
</cp:coreProperties>
</file>