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E7FCDA71-F649-41C2-93C4-6E43DFEFF852}" xr6:coauthVersionLast="47" xr6:coauthVersionMax="47" xr10:uidLastSave="{00000000-0000-0000-0000-000000000000}"/>
  <workbookProtection workbookAlgorithmName="SHA-512" workbookHashValue="7n+IMg+zW4pH2I3Fwg4p5bqCxpMzRIwTAVih9t4KP8oEqV2bWtoj5YDTB9CThL7VP6chwGQZADMX1ox/LMaEQA==" workbookSaltValue="AcmQ9JcbwLXM4QwEUerFvA=="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B90" i="4"/>
  <c r="MO80" i="4"/>
  <c r="LK80" i="4"/>
  <c r="KV80" i="4"/>
  <c r="KG80" i="4"/>
  <c r="JB80" i="4"/>
  <c r="IM80" i="4"/>
  <c r="HX80" i="4"/>
  <c r="GT80" i="4"/>
  <c r="FO80" i="4"/>
  <c r="EZ80" i="4"/>
  <c r="EK80" i="4"/>
  <c r="DV80" i="4"/>
  <c r="DG80" i="4"/>
  <c r="BX80" i="4"/>
  <c r="AT80" i="4"/>
  <c r="P80" i="4"/>
  <c r="LZ79" i="4"/>
  <c r="LK79" i="4"/>
  <c r="KV79" i="4"/>
  <c r="JB79" i="4"/>
  <c r="IM79" i="4"/>
  <c r="HX79" i="4"/>
  <c r="HI79" i="4"/>
  <c r="GT79" i="4"/>
  <c r="EZ79" i="4"/>
  <c r="DV79" i="4"/>
  <c r="BX79" i="4"/>
  <c r="BI79" i="4"/>
  <c r="AE79" i="4"/>
  <c r="P79" i="4"/>
  <c r="EZ78" i="4"/>
  <c r="MN56" i="4"/>
  <c r="LJ56" i="4"/>
  <c r="KU56" i="4"/>
  <c r="KF56" i="4"/>
  <c r="IZ56" i="4"/>
  <c r="IK56" i="4"/>
  <c r="HV56" i="4"/>
  <c r="GR56" i="4"/>
  <c r="FL56" i="4"/>
  <c r="EW56" i="4"/>
  <c r="EH56" i="4"/>
  <c r="DS56" i="4"/>
  <c r="DD56" i="4"/>
  <c r="BX56" i="4"/>
  <c r="AT56" i="4"/>
  <c r="P56" i="4"/>
  <c r="LY55" i="4"/>
  <c r="LJ55" i="4"/>
  <c r="KU55" i="4"/>
  <c r="IZ55" i="4"/>
  <c r="IK55" i="4"/>
  <c r="HV55" i="4"/>
  <c r="HG55" i="4"/>
  <c r="GR55" i="4"/>
  <c r="EW55" i="4"/>
  <c r="DS55" i="4"/>
  <c r="BX55" i="4"/>
  <c r="BI55" i="4"/>
  <c r="AE55" i="4"/>
  <c r="P55" i="4"/>
  <c r="EW54" i="4"/>
  <c r="MN34" i="4"/>
  <c r="LJ34" i="4"/>
  <c r="KU34" i="4"/>
  <c r="KF34" i="4"/>
  <c r="IZ34" i="4"/>
  <c r="IK34" i="4"/>
  <c r="HV34" i="4"/>
  <c r="GR34" i="4"/>
  <c r="FL34" i="4"/>
  <c r="EW34" i="4"/>
  <c r="EH34" i="4"/>
  <c r="DS34" i="4"/>
  <c r="DD34" i="4"/>
  <c r="BX34" i="4"/>
  <c r="AT34" i="4"/>
  <c r="P34" i="4"/>
  <c r="LY33" i="4"/>
  <c r="LJ33" i="4"/>
  <c r="KU33" i="4"/>
  <c r="IZ33" i="4"/>
  <c r="IK33" i="4"/>
  <c r="HV33" i="4"/>
  <c r="HG33" i="4"/>
  <c r="GR33" i="4"/>
  <c r="EW33" i="4"/>
  <c r="DS33" i="4"/>
  <c r="BX33" i="4"/>
  <c r="BI33" i="4"/>
  <c r="AE33" i="4"/>
  <c r="P33" i="4"/>
  <c r="EW32" i="4"/>
  <c r="LP12" i="4"/>
  <c r="JW12" i="4"/>
  <c r="ID12" i="4"/>
  <c r="FZ12" i="4"/>
  <c r="AU12" i="4"/>
  <c r="B12" i="4"/>
  <c r="JW10" i="4"/>
  <c r="ID10" i="4"/>
  <c r="FZ10" i="4"/>
  <c r="CN10" i="4"/>
  <c r="AU10" i="4"/>
  <c r="B10" i="4"/>
  <c r="ID8" i="4"/>
  <c r="FZ8" i="4"/>
  <c r="EG8" i="4"/>
  <c r="CN8" i="4"/>
  <c r="AU8" i="4"/>
  <c r="B6" i="4"/>
  <c r="D11" i="5" l="1"/>
  <c r="AT78" i="4" s="1"/>
  <c r="BI78" i="4"/>
  <c r="BI54" i="4"/>
  <c r="BI32" i="4"/>
  <c r="LZ78" i="4"/>
  <c r="LY54" i="4"/>
  <c r="LY32" i="4"/>
  <c r="IM78" i="4"/>
  <c r="IK54" i="4"/>
  <c r="IK32" i="4"/>
  <c r="EH32" i="4"/>
  <c r="LK78" i="4"/>
  <c r="B11" i="5"/>
  <c r="F11" i="5"/>
  <c r="C11" i="5"/>
  <c r="AT32" i="4" l="1"/>
  <c r="EH54" i="4"/>
  <c r="LJ32" i="4"/>
  <c r="AT54" i="4"/>
  <c r="EK78" i="4"/>
  <c r="LJ54" i="4"/>
  <c r="HV54" i="4"/>
  <c r="HV32" i="4"/>
  <c r="HX78" i="4"/>
  <c r="MO78" i="4"/>
  <c r="MN54" i="4"/>
  <c r="MN32" i="4"/>
  <c r="JB78" i="4"/>
  <c r="IZ54" i="4"/>
  <c r="IZ32" i="4"/>
  <c r="FO78" i="4"/>
  <c r="FL54" i="4"/>
  <c r="BX78" i="4"/>
  <c r="BX32" i="4"/>
  <c r="FL32" i="4"/>
  <c r="BX54" i="4"/>
  <c r="KG78" i="4"/>
  <c r="KF54" i="4"/>
  <c r="KF32" i="4"/>
  <c r="GT78" i="4"/>
  <c r="GR54" i="4"/>
  <c r="GR32" i="4"/>
  <c r="DG78" i="4"/>
  <c r="DD54" i="4"/>
  <c r="P54" i="4"/>
  <c r="P78" i="4"/>
  <c r="P32" i="4"/>
  <c r="DD32" i="4"/>
  <c r="HI78" i="4"/>
  <c r="HG54" i="4"/>
  <c r="HG32" i="4"/>
  <c r="DV78" i="4"/>
  <c r="DS54" i="4"/>
  <c r="DS32" i="4"/>
  <c r="AE78" i="4"/>
  <c r="AE54" i="4"/>
  <c r="KU54" i="4"/>
  <c r="KV78" i="4"/>
  <c r="AE32" i="4"/>
  <c r="KU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<sst xmlns="http://schemas.openxmlformats.org/spreadsheetml/2006/main" count="344" uniqueCount="194">
  <si>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</si>
  <si>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</si>
  <si>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</si>
  <si>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</si>
  <si>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</si>
  <si>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</si>
  <si>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</si>
  <si>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</si>
  <si>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</si>
  <si>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</si>
  <si>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</si>
  <si>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</si>
  <si>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</si>
  <si>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</si>
  <si>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</si>
  <si>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</si>
  <si>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</si>
  <si>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</si>
  <si>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</si>
  <si>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</si>
  <si>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</si>
  <si>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</si>
  <si>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</si>
  <si>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</si>
  <si>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</si>
  <si>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</si>
  <si>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</si>
  <si>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</si>
  <si>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</si>
  <si>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</si>
  <si>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</si>
  <si>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</si>
  <si>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</si>
  <si>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</si>
  <si>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</si>
  <si>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</si>
  <si>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</si>
  <si>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</si>
  <si>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</si>
  <si>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</si>
  <si>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</si>
  <si>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</si>
  <si>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</si>
  <si>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</si>
  <si>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</si>
  <si>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</si>
  <si>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</si>
  <si>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</si>
  <si>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</si>
  <si>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</si>
  <si>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</si>
  <si>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</si>
  <si>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</si>
  <si>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</si>
  <si>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</si>
  <si>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</si>
  <si>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</si>
  <si>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</si>
  <si>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</si>
  <si>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</si>
  <si>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</si>
  <si>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</si>
  <si>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</si>
  <si>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</si>
  <si>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</si>
  <si>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</si>
  <si>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</si>
  <si>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</si>
  <si>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</si>
  <si>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</si>
  <si>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</si>
  <si>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</si>
  <si>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</si>
  <si>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</si>
  <si>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</si>
  <si>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</si>
  <si>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</si>
  <si>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</si>
  <si>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</si>
  <si>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</si>
  <si>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</si>
  <si>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</si>
  <si>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</si>
  <si>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</si>
  <si>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</si>
  <si>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</si>
  <si>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</si>
  <si>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</si>
  <si>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</si>
  <si>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</si>
  <si>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</si>
  <si>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</si>
  <si>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</si>
  <si>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</si>
  <si>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</si>
  <si>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</si>
  <si>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</si>
  <si>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</si>
  <si>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</si>
  <si>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</si>
  <si>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</si>
  <si>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</si>
  <si>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</si>
  <si>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</si>
  <si>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</si>
  <si>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</si>
  <si>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</si>
  <si>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</si>
  <si>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</si>
  <si>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</si>
  <si>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</si>
  <si>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</si>
  <si>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</si>
  <si>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</si>
  <si>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</si>
  <si>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</si>
  <si>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</si>
  <si>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</si>
  <si>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</si>
  <si>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</si>
  <si>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</si>
  <si>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</si>
  <si>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</si>
  <si>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</si>
  <si>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</si>
  <si>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</si>
  <si>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</si>
  <si>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</si>
  <si>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</si>
  <si>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</si>
  <si>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</si>
  <si>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</si>
  <si>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</si>
  <si>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</si>
  <si>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</si>
  <si>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</si>
  <si>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</si>
  <si>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</si>
  <si>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</si>
  <si>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</si>
  <si>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</si>
  <si>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</si>
  <si>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</si>
  <si>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</si>
  <si>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</si>
  <si>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</si>
  <si>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</si>
  <si>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</si>
  <si>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</si>
  <si>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</si>
  <si>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</si>
  <si>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</si>
  <si>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</si>
  <si>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</si>
  <si>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</si>
  <si>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</si>
  <si>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</si>
  <si>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</si>
  <si>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</si>
  <si>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</si>
  <si>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</si>
  <si>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</si>
  <si>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</si>
  <si>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</si>
  <si>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</si>
  <si>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</si>
  <si>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</si>
  <si>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</si>
  <si>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</si>
  <si>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</si>
  <si>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</si>
  <si>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</si>
  <si>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</si>
  <si>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柏市</t>
  </si>
  <si>
    <t>柏病院</t>
  </si>
  <si>
    <t>当然財務</t>
  </si>
  <si>
    <t>病院事業</t>
  </si>
  <si>
    <t>一般病院</t>
  </si>
  <si>
    <t>200床以上～300床未満</t>
  </si>
  <si>
    <t>非設置</t>
  </si>
  <si>
    <t>指定管理者(利用料金制)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</si>
  <si>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</si>
  <si>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</si>
  <si>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</si>
  <si>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</si>
  <si>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</si>
  <si>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</si>
  <si>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</si>
  <si>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</si>
  <si>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</si>
  <si>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建物及び設備は，国からの有償払下げを受けた旧国立病院時代のものを使用しており，築45年を経過しているため，老朽化が著しい状況です。
　これまで，レイアウト変更や改修工事を行っていますが，大型化が進む現在の医療機器の設置が難しく，医療環境への対応が困難な状況です。
　その結果，固定資産全体の償却率は経過年数に伴い増加し，器械備品の多くは法定耐用年数を超過しています。
　こうした中，今後も病院としての機能・役割を果たすためにも，建替えの必要があるとされてきましたが，令和３年度に現地での建替えを表明しました。令和５年度は設計業者を選定し，前年度に策定した「柏市立柏病院再整備基本計画」をもとに基本設計に着手しました。</t>
    <rPh sb="136" eb="138">
      <t>ケッカ</t>
    </rPh>
    <rPh sb="139" eb="141">
      <t>コテイ</t>
    </rPh>
    <rPh sb="141" eb="143">
      <t>シサン</t>
    </rPh>
    <rPh sb="143" eb="145">
      <t>ゼンタイ</t>
    </rPh>
    <rPh sb="146" eb="148">
      <t>ショウキャク</t>
    </rPh>
    <rPh sb="148" eb="149">
      <t>リツ</t>
    </rPh>
    <rPh sb="150" eb="152">
      <t>ケイカ</t>
    </rPh>
    <rPh sb="152" eb="154">
      <t>ネンスウ</t>
    </rPh>
    <rPh sb="155" eb="156">
      <t>トモナ</t>
    </rPh>
    <rPh sb="157" eb="159">
      <t>ゾウカ</t>
    </rPh>
    <rPh sb="161" eb="163">
      <t>キカイ</t>
    </rPh>
    <rPh sb="163" eb="165">
      <t>ビヒン</t>
    </rPh>
    <rPh sb="166" eb="167">
      <t>オオ</t>
    </rPh>
    <rPh sb="169" eb="171">
      <t>ホウテイ</t>
    </rPh>
    <rPh sb="171" eb="173">
      <t>タイヨウ</t>
    </rPh>
    <rPh sb="173" eb="175">
      <t>ネンスウ</t>
    </rPh>
    <rPh sb="176" eb="178">
      <t>チョウカ</t>
    </rPh>
    <rPh sb="190" eb="191">
      <t>ナカ</t>
    </rPh>
    <rPh sb="234" eb="236">
      <t>レイワ</t>
    </rPh>
    <rPh sb="237" eb="238">
      <t>ネン</t>
    </rPh>
    <rPh sb="238" eb="239">
      <t>ド</t>
    </rPh>
    <rPh sb="240" eb="242">
      <t>ゲンチ</t>
    </rPh>
    <rPh sb="244" eb="245">
      <t>タ</t>
    </rPh>
    <rPh sb="245" eb="246">
      <t>カ</t>
    </rPh>
    <rPh sb="248" eb="250">
      <t>ヒョウメイ</t>
    </rPh>
    <rPh sb="255" eb="257">
      <t>レイワ</t>
    </rPh>
    <rPh sb="258" eb="260">
      <t>ネンド</t>
    </rPh>
    <rPh sb="261" eb="263">
      <t>セッケイ</t>
    </rPh>
    <rPh sb="263" eb="265">
      <t>ギョウシャ</t>
    </rPh>
    <rPh sb="266" eb="268">
      <t>センテイ</t>
    </rPh>
    <rPh sb="270" eb="273">
      <t>ゼンネンド</t>
    </rPh>
    <rPh sb="274" eb="276">
      <t>サクテイ</t>
    </rPh>
    <rPh sb="279" eb="282">
      <t>カシワシリツ</t>
    </rPh>
    <rPh sb="282" eb="283">
      <t>カシワ</t>
    </rPh>
    <rPh sb="283" eb="285">
      <t>ビョウイン</t>
    </rPh>
    <rPh sb="285" eb="288">
      <t>サイセイビ</t>
    </rPh>
    <rPh sb="297" eb="299">
      <t>キホン</t>
    </rPh>
    <rPh sb="299" eb="301">
      <t>セッケイ</t>
    </rPh>
    <rPh sb="302" eb="304">
      <t>チャクシュ</t>
    </rPh>
    <phoneticPr fontId="5"/>
  </si>
  <si>
    <r>
      <t>　令和５年度は病床利用率が向上したものの，感染症対応に関する補助金が減ったことなどにより収支比率が減少しました。
　今後も感染症対応が求められますが，病院を安定的に継続して運営するためには，経営力を強化し，安定した経営基盤を確立する必要があります。
　また，病院の建替えを行うには多額の事業費を要することから，病院事業債の償還や減価償却費の増大といった経営的なリスクも念頭においた運営が求められます。
　『柏市立柏病院経営強化プラン』で定めた目標達成に向けて，引き続き，救急患者の積極的受入れや，地域の医療機関との連携強化による紹介・逆紹介の推進，病床利用率の向上，費用抑制等に取</t>
    </r>
    <r>
      <rPr>
        <sz val="11"/>
        <rFont val="ＭＳ ゴシック"/>
        <family val="3"/>
        <charset val="128"/>
      </rPr>
      <t>り組むなど，より一層の経営改善に努めます。</t>
    </r>
    <rPh sb="1" eb="3">
      <t>レイワ</t>
    </rPh>
    <rPh sb="67" eb="69">
      <t>コンゴ</t>
    </rPh>
    <rPh sb="70" eb="73">
      <t>カンセンショウ</t>
    </rPh>
    <rPh sb="73" eb="75">
      <t>タイオウ</t>
    </rPh>
    <rPh sb="76" eb="77">
      <t>モト</t>
    </rPh>
    <rPh sb="84" eb="86">
      <t>ビョウイン</t>
    </rPh>
    <rPh sb="87" eb="90">
      <t>アンテイテキ</t>
    </rPh>
    <rPh sb="91" eb="93">
      <t>ケイゾク</t>
    </rPh>
    <rPh sb="95" eb="97">
      <t>ウンエイ</t>
    </rPh>
    <rPh sb="104" eb="106">
      <t>ケイエイ</t>
    </rPh>
    <rPh sb="106" eb="107">
      <t>リョク</t>
    </rPh>
    <rPh sb="108" eb="110">
      <t>キョウカ</t>
    </rPh>
    <rPh sb="112" eb="114">
      <t>アンテイ</t>
    </rPh>
    <rPh sb="116" eb="118">
      <t>ケイエイ</t>
    </rPh>
    <rPh sb="118" eb="120">
      <t>キバン</t>
    </rPh>
    <rPh sb="121" eb="123">
      <t>カクリツ</t>
    </rPh>
    <rPh sb="239" eb="240">
      <t>ヒ</t>
    </rPh>
    <rPh sb="241" eb="242">
      <t>ツヅ</t>
    </rPh>
    <rPh sb="244" eb="246">
      <t>キュウキュウ</t>
    </rPh>
    <rPh sb="246" eb="248">
      <t>カンジャ</t>
    </rPh>
    <rPh sb="249" eb="252">
      <t>セッキョクテキ</t>
    </rPh>
    <rPh sb="252" eb="254">
      <t>ウケイ</t>
    </rPh>
    <rPh sb="257" eb="259">
      <t>チイキ</t>
    </rPh>
    <rPh sb="260" eb="262">
      <t>イリョウ</t>
    </rPh>
    <rPh sb="262" eb="264">
      <t>キカン</t>
    </rPh>
    <rPh sb="266" eb="268">
      <t>レンケイ</t>
    </rPh>
    <rPh sb="268" eb="270">
      <t>キョウカ</t>
    </rPh>
    <rPh sb="273" eb="275">
      <t>ショウカイ</t>
    </rPh>
    <rPh sb="276" eb="277">
      <t>ギャク</t>
    </rPh>
    <rPh sb="277" eb="279">
      <t>ショウカイ</t>
    </rPh>
    <rPh sb="280" eb="282">
      <t>スイシン</t>
    </rPh>
    <rPh sb="283" eb="285">
      <t>ビョウショウ</t>
    </rPh>
    <rPh sb="285" eb="288">
      <t>リヨウリツ</t>
    </rPh>
    <rPh sb="293" eb="295">
      <t>ヒヨウ</t>
    </rPh>
    <rPh sb="295" eb="297">
      <t>ヨクセイ</t>
    </rPh>
    <rPh sb="297" eb="298">
      <t>トウ</t>
    </rPh>
    <rPh sb="299" eb="301">
      <t>トリク</t>
    </rPh>
    <rPh sb="307" eb="309">
      <t>イッソウケイエイカイゼンツト</t>
    </rPh>
    <phoneticPr fontId="5"/>
  </si>
  <si>
    <t>　急性期医療を担う地域の中核病院として，診療科目16科，病床数200床の規模で，指定管理者制度（利用料金制）のもと運営を行っています。
　令和５年度は新型コロナウイルス感染症が５類感染症となって以降も，感染者の入院診療や発熱外来，新型コロナワクチンの予防接種を実施しました。
　また，市立柏病院に期待される役割のひとつである小児二次医療体制の充実に向け，医師の体制の整備や，令和元年度から一般入院を開始するなどの取組を進め，令和５年度も前年度と比べ入院患者が大きく増えました。</t>
    <rPh sb="69" eb="71">
      <t>レイワ</t>
    </rPh>
    <rPh sb="72" eb="74">
      <t>ネンド</t>
    </rPh>
    <rPh sb="89" eb="90">
      <t>ルイ</t>
    </rPh>
    <rPh sb="90" eb="93">
      <t>カンセンショウ</t>
    </rPh>
    <rPh sb="97" eb="99">
      <t>イコウ</t>
    </rPh>
    <phoneticPr fontId="5"/>
  </si>
  <si>
    <t>　昨年度に引き続き，新型コロナウイルス感染症患者の入院診療を実施したことから，病床利用率は58.2％にとどまりました。
　医業収支比率は92.2％と昨年に比べ6.8ポイント減少し，病床利用率は向上したものの，入院患者・外来患者1人1日当たりの収益が減少したことが影響しました。
　費用面においては，職員給与費が増加傾向にありますが，過去５年間，累積欠損金の発生はありません。経常収支比率が98.2%と平均値は上回っているものの，感染症対応に関する補助金が減少したことなどにより，昨年に比べ24.2ポイント減少しました。
　材料費対医業収益比率は，薬の処方を院内処方と院外処方の選択制を採用しているため，平均値を上回っていますが，院外処方箋の発行率が増加していることや，後発医薬品の使用促進が進んだことにより，減少傾向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</si>
</sst>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75.8</c:v>
                </c:pt>
                <c:pt idx="1">
                  <c:v>56.9</c:v>
                </c:pt>
                <c:pt idx="2">
                  <c:v>51</c:v>
                </c:pt>
                <c:pt idx="3">
                  <c:v>50.9</c:v>
                </c:pt>
                <c:pt idx="4">
                  <c:v>58.2</c:v>
                </c:pt>
              </c:numCache>
            </c:numRef>
          </c:val>
          <c:extLst>
            <c:ext xmlns:c16="http://schemas.microsoft.com/office/drawing/2014/chart" uri="{C3380CC4-5D6E-409C-BE32-E72D297353CC}">
              <c16:uniqueId val="{00000000-246C-4678-AC5C-DE9F0CA102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246C-4678-AC5C-DE9F0CA102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100.9</c:v>
                </c:pt>
                <c:pt idx="1">
                  <c:v>90.8</c:v>
                </c:pt>
                <c:pt idx="2">
                  <c:v>89.6</c:v>
                </c:pt>
                <c:pt idx="3">
                  <c:v>97.3</c:v>
                </c:pt>
                <c:pt idx="4">
                  <c:v>92.2</c:v>
                </c:pt>
              </c:numCache>
            </c:numRef>
          </c:val>
          <c:extLst>
            <c:ext xmlns:c16="http://schemas.microsoft.com/office/drawing/2014/chart" uri="{C3380CC4-5D6E-409C-BE32-E72D297353CC}">
              <c16:uniqueId val="{00000000-732B-4AB2-BC26-AADDDA412F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732B-4AB2-BC26-AADDDA412F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102.5</c:v>
                </c:pt>
                <c:pt idx="1">
                  <c:v>92</c:v>
                </c:pt>
                <c:pt idx="2">
                  <c:v>91.1</c:v>
                </c:pt>
                <c:pt idx="3">
                  <c:v>99</c:v>
                </c:pt>
                <c:pt idx="4">
                  <c:v>92.2</c:v>
                </c:pt>
              </c:numCache>
            </c:numRef>
          </c:val>
          <c:extLst>
            <c:ext xmlns:c16="http://schemas.microsoft.com/office/drawing/2014/chart" uri="{C3380CC4-5D6E-409C-BE32-E72D297353CC}">
              <c16:uniqueId val="{00000000-7B94-4D22-ACF0-E3AD951AEF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7B94-4D22-ACF0-E3AD951AEF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104.5</c:v>
                </c:pt>
                <c:pt idx="1">
                  <c:v>119.6</c:v>
                </c:pt>
                <c:pt idx="2">
                  <c:v>123</c:v>
                </c:pt>
                <c:pt idx="3">
                  <c:v>122.4</c:v>
                </c:pt>
                <c:pt idx="4">
                  <c:v>98.2</c:v>
                </c:pt>
              </c:numCache>
            </c:numRef>
          </c:val>
          <c:extLst>
            <c:ext xmlns:c16="http://schemas.microsoft.com/office/drawing/2014/chart" uri="{C3380CC4-5D6E-409C-BE32-E72D297353CC}">
              <c16:uniqueId val="{00000000-AF3A-413E-97E2-EA38D45758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AF3A-413E-97E2-EA38D45758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74.2</c:v>
                </c:pt>
                <c:pt idx="1">
                  <c:v>75.400000000000006</c:v>
                </c:pt>
                <c:pt idx="2">
                  <c:v>76.3</c:v>
                </c:pt>
                <c:pt idx="3">
                  <c:v>76.7</c:v>
                </c:pt>
                <c:pt idx="4">
                  <c:v>78.400000000000006</c:v>
                </c:pt>
              </c:numCache>
            </c:numRef>
          </c:val>
          <c:extLst>
            <c:ext xmlns:c16="http://schemas.microsoft.com/office/drawing/2014/chart" uri="{C3380CC4-5D6E-409C-BE32-E72D297353CC}">
              <c16:uniqueId val="{00000000-91CE-408E-A850-7770CA2539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91CE-408E-A850-7770CA2539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90.4</c:v>
                </c:pt>
                <c:pt idx="1">
                  <c:v>90.8</c:v>
                </c:pt>
                <c:pt idx="2">
                  <c:v>89.5</c:v>
                </c:pt>
                <c:pt idx="3">
                  <c:v>89.8</c:v>
                </c:pt>
                <c:pt idx="4">
                  <c:v>90.9</c:v>
                </c:pt>
              </c:numCache>
            </c:numRef>
          </c:val>
          <c:extLst>
            <c:ext xmlns:c16="http://schemas.microsoft.com/office/drawing/2014/chart" uri="{C3380CC4-5D6E-409C-BE32-E72D297353CC}">
              <c16:uniqueId val="{00000000-3A81-424D-8433-BE56203ED1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3A81-424D-8433-BE56203ED1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15819860</c:v>
                </c:pt>
                <c:pt idx="1">
                  <c:v>15856090</c:v>
                </c:pt>
                <c:pt idx="2">
                  <c:v>15996670</c:v>
                </c:pt>
                <c:pt idx="3">
                  <c:v>16060065</c:v>
                </c:pt>
                <c:pt idx="4">
                  <c:v>15848755</c:v>
                </c:pt>
              </c:numCache>
            </c:numRef>
          </c:val>
          <c:extLst>
            <c:ext xmlns:c16="http://schemas.microsoft.com/office/drawing/2014/chart" uri="{C3380CC4-5D6E-409C-BE32-E72D297353CC}">
              <c16:uniqueId val="{00000000-BF84-41AB-BC24-730C3EE22B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BF84-41AB-BC24-730C3EE22B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35.5</c:v>
                </c:pt>
                <c:pt idx="1">
                  <c:v>35.9</c:v>
                </c:pt>
                <c:pt idx="2">
                  <c:v>35.4</c:v>
                </c:pt>
                <c:pt idx="3">
                  <c:v>31.4</c:v>
                </c:pt>
                <c:pt idx="4">
                  <c:v>28.2</c:v>
                </c:pt>
              </c:numCache>
            </c:numRef>
          </c:val>
          <c:extLst>
            <c:ext xmlns:c16="http://schemas.microsoft.com/office/drawing/2014/chart" uri="{C3380CC4-5D6E-409C-BE32-E72D297353CC}">
              <c16:uniqueId val="{00000000-3C64-4A83-9210-04B73CAE92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C64-4A83-9210-04B73CAE92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44.8</c:v>
                </c:pt>
                <c:pt idx="1">
                  <c:v>53.8</c:v>
                </c:pt>
                <c:pt idx="2">
                  <c:v>54.8</c:v>
                </c:pt>
                <c:pt idx="3">
                  <c:v>51.6</c:v>
                </c:pt>
                <c:pt idx="4">
                  <c:v>59.6</c:v>
                </c:pt>
              </c:numCache>
            </c:numRef>
          </c:val>
          <c:extLst>
            <c:ext xmlns:c16="http://schemas.microsoft.com/office/drawing/2014/chart" uri="{C3380CC4-5D6E-409C-BE32-E72D297353CC}">
              <c16:uniqueId val="{00000000-84C2-4889-8B23-D017D37913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84C2-4889-8B23-D017D37913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18588</c:v>
                </c:pt>
                <c:pt idx="1">
                  <c:v>20384</c:v>
                </c:pt>
                <c:pt idx="2">
                  <c:v>17011</c:v>
                </c:pt>
                <c:pt idx="3">
                  <c:v>16463</c:v>
                </c:pt>
                <c:pt idx="4">
                  <c:v>14177</c:v>
                </c:pt>
              </c:numCache>
            </c:numRef>
          </c:val>
          <c:extLst>
            <c:ext xmlns:c16="http://schemas.microsoft.com/office/drawing/2014/chart" uri="{C3380CC4-5D6E-409C-BE32-E72D297353CC}">
              <c16:uniqueId val="{00000000-8300-4EBB-9C62-C053A7AB8A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8300-4EBB-9C62-C053A7AB8A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49376</c:v>
                </c:pt>
                <c:pt idx="1">
                  <c:v>56152</c:v>
                </c:pt>
                <c:pt idx="2">
                  <c:v>60788</c:v>
                </c:pt>
                <c:pt idx="3">
                  <c:v>68897</c:v>
                </c:pt>
                <c:pt idx="4">
                  <c:v>58341</c:v>
                </c:pt>
              </c:numCache>
            </c:numRef>
          </c:val>
          <c:extLst>
            <c:ext xmlns:c16="http://schemas.microsoft.com/office/drawing/2014/chart" uri="{C3380CC4-5D6E-409C-BE32-E72D297353CC}">
              <c16:uniqueId val="{00000000-2EA2-4882-ABD3-10ED999CD0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2EA2-4882-ABD3-10ED999CD0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1E-4B36-AFEA-F1DFAA8E80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A61E-4B36-AFEA-F1DFAA8E80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千葉県柏市　柏病院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435529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12250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104.5</v>
      </c>
      <c r="Q33" s="129"/>
      <c r="R33" s="129"/>
      <c r="S33" s="129"/>
      <c r="T33" s="129"/>
      <c r="U33" s="129"/>
      <c r="V33" s="129"/>
      <c r="W33" s="129"/>
      <c r="X33" s="129"/>
      <c r="Y33" s="129"/>
      <c r="Z33" s="129"/>
      <c r="AA33" s="129"/>
      <c r="AB33" s="129"/>
      <c r="AC33" s="129"/>
      <c r="AD33" s="130"/>
      <c r="AE33" s="128">
        <f>データ!AJ7</f>
        <v>119.6</v>
      </c>
      <c r="AF33" s="129"/>
      <c r="AG33" s="129"/>
      <c r="AH33" s="129"/>
      <c r="AI33" s="129"/>
      <c r="AJ33" s="129"/>
      <c r="AK33" s="129"/>
      <c r="AL33" s="129"/>
      <c r="AM33" s="129"/>
      <c r="AN33" s="129"/>
      <c r="AO33" s="129"/>
      <c r="AP33" s="129"/>
      <c r="AQ33" s="129"/>
      <c r="AR33" s="129"/>
      <c r="AS33" s="130"/>
      <c r="AT33" s="128">
        <f>データ!AK7</f>
        <v>123</v>
      </c>
      <c r="AU33" s="129"/>
      <c r="AV33" s="129"/>
      <c r="AW33" s="129"/>
      <c r="AX33" s="129"/>
      <c r="AY33" s="129"/>
      <c r="AZ33" s="129"/>
      <c r="BA33" s="129"/>
      <c r="BB33" s="129"/>
      <c r="BC33" s="129"/>
      <c r="BD33" s="129"/>
      <c r="BE33" s="129"/>
      <c r="BF33" s="129"/>
      <c r="BG33" s="129"/>
      <c r="BH33" s="130"/>
      <c r="BI33" s="128">
        <f>データ!AL7</f>
        <v>122.4</v>
      </c>
      <c r="BJ33" s="129"/>
      <c r="BK33" s="129"/>
      <c r="BL33" s="129"/>
      <c r="BM33" s="129"/>
      <c r="BN33" s="129"/>
      <c r="BO33" s="129"/>
      <c r="BP33" s="129"/>
      <c r="BQ33" s="129"/>
      <c r="BR33" s="129"/>
      <c r="BS33" s="129"/>
      <c r="BT33" s="129"/>
      <c r="BU33" s="129"/>
      <c r="BV33" s="129"/>
      <c r="BW33" s="130"/>
      <c r="BX33" s="128">
        <f>データ!AM7</f>
        <v>98.2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102.5</v>
      </c>
      <c r="DE33" s="129"/>
      <c r="DF33" s="129"/>
      <c r="DG33" s="129"/>
      <c r="DH33" s="129"/>
      <c r="DI33" s="129"/>
      <c r="DJ33" s="129"/>
      <c r="DK33" s="129"/>
      <c r="DL33" s="129"/>
      <c r="DM33" s="129"/>
      <c r="DN33" s="129"/>
      <c r="DO33" s="129"/>
      <c r="DP33" s="129"/>
      <c r="DQ33" s="129"/>
      <c r="DR33" s="130"/>
      <c r="DS33" s="128">
        <f>データ!AU7</f>
        <v>92</v>
      </c>
      <c r="DT33" s="129"/>
      <c r="DU33" s="129"/>
      <c r="DV33" s="129"/>
      <c r="DW33" s="129"/>
      <c r="DX33" s="129"/>
      <c r="DY33" s="129"/>
      <c r="DZ33" s="129"/>
      <c r="EA33" s="129"/>
      <c r="EB33" s="129"/>
      <c r="EC33" s="129"/>
      <c r="ED33" s="129"/>
      <c r="EE33" s="129"/>
      <c r="EF33" s="129"/>
      <c r="EG33" s="130"/>
      <c r="EH33" s="128">
        <f>データ!AV7</f>
        <v>91.1</v>
      </c>
      <c r="EI33" s="129"/>
      <c r="EJ33" s="129"/>
      <c r="EK33" s="129"/>
      <c r="EL33" s="129"/>
      <c r="EM33" s="129"/>
      <c r="EN33" s="129"/>
      <c r="EO33" s="129"/>
      <c r="EP33" s="129"/>
      <c r="EQ33" s="129"/>
      <c r="ER33" s="129"/>
      <c r="ES33" s="129"/>
      <c r="ET33" s="129"/>
      <c r="EU33" s="129"/>
      <c r="EV33" s="130"/>
      <c r="EW33" s="128">
        <f>データ!AW7</f>
        <v>99</v>
      </c>
      <c r="EX33" s="129"/>
      <c r="EY33" s="129"/>
      <c r="EZ33" s="129"/>
      <c r="FA33" s="129"/>
      <c r="FB33" s="129"/>
      <c r="FC33" s="129"/>
      <c r="FD33" s="129"/>
      <c r="FE33" s="129"/>
      <c r="FF33" s="129"/>
      <c r="FG33" s="129"/>
      <c r="FH33" s="129"/>
      <c r="FI33" s="129"/>
      <c r="FJ33" s="129"/>
      <c r="FK33" s="130"/>
      <c r="FL33" s="128">
        <f>データ!AX7</f>
        <v>92.2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100.9</v>
      </c>
      <c r="GS33" s="129"/>
      <c r="GT33" s="129"/>
      <c r="GU33" s="129"/>
      <c r="GV33" s="129"/>
      <c r="GW33" s="129"/>
      <c r="GX33" s="129"/>
      <c r="GY33" s="129"/>
      <c r="GZ33" s="129"/>
      <c r="HA33" s="129"/>
      <c r="HB33" s="129"/>
      <c r="HC33" s="129"/>
      <c r="HD33" s="129"/>
      <c r="HE33" s="129"/>
      <c r="HF33" s="130"/>
      <c r="HG33" s="128">
        <f>データ!BF7</f>
        <v>90.8</v>
      </c>
      <c r="HH33" s="129"/>
      <c r="HI33" s="129"/>
      <c r="HJ33" s="129"/>
      <c r="HK33" s="129"/>
      <c r="HL33" s="129"/>
      <c r="HM33" s="129"/>
      <c r="HN33" s="129"/>
      <c r="HO33" s="129"/>
      <c r="HP33" s="129"/>
      <c r="HQ33" s="129"/>
      <c r="HR33" s="129"/>
      <c r="HS33" s="129"/>
      <c r="HT33" s="129"/>
      <c r="HU33" s="130"/>
      <c r="HV33" s="128">
        <f>データ!BG7</f>
        <v>89.6</v>
      </c>
      <c r="HW33" s="129"/>
      <c r="HX33" s="129"/>
      <c r="HY33" s="129"/>
      <c r="HZ33" s="129"/>
      <c r="IA33" s="129"/>
      <c r="IB33" s="129"/>
      <c r="IC33" s="129"/>
      <c r="ID33" s="129"/>
      <c r="IE33" s="129"/>
      <c r="IF33" s="129"/>
      <c r="IG33" s="129"/>
      <c r="IH33" s="129"/>
      <c r="II33" s="129"/>
      <c r="IJ33" s="130"/>
      <c r="IK33" s="128">
        <f>データ!BH7</f>
        <v>97.3</v>
      </c>
      <c r="IL33" s="129"/>
      <c r="IM33" s="129"/>
      <c r="IN33" s="129"/>
      <c r="IO33" s="129"/>
      <c r="IP33" s="129"/>
      <c r="IQ33" s="129"/>
      <c r="IR33" s="129"/>
      <c r="IS33" s="129"/>
      <c r="IT33" s="129"/>
      <c r="IU33" s="129"/>
      <c r="IV33" s="129"/>
      <c r="IW33" s="129"/>
      <c r="IX33" s="129"/>
      <c r="IY33" s="130"/>
      <c r="IZ33" s="128">
        <f>データ!BI7</f>
        <v>92.2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75.8</v>
      </c>
      <c r="KG33" s="129"/>
      <c r="KH33" s="129"/>
      <c r="KI33" s="129"/>
      <c r="KJ33" s="129"/>
      <c r="KK33" s="129"/>
      <c r="KL33" s="129"/>
      <c r="KM33" s="129"/>
      <c r="KN33" s="129"/>
      <c r="KO33" s="129"/>
      <c r="KP33" s="129"/>
      <c r="KQ33" s="129"/>
      <c r="KR33" s="129"/>
      <c r="KS33" s="129"/>
      <c r="KT33" s="130"/>
      <c r="KU33" s="128">
        <f>データ!BQ7</f>
        <v>56.9</v>
      </c>
      <c r="KV33" s="129"/>
      <c r="KW33" s="129"/>
      <c r="KX33" s="129"/>
      <c r="KY33" s="129"/>
      <c r="KZ33" s="129"/>
      <c r="LA33" s="129"/>
      <c r="LB33" s="129"/>
      <c r="LC33" s="129"/>
      <c r="LD33" s="129"/>
      <c r="LE33" s="129"/>
      <c r="LF33" s="129"/>
      <c r="LG33" s="129"/>
      <c r="LH33" s="129"/>
      <c r="LI33" s="130"/>
      <c r="LJ33" s="128">
        <f>データ!BR7</f>
        <v>51</v>
      </c>
      <c r="LK33" s="129"/>
      <c r="LL33" s="129"/>
      <c r="LM33" s="129"/>
      <c r="LN33" s="129"/>
      <c r="LO33" s="129"/>
      <c r="LP33" s="129"/>
      <c r="LQ33" s="129"/>
      <c r="LR33" s="129"/>
      <c r="LS33" s="129"/>
      <c r="LT33" s="129"/>
      <c r="LU33" s="129"/>
      <c r="LV33" s="129"/>
      <c r="LW33" s="129"/>
      <c r="LX33" s="130"/>
      <c r="LY33" s="128">
        <f>データ!BS7</f>
        <v>50.9</v>
      </c>
      <c r="LZ33" s="129"/>
      <c r="MA33" s="129"/>
      <c r="MB33" s="129"/>
      <c r="MC33" s="129"/>
      <c r="MD33" s="129"/>
      <c r="ME33" s="129"/>
      <c r="MF33" s="129"/>
      <c r="MG33" s="129"/>
      <c r="MH33" s="129"/>
      <c r="MI33" s="129"/>
      <c r="MJ33" s="129"/>
      <c r="MK33" s="129"/>
      <c r="ML33" s="129"/>
      <c r="MM33" s="130"/>
      <c r="MN33" s="128">
        <f>データ!BT7</f>
        <v>58.2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190</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49376</v>
      </c>
      <c r="Q55" s="150"/>
      <c r="R55" s="150"/>
      <c r="S55" s="150"/>
      <c r="T55" s="150"/>
      <c r="U55" s="150"/>
      <c r="V55" s="150"/>
      <c r="W55" s="150"/>
      <c r="X55" s="150"/>
      <c r="Y55" s="150"/>
      <c r="Z55" s="150"/>
      <c r="AA55" s="150"/>
      <c r="AB55" s="150"/>
      <c r="AC55" s="150"/>
      <c r="AD55" s="151"/>
      <c r="AE55" s="149">
        <f>データ!CB7</f>
        <v>56152</v>
      </c>
      <c r="AF55" s="150"/>
      <c r="AG55" s="150"/>
      <c r="AH55" s="150"/>
      <c r="AI55" s="150"/>
      <c r="AJ55" s="150"/>
      <c r="AK55" s="150"/>
      <c r="AL55" s="150"/>
      <c r="AM55" s="150"/>
      <c r="AN55" s="150"/>
      <c r="AO55" s="150"/>
      <c r="AP55" s="150"/>
      <c r="AQ55" s="150"/>
      <c r="AR55" s="150"/>
      <c r="AS55" s="151"/>
      <c r="AT55" s="149">
        <f>データ!CC7</f>
        <v>60788</v>
      </c>
      <c r="AU55" s="150"/>
      <c r="AV55" s="150"/>
      <c r="AW55" s="150"/>
      <c r="AX55" s="150"/>
      <c r="AY55" s="150"/>
      <c r="AZ55" s="150"/>
      <c r="BA55" s="150"/>
      <c r="BB55" s="150"/>
      <c r="BC55" s="150"/>
      <c r="BD55" s="150"/>
      <c r="BE55" s="150"/>
      <c r="BF55" s="150"/>
      <c r="BG55" s="150"/>
      <c r="BH55" s="151"/>
      <c r="BI55" s="149">
        <f>データ!CD7</f>
        <v>68897</v>
      </c>
      <c r="BJ55" s="150"/>
      <c r="BK55" s="150"/>
      <c r="BL55" s="150"/>
      <c r="BM55" s="150"/>
      <c r="BN55" s="150"/>
      <c r="BO55" s="150"/>
      <c r="BP55" s="150"/>
      <c r="BQ55" s="150"/>
      <c r="BR55" s="150"/>
      <c r="BS55" s="150"/>
      <c r="BT55" s="150"/>
      <c r="BU55" s="150"/>
      <c r="BV55" s="150"/>
      <c r="BW55" s="151"/>
      <c r="BX55" s="149">
        <f>データ!CE7</f>
        <v>58341</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18588</v>
      </c>
      <c r="DE55" s="150"/>
      <c r="DF55" s="150"/>
      <c r="DG55" s="150"/>
      <c r="DH55" s="150"/>
      <c r="DI55" s="150"/>
      <c r="DJ55" s="150"/>
      <c r="DK55" s="150"/>
      <c r="DL55" s="150"/>
      <c r="DM55" s="150"/>
      <c r="DN55" s="150"/>
      <c r="DO55" s="150"/>
      <c r="DP55" s="150"/>
      <c r="DQ55" s="150"/>
      <c r="DR55" s="151"/>
      <c r="DS55" s="149">
        <f>データ!CM7</f>
        <v>20384</v>
      </c>
      <c r="DT55" s="150"/>
      <c r="DU55" s="150"/>
      <c r="DV55" s="150"/>
      <c r="DW55" s="150"/>
      <c r="DX55" s="150"/>
      <c r="DY55" s="150"/>
      <c r="DZ55" s="150"/>
      <c r="EA55" s="150"/>
      <c r="EB55" s="150"/>
      <c r="EC55" s="150"/>
      <c r="ED55" s="150"/>
      <c r="EE55" s="150"/>
      <c r="EF55" s="150"/>
      <c r="EG55" s="151"/>
      <c r="EH55" s="149">
        <f>データ!CN7</f>
        <v>17011</v>
      </c>
      <c r="EI55" s="150"/>
      <c r="EJ55" s="150"/>
      <c r="EK55" s="150"/>
      <c r="EL55" s="150"/>
      <c r="EM55" s="150"/>
      <c r="EN55" s="150"/>
      <c r="EO55" s="150"/>
      <c r="EP55" s="150"/>
      <c r="EQ55" s="150"/>
      <c r="ER55" s="150"/>
      <c r="ES55" s="150"/>
      <c r="ET55" s="150"/>
      <c r="EU55" s="150"/>
      <c r="EV55" s="151"/>
      <c r="EW55" s="149">
        <f>データ!CO7</f>
        <v>16463</v>
      </c>
      <c r="EX55" s="150"/>
      <c r="EY55" s="150"/>
      <c r="EZ55" s="150"/>
      <c r="FA55" s="150"/>
      <c r="FB55" s="150"/>
      <c r="FC55" s="150"/>
      <c r="FD55" s="150"/>
      <c r="FE55" s="150"/>
      <c r="FF55" s="150"/>
      <c r="FG55" s="150"/>
      <c r="FH55" s="150"/>
      <c r="FI55" s="150"/>
      <c r="FJ55" s="150"/>
      <c r="FK55" s="151"/>
      <c r="FL55" s="149">
        <f>データ!CP7</f>
        <v>14177</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44.8</v>
      </c>
      <c r="GS55" s="129"/>
      <c r="GT55" s="129"/>
      <c r="GU55" s="129"/>
      <c r="GV55" s="129"/>
      <c r="GW55" s="129"/>
      <c r="GX55" s="129"/>
      <c r="GY55" s="129"/>
      <c r="GZ55" s="129"/>
      <c r="HA55" s="129"/>
      <c r="HB55" s="129"/>
      <c r="HC55" s="129"/>
      <c r="HD55" s="129"/>
      <c r="HE55" s="129"/>
      <c r="HF55" s="130"/>
      <c r="HG55" s="128">
        <f>データ!CX7</f>
        <v>53.8</v>
      </c>
      <c r="HH55" s="129"/>
      <c r="HI55" s="129"/>
      <c r="HJ55" s="129"/>
      <c r="HK55" s="129"/>
      <c r="HL55" s="129"/>
      <c r="HM55" s="129"/>
      <c r="HN55" s="129"/>
      <c r="HO55" s="129"/>
      <c r="HP55" s="129"/>
      <c r="HQ55" s="129"/>
      <c r="HR55" s="129"/>
      <c r="HS55" s="129"/>
      <c r="HT55" s="129"/>
      <c r="HU55" s="130"/>
      <c r="HV55" s="128">
        <f>データ!CY7</f>
        <v>54.8</v>
      </c>
      <c r="HW55" s="129"/>
      <c r="HX55" s="129"/>
      <c r="HY55" s="129"/>
      <c r="HZ55" s="129"/>
      <c r="IA55" s="129"/>
      <c r="IB55" s="129"/>
      <c r="IC55" s="129"/>
      <c r="ID55" s="129"/>
      <c r="IE55" s="129"/>
      <c r="IF55" s="129"/>
      <c r="IG55" s="129"/>
      <c r="IH55" s="129"/>
      <c r="II55" s="129"/>
      <c r="IJ55" s="130"/>
      <c r="IK55" s="128">
        <f>データ!CZ7</f>
        <v>51.6</v>
      </c>
      <c r="IL55" s="129"/>
      <c r="IM55" s="129"/>
      <c r="IN55" s="129"/>
      <c r="IO55" s="129"/>
      <c r="IP55" s="129"/>
      <c r="IQ55" s="129"/>
      <c r="IR55" s="129"/>
      <c r="IS55" s="129"/>
      <c r="IT55" s="129"/>
      <c r="IU55" s="129"/>
      <c r="IV55" s="129"/>
      <c r="IW55" s="129"/>
      <c r="IX55" s="129"/>
      <c r="IY55" s="130"/>
      <c r="IZ55" s="128">
        <f>データ!DA7</f>
        <v>59.6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35.5</v>
      </c>
      <c r="KG55" s="129"/>
      <c r="KH55" s="129"/>
      <c r="KI55" s="129"/>
      <c r="KJ55" s="129"/>
      <c r="KK55" s="129"/>
      <c r="KL55" s="129"/>
      <c r="KM55" s="129"/>
      <c r="KN55" s="129"/>
      <c r="KO55" s="129"/>
      <c r="KP55" s="129"/>
      <c r="KQ55" s="129"/>
      <c r="KR55" s="129"/>
      <c r="KS55" s="129"/>
      <c r="KT55" s="130"/>
      <c r="KU55" s="128">
        <f>データ!DI7</f>
        <v>35.9</v>
      </c>
      <c r="KV55" s="129"/>
      <c r="KW55" s="129"/>
      <c r="KX55" s="129"/>
      <c r="KY55" s="129"/>
      <c r="KZ55" s="129"/>
      <c r="LA55" s="129"/>
      <c r="LB55" s="129"/>
      <c r="LC55" s="129"/>
      <c r="LD55" s="129"/>
      <c r="LE55" s="129"/>
      <c r="LF55" s="129"/>
      <c r="LG55" s="129"/>
      <c r="LH55" s="129"/>
      <c r="LI55" s="130"/>
      <c r="LJ55" s="128">
        <f>データ!DJ7</f>
        <v>35.4</v>
      </c>
      <c r="LK55" s="129"/>
      <c r="LL55" s="129"/>
      <c r="LM55" s="129"/>
      <c r="LN55" s="129"/>
      <c r="LO55" s="129"/>
      <c r="LP55" s="129"/>
      <c r="LQ55" s="129"/>
      <c r="LR55" s="129"/>
      <c r="LS55" s="129"/>
      <c r="LT55" s="129"/>
      <c r="LU55" s="129"/>
      <c r="LV55" s="129"/>
      <c r="LW55" s="129"/>
      <c r="LX55" s="130"/>
      <c r="LY55" s="128">
        <f>データ!DK7</f>
        <v>31.4</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48807</v>
      </c>
      <c r="Q56" s="150"/>
      <c r="R56" s="150"/>
      <c r="S56" s="150"/>
      <c r="T56" s="150"/>
      <c r="U56" s="150"/>
      <c r="V56" s="150"/>
      <c r="W56" s="150"/>
      <c r="X56" s="150"/>
      <c r="Y56" s="150"/>
      <c r="Z56" s="150"/>
      <c r="AA56" s="150"/>
      <c r="AB56" s="150"/>
      <c r="AC56" s="150"/>
      <c r="AD56" s="151"/>
      <c r="AE56" s="149">
        <f>データ!CG7</f>
        <v>51594</v>
      </c>
      <c r="AF56" s="150"/>
      <c r="AG56" s="150"/>
      <c r="AH56" s="150"/>
      <c r="AI56" s="150"/>
      <c r="AJ56" s="150"/>
      <c r="AK56" s="150"/>
      <c r="AL56" s="150"/>
      <c r="AM56" s="150"/>
      <c r="AN56" s="150"/>
      <c r="AO56" s="150"/>
      <c r="AP56" s="150"/>
      <c r="AQ56" s="150"/>
      <c r="AR56" s="150"/>
      <c r="AS56" s="151"/>
      <c r="AT56" s="149">
        <f>データ!CH7</f>
        <v>53805</v>
      </c>
      <c r="AU56" s="150"/>
      <c r="AV56" s="150"/>
      <c r="AW56" s="150"/>
      <c r="AX56" s="150"/>
      <c r="AY56" s="150"/>
      <c r="AZ56" s="150"/>
      <c r="BA56" s="150"/>
      <c r="BB56" s="150"/>
      <c r="BC56" s="150"/>
      <c r="BD56" s="150"/>
      <c r="BE56" s="150"/>
      <c r="BF56" s="150"/>
      <c r="BG56" s="150"/>
      <c r="BH56" s="151"/>
      <c r="BI56" s="149">
        <f>データ!CI7</f>
        <v>56563</v>
      </c>
      <c r="BJ56" s="150"/>
      <c r="BK56" s="150"/>
      <c r="BL56" s="150"/>
      <c r="BM56" s="150"/>
      <c r="BN56" s="150"/>
      <c r="BO56" s="150"/>
      <c r="BP56" s="150"/>
      <c r="BQ56" s="150"/>
      <c r="BR56" s="150"/>
      <c r="BS56" s="150"/>
      <c r="BT56" s="150"/>
      <c r="BU56" s="150"/>
      <c r="BV56" s="150"/>
      <c r="BW56" s="151"/>
      <c r="BX56" s="149">
        <f>データ!CJ7</f>
        <v>56401</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12970</v>
      </c>
      <c r="DE56" s="150"/>
      <c r="DF56" s="150"/>
      <c r="DG56" s="150"/>
      <c r="DH56" s="150"/>
      <c r="DI56" s="150"/>
      <c r="DJ56" s="150"/>
      <c r="DK56" s="150"/>
      <c r="DL56" s="150"/>
      <c r="DM56" s="150"/>
      <c r="DN56" s="150"/>
      <c r="DO56" s="150"/>
      <c r="DP56" s="150"/>
      <c r="DQ56" s="150"/>
      <c r="DR56" s="151"/>
      <c r="DS56" s="149">
        <f>データ!CR7</f>
        <v>13767</v>
      </c>
      <c r="DT56" s="150"/>
      <c r="DU56" s="150"/>
      <c r="DV56" s="150"/>
      <c r="DW56" s="150"/>
      <c r="DX56" s="150"/>
      <c r="DY56" s="150"/>
      <c r="DZ56" s="150"/>
      <c r="EA56" s="150"/>
      <c r="EB56" s="150"/>
      <c r="EC56" s="150"/>
      <c r="ED56" s="150"/>
      <c r="EE56" s="150"/>
      <c r="EF56" s="150"/>
      <c r="EG56" s="151"/>
      <c r="EH56" s="149">
        <f>データ!CS7</f>
        <v>14046</v>
      </c>
      <c r="EI56" s="150"/>
      <c r="EJ56" s="150"/>
      <c r="EK56" s="150"/>
      <c r="EL56" s="150"/>
      <c r="EM56" s="150"/>
      <c r="EN56" s="150"/>
      <c r="EO56" s="150"/>
      <c r="EP56" s="150"/>
      <c r="EQ56" s="150"/>
      <c r="ER56" s="150"/>
      <c r="ES56" s="150"/>
      <c r="ET56" s="150"/>
      <c r="EU56" s="150"/>
      <c r="EV56" s="151"/>
      <c r="EW56" s="149">
        <f>データ!CT7</f>
        <v>14550</v>
      </c>
      <c r="EX56" s="150"/>
      <c r="EY56" s="150"/>
      <c r="EZ56" s="150"/>
      <c r="FA56" s="150"/>
      <c r="FB56" s="150"/>
      <c r="FC56" s="150"/>
      <c r="FD56" s="150"/>
      <c r="FE56" s="150"/>
      <c r="FF56" s="150"/>
      <c r="FG56" s="150"/>
      <c r="FH56" s="150"/>
      <c r="FI56" s="150"/>
      <c r="FJ56" s="150"/>
      <c r="FK56" s="151"/>
      <c r="FL56" s="149">
        <f>データ!CU7</f>
        <v>14823</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191</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74.2</v>
      </c>
      <c r="DH79" s="129"/>
      <c r="DI79" s="129"/>
      <c r="DJ79" s="129"/>
      <c r="DK79" s="129"/>
      <c r="DL79" s="129"/>
      <c r="DM79" s="129"/>
      <c r="DN79" s="129"/>
      <c r="DO79" s="129"/>
      <c r="DP79" s="129"/>
      <c r="DQ79" s="129"/>
      <c r="DR79" s="129"/>
      <c r="DS79" s="129"/>
      <c r="DT79" s="129"/>
      <c r="DU79" s="130"/>
      <c r="DV79" s="128">
        <f>データ!EE7</f>
        <v>75.400000000000006</v>
      </c>
      <c r="DW79" s="129"/>
      <c r="DX79" s="129"/>
      <c r="DY79" s="129"/>
      <c r="DZ79" s="129"/>
      <c r="EA79" s="129"/>
      <c r="EB79" s="129"/>
      <c r="EC79" s="129"/>
      <c r="ED79" s="129"/>
      <c r="EE79" s="129"/>
      <c r="EF79" s="129"/>
      <c r="EG79" s="129"/>
      <c r="EH79" s="129"/>
      <c r="EI79" s="129"/>
      <c r="EJ79" s="130"/>
      <c r="EK79" s="128">
        <f>データ!EF7</f>
        <v>76.3</v>
      </c>
      <c r="EL79" s="129"/>
      <c r="EM79" s="129"/>
      <c r="EN79" s="129"/>
      <c r="EO79" s="129"/>
      <c r="EP79" s="129"/>
      <c r="EQ79" s="129"/>
      <c r="ER79" s="129"/>
      <c r="ES79" s="129"/>
      <c r="ET79" s="129"/>
      <c r="EU79" s="129"/>
      <c r="EV79" s="129"/>
      <c r="EW79" s="129"/>
      <c r="EX79" s="129"/>
      <c r="EY79" s="130"/>
      <c r="EZ79" s="128">
        <f>データ!EG7</f>
        <v>76.7</v>
      </c>
      <c r="FA79" s="129"/>
      <c r="FB79" s="129"/>
      <c r="FC79" s="129"/>
      <c r="FD79" s="129"/>
      <c r="FE79" s="129"/>
      <c r="FF79" s="129"/>
      <c r="FG79" s="129"/>
      <c r="FH79" s="129"/>
      <c r="FI79" s="129"/>
      <c r="FJ79" s="129"/>
      <c r="FK79" s="129"/>
      <c r="FL79" s="129"/>
      <c r="FM79" s="129"/>
      <c r="FN79" s="130"/>
      <c r="FO79" s="128">
        <f>データ!EH7</f>
        <v>78.400000000000006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90.4</v>
      </c>
      <c r="GU79" s="129"/>
      <c r="GV79" s="129"/>
      <c r="GW79" s="129"/>
      <c r="GX79" s="129"/>
      <c r="GY79" s="129"/>
      <c r="GZ79" s="129"/>
      <c r="HA79" s="129"/>
      <c r="HB79" s="129"/>
      <c r="HC79" s="129"/>
      <c r="HD79" s="129"/>
      <c r="HE79" s="129"/>
      <c r="HF79" s="129"/>
      <c r="HG79" s="129"/>
      <c r="HH79" s="130"/>
      <c r="HI79" s="128">
        <f>データ!EP7</f>
        <v>90.8</v>
      </c>
      <c r="HJ79" s="129"/>
      <c r="HK79" s="129"/>
      <c r="HL79" s="129"/>
      <c r="HM79" s="129"/>
      <c r="HN79" s="129"/>
      <c r="HO79" s="129"/>
      <c r="HP79" s="129"/>
      <c r="HQ79" s="129"/>
      <c r="HR79" s="129"/>
      <c r="HS79" s="129"/>
      <c r="HT79" s="129"/>
      <c r="HU79" s="129"/>
      <c r="HV79" s="129"/>
      <c r="HW79" s="130"/>
      <c r="HX79" s="128">
        <f>データ!EQ7</f>
        <v>89.5</v>
      </c>
      <c r="HY79" s="129"/>
      <c r="HZ79" s="129"/>
      <c r="IA79" s="129"/>
      <c r="IB79" s="129"/>
      <c r="IC79" s="129"/>
      <c r="ID79" s="129"/>
      <c r="IE79" s="129"/>
      <c r="IF79" s="129"/>
      <c r="IG79" s="129"/>
      <c r="IH79" s="129"/>
      <c r="II79" s="129"/>
      <c r="IJ79" s="129"/>
      <c r="IK79" s="129"/>
      <c r="IL79" s="130"/>
      <c r="IM79" s="128">
        <f>データ!ER7</f>
        <v>89.8</v>
      </c>
      <c r="IN79" s="129"/>
      <c r="IO79" s="129"/>
      <c r="IP79" s="129"/>
      <c r="IQ79" s="129"/>
      <c r="IR79" s="129"/>
      <c r="IS79" s="129"/>
      <c r="IT79" s="129"/>
      <c r="IU79" s="129"/>
      <c r="IV79" s="129"/>
      <c r="IW79" s="129"/>
      <c r="IX79" s="129"/>
      <c r="IY79" s="129"/>
      <c r="IZ79" s="129"/>
      <c r="JA79" s="130"/>
      <c r="JB79" s="128">
        <f>データ!ES7</f>
        <v>90.9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15819860</v>
      </c>
      <c r="KH79" s="150"/>
      <c r="KI79" s="150"/>
      <c r="KJ79" s="150"/>
      <c r="KK79" s="150"/>
      <c r="KL79" s="150"/>
      <c r="KM79" s="150"/>
      <c r="KN79" s="150"/>
      <c r="KO79" s="150"/>
      <c r="KP79" s="150"/>
      <c r="KQ79" s="150"/>
      <c r="KR79" s="150"/>
      <c r="KS79" s="150"/>
      <c r="KT79" s="150"/>
      <c r="KU79" s="151"/>
      <c r="KV79" s="149">
        <f>データ!FA7</f>
        <v>15856090</v>
      </c>
      <c r="KW79" s="150"/>
      <c r="KX79" s="150"/>
      <c r="KY79" s="150"/>
      <c r="KZ79" s="150"/>
      <c r="LA79" s="150"/>
      <c r="LB79" s="150"/>
      <c r="LC79" s="150"/>
      <c r="LD79" s="150"/>
      <c r="LE79" s="150"/>
      <c r="LF79" s="150"/>
      <c r="LG79" s="150"/>
      <c r="LH79" s="150"/>
      <c r="LI79" s="150"/>
      <c r="LJ79" s="151"/>
      <c r="LK79" s="149">
        <f>データ!FB7</f>
        <v>15996670</v>
      </c>
      <c r="LL79" s="150"/>
      <c r="LM79" s="150"/>
      <c r="LN79" s="150"/>
      <c r="LO79" s="150"/>
      <c r="LP79" s="150"/>
      <c r="LQ79" s="150"/>
      <c r="LR79" s="150"/>
      <c r="LS79" s="150"/>
      <c r="LT79" s="150"/>
      <c r="LU79" s="150"/>
      <c r="LV79" s="150"/>
      <c r="LW79" s="150"/>
      <c r="LX79" s="150"/>
      <c r="LY79" s="151"/>
      <c r="LZ79" s="149">
        <f>データ!FC7</f>
        <v>16060065</v>
      </c>
      <c r="MA79" s="150"/>
      <c r="MB79" s="150"/>
      <c r="MC79" s="150"/>
      <c r="MD79" s="150"/>
      <c r="ME79" s="150"/>
      <c r="MF79" s="150"/>
      <c r="MG79" s="150"/>
      <c r="MH79" s="150"/>
      <c r="MI79" s="150"/>
      <c r="MJ79" s="150"/>
      <c r="MK79" s="150"/>
      <c r="ML79" s="150"/>
      <c r="MM79" s="150"/>
      <c r="MN79" s="151"/>
      <c r="MO79" s="149">
        <f>データ!FD7</f>
        <v>15848755</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44436827</v>
      </c>
      <c r="KH80" s="150"/>
      <c r="KI80" s="150"/>
      <c r="KJ80" s="150"/>
      <c r="KK80" s="150"/>
      <c r="KL80" s="150"/>
      <c r="KM80" s="150"/>
      <c r="KN80" s="150"/>
      <c r="KO80" s="150"/>
      <c r="KP80" s="150"/>
      <c r="KQ80" s="150"/>
      <c r="KR80" s="150"/>
      <c r="KS80" s="150"/>
      <c r="KT80" s="150"/>
      <c r="KU80" s="151"/>
      <c r="KV80" s="149">
        <f>データ!FF7</f>
        <v>45896030</v>
      </c>
      <c r="KW80" s="150"/>
      <c r="KX80" s="150"/>
      <c r="KY80" s="150"/>
      <c r="KZ80" s="150"/>
      <c r="LA80" s="150"/>
      <c r="LB80" s="150"/>
      <c r="LC80" s="150"/>
      <c r="LD80" s="150"/>
      <c r="LE80" s="150"/>
      <c r="LF80" s="150"/>
      <c r="LG80" s="150"/>
      <c r="LH80" s="150"/>
      <c r="LI80" s="150"/>
      <c r="LJ80" s="151"/>
      <c r="LK80" s="149">
        <f>データ!FG7</f>
        <v>47415042</v>
      </c>
      <c r="LL80" s="150"/>
      <c r="LM80" s="150"/>
      <c r="LN80" s="150"/>
      <c r="LO80" s="150"/>
      <c r="LP80" s="150"/>
      <c r="LQ80" s="150"/>
      <c r="LR80" s="150"/>
      <c r="LS80" s="150"/>
      <c r="LT80" s="150"/>
      <c r="LU80" s="150"/>
      <c r="LV80" s="150"/>
      <c r="LW80" s="150"/>
      <c r="LX80" s="150"/>
      <c r="LY80" s="151"/>
      <c r="LZ80" s="149">
        <f>データ!FH7</f>
        <v>47985814</v>
      </c>
      <c r="MA80" s="150"/>
      <c r="MB80" s="150"/>
      <c r="MC80" s="150"/>
      <c r="MD80" s="150"/>
      <c r="ME80" s="150"/>
      <c r="MF80" s="150"/>
      <c r="MG80" s="150"/>
      <c r="MH80" s="150"/>
      <c r="MI80" s="150"/>
      <c r="MJ80" s="150"/>
      <c r="MK80" s="150"/>
      <c r="ML80" s="150"/>
      <c r="MM80" s="150"/>
      <c r="MN80" s="151"/>
      <c r="MO80" s="149">
        <f>データ!FI7</f>
        <v>49654543</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h8tSn+LGzvu0ulg7rH74aMllI/H4efX6psCMgYkq9mAjF7e6iBaG5gfkiRVgA4GP/UekE3CE635QoipIVIXsA==" saltValue="Ctes/dlgcK+9hIWxjX2D4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158</v>
      </c>
      <c r="BF5" s="49" t="s">
        <v>148</v>
      </c>
      <c r="BG5" s="49" t="s">
        <v>149</v>
      </c>
      <c r="BH5" s="49" t="s">
        <v>161</v>
      </c>
      <c r="BI5" s="49" t="s">
        <v>162</v>
      </c>
      <c r="BJ5" s="49" t="s">
        <v>152</v>
      </c>
      <c r="BK5" s="49" t="s">
        <v>153</v>
      </c>
      <c r="BL5" s="49" t="s">
        <v>154</v>
      </c>
      <c r="BM5" s="49" t="s">
        <v>155</v>
      </c>
      <c r="BN5" s="49" t="s">
        <v>156</v>
      </c>
      <c r="BO5" s="49" t="s">
        <v>157</v>
      </c>
      <c r="BP5" s="49" t="s">
        <v>147</v>
      </c>
      <c r="BQ5" s="49" t="s">
        <v>159</v>
      </c>
      <c r="BR5" s="49" t="s">
        <v>149</v>
      </c>
      <c r="BS5" s="49" t="s">
        <v>161</v>
      </c>
      <c r="BT5" s="49" t="s">
        <v>162</v>
      </c>
      <c r="BU5" s="49" t="s">
        <v>152</v>
      </c>
      <c r="BV5" s="49" t="s">
        <v>153</v>
      </c>
      <c r="BW5" s="49" t="s">
        <v>154</v>
      </c>
      <c r="BX5" s="49" t="s">
        <v>155</v>
      </c>
      <c r="BY5" s="49" t="s">
        <v>156</v>
      </c>
      <c r="BZ5" s="49" t="s">
        <v>157</v>
      </c>
      <c r="CA5" s="49" t="s">
        <v>158</v>
      </c>
      <c r="CB5" s="49" t="s">
        <v>163</v>
      </c>
      <c r="CC5" s="49" t="s">
        <v>149</v>
      </c>
      <c r="CD5" s="49" t="s">
        <v>164</v>
      </c>
      <c r="CE5" s="49" t="s">
        <v>162</v>
      </c>
      <c r="CF5" s="49" t="s">
        <v>152</v>
      </c>
      <c r="CG5" s="49" t="s">
        <v>153</v>
      </c>
      <c r="CH5" s="49" t="s">
        <v>154</v>
      </c>
      <c r="CI5" s="49" t="s">
        <v>155</v>
      </c>
      <c r="CJ5" s="49" t="s">
        <v>156</v>
      </c>
      <c r="CK5" s="49" t="s">
        <v>157</v>
      </c>
      <c r="CL5" s="49" t="s">
        <v>158</v>
      </c>
      <c r="CM5" s="49" t="s">
        <v>159</v>
      </c>
      <c r="CN5" s="49" t="s">
        <v>149</v>
      </c>
      <c r="CO5" s="49" t="s">
        <v>164</v>
      </c>
      <c r="CP5" s="49" t="s">
        <v>151</v>
      </c>
      <c r="CQ5" s="49" t="s">
        <v>152</v>
      </c>
      <c r="CR5" s="49" t="s">
        <v>153</v>
      </c>
      <c r="CS5" s="49" t="s">
        <v>154</v>
      </c>
      <c r="CT5" s="49" t="s">
        <v>155</v>
      </c>
      <c r="CU5" s="49" t="s">
        <v>156</v>
      </c>
      <c r="CV5" s="49" t="s">
        <v>157</v>
      </c>
      <c r="CW5" s="49" t="s">
        <v>147</v>
      </c>
      <c r="CX5" s="49" t="s">
        <v>163</v>
      </c>
      <c r="CY5" s="49" t="s">
        <v>165</v>
      </c>
      <c r="CZ5" s="49" t="s">
        <v>161</v>
      </c>
      <c r="DA5" s="49" t="s">
        <v>151</v>
      </c>
      <c r="DB5" s="49" t="s">
        <v>152</v>
      </c>
      <c r="DC5" s="49" t="s">
        <v>153</v>
      </c>
      <c r="DD5" s="49" t="s">
        <v>154</v>
      </c>
      <c r="DE5" s="49" t="s">
        <v>155</v>
      </c>
      <c r="DF5" s="49" t="s">
        <v>156</v>
      </c>
      <c r="DG5" s="49" t="s">
        <v>157</v>
      </c>
      <c r="DH5" s="49" t="s">
        <v>147</v>
      </c>
      <c r="DI5" s="49" t="s">
        <v>163</v>
      </c>
      <c r="DJ5" s="49" t="s">
        <v>149</v>
      </c>
      <c r="DK5" s="49" t="s">
        <v>166</v>
      </c>
      <c r="DL5" s="49" t="s">
        <v>162</v>
      </c>
      <c r="DM5" s="49" t="s">
        <v>152</v>
      </c>
      <c r="DN5" s="49" t="s">
        <v>153</v>
      </c>
      <c r="DO5" s="49" t="s">
        <v>154</v>
      </c>
      <c r="DP5" s="49" t="s">
        <v>155</v>
      </c>
      <c r="DQ5" s="49" t="s">
        <v>156</v>
      </c>
      <c r="DR5" s="49" t="s">
        <v>157</v>
      </c>
      <c r="DS5" s="49" t="s">
        <v>158</v>
      </c>
      <c r="DT5" s="49" t="s">
        <v>159</v>
      </c>
      <c r="DU5" s="49" t="s">
        <v>165</v>
      </c>
      <c r="DV5" s="49" t="s">
        <v>161</v>
      </c>
      <c r="DW5" s="49" t="s">
        <v>151</v>
      </c>
      <c r="DX5" s="49" t="s">
        <v>152</v>
      </c>
      <c r="DY5" s="49" t="s">
        <v>153</v>
      </c>
      <c r="DZ5" s="49" t="s">
        <v>154</v>
      </c>
      <c r="EA5" s="49" t="s">
        <v>155</v>
      </c>
      <c r="EB5" s="49" t="s">
        <v>156</v>
      </c>
      <c r="EC5" s="49" t="s">
        <v>157</v>
      </c>
      <c r="ED5" s="49" t="s">
        <v>158</v>
      </c>
      <c r="EE5" s="49" t="s">
        <v>163</v>
      </c>
      <c r="EF5" s="49" t="s">
        <v>149</v>
      </c>
      <c r="EG5" s="49" t="s">
        <v>161</v>
      </c>
      <c r="EH5" s="49" t="s">
        <v>162</v>
      </c>
      <c r="EI5" s="49" t="s">
        <v>152</v>
      </c>
      <c r="EJ5" s="49" t="s">
        <v>153</v>
      </c>
      <c r="EK5" s="49" t="s">
        <v>154</v>
      </c>
      <c r="EL5" s="49" t="s">
        <v>155</v>
      </c>
      <c r="EM5" s="49" t="s">
        <v>156</v>
      </c>
      <c r="EN5" s="49" t="s">
        <v>157</v>
      </c>
      <c r="EO5" s="49" t="s">
        <v>167</v>
      </c>
      <c r="EP5" s="49" t="s">
        <v>159</v>
      </c>
      <c r="EQ5" s="49" t="s">
        <v>149</v>
      </c>
      <c r="ER5" s="49" t="s">
        <v>161</v>
      </c>
      <c r="ES5" s="49" t="s">
        <v>168</v>
      </c>
      <c r="ET5" s="49" t="s">
        <v>152</v>
      </c>
      <c r="EU5" s="49" t="s">
        <v>153</v>
      </c>
      <c r="EV5" s="49" t="s">
        <v>154</v>
      </c>
      <c r="EW5" s="49" t="s">
        <v>155</v>
      </c>
      <c r="EX5" s="49" t="s">
        <v>156</v>
      </c>
      <c r="EY5" s="49" t="s">
        <v>169</v>
      </c>
      <c r="EZ5" s="49" t="s">
        <v>158</v>
      </c>
      <c r="FA5" s="49" t="s">
        <v>163</v>
      </c>
      <c r="FB5" s="49" t="s">
        <v>149</v>
      </c>
      <c r="FC5" s="49" t="s">
        <v>161</v>
      </c>
      <c r="FD5" s="49" t="s">
        <v>162</v>
      </c>
      <c r="FE5" s="49" t="s">
        <v>152</v>
      </c>
      <c r="FF5" s="49" t="s">
        <v>153</v>
      </c>
      <c r="FG5" s="49" t="s">
        <v>154</v>
      </c>
      <c r="FH5" s="49" t="s">
        <v>155</v>
      </c>
      <c r="FI5" s="49" t="s">
        <v>156</v>
      </c>
      <c r="FJ5" s="49" t="s">
        <v>157</v>
      </c>
    </row>
    <row r="6" spans="1:166" s="54" customFormat="1">
      <c r="A6" s="35" t="s">
        <v>170</v>
      </c>
      <c r="B6" s="50">
        <f>B8</f>
        <v>2023</v>
      </c>
      <c r="C6" s="50">
        <f t="shared" ref="C6:M6" si="2">C8</f>
        <v>122173</v>
      </c>
      <c r="D6" s="50">
        <f t="shared" si="2"/>
        <v>46</v>
      </c>
      <c r="E6" s="50">
        <f t="shared" si="2"/>
        <v>6</v>
      </c>
      <c r="F6" s="50">
        <f t="shared" si="2"/>
        <v>0</v>
      </c>
      <c r="G6" s="50">
        <f t="shared" si="2"/>
        <v>1</v>
      </c>
      <c r="H6" s="164" t="str">
        <f>IF(H8&lt;&gt;I8,H8,"")&amp;IF(I8&lt;&gt;J8,I8,"")&amp;"　"&amp;J8</f>
        <v>千葉県柏市　柏病院</v>
      </c>
      <c r="I6" s="165"/>
      <c r="J6" s="166"/>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16</v>
      </c>
      <c r="R6" s="50" t="str">
        <f t="shared" si="3"/>
        <v>-</v>
      </c>
      <c r="S6" s="50" t="str">
        <f t="shared" si="3"/>
        <v>ド 訓</v>
      </c>
      <c r="T6" s="50" t="str">
        <f t="shared" si="3"/>
        <v>救 臨 輪</v>
      </c>
      <c r="U6" s="51">
        <f>U8</f>
        <v>435529</v>
      </c>
      <c r="V6" s="51">
        <f>V8</f>
        <v>12250</v>
      </c>
      <c r="W6" s="50" t="str">
        <f>W8</f>
        <v>非該当</v>
      </c>
      <c r="X6" s="50" t="str">
        <f t="shared" ref="X6" si="4">X8</f>
        <v>非該当</v>
      </c>
      <c r="Y6" s="50" t="str">
        <f t="shared" si="3"/>
        <v>１０：１</v>
      </c>
      <c r="Z6" s="51">
        <f t="shared" si="3"/>
        <v>200</v>
      </c>
      <c r="AA6" s="51" t="str">
        <f t="shared" si="3"/>
        <v>-</v>
      </c>
      <c r="AB6" s="51" t="str">
        <f t="shared" si="3"/>
        <v>-</v>
      </c>
      <c r="AC6" s="51" t="str">
        <f t="shared" si="3"/>
        <v>-</v>
      </c>
      <c r="AD6" s="51" t="str">
        <f t="shared" si="3"/>
        <v>-</v>
      </c>
      <c r="AE6" s="51">
        <f t="shared" si="3"/>
        <v>200</v>
      </c>
      <c r="AF6" s="51">
        <f t="shared" si="3"/>
        <v>170</v>
      </c>
      <c r="AG6" s="51" t="str">
        <f t="shared" si="3"/>
        <v>-</v>
      </c>
      <c r="AH6" s="51">
        <f t="shared" si="3"/>
        <v>170</v>
      </c>
      <c r="AI6" s="52">
        <f>IF(AI8="-",NA(),AI8)</f>
        <v>104.5</v>
      </c>
      <c r="AJ6" s="52">
        <f t="shared" ref="AJ6:AR6" si="5">IF(AJ8="-",NA(),AJ8)</f>
        <v>119.6</v>
      </c>
      <c r="AK6" s="52">
        <f t="shared" si="5"/>
        <v>123</v>
      </c>
      <c r="AL6" s="52">
        <f t="shared" si="5"/>
        <v>122.4</v>
      </c>
      <c r="AM6" s="52">
        <f t="shared" si="5"/>
        <v>98.2</v>
      </c>
      <c r="AN6" s="52">
        <f t="shared" si="5"/>
        <v>96.9</v>
      </c>
      <c r="AO6" s="52">
        <f t="shared" si="5"/>
        <v>101.8</v>
      </c>
      <c r="AP6" s="52">
        <f t="shared" si="5"/>
        <v>106.2</v>
      </c>
      <c r="AQ6" s="52">
        <f t="shared" si="5"/>
        <v>103.5</v>
      </c>
      <c r="AR6" s="52">
        <f t="shared" si="5"/>
        <v>93.8</v>
      </c>
      <c r="AS6" s="52" t="str">
        <f>IF(AS8="-","【-】","【"&amp;SUBSTITUTE(TEXT(AS8,"#,##0.0"),"-","△")&amp;"】")</f>
        <v>【96.6】</v>
      </c>
      <c r="AT6" s="52">
        <f>IF(AT8="-",NA(),AT8)</f>
        <v>102.5</v>
      </c>
      <c r="AU6" s="52">
        <f t="shared" ref="AU6:BC6" si="6">IF(AU8="-",NA(),AU8)</f>
        <v>92</v>
      </c>
      <c r="AV6" s="52">
        <f t="shared" si="6"/>
        <v>91.1</v>
      </c>
      <c r="AW6" s="52">
        <f t="shared" si="6"/>
        <v>99</v>
      </c>
      <c r="AX6" s="52">
        <f t="shared" si="6"/>
        <v>92.2</v>
      </c>
      <c r="AY6" s="52">
        <f t="shared" si="6"/>
        <v>86</v>
      </c>
      <c r="AZ6" s="52">
        <f t="shared" si="6"/>
        <v>80.7</v>
      </c>
      <c r="BA6" s="52">
        <f t="shared" si="6"/>
        <v>82.3</v>
      </c>
      <c r="BB6" s="52">
        <f t="shared" si="6"/>
        <v>81.5</v>
      </c>
      <c r="BC6" s="52">
        <f t="shared" si="6"/>
        <v>81.400000000000006</v>
      </c>
      <c r="BD6" s="52" t="str">
        <f>IF(BD8="-","【-】","【"&amp;SUBSTITUTE(TEXT(BD8,"#,##0.0"),"-","△")&amp;"】")</f>
        <v>【86.6】</v>
      </c>
      <c r="BE6" s="52">
        <f>IF(BE8="-",NA(),BE8)</f>
        <v>100.9</v>
      </c>
      <c r="BF6" s="52">
        <f t="shared" ref="BF6:BN6" si="7">IF(BF8="-",NA(),BF8)</f>
        <v>90.8</v>
      </c>
      <c r="BG6" s="52">
        <f t="shared" si="7"/>
        <v>89.6</v>
      </c>
      <c r="BH6" s="52">
        <f t="shared" si="7"/>
        <v>97.3</v>
      </c>
      <c r="BI6" s="52">
        <f t="shared" si="7"/>
        <v>92.2</v>
      </c>
      <c r="BJ6" s="52">
        <f t="shared" si="7"/>
        <v>83</v>
      </c>
      <c r="BK6" s="52">
        <f t="shared" si="7"/>
        <v>77.599999999999994</v>
      </c>
      <c r="BL6" s="52">
        <f t="shared" si="7"/>
        <v>79.2</v>
      </c>
      <c r="BM6" s="52">
        <f t="shared" si="7"/>
        <v>78.400000000000006</v>
      </c>
      <c r="BN6" s="52">
        <f t="shared" si="7"/>
        <v>78.2</v>
      </c>
      <c r="BO6" s="52" t="str">
        <f>IF(BO8="-","【-】","【"&amp;SUBSTITUTE(TEXT(BO8,"#,##0.0"),"-","△")&amp;"】")</f>
        <v>【83.9】</v>
      </c>
      <c r="BP6" s="52">
        <f>IF(BP8="-",NA(),BP8)</f>
        <v>75.8</v>
      </c>
      <c r="BQ6" s="52">
        <f t="shared" ref="BQ6:BY6" si="8">IF(BQ8="-",NA(),BQ8)</f>
        <v>56.9</v>
      </c>
      <c r="BR6" s="52">
        <f t="shared" si="8"/>
        <v>51</v>
      </c>
      <c r="BS6" s="52">
        <f t="shared" si="8"/>
        <v>50.9</v>
      </c>
      <c r="BT6" s="52">
        <f t="shared" si="8"/>
        <v>58.2</v>
      </c>
      <c r="BU6" s="52">
        <f t="shared" si="8"/>
        <v>72.900000000000006</v>
      </c>
      <c r="BV6" s="52">
        <f t="shared" si="8"/>
        <v>64.5</v>
      </c>
      <c r="BW6" s="52">
        <f t="shared" si="8"/>
        <v>63.8</v>
      </c>
      <c r="BX6" s="52">
        <f t="shared" si="8"/>
        <v>63.4</v>
      </c>
      <c r="BY6" s="52">
        <f t="shared" si="8"/>
        <v>66.7</v>
      </c>
      <c r="BZ6" s="52" t="str">
        <f>IF(BZ8="-","【-】","【"&amp;SUBSTITUTE(TEXT(BZ8,"#,##0.0"),"-","△")&amp;"】")</f>
        <v>【68.7】</v>
      </c>
      <c r="CA6" s="53">
        <f>IF(CA8="-",NA(),CA8)</f>
        <v>49376</v>
      </c>
      <c r="CB6" s="53">
        <f t="shared" ref="CB6:CJ6" si="9">IF(CB8="-",NA(),CB8)</f>
        <v>56152</v>
      </c>
      <c r="CC6" s="53">
        <f t="shared" si="9"/>
        <v>60788</v>
      </c>
      <c r="CD6" s="53">
        <f t="shared" si="9"/>
        <v>68897</v>
      </c>
      <c r="CE6" s="53">
        <f t="shared" si="9"/>
        <v>58341</v>
      </c>
      <c r="CF6" s="53">
        <f t="shared" si="9"/>
        <v>48807</v>
      </c>
      <c r="CG6" s="53">
        <f t="shared" si="9"/>
        <v>51594</v>
      </c>
      <c r="CH6" s="53">
        <f t="shared" si="9"/>
        <v>53805</v>
      </c>
      <c r="CI6" s="53">
        <f t="shared" si="9"/>
        <v>56563</v>
      </c>
      <c r="CJ6" s="53">
        <f t="shared" si="9"/>
        <v>56401</v>
      </c>
      <c r="CK6" s="52" t="str">
        <f>IF(CK8="-","【-】","【"&amp;SUBSTITUTE(TEXT(CK8,"#,##0"),"-","△")&amp;"】")</f>
        <v>【62,428】</v>
      </c>
      <c r="CL6" s="53">
        <f>IF(CL8="-",NA(),CL8)</f>
        <v>18588</v>
      </c>
      <c r="CM6" s="53">
        <f t="shared" ref="CM6:CU6" si="10">IF(CM8="-",NA(),CM8)</f>
        <v>20384</v>
      </c>
      <c r="CN6" s="53">
        <f t="shared" si="10"/>
        <v>17011</v>
      </c>
      <c r="CO6" s="53">
        <f t="shared" si="10"/>
        <v>16463</v>
      </c>
      <c r="CP6" s="53">
        <f t="shared" si="10"/>
        <v>14177</v>
      </c>
      <c r="CQ6" s="53">
        <f t="shared" si="10"/>
        <v>12970</v>
      </c>
      <c r="CR6" s="53">
        <f t="shared" si="10"/>
        <v>13767</v>
      </c>
      <c r="CS6" s="53">
        <f t="shared" si="10"/>
        <v>14046</v>
      </c>
      <c r="CT6" s="53">
        <f t="shared" si="10"/>
        <v>14550</v>
      </c>
      <c r="CU6" s="53">
        <f t="shared" si="10"/>
        <v>14823</v>
      </c>
      <c r="CV6" s="52" t="str">
        <f>IF(CV8="-","【-】","【"&amp;SUBSTITUTE(TEXT(CV8,"#,##0"),"-","△")&amp;"】")</f>
        <v>【18,236】</v>
      </c>
      <c r="CW6" s="52">
        <f>IF(CW8="-",NA(),CW8)</f>
        <v>44.8</v>
      </c>
      <c r="CX6" s="52">
        <f t="shared" ref="CX6:DF6" si="11">IF(CX8="-",NA(),CX8)</f>
        <v>53.8</v>
      </c>
      <c r="CY6" s="52">
        <f t="shared" si="11"/>
        <v>54.8</v>
      </c>
      <c r="CZ6" s="52">
        <f t="shared" si="11"/>
        <v>51.6</v>
      </c>
      <c r="DA6" s="52">
        <f t="shared" si="11"/>
        <v>59.6</v>
      </c>
      <c r="DB6" s="52">
        <f t="shared" si="11"/>
        <v>59.9</v>
      </c>
      <c r="DC6" s="52">
        <f t="shared" si="11"/>
        <v>63.4</v>
      </c>
      <c r="DD6" s="52">
        <f t="shared" si="11"/>
        <v>61.3</v>
      </c>
      <c r="DE6" s="52">
        <f t="shared" si="11"/>
        <v>61.4</v>
      </c>
      <c r="DF6" s="52">
        <f t="shared" si="11"/>
        <v>63.4</v>
      </c>
      <c r="DG6" s="52" t="str">
        <f>IF(DG8="-","【-】","【"&amp;SUBSTITUTE(TEXT(DG8,"#,##0.0"),"-","△")&amp;"】")</f>
        <v>【56.1】</v>
      </c>
      <c r="DH6" s="52">
        <f>IF(DH8="-",NA(),DH8)</f>
        <v>35.5</v>
      </c>
      <c r="DI6" s="52">
        <f t="shared" ref="DI6:DQ6" si="12">IF(DI8="-",NA(),DI8)</f>
        <v>35.9</v>
      </c>
      <c r="DJ6" s="52">
        <f t="shared" si="12"/>
        <v>35.4</v>
      </c>
      <c r="DK6" s="52">
        <f t="shared" si="12"/>
        <v>31.4</v>
      </c>
      <c r="DL6" s="52">
        <f t="shared" si="12"/>
        <v>28.2</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74.2</v>
      </c>
      <c r="EE6" s="52">
        <f t="shared" ref="EE6:EM6" si="14">IF(EE8="-",NA(),EE8)</f>
        <v>75.400000000000006</v>
      </c>
      <c r="EF6" s="52">
        <f t="shared" si="14"/>
        <v>76.3</v>
      </c>
      <c r="EG6" s="52">
        <f t="shared" si="14"/>
        <v>76.7</v>
      </c>
      <c r="EH6" s="52">
        <f t="shared" si="14"/>
        <v>78.400000000000006</v>
      </c>
      <c r="EI6" s="52">
        <f t="shared" si="14"/>
        <v>50.8</v>
      </c>
      <c r="EJ6" s="52">
        <f t="shared" si="14"/>
        <v>51.4</v>
      </c>
      <c r="EK6" s="52">
        <f t="shared" si="14"/>
        <v>51.9</v>
      </c>
      <c r="EL6" s="52">
        <f t="shared" si="14"/>
        <v>53.8</v>
      </c>
      <c r="EM6" s="52">
        <f t="shared" si="14"/>
        <v>55.3</v>
      </c>
      <c r="EN6" s="52" t="str">
        <f>IF(EN8="-","【-】","【"&amp;SUBSTITUTE(TEXT(EN8,"#,##0.0"),"-","△")&amp;"】")</f>
        <v>【57.0】</v>
      </c>
      <c r="EO6" s="52">
        <f>IF(EO8="-",NA(),EO8)</f>
        <v>90.4</v>
      </c>
      <c r="EP6" s="52">
        <f t="shared" ref="EP6:EX6" si="15">IF(EP8="-",NA(),EP8)</f>
        <v>90.8</v>
      </c>
      <c r="EQ6" s="52">
        <f t="shared" si="15"/>
        <v>89.5</v>
      </c>
      <c r="ER6" s="52">
        <f t="shared" si="15"/>
        <v>89.8</v>
      </c>
      <c r="ES6" s="52">
        <f t="shared" si="15"/>
        <v>90.9</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15819860</v>
      </c>
      <c r="FA6" s="53">
        <f t="shared" ref="FA6:FI6" si="16">IF(FA8="-",NA(),FA8)</f>
        <v>15856090</v>
      </c>
      <c r="FB6" s="53">
        <f t="shared" si="16"/>
        <v>15996670</v>
      </c>
      <c r="FC6" s="53">
        <f t="shared" si="16"/>
        <v>16060065</v>
      </c>
      <c r="FD6" s="53">
        <f t="shared" si="16"/>
        <v>15848755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171</v>
      </c>
      <c r="B7" s="50">
        <f t="shared" ref="B7:AH7" si="17">B8</f>
        <v>2023</v>
      </c>
      <c r="C7" s="50">
        <f t="shared" si="17"/>
        <v>122173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16</v>
      </c>
      <c r="R7" s="50" t="str">
        <f t="shared" si="17"/>
        <v>-</v>
      </c>
      <c r="S7" s="50" t="str">
        <f t="shared" si="17"/>
        <v>ド 訓</v>
      </c>
      <c r="T7" s="50" t="str">
        <f t="shared" si="17"/>
        <v>救 臨 輪</v>
      </c>
      <c r="U7" s="51">
        <f>U8</f>
        <v>435529</v>
      </c>
      <c r="V7" s="51">
        <f>V8</f>
        <v>12250</v>
      </c>
      <c r="W7" s="50" t="str">
        <f>W8</f>
        <v>非該当</v>
      </c>
      <c r="X7" s="50" t="str">
        <f t="shared" si="17"/>
        <v>非該当</v>
      </c>
      <c r="Y7" s="50" t="str">
        <f t="shared" si="17"/>
        <v>１０：１</v>
      </c>
      <c r="Z7" s="51">
        <f t="shared" si="17"/>
        <v>200</v>
      </c>
      <c r="AA7" s="51" t="str">
        <f t="shared" si="17"/>
        <v>-</v>
      </c>
      <c r="AB7" s="51" t="str">
        <f t="shared" si="17"/>
        <v>-</v>
      </c>
      <c r="AC7" s="51" t="str">
        <f t="shared" si="17"/>
        <v>-</v>
      </c>
      <c r="AD7" s="51" t="str">
        <f t="shared" si="17"/>
        <v>-</v>
      </c>
      <c r="AE7" s="51">
        <f t="shared" si="17"/>
        <v>200</v>
      </c>
      <c r="AF7" s="51">
        <f t="shared" si="17"/>
        <v>170</v>
      </c>
      <c r="AG7" s="51" t="str">
        <f t="shared" si="17"/>
        <v>-</v>
      </c>
      <c r="AH7" s="51">
        <f t="shared" si="17"/>
        <v>170</v>
      </c>
      <c r="AI7" s="52">
        <f>AI8</f>
        <v>104.5</v>
      </c>
      <c r="AJ7" s="52">
        <f t="shared" ref="AJ7:AR7" si="18">AJ8</f>
        <v>119.6</v>
      </c>
      <c r="AK7" s="52">
        <f t="shared" si="18"/>
        <v>123</v>
      </c>
      <c r="AL7" s="52">
        <f t="shared" si="18"/>
        <v>122.4</v>
      </c>
      <c r="AM7" s="52">
        <f t="shared" si="18"/>
        <v>98.2</v>
      </c>
      <c r="AN7" s="52">
        <f t="shared" si="18"/>
        <v>96.9</v>
      </c>
      <c r="AO7" s="52">
        <f t="shared" si="18"/>
        <v>101.8</v>
      </c>
      <c r="AP7" s="52">
        <f t="shared" si="18"/>
        <v>106.2</v>
      </c>
      <c r="AQ7" s="52">
        <f t="shared" si="18"/>
        <v>103.5</v>
      </c>
      <c r="AR7" s="52">
        <f t="shared" si="18"/>
        <v>93.8</v>
      </c>
      <c r="AS7" s="52"/>
      <c r="AT7" s="52">
        <f>AT8</f>
        <v>102.5</v>
      </c>
      <c r="AU7" s="52">
        <f t="shared" ref="AU7:BC7" si="19">AU8</f>
        <v>92</v>
      </c>
      <c r="AV7" s="52">
        <f t="shared" si="19"/>
        <v>91.1</v>
      </c>
      <c r="AW7" s="52">
        <f t="shared" si="19"/>
        <v>99</v>
      </c>
      <c r="AX7" s="52">
        <f t="shared" si="19"/>
        <v>92.2</v>
      </c>
      <c r="AY7" s="52">
        <f t="shared" si="19"/>
        <v>86</v>
      </c>
      <c r="AZ7" s="52">
        <f t="shared" si="19"/>
        <v>80.7</v>
      </c>
      <c r="BA7" s="52">
        <f t="shared" si="19"/>
        <v>82.3</v>
      </c>
      <c r="BB7" s="52">
        <f t="shared" si="19"/>
        <v>81.5</v>
      </c>
      <c r="BC7" s="52">
        <f t="shared" si="19"/>
        <v>81.400000000000006</v>
      </c>
      <c r="BD7" s="52"/>
      <c r="BE7" s="52">
        <f>BE8</f>
        <v>100.9</v>
      </c>
      <c r="BF7" s="52">
        <f t="shared" ref="BF7:BN7" si="20">BF8</f>
        <v>90.8</v>
      </c>
      <c r="BG7" s="52">
        <f t="shared" si="20"/>
        <v>89.6</v>
      </c>
      <c r="BH7" s="52">
        <f t="shared" si="20"/>
        <v>97.3</v>
      </c>
      <c r="BI7" s="52">
        <f t="shared" si="20"/>
        <v>92.2</v>
      </c>
      <c r="BJ7" s="52">
        <f t="shared" si="20"/>
        <v>83</v>
      </c>
      <c r="BK7" s="52">
        <f t="shared" si="20"/>
        <v>77.599999999999994</v>
      </c>
      <c r="BL7" s="52">
        <f t="shared" si="20"/>
        <v>79.2</v>
      </c>
      <c r="BM7" s="52">
        <f t="shared" si="20"/>
        <v>78.400000000000006</v>
      </c>
      <c r="BN7" s="52">
        <f t="shared" si="20"/>
        <v>78.2</v>
      </c>
      <c r="BO7" s="52"/>
      <c r="BP7" s="52">
        <f>BP8</f>
        <v>75.8</v>
      </c>
      <c r="BQ7" s="52">
        <f t="shared" ref="BQ7:BY7" si="21">BQ8</f>
        <v>56.9</v>
      </c>
      <c r="BR7" s="52">
        <f t="shared" si="21"/>
        <v>51</v>
      </c>
      <c r="BS7" s="52">
        <f t="shared" si="21"/>
        <v>50.9</v>
      </c>
      <c r="BT7" s="52">
        <f t="shared" si="21"/>
        <v>58.2</v>
      </c>
      <c r="BU7" s="52">
        <f t="shared" si="21"/>
        <v>72.900000000000006</v>
      </c>
      <c r="BV7" s="52">
        <f t="shared" si="21"/>
        <v>64.5</v>
      </c>
      <c r="BW7" s="52">
        <f t="shared" si="21"/>
        <v>63.8</v>
      </c>
      <c r="BX7" s="52">
        <f t="shared" si="21"/>
        <v>63.4</v>
      </c>
      <c r="BY7" s="52">
        <f t="shared" si="21"/>
        <v>66.7</v>
      </c>
      <c r="BZ7" s="52"/>
      <c r="CA7" s="53">
        <f>CA8</f>
        <v>49376</v>
      </c>
      <c r="CB7" s="53">
        <f t="shared" ref="CB7:CJ7" si="22">CB8</f>
        <v>56152</v>
      </c>
      <c r="CC7" s="53">
        <f t="shared" si="22"/>
        <v>60788</v>
      </c>
      <c r="CD7" s="53">
        <f t="shared" si="22"/>
        <v>68897</v>
      </c>
      <c r="CE7" s="53">
        <f t="shared" si="22"/>
        <v>58341</v>
      </c>
      <c r="CF7" s="53">
        <f t="shared" si="22"/>
        <v>48807</v>
      </c>
      <c r="CG7" s="53">
        <f t="shared" si="22"/>
        <v>51594</v>
      </c>
      <c r="CH7" s="53">
        <f t="shared" si="22"/>
        <v>53805</v>
      </c>
      <c r="CI7" s="53">
        <f t="shared" si="22"/>
        <v>56563</v>
      </c>
      <c r="CJ7" s="53">
        <f t="shared" si="22"/>
        <v>56401</v>
      </c>
      <c r="CK7" s="52"/>
      <c r="CL7" s="53">
        <f>CL8</f>
        <v>18588</v>
      </c>
      <c r="CM7" s="53">
        <f t="shared" ref="CM7:CU7" si="23">CM8</f>
        <v>20384</v>
      </c>
      <c r="CN7" s="53">
        <f t="shared" si="23"/>
        <v>17011</v>
      </c>
      <c r="CO7" s="53">
        <f t="shared" si="23"/>
        <v>16463</v>
      </c>
      <c r="CP7" s="53">
        <f t="shared" si="23"/>
        <v>14177</v>
      </c>
      <c r="CQ7" s="53">
        <f t="shared" si="23"/>
        <v>12970</v>
      </c>
      <c r="CR7" s="53">
        <f t="shared" si="23"/>
        <v>13767</v>
      </c>
      <c r="CS7" s="53">
        <f t="shared" si="23"/>
        <v>14046</v>
      </c>
      <c r="CT7" s="53">
        <f t="shared" si="23"/>
        <v>14550</v>
      </c>
      <c r="CU7" s="53">
        <f t="shared" si="23"/>
        <v>14823</v>
      </c>
      <c r="CV7" s="52"/>
      <c r="CW7" s="52">
        <f>CW8</f>
        <v>44.8</v>
      </c>
      <c r="CX7" s="52">
        <f t="shared" ref="CX7:DF7" si="24">CX8</f>
        <v>53.8</v>
      </c>
      <c r="CY7" s="52">
        <f t="shared" si="24"/>
        <v>54.8</v>
      </c>
      <c r="CZ7" s="52">
        <f t="shared" si="24"/>
        <v>51.6</v>
      </c>
      <c r="DA7" s="52">
        <f t="shared" si="24"/>
        <v>59.6</v>
      </c>
      <c r="DB7" s="52">
        <f t="shared" si="24"/>
        <v>59.9</v>
      </c>
      <c r="DC7" s="52">
        <f t="shared" si="24"/>
        <v>63.4</v>
      </c>
      <c r="DD7" s="52">
        <f t="shared" si="24"/>
        <v>61.3</v>
      </c>
      <c r="DE7" s="52">
        <f t="shared" si="24"/>
        <v>61.4</v>
      </c>
      <c r="DF7" s="52">
        <f t="shared" si="24"/>
        <v>63.4</v>
      </c>
      <c r="DG7" s="52"/>
      <c r="DH7" s="52">
        <f>DH8</f>
        <v>35.5</v>
      </c>
      <c r="DI7" s="52">
        <f t="shared" ref="DI7:DQ7" si="25">DI8</f>
        <v>35.9</v>
      </c>
      <c r="DJ7" s="52">
        <f t="shared" si="25"/>
        <v>35.4</v>
      </c>
      <c r="DK7" s="52">
        <f t="shared" si="25"/>
        <v>31.4</v>
      </c>
      <c r="DL7" s="52">
        <f t="shared" si="25"/>
        <v>28.2</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74.2</v>
      </c>
      <c r="EE7" s="52">
        <f t="shared" ref="EE7:EM7" si="27">EE8</f>
        <v>75.400000000000006</v>
      </c>
      <c r="EF7" s="52">
        <f t="shared" si="27"/>
        <v>76.3</v>
      </c>
      <c r="EG7" s="52">
        <f t="shared" si="27"/>
        <v>76.7</v>
      </c>
      <c r="EH7" s="52">
        <f t="shared" si="27"/>
        <v>78.400000000000006</v>
      </c>
      <c r="EI7" s="52">
        <f t="shared" si="27"/>
        <v>50.8</v>
      </c>
      <c r="EJ7" s="52">
        <f t="shared" si="27"/>
        <v>51.4</v>
      </c>
      <c r="EK7" s="52">
        <f t="shared" si="27"/>
        <v>51.9</v>
      </c>
      <c r="EL7" s="52">
        <f t="shared" si="27"/>
        <v>53.8</v>
      </c>
      <c r="EM7" s="52">
        <f t="shared" si="27"/>
        <v>55.3</v>
      </c>
      <c r="EN7" s="52"/>
      <c r="EO7" s="52">
        <f>EO8</f>
        <v>90.4</v>
      </c>
      <c r="EP7" s="52">
        <f t="shared" ref="EP7:EX7" si="28">EP8</f>
        <v>90.8</v>
      </c>
      <c r="EQ7" s="52">
        <f t="shared" si="28"/>
        <v>89.5</v>
      </c>
      <c r="ER7" s="52">
        <f t="shared" si="28"/>
        <v>89.8</v>
      </c>
      <c r="ES7" s="52">
        <f t="shared" si="28"/>
        <v>90.9</v>
      </c>
      <c r="ET7" s="52">
        <f t="shared" si="28"/>
        <v>72.599999999999994</v>
      </c>
      <c r="EU7" s="52">
        <f t="shared" si="28"/>
        <v>71.900000000000006</v>
      </c>
      <c r="EV7" s="52">
        <f t="shared" si="28"/>
        <v>71.2</v>
      </c>
      <c r="EW7" s="52">
        <f t="shared" si="28"/>
        <v>71.8</v>
      </c>
      <c r="EX7" s="52">
        <f t="shared" si="28"/>
        <v>71.400000000000006</v>
      </c>
      <c r="EY7" s="52"/>
      <c r="EZ7" s="53">
        <f>EZ8</f>
        <v>15819860</v>
      </c>
      <c r="FA7" s="53">
        <f t="shared" ref="FA7:FI7" si="29">FA8</f>
        <v>15856090</v>
      </c>
      <c r="FB7" s="53">
        <f t="shared" si="29"/>
        <v>15996670</v>
      </c>
      <c r="FC7" s="53">
        <f t="shared" si="29"/>
        <v>16060065</v>
      </c>
      <c r="FD7" s="53">
        <f t="shared" si="29"/>
        <v>15848755</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122173</v>
      </c>
      <c r="D8" s="55">
        <v>46</v>
      </c>
      <c r="E8" s="55">
        <v>6</v>
      </c>
      <c r="F8" s="55">
        <v>0</v>
      </c>
      <c r="G8" s="55">
        <v>1</v>
      </c>
      <c r="H8" s="55" t="s">
        <v>172</v>
      </c>
      <c r="I8" s="55" t="s">
        <v>173</v>
      </c>
      <c r="J8" s="55" t="s">
        <v>174</v>
      </c>
      <c r="K8" s="55" t="s">
        <v>175</v>
      </c>
      <c r="L8" s="55" t="s">
        <v>176</v>
      </c>
      <c r="M8" s="55" t="s">
        <v>177</v>
      </c>
      <c r="N8" s="55" t="s">
        <v>178</v>
      </c>
      <c r="O8" s="55" t="s">
        <v>179</v>
      </c>
      <c r="P8" s="55" t="s">
        <v>180</v>
      </c>
      <c r="Q8" s="56">
        <v>16</v>
      </c>
      <c r="R8" s="55" t="s">
        <v>40</v>
      </c>
      <c r="S8" s="55" t="s">
        <v>181</v>
      </c>
      <c r="T8" s="55" t="s">
        <v>182</v>
      </c>
      <c r="U8" s="56">
        <v>435529</v>
      </c>
      <c r="V8" s="56">
        <v>12250</v>
      </c>
      <c r="W8" s="55" t="s">
        <v>183</v>
      </c>
      <c r="X8" s="55" t="s">
        <v>183</v>
      </c>
      <c r="Y8" s="57" t="s">
        <v>184</v>
      </c>
      <c r="Z8" s="56">
        <v>200</v>
      </c>
      <c r="AA8" s="56" t="s">
        <v>40</v>
      </c>
      <c r="AB8" s="56" t="s">
        <v>40</v>
      </c>
      <c r="AC8" s="56" t="s">
        <v>40</v>
      </c>
      <c r="AD8" s="56" t="s">
        <v>40</v>
      </c>
      <c r="AE8" s="56">
        <v>200</v>
      </c>
      <c r="AF8" s="56">
        <v>170</v>
      </c>
      <c r="AG8" s="56" t="s">
        <v>40</v>
      </c>
      <c r="AH8" s="56">
        <v>170</v>
      </c>
      <c r="AI8" s="58">
        <v>104.5</v>
      </c>
      <c r="AJ8" s="58">
        <v>119.6</v>
      </c>
      <c r="AK8" s="58">
        <v>123</v>
      </c>
      <c r="AL8" s="58">
        <v>122.4</v>
      </c>
      <c r="AM8" s="58">
        <v>98.2</v>
      </c>
      <c r="AN8" s="58">
        <v>96.9</v>
      </c>
      <c r="AO8" s="58">
        <v>101.8</v>
      </c>
      <c r="AP8" s="58">
        <v>106.2</v>
      </c>
      <c r="AQ8" s="58">
        <v>103.5</v>
      </c>
      <c r="AR8" s="58">
        <v>93.8</v>
      </c>
      <c r="AS8" s="58">
        <v>96.6</v>
      </c>
      <c r="AT8" s="58">
        <v>102.5</v>
      </c>
      <c r="AU8" s="58">
        <v>92</v>
      </c>
      <c r="AV8" s="58">
        <v>91.1</v>
      </c>
      <c r="AW8" s="58">
        <v>99</v>
      </c>
      <c r="AX8" s="58">
        <v>92.2</v>
      </c>
      <c r="AY8" s="58">
        <v>86</v>
      </c>
      <c r="AZ8" s="58">
        <v>80.7</v>
      </c>
      <c r="BA8" s="58">
        <v>82.3</v>
      </c>
      <c r="BB8" s="58">
        <v>81.5</v>
      </c>
      <c r="BC8" s="58">
        <v>81.400000000000006</v>
      </c>
      <c r="BD8" s="58">
        <v>86.6</v>
      </c>
      <c r="BE8" s="59">
        <v>100.9</v>
      </c>
      <c r="BF8" s="59">
        <v>90.8</v>
      </c>
      <c r="BG8" s="59">
        <v>89.6</v>
      </c>
      <c r="BH8" s="59">
        <v>97.3</v>
      </c>
      <c r="BI8" s="59">
        <v>92.2</v>
      </c>
      <c r="BJ8" s="59">
        <v>83</v>
      </c>
      <c r="BK8" s="59">
        <v>77.599999999999994</v>
      </c>
      <c r="BL8" s="59">
        <v>79.2</v>
      </c>
      <c r="BM8" s="59">
        <v>78.400000000000006</v>
      </c>
      <c r="BN8" s="59">
        <v>78.2</v>
      </c>
      <c r="BO8" s="59">
        <v>83.9</v>
      </c>
      <c r="BP8" s="58">
        <v>75.8</v>
      </c>
      <c r="BQ8" s="58">
        <v>56.9</v>
      </c>
      <c r="BR8" s="58">
        <v>51</v>
      </c>
      <c r="BS8" s="58">
        <v>50.9</v>
      </c>
      <c r="BT8" s="58">
        <v>58.2</v>
      </c>
      <c r="BU8" s="58">
        <v>72.900000000000006</v>
      </c>
      <c r="BV8" s="58">
        <v>64.5</v>
      </c>
      <c r="BW8" s="58">
        <v>63.8</v>
      </c>
      <c r="BX8" s="58">
        <v>63.4</v>
      </c>
      <c r="BY8" s="58">
        <v>66.7</v>
      </c>
      <c r="BZ8" s="58">
        <v>68.7</v>
      </c>
      <c r="CA8" s="59">
        <v>49376</v>
      </c>
      <c r="CB8" s="59">
        <v>56152</v>
      </c>
      <c r="CC8" s="59">
        <v>60788</v>
      </c>
      <c r="CD8" s="59">
        <v>68897</v>
      </c>
      <c r="CE8" s="59">
        <v>58341</v>
      </c>
      <c r="CF8" s="59">
        <v>48807</v>
      </c>
      <c r="CG8" s="59">
        <v>51594</v>
      </c>
      <c r="CH8" s="59">
        <v>53805</v>
      </c>
      <c r="CI8" s="59">
        <v>56563</v>
      </c>
      <c r="CJ8" s="59">
        <v>56401</v>
      </c>
      <c r="CK8" s="58">
        <v>62428</v>
      </c>
      <c r="CL8" s="59">
        <v>18588</v>
      </c>
      <c r="CM8" s="59">
        <v>20384</v>
      </c>
      <c r="CN8" s="59">
        <v>17011</v>
      </c>
      <c r="CO8" s="59">
        <v>16463</v>
      </c>
      <c r="CP8" s="59">
        <v>14177</v>
      </c>
      <c r="CQ8" s="59">
        <v>12970</v>
      </c>
      <c r="CR8" s="59">
        <v>13767</v>
      </c>
      <c r="CS8" s="59">
        <v>14046</v>
      </c>
      <c r="CT8" s="59">
        <v>14550</v>
      </c>
      <c r="CU8" s="59">
        <v>14823</v>
      </c>
      <c r="CV8" s="58">
        <v>18236</v>
      </c>
      <c r="CW8" s="59">
        <v>44.8</v>
      </c>
      <c r="CX8" s="59">
        <v>53.8</v>
      </c>
      <c r="CY8" s="59">
        <v>54.8</v>
      </c>
      <c r="CZ8" s="59">
        <v>51.6</v>
      </c>
      <c r="DA8" s="59">
        <v>59.6</v>
      </c>
      <c r="DB8" s="59">
        <v>59.9</v>
      </c>
      <c r="DC8" s="59">
        <v>63.4</v>
      </c>
      <c r="DD8" s="59">
        <v>61.3</v>
      </c>
      <c r="DE8" s="59">
        <v>61.4</v>
      </c>
      <c r="DF8" s="59">
        <v>63.4</v>
      </c>
      <c r="DG8" s="59">
        <v>56.1</v>
      </c>
      <c r="DH8" s="59">
        <v>35.5</v>
      </c>
      <c r="DI8" s="59">
        <v>35.9</v>
      </c>
      <c r="DJ8" s="59">
        <v>35.4</v>
      </c>
      <c r="DK8" s="59">
        <v>31.4</v>
      </c>
      <c r="DL8" s="59">
        <v>28.2</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74.2</v>
      </c>
      <c r="EE8" s="58">
        <v>75.400000000000006</v>
      </c>
      <c r="EF8" s="58">
        <v>76.3</v>
      </c>
      <c r="EG8" s="58">
        <v>76.7</v>
      </c>
      <c r="EH8" s="58">
        <v>78.400000000000006</v>
      </c>
      <c r="EI8" s="58">
        <v>50.8</v>
      </c>
      <c r="EJ8" s="58">
        <v>51.4</v>
      </c>
      <c r="EK8" s="58">
        <v>51.9</v>
      </c>
      <c r="EL8" s="58">
        <v>53.8</v>
      </c>
      <c r="EM8" s="58">
        <v>55.3</v>
      </c>
      <c r="EN8" s="58">
        <v>57</v>
      </c>
      <c r="EO8" s="58">
        <v>90.4</v>
      </c>
      <c r="EP8" s="58">
        <v>90.8</v>
      </c>
      <c r="EQ8" s="58">
        <v>89.5</v>
      </c>
      <c r="ER8" s="58">
        <v>89.8</v>
      </c>
      <c r="ES8" s="58">
        <v>90.9</v>
      </c>
      <c r="ET8" s="58">
        <v>72.599999999999994</v>
      </c>
      <c r="EU8" s="58">
        <v>71.900000000000006</v>
      </c>
      <c r="EV8" s="58">
        <v>71.2</v>
      </c>
      <c r="EW8" s="58">
        <v>71.8</v>
      </c>
      <c r="EX8" s="58">
        <v>71.400000000000006</v>
      </c>
      <c r="EY8" s="58">
        <v>70.400000000000006</v>
      </c>
      <c r="EZ8" s="59">
        <v>15819860</v>
      </c>
      <c r="FA8" s="59">
        <v>15856090</v>
      </c>
      <c r="FB8" s="59">
        <v>15996670</v>
      </c>
      <c r="FC8" s="59">
        <v>16060065</v>
      </c>
      <c r="FD8" s="59">
        <v>15848755</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2025-02-10T04:28:08Z</cp:lastPrinted>
  <dcterms:created xsi:type="dcterms:W3CDTF">2025-01-16T06:40:29Z</dcterms:created>
  <dcterms:modified xsi:type="dcterms:W3CDTF">2025-02-10T05:03:33Z</dcterms:modified>
  <cp:category/>
</cp:coreProperties>
</file>