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財政課\Ｒ０６年度\06財政状況の公表及び予算，決算等の財務報告に関すること\0665照会文書（市町村課財政室理財担当）(3)\R070121公営企業に係る経営比較分析表（令和５年度決算）の分析等について（依頼）\03_提出用\"/>
    </mc:Choice>
  </mc:AlternateContent>
  <xr:revisionPtr revIDLastSave="0" documentId="13_ncr:1_{A41F5AE7-1900-42C6-8776-B207C988E2E8}" xr6:coauthVersionLast="47" xr6:coauthVersionMax="47" xr10:uidLastSave="{00000000-0000-0000-0000-000000000000}"/>
  <workbookProtection workbookAlgorithmName="SHA-512" workbookHashValue="3f94Vzd/n8Fg+OThY5CeYHEZnokaiQ6vMr7y1VqXA1cJTGNPQxtr08wBb0Mv40QqoephIB+13VtvZxaadG+qkA==" workbookSaltValue="Jmaonq1cSceIlXQzjM4Lfw==" workbookSpinCount="100000" lockStructure="1"/>
  <bookViews>
    <workbookView xWindow="1785" yWindow="330" windowWidth="24705" windowHeight="116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<sst xmlns="http://schemas.openxmlformats.org/spreadsheetml/2006/main" count="236" uniqueCount="115">
  <si>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</si>
  <si>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</si>
  <si>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</si>
  <si>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</si>
  <si>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</si>
  <si>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</si>
  <si>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</si>
  <si>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</si>
  <si>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</si>
  <si>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</si>
  <si>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</si>
  <si>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</si>
  <si>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</si>
  <si>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</si>
  <si>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</si>
  <si>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</si>
  <si>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</si>
  <si>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</si>
  <si>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</si>
  <si>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</si>
  <si>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</si>
  <si>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</si>
  <si>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</si>
  <si>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</si>
  <si>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</si>
  <si>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</si>
  <si>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</si>
  <si>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</si>
  <si>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</si>
  <si>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</si>
  <si>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</si>
  <si>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</si>
  <si>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</si>
  <si>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</si>
  <si>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</si>
  <si>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</si>
  <si>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</si>
  <si>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</si>
  <si>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</si>
  <si>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</si>
  <si>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</si>
  <si>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</si>
  <si>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</si>
  <si>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</si>
  <si>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</si>
  <si>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</si>
  <si>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</si>
  <si>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</si>
  <si>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</si>
  <si>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</si>
  <si>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</si>
  <si>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</si>
  <si>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</si>
  <si>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</si>
  <si>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</si>
  <si>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</si>
  <si>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</si>
  <si>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</si>
  <si>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</si>
  <si>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</si>
  <si>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</si>
  <si>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</si>
  <si>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</si>
  <si>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</si>
  <si>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</si>
  <si>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</si>
  <si>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</si>
  <si>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</si>
  <si>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</si>
  <si>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</si>
  <si>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</si>
  <si>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</si>
  <si>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</si>
  <si>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</si>
  <si>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</si>
  <si>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</si>
  <si>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</si>
  <si>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</si>
  <si>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</si>
  <si>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</si>
  <si>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</si>
  <si>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</si>
  <si>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</si>
  <si>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</si>
  <si>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</si>
  <si>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</si>
  <si>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</si>
  <si>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</si>
  <si>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</si>
  <si>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</si>
  <si>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</si>
  <si>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</si>
  <si>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</si>
  <si>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</si>
  <si>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</si>
  <si>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</si>
  <si>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</si>
  <si>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</si>
  <si>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</si>
  <si>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</si>
  <si>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</si>
  <si>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</si>
  <si>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</si>
  <si>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</si>
  <si>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</si>
  <si>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</si>
  <si>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</si>
  <si>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</si>
  <si>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</si>
  <si>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</si>
  <si>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</si>
  <si>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</si>
  <si>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経常収支比率については，単年度の収支が黒字であることを示す100％を継続的に維持しています。
　なお，利用者数の増加に伴う使用料収入，企業債残高の減少に伴う支払利息の縮減に起因するところが多い反面，減価償却費と汚水処理費が大きいことから，利益は低水準となっています。
　汚水処理費に関しては，柏市は汚水処理に必要な独自の施設を保有していないことから，全ての汚水を千葉県が設置する終末処理場で浄化するための費用として支出しています。
　浄化に要する汚水処理費については，電気料金や物価の高騰の影響で上昇傾向にあり，この経費の増加が下水道経営に大きな影響を及ぼす要因のひとつになっています。
　流動比率については，主に，大規模な建設事業の完成に伴う支払の多寡により年度間での変動はありますが，支払能力の有無の判断基準である100％以上を維持しています。
　今後の下水道経営については，経費の増加への対応や必要な設備投資のための利益の確保を維持することを念頭に，現行の使用料形態をいつまで維持できるかの持続的な検証と検討が必要となります。
</t>
    <rPh sb="1" eb="7">
      <t>ケイジョウシュウシヒリツ</t>
    </rPh>
    <rPh sb="13" eb="16">
      <t>タンネンド</t>
    </rPh>
    <rPh sb="17" eb="19">
      <t>シュウシ</t>
    </rPh>
    <rPh sb="20" eb="22">
      <t>クロジ</t>
    </rPh>
    <rPh sb="28" eb="29">
      <t>シメ</t>
    </rPh>
    <rPh sb="35" eb="38">
      <t>ケイゾクテキ</t>
    </rPh>
    <rPh sb="39" eb="41">
      <t>イジ</t>
    </rPh>
    <rPh sb="52" eb="56">
      <t>リヨウシャスウ</t>
    </rPh>
    <rPh sb="57" eb="59">
      <t>ゾウカ</t>
    </rPh>
    <rPh sb="60" eb="61">
      <t>トモナ</t>
    </rPh>
    <rPh sb="62" eb="65">
      <t>シヨウリョウ</t>
    </rPh>
    <rPh sb="65" eb="67">
      <t>シュウニュウ</t>
    </rPh>
    <rPh sb="68" eb="73">
      <t>キギョウサイザンダカ</t>
    </rPh>
    <rPh sb="74" eb="76">
      <t>ゲンショウ</t>
    </rPh>
    <rPh sb="77" eb="78">
      <t>トモナ</t>
    </rPh>
    <rPh sb="79" eb="83">
      <t>シハライリソク</t>
    </rPh>
    <rPh sb="84" eb="86">
      <t>シュクゲン</t>
    </rPh>
    <rPh sb="87" eb="89">
      <t>キイン</t>
    </rPh>
    <rPh sb="95" eb="96">
      <t>オオ</t>
    </rPh>
    <rPh sb="97" eb="99">
      <t>ハンメン</t>
    </rPh>
    <rPh sb="100" eb="105">
      <t>ゲンカショウキャクヒ</t>
    </rPh>
    <rPh sb="106" eb="111">
      <t>オスイショリヒ</t>
    </rPh>
    <rPh sb="112" eb="113">
      <t>オオ</t>
    </rPh>
    <rPh sb="120" eb="122">
      <t>リエキ</t>
    </rPh>
    <rPh sb="123" eb="126">
      <t>テイスイジュン</t>
    </rPh>
    <rPh sb="136" eb="141">
      <t>オスイショリヒ</t>
    </rPh>
    <rPh sb="142" eb="143">
      <t>カン</t>
    </rPh>
    <rPh sb="147" eb="149">
      <t>カシワシ</t>
    </rPh>
    <rPh sb="150" eb="154">
      <t>オスイショリ</t>
    </rPh>
    <rPh sb="155" eb="157">
      <t>ヒツヨウ</t>
    </rPh>
    <rPh sb="158" eb="160">
      <t>ドクジ</t>
    </rPh>
    <rPh sb="161" eb="163">
      <t>シセツ</t>
    </rPh>
    <rPh sb="164" eb="166">
      <t>ホユウ</t>
    </rPh>
    <rPh sb="176" eb="177">
      <t>スベ</t>
    </rPh>
    <rPh sb="179" eb="181">
      <t>オスイ</t>
    </rPh>
    <rPh sb="182" eb="185">
      <t>チバケン</t>
    </rPh>
    <rPh sb="186" eb="188">
      <t>セッチ</t>
    </rPh>
    <rPh sb="190" eb="195">
      <t>シュウマツショリジョウ</t>
    </rPh>
    <rPh sb="196" eb="198">
      <t>ジョウカ</t>
    </rPh>
    <rPh sb="203" eb="205">
      <t>ヒヨウ</t>
    </rPh>
    <rPh sb="208" eb="210">
      <t>シシュツ</t>
    </rPh>
    <rPh sb="218" eb="220">
      <t>ジョウカ</t>
    </rPh>
    <rPh sb="221" eb="222">
      <t>ヨウ</t>
    </rPh>
    <rPh sb="224" eb="229">
      <t>オスイショリヒ</t>
    </rPh>
    <rPh sb="235" eb="237">
      <t>デンキ</t>
    </rPh>
    <rPh sb="237" eb="239">
      <t>リョウキン</t>
    </rPh>
    <rPh sb="240" eb="242">
      <t>ブッカ</t>
    </rPh>
    <rPh sb="243" eb="245">
      <t>コウトウ</t>
    </rPh>
    <rPh sb="246" eb="248">
      <t>エイキョウ</t>
    </rPh>
    <rPh sb="259" eb="261">
      <t>ケイヒ</t>
    </rPh>
    <rPh sb="262" eb="264">
      <t>ゾウカ</t>
    </rPh>
    <rPh sb="265" eb="268">
      <t>ゲ</t>
    </rPh>
    <rPh sb="268" eb="270">
      <t>ケイエイ</t>
    </rPh>
    <rPh sb="271" eb="272">
      <t>オオ</t>
    </rPh>
    <rPh sb="274" eb="276">
      <t>エイキョウ</t>
    </rPh>
    <rPh sb="277" eb="278">
      <t>オヨ</t>
    </rPh>
    <rPh sb="280" eb="282">
      <t>ヨウイン</t>
    </rPh>
    <rPh sb="296" eb="298">
      <t>リュウドウ</t>
    </rPh>
    <rPh sb="298" eb="300">
      <t>ヒリツ</t>
    </rPh>
    <rPh sb="306" eb="307">
      <t>オモ</t>
    </rPh>
    <rPh sb="309" eb="312">
      <t>ダイキボ</t>
    </rPh>
    <rPh sb="313" eb="317">
      <t>ケンセツジギョウ</t>
    </rPh>
    <rPh sb="318" eb="320">
      <t>カンセイ</t>
    </rPh>
    <rPh sb="321" eb="322">
      <t>トモナ</t>
    </rPh>
    <rPh sb="323" eb="325">
      <t>シハライ</t>
    </rPh>
    <rPh sb="326" eb="328">
      <t>タカ</t>
    </rPh>
    <rPh sb="331" eb="334">
      <t>ネンドカン</t>
    </rPh>
    <rPh sb="336" eb="338">
      <t>ヘンドウ</t>
    </rPh>
    <rPh sb="345" eb="349">
      <t>シハライノウリョク</t>
    </rPh>
    <rPh sb="350" eb="352">
      <t>ウム</t>
    </rPh>
    <rPh sb="353" eb="357">
      <t>ハンダンキジュン</t>
    </rPh>
    <rPh sb="364" eb="366">
      <t>イジョウ</t>
    </rPh>
    <rPh sb="367" eb="369">
      <t>イジ</t>
    </rPh>
    <rPh sb="377" eb="379">
      <t>コンゴ</t>
    </rPh>
    <rPh sb="380" eb="383">
      <t>ゲ</t>
    </rPh>
    <rPh sb="383" eb="385">
      <t>ケイエイ</t>
    </rPh>
    <rPh sb="391" eb="393">
      <t>ケイヒ</t>
    </rPh>
    <rPh sb="394" eb="396">
      <t>ゾウカ</t>
    </rPh>
    <rPh sb="398" eb="400">
      <t>タイオウ</t>
    </rPh>
    <rPh sb="401" eb="403">
      <t>ヒツヨウ</t>
    </rPh>
    <rPh sb="404" eb="408">
      <t>セツビトウシ</t>
    </rPh>
    <rPh sb="412" eb="414">
      <t>リエキ</t>
    </rPh>
    <rPh sb="415" eb="417">
      <t>カクホ</t>
    </rPh>
    <rPh sb="418" eb="420">
      <t>イジ</t>
    </rPh>
    <rPh sb="425" eb="427">
      <t>ネントウ</t>
    </rPh>
    <rPh sb="429" eb="431">
      <t>ゲンコウ</t>
    </rPh>
    <rPh sb="432" eb="435">
      <t>シ</t>
    </rPh>
    <rPh sb="435" eb="437">
      <t>ケイタイ</t>
    </rPh>
    <rPh sb="442" eb="444">
      <t>イジ</t>
    </rPh>
    <rPh sb="449" eb="452">
      <t>ジゾクテキ</t>
    </rPh>
    <rPh sb="453" eb="455">
      <t>ケンショウ</t>
    </rPh>
    <rPh sb="456" eb="458">
      <t>ケントウ</t>
    </rPh>
    <rPh sb="459" eb="461">
      <t>ヒツヨウ</t>
    </rPh>
    <phoneticPr fontId="4"/>
  </si>
  <si>
    <t>　老朽化対策については、下水道施設の計画的かつ効率的な管理手段であるストックマネジメントにより、緊急度等に応じた優先順位付けを行っています。　
　その他の対策としては、管路の効率的な予防保全型維持管理を目的とした包括的民間委託により、職員数を抑制しながら更生工法による改築更新業務を実施しています。
　今後も管路等の老朽化が進むため、ストックマネジメントに基づき包括委託などの効率的な手法をより有効に機能させていくよう努めます。</t>
    <rPh sb="12" eb="17">
      <t>ゲスイドウシセツ</t>
    </rPh>
    <rPh sb="18" eb="21">
      <t>ケイカクテキ</t>
    </rPh>
    <rPh sb="23" eb="26">
      <t>コウリツテキ</t>
    </rPh>
    <rPh sb="209" eb="210">
      <t>ツト</t>
    </rPh>
    <phoneticPr fontId="4"/>
  </si>
  <si>
    <t>　現在の経営の健全性は、概ね良好な状態を維持しています。
　しかしながら、今後は老朽化の進行による改築費用の増加や、電気料金をはじめとする物価高騰による流域下水道維持管理費の増加が見込まれています。
　引き続き、経営戦略に基づく適切な事業運営に努め、健全経営の持続を目指していきます。</t>
    <rPh sb="9" eb="10">
      <t>セイ</t>
    </rPh>
    <rPh sb="58" eb="60">
      <t>デンキ</t>
    </rPh>
    <rPh sb="60" eb="62">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</si>
</sst>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0.01</c:v>
                </c:pt>
                <c:pt idx="2">
                  <c:v>0.09</c:v>
                </c:pt>
                <c:pt idx="3">
                  <c:v>7.0000000000000007E-2</c:v>
                </c:pt>
                <c:pt idx="4" formatCode="#,##0.00;&quot;△&quot;#,##0.00">
                  <c:v>0</c:v>
                </c:pt>
              </c:numCache>
            </c:numRef>
          </c:val>
          <c:extLst>
            <c:ext xmlns:c16="http://schemas.microsoft.com/office/drawing/2014/chart" uri="{C3380CC4-5D6E-409C-BE32-E72D297353CC}">
              <c16:uniqueId val="{00000000-B283-45E0-9EB3-8B5476C0D9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B283-45E0-9EB3-8B5476C0D9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21-4E52-8862-8772ECF96F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7321-4E52-8862-8772ECF96F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91.04</c:v>
                </c:pt>
                <c:pt idx="1">
                  <c:v>91.07</c:v>
                </c:pt>
                <c:pt idx="2">
                  <c:v>94.95</c:v>
                </c:pt>
                <c:pt idx="3">
                  <c:v>91.23</c:v>
                </c:pt>
                <c:pt idx="4">
                  <c:v>91.35</c:v>
                </c:pt>
              </c:numCache>
            </c:numRef>
          </c:val>
          <c:extLst>
            <c:ext xmlns:c16="http://schemas.microsoft.com/office/drawing/2014/chart" uri="{C3380CC4-5D6E-409C-BE32-E72D297353CC}">
              <c16:uniqueId val="{00000000-64FA-42FC-9E69-868BA750C0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64FA-42FC-9E69-868BA750C0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104.89</c:v>
                </c:pt>
                <c:pt idx="1">
                  <c:v>103.7</c:v>
                </c:pt>
                <c:pt idx="2">
                  <c:v>104.33</c:v>
                </c:pt>
                <c:pt idx="3">
                  <c:v>104.62</c:v>
                </c:pt>
                <c:pt idx="4">
                  <c:v>104.44</c:v>
                </c:pt>
              </c:numCache>
            </c:numRef>
          </c:val>
          <c:extLst>
            <c:ext xmlns:c16="http://schemas.microsoft.com/office/drawing/2014/chart" uri="{C3380CC4-5D6E-409C-BE32-E72D297353CC}">
              <c16:uniqueId val="{00000000-CF88-4627-92B6-53DF658EF0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CF88-4627-92B6-53DF658EF0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16.440000000000001</c:v>
                </c:pt>
                <c:pt idx="1">
                  <c:v>18.95</c:v>
                </c:pt>
                <c:pt idx="2">
                  <c:v>21.43</c:v>
                </c:pt>
                <c:pt idx="3">
                  <c:v>23.85</c:v>
                </c:pt>
                <c:pt idx="4">
                  <c:v>25.68</c:v>
                </c:pt>
              </c:numCache>
            </c:numRef>
          </c:val>
          <c:extLst>
            <c:ext xmlns:c16="http://schemas.microsoft.com/office/drawing/2014/chart" uri="{C3380CC4-5D6E-409C-BE32-E72D297353CC}">
              <c16:uniqueId val="{00000000-4D9B-4149-9B35-1B34A3F6D8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4D9B-4149-9B35-1B34A3F6D8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5.69</c:v>
                </c:pt>
                <c:pt idx="1">
                  <c:v>6.09</c:v>
                </c:pt>
                <c:pt idx="2">
                  <c:v>6.35</c:v>
                </c:pt>
                <c:pt idx="3">
                  <c:v>7.77</c:v>
                </c:pt>
                <c:pt idx="4">
                  <c:v>7.81</c:v>
                </c:pt>
              </c:numCache>
            </c:numRef>
          </c:val>
          <c:extLst>
            <c:ext xmlns:c16="http://schemas.microsoft.com/office/drawing/2014/chart" uri="{C3380CC4-5D6E-409C-BE32-E72D297353CC}">
              <c16:uniqueId val="{00000000-6259-4C41-8583-269BCD5DA5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6259-4C41-8583-269BCD5DA5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4B-4C7B-98BD-494CC8BF93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F44B-4C7B-98BD-494CC8BF93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147.28</c:v>
                </c:pt>
                <c:pt idx="1">
                  <c:v>136.30000000000001</c:v>
                </c:pt>
                <c:pt idx="2">
                  <c:v>128.47</c:v>
                </c:pt>
                <c:pt idx="3">
                  <c:v>140.65</c:v>
                </c:pt>
                <c:pt idx="4">
                  <c:v>154.69</c:v>
                </c:pt>
              </c:numCache>
            </c:numRef>
          </c:val>
          <c:extLst>
            <c:ext xmlns:c16="http://schemas.microsoft.com/office/drawing/2014/chart" uri="{C3380CC4-5D6E-409C-BE32-E72D297353CC}">
              <c16:uniqueId val="{00000000-7B6F-42C6-BDD2-A65698C4D2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7B6F-42C6-BDD2-A65698C4D2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528.86</c:v>
                </c:pt>
                <c:pt idx="1">
                  <c:v>484.36</c:v>
                </c:pt>
                <c:pt idx="2">
                  <c:v>464.94</c:v>
                </c:pt>
                <c:pt idx="3">
                  <c:v>409.23</c:v>
                </c:pt>
                <c:pt idx="4">
                  <c:v>381.5</c:v>
                </c:pt>
              </c:numCache>
            </c:numRef>
          </c:val>
          <c:extLst>
            <c:ext xmlns:c16="http://schemas.microsoft.com/office/drawing/2014/chart" uri="{C3380CC4-5D6E-409C-BE32-E72D297353CC}">
              <c16:uniqueId val="{00000000-2B7E-49B1-9999-2442B0C825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2B7E-49B1-9999-2442B0C825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97.45</c:v>
                </c:pt>
                <c:pt idx="1">
                  <c:v>95.94</c:v>
                </c:pt>
                <c:pt idx="2">
                  <c:v>100.7</c:v>
                </c:pt>
                <c:pt idx="3">
                  <c:v>102.47</c:v>
                </c:pt>
                <c:pt idx="4">
                  <c:v>102.21</c:v>
                </c:pt>
              </c:numCache>
            </c:numRef>
          </c:val>
          <c:extLst>
            <c:ext xmlns:c16="http://schemas.microsoft.com/office/drawing/2014/chart" uri="{C3380CC4-5D6E-409C-BE32-E72D297353CC}">
              <c16:uniqueId val="{00000000-F91D-44F1-BF80-EB6FA167DF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F91D-44F1-BF80-EB6FA167DF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150.6</c:v>
                </c:pt>
                <c:pt idx="1">
                  <c:v>148</c:v>
                </c:pt>
                <c:pt idx="2">
                  <c:v>142.09</c:v>
                </c:pt>
                <c:pt idx="3">
                  <c:v>141.34</c:v>
                </c:pt>
                <c:pt idx="4">
                  <c:v>143.47999999999999</c:v>
                </c:pt>
              </c:numCache>
            </c:numRef>
          </c:val>
          <c:extLst>
            <c:ext xmlns:c16="http://schemas.microsoft.com/office/drawing/2014/chart" uri="{C3380CC4-5D6E-409C-BE32-E72D297353CC}">
              <c16:uniqueId val="{00000000-B8B0-4DA1-A093-B0254900E2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B8B0-4DA1-A093-B0254900E2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柏市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Ab</v>
      </c>
      <c r="X8" s="39"/>
      <c r="Y8" s="39"/>
      <c r="Z8" s="39"/>
      <c r="AA8" s="39"/>
      <c r="AB8" s="39"/>
      <c r="AC8" s="39"/>
      <c r="AD8" s="40" t="str">
        <f>データ!$M$6</f>
        <v>自治体職員</v>
      </c>
      <c r="AE8" s="40"/>
      <c r="AF8" s="40"/>
      <c r="AG8" s="40"/>
      <c r="AH8" s="40"/>
      <c r="AI8" s="40"/>
      <c r="AJ8" s="40"/>
      <c r="AK8" s="3"/>
      <c r="AL8" s="41">
        <f>データ!S6</f>
        <v>435529</v>
      </c>
      <c r="AM8" s="41"/>
      <c r="AN8" s="41"/>
      <c r="AO8" s="41"/>
      <c r="AP8" s="41"/>
      <c r="AQ8" s="41"/>
      <c r="AR8" s="41"/>
      <c r="AS8" s="41"/>
      <c r="AT8" s="34">
        <f>データ!T6</f>
        <v>114.74</v>
      </c>
      <c r="AU8" s="34"/>
      <c r="AV8" s="34"/>
      <c r="AW8" s="34"/>
      <c r="AX8" s="34"/>
      <c r="AY8" s="34"/>
      <c r="AZ8" s="34"/>
      <c r="BA8" s="34"/>
      <c r="BB8" s="34">
        <f>データ!U6</f>
        <v>3795.79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78.319999999999993</v>
      </c>
      <c r="J10" s="34"/>
      <c r="K10" s="34"/>
      <c r="L10" s="34"/>
      <c r="M10" s="34"/>
      <c r="N10" s="34"/>
      <c r="O10" s="34"/>
      <c r="P10" s="34">
        <f>データ!P6</f>
        <v>90.64</v>
      </c>
      <c r="Q10" s="34"/>
      <c r="R10" s="34"/>
      <c r="S10" s="34"/>
      <c r="T10" s="34"/>
      <c r="U10" s="34"/>
      <c r="V10" s="34"/>
      <c r="W10" s="34">
        <f>データ!Q6</f>
        <v>78.62</v>
      </c>
      <c r="X10" s="34"/>
      <c r="Y10" s="34"/>
      <c r="Z10" s="34"/>
      <c r="AA10" s="34"/>
      <c r="AB10" s="34"/>
      <c r="AC10" s="34"/>
      <c r="AD10" s="41">
        <f>データ!R6</f>
        <v>2357</v>
      </c>
      <c r="AE10" s="41"/>
      <c r="AF10" s="41"/>
      <c r="AG10" s="41"/>
      <c r="AH10" s="41"/>
      <c r="AI10" s="41"/>
      <c r="AJ10" s="41"/>
      <c r="AK10" s="2"/>
      <c r="AL10" s="41">
        <f>データ!V6</f>
        <v>394861</v>
      </c>
      <c r="AM10" s="41"/>
      <c r="AN10" s="41"/>
      <c r="AO10" s="41"/>
      <c r="AP10" s="41"/>
      <c r="AQ10" s="41"/>
      <c r="AR10" s="41"/>
      <c r="AS10" s="41"/>
      <c r="AT10" s="34">
        <f>データ!W6</f>
        <v>46.88</v>
      </c>
      <c r="AU10" s="34"/>
      <c r="AV10" s="34"/>
      <c r="AW10" s="34"/>
      <c r="AX10" s="34"/>
      <c r="AY10" s="34"/>
      <c r="AZ10" s="34"/>
      <c r="BA10" s="34"/>
      <c r="BB10" s="34">
        <f>データ!X6</f>
        <v>8422.7999999999993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3D9Shg8Kegpmhjm4PnUZXK3hrn1Gl4eK9q7sHrh/IZKJhjhfBhKEeLDWwjETvQBFxAgLCCPhMjosuoqlOPxw==" saltValue="pBllj1tHM7imOJUQ4hV5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122173</v>
      </c>
      <c r="D6" s="19">
        <f t="shared" si="3"/>
        <v>46</v>
      </c>
      <c r="E6" s="19">
        <f t="shared" si="3"/>
        <v>17</v>
      </c>
      <c r="F6" s="19">
        <f t="shared" si="3"/>
        <v>1</v>
      </c>
      <c r="G6" s="19">
        <f t="shared" si="3"/>
        <v>0</v>
      </c>
      <c r="H6" s="19" t="str">
        <f t="shared" si="3"/>
        <v>千葉県　柏市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78.319999999999993</v>
      </c>
      <c r="P6" s="20">
        <f t="shared" si="3"/>
        <v>90.64</v>
      </c>
      <c r="Q6" s="20">
        <f t="shared" si="3"/>
        <v>78.62</v>
      </c>
      <c r="R6" s="20">
        <f t="shared" si="3"/>
        <v>2357</v>
      </c>
      <c r="S6" s="20">
        <f t="shared" si="3"/>
        <v>435529</v>
      </c>
      <c r="T6" s="20">
        <f t="shared" si="3"/>
        <v>114.74</v>
      </c>
      <c r="U6" s="20">
        <f t="shared" si="3"/>
        <v>3795.79</v>
      </c>
      <c r="V6" s="20">
        <f t="shared" si="3"/>
        <v>394861</v>
      </c>
      <c r="W6" s="20">
        <f t="shared" si="3"/>
        <v>46.88</v>
      </c>
      <c r="X6" s="20">
        <f t="shared" si="3"/>
        <v>8422.7999999999993</v>
      </c>
      <c r="Y6" s="21">
        <f>IF(Y7="",NA(),Y7)</f>
        <v>104.89</v>
      </c>
      <c r="Z6" s="21">
        <f t="shared" ref="Z6:AH6" si="4">IF(Z7="",NA(),Z7)</f>
        <v>103.7</v>
      </c>
      <c r="AA6" s="21">
        <f t="shared" si="4"/>
        <v>104.33</v>
      </c>
      <c r="AB6" s="21">
        <f t="shared" si="4"/>
        <v>104.62</v>
      </c>
      <c r="AC6" s="21">
        <f t="shared" si="4"/>
        <v>104.44</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147.28</v>
      </c>
      <c r="AV6" s="21">
        <f t="shared" ref="AV6:BD6" si="6">IF(AV7="",NA(),AV7)</f>
        <v>136.30000000000001</v>
      </c>
      <c r="AW6" s="21">
        <f t="shared" si="6"/>
        <v>128.47</v>
      </c>
      <c r="AX6" s="21">
        <f t="shared" si="6"/>
        <v>140.65</v>
      </c>
      <c r="AY6" s="21">
        <f t="shared" si="6"/>
        <v>154.69</v>
      </c>
      <c r="AZ6" s="21">
        <f t="shared" si="6"/>
        <v>88.1</v>
      </c>
      <c r="BA6" s="21">
        <f t="shared" si="6"/>
        <v>84.84</v>
      </c>
      <c r="BB6" s="21">
        <f t="shared" si="6"/>
        <v>88.42</v>
      </c>
      <c r="BC6" s="21">
        <f t="shared" si="6"/>
        <v>93.63</v>
      </c>
      <c r="BD6" s="21">
        <f t="shared" si="6"/>
        <v>100.41</v>
      </c>
      <c r="BE6" s="20" t="str">
        <f>IF(BE7="","",IF(BE7="-","【-】","【"&amp;SUBSTITUTE(TEXT(BE7,"#,##0.00"),"-","△")&amp;"】"))</f>
        <v>【78.43】</v>
      </c>
      <c r="BF6" s="21">
        <f>IF(BF7="",NA(),BF7)</f>
        <v>528.86</v>
      </c>
      <c r="BG6" s="21">
        <f t="shared" ref="BG6:BO6" si="7">IF(BG7="",NA(),BG7)</f>
        <v>484.36</v>
      </c>
      <c r="BH6" s="21">
        <f t="shared" si="7"/>
        <v>464.94</v>
      </c>
      <c r="BI6" s="21">
        <f t="shared" si="7"/>
        <v>409.23</v>
      </c>
      <c r="BJ6" s="21">
        <f t="shared" si="7"/>
        <v>381.5</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97.45</v>
      </c>
      <c r="BR6" s="21">
        <f t="shared" ref="BR6:BZ6" si="8">IF(BR7="",NA(),BR7)</f>
        <v>95.94</v>
      </c>
      <c r="BS6" s="21">
        <f t="shared" si="8"/>
        <v>100.7</v>
      </c>
      <c r="BT6" s="21">
        <f t="shared" si="8"/>
        <v>102.47</v>
      </c>
      <c r="BU6" s="21">
        <f t="shared" si="8"/>
        <v>102.21</v>
      </c>
      <c r="BV6" s="21">
        <f t="shared" si="8"/>
        <v>101.62</v>
      </c>
      <c r="BW6" s="21">
        <f t="shared" si="8"/>
        <v>102.36</v>
      </c>
      <c r="BX6" s="21">
        <f t="shared" si="8"/>
        <v>103.76</v>
      </c>
      <c r="BY6" s="21">
        <f t="shared" si="8"/>
        <v>103.57</v>
      </c>
      <c r="BZ6" s="21">
        <f t="shared" si="8"/>
        <v>104.04</v>
      </c>
      <c r="CA6" s="20" t="str">
        <f>IF(CA7="","",IF(CA7="-","【-】","【"&amp;SUBSTITUTE(TEXT(CA7,"#,##0.00"),"-","△")&amp;"】"))</f>
        <v>【97.81】</v>
      </c>
      <c r="CB6" s="21">
        <f>IF(CB7="",NA(),CB7)</f>
        <v>150.6</v>
      </c>
      <c r="CC6" s="21">
        <f t="shared" ref="CC6:CK6" si="9">IF(CC7="",NA(),CC7)</f>
        <v>148</v>
      </c>
      <c r="CD6" s="21">
        <f t="shared" si="9"/>
        <v>142.09</v>
      </c>
      <c r="CE6" s="21">
        <f t="shared" si="9"/>
        <v>141.34</v>
      </c>
      <c r="CF6" s="21">
        <f t="shared" si="9"/>
        <v>143.47999999999999</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91.04</v>
      </c>
      <c r="CY6" s="21">
        <f t="shared" ref="CY6:DG6" si="11">IF(CY7="",NA(),CY7)</f>
        <v>91.07</v>
      </c>
      <c r="CZ6" s="21">
        <f t="shared" si="11"/>
        <v>94.95</v>
      </c>
      <c r="DA6" s="21">
        <f t="shared" si="11"/>
        <v>91.23</v>
      </c>
      <c r="DB6" s="21">
        <f t="shared" si="11"/>
        <v>91.35</v>
      </c>
      <c r="DC6" s="21">
        <f t="shared" si="11"/>
        <v>97</v>
      </c>
      <c r="DD6" s="21">
        <f t="shared" si="11"/>
        <v>97.24</v>
      </c>
      <c r="DE6" s="21">
        <f t="shared" si="11"/>
        <v>97.79</v>
      </c>
      <c r="DF6" s="21">
        <f t="shared" si="11"/>
        <v>97.75</v>
      </c>
      <c r="DG6" s="21">
        <f t="shared" si="11"/>
        <v>97.83</v>
      </c>
      <c r="DH6" s="20" t="str">
        <f>IF(DH7="","",IF(DH7="-","【-】","【"&amp;SUBSTITUTE(TEXT(DH7,"#,##0.00"),"-","△")&amp;"】"))</f>
        <v>【95.91】</v>
      </c>
      <c r="DI6" s="21">
        <f>IF(DI7="",NA(),DI7)</f>
        <v>16.440000000000001</v>
      </c>
      <c r="DJ6" s="21">
        <f t="shared" ref="DJ6:DR6" si="12">IF(DJ7="",NA(),DJ7)</f>
        <v>18.95</v>
      </c>
      <c r="DK6" s="21">
        <f t="shared" si="12"/>
        <v>21.43</v>
      </c>
      <c r="DL6" s="21">
        <f t="shared" si="12"/>
        <v>23.85</v>
      </c>
      <c r="DM6" s="21">
        <f t="shared" si="12"/>
        <v>25.68</v>
      </c>
      <c r="DN6" s="21">
        <f t="shared" si="12"/>
        <v>30.6</v>
      </c>
      <c r="DO6" s="21">
        <f t="shared" si="12"/>
        <v>27.39</v>
      </c>
      <c r="DP6" s="21">
        <f t="shared" si="12"/>
        <v>30.42</v>
      </c>
      <c r="DQ6" s="21">
        <f t="shared" si="12"/>
        <v>32.96</v>
      </c>
      <c r="DR6" s="21">
        <f t="shared" si="12"/>
        <v>34.909999999999997</v>
      </c>
      <c r="DS6" s="20" t="str">
        <f>IF(DS7="","",IF(DS7="-","【-】","【"&amp;SUBSTITUTE(TEXT(DS7,"#,##0.00"),"-","△")&amp;"】"))</f>
        <v>【41.09】</v>
      </c>
      <c r="DT6" s="21">
        <f>IF(DT7="",NA(),DT7)</f>
        <v>5.69</v>
      </c>
      <c r="DU6" s="21">
        <f t="shared" ref="DU6:EC6" si="13">IF(DU7="",NA(),DU7)</f>
        <v>6.09</v>
      </c>
      <c r="DV6" s="21">
        <f t="shared" si="13"/>
        <v>6.35</v>
      </c>
      <c r="DW6" s="21">
        <f t="shared" si="13"/>
        <v>7.77</v>
      </c>
      <c r="DX6" s="21">
        <f t="shared" si="13"/>
        <v>7.81</v>
      </c>
      <c r="DY6" s="21">
        <f t="shared" si="13"/>
        <v>5.0199999999999996</v>
      </c>
      <c r="DZ6" s="21">
        <f t="shared" si="13"/>
        <v>5.86</v>
      </c>
      <c r="EA6" s="21">
        <f t="shared" si="13"/>
        <v>6.66</v>
      </c>
      <c r="EB6" s="21">
        <f t="shared" si="13"/>
        <v>8.49</v>
      </c>
      <c r="EC6" s="21">
        <f t="shared" si="13"/>
        <v>10.08</v>
      </c>
      <c r="ED6" s="20" t="str">
        <f>IF(ED7="","",IF(ED7="-","【-】","【"&amp;SUBSTITUTE(TEXT(ED7,"#,##0.00"),"-","△")&amp;"】"))</f>
        <v>【8.68】</v>
      </c>
      <c r="EE6" s="21">
        <f>IF(EE7="",NA(),EE7)</f>
        <v>0.08</v>
      </c>
      <c r="EF6" s="21">
        <f t="shared" ref="EF6:EN6" si="14">IF(EF7="",NA(),EF7)</f>
        <v>0.01</v>
      </c>
      <c r="EG6" s="21">
        <f t="shared" si="14"/>
        <v>0.09</v>
      </c>
      <c r="EH6" s="21">
        <f t="shared" si="14"/>
        <v>7.0000000000000007E-2</v>
      </c>
      <c r="EI6" s="20">
        <f t="shared" si="14"/>
        <v>0</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122173</v>
      </c>
      <c r="D7" s="23">
        <v>46</v>
      </c>
      <c r="E7" s="23">
        <v>17</v>
      </c>
      <c r="F7" s="23">
        <v>1</v>
      </c>
      <c r="G7" s="23">
        <v>0</v>
      </c>
      <c r="H7" s="23" t="s">
        <v>96</v>
      </c>
      <c r="I7" s="23" t="s">
        <v>97</v>
      </c>
      <c r="J7" s="23" t="s">
        <v>98</v>
      </c>
      <c r="K7" s="23" t="s">
        <v>99</v>
      </c>
      <c r="L7" s="23" t="s">
        <v>100</v>
      </c>
      <c r="M7" s="23" t="s">
        <v>101</v>
      </c>
      <c r="N7" s="24" t="s">
        <v>102</v>
      </c>
      <c r="O7" s="24">
        <v>78.319999999999993</v>
      </c>
      <c r="P7" s="24">
        <v>90.64</v>
      </c>
      <c r="Q7" s="24">
        <v>78.62</v>
      </c>
      <c r="R7" s="24">
        <v>2357</v>
      </c>
      <c r="S7" s="24">
        <v>435529</v>
      </c>
      <c r="T7" s="24">
        <v>114.74</v>
      </c>
      <c r="U7" s="24">
        <v>3795.79</v>
      </c>
      <c r="V7" s="24">
        <v>394861</v>
      </c>
      <c r="W7" s="24">
        <v>46.88</v>
      </c>
      <c r="X7" s="24">
        <v>8422.7999999999993</v>
      </c>
      <c r="Y7" s="24">
        <v>104.89</v>
      </c>
      <c r="Z7" s="24">
        <v>103.7</v>
      </c>
      <c r="AA7" s="24">
        <v>104.33</v>
      </c>
      <c r="AB7" s="24">
        <v>104.62</v>
      </c>
      <c r="AC7" s="24">
        <v>104.44</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147.28</v>
      </c>
      <c r="AV7" s="24">
        <v>136.30000000000001</v>
      </c>
      <c r="AW7" s="24">
        <v>128.47</v>
      </c>
      <c r="AX7" s="24">
        <v>140.65</v>
      </c>
      <c r="AY7" s="24">
        <v>154.69</v>
      </c>
      <c r="AZ7" s="24">
        <v>88.1</v>
      </c>
      <c r="BA7" s="24">
        <v>84.84</v>
      </c>
      <c r="BB7" s="24">
        <v>88.42</v>
      </c>
      <c r="BC7" s="24">
        <v>93.63</v>
      </c>
      <c r="BD7" s="24">
        <v>100.41</v>
      </c>
      <c r="BE7" s="24">
        <v>78.430000000000007</v>
      </c>
      <c r="BF7" s="24">
        <v>528.86</v>
      </c>
      <c r="BG7" s="24">
        <v>484.36</v>
      </c>
      <c r="BH7" s="24">
        <v>464.94</v>
      </c>
      <c r="BI7" s="24">
        <v>409.23</v>
      </c>
      <c r="BJ7" s="24">
        <v>381.5</v>
      </c>
      <c r="BK7" s="24">
        <v>585.55999999999995</v>
      </c>
      <c r="BL7" s="24">
        <v>565.62</v>
      </c>
      <c r="BM7" s="24">
        <v>544.61</v>
      </c>
      <c r="BN7" s="24">
        <v>525.07000000000005</v>
      </c>
      <c r="BO7" s="24">
        <v>499.16</v>
      </c>
      <c r="BP7" s="24">
        <v>630.82000000000005</v>
      </c>
      <c r="BQ7" s="24">
        <v>97.45</v>
      </c>
      <c r="BR7" s="24">
        <v>95.94</v>
      </c>
      <c r="BS7" s="24">
        <v>100.7</v>
      </c>
      <c r="BT7" s="24">
        <v>102.47</v>
      </c>
      <c r="BU7" s="24">
        <v>102.21</v>
      </c>
      <c r="BV7" s="24">
        <v>101.62</v>
      </c>
      <c r="BW7" s="24">
        <v>102.36</v>
      </c>
      <c r="BX7" s="24">
        <v>103.76</v>
      </c>
      <c r="BY7" s="24">
        <v>103.57</v>
      </c>
      <c r="BZ7" s="24">
        <v>104.04</v>
      </c>
      <c r="CA7" s="24">
        <v>97.81</v>
      </c>
      <c r="CB7" s="24">
        <v>150.6</v>
      </c>
      <c r="CC7" s="24">
        <v>148</v>
      </c>
      <c r="CD7" s="24">
        <v>142.09</v>
      </c>
      <c r="CE7" s="24">
        <v>141.34</v>
      </c>
      <c r="CF7" s="24">
        <v>143.47999999999999</v>
      </c>
      <c r="CG7" s="24">
        <v>117.41</v>
      </c>
      <c r="CH7" s="24">
        <v>114.01</v>
      </c>
      <c r="CI7" s="24">
        <v>111.18</v>
      </c>
      <c r="CJ7" s="24">
        <v>111.78</v>
      </c>
      <c r="CK7" s="24">
        <v>112.75</v>
      </c>
      <c r="CL7" s="24">
        <v>138.75</v>
      </c>
      <c r="CM7" s="24" t="s">
        <v>102</v>
      </c>
      <c r="CN7" s="24" t="s">
        <v>102</v>
      </c>
      <c r="CO7" s="24" t="s">
        <v>102</v>
      </c>
      <c r="CP7" s="24" t="s">
        <v>102</v>
      </c>
      <c r="CQ7" s="24" t="s">
        <v>102</v>
      </c>
      <c r="CR7" s="24">
        <v>67.37</v>
      </c>
      <c r="CS7" s="24">
        <v>67.709999999999994</v>
      </c>
      <c r="CT7" s="24">
        <v>67.13</v>
      </c>
      <c r="CU7" s="24">
        <v>66.819999999999993</v>
      </c>
      <c r="CV7" s="24">
        <v>65.98</v>
      </c>
      <c r="CW7" s="24">
        <v>58.94</v>
      </c>
      <c r="CX7" s="24">
        <v>91.04</v>
      </c>
      <c r="CY7" s="24">
        <v>91.07</v>
      </c>
      <c r="CZ7" s="24">
        <v>94.95</v>
      </c>
      <c r="DA7" s="24">
        <v>91.23</v>
      </c>
      <c r="DB7" s="24">
        <v>91.35</v>
      </c>
      <c r="DC7" s="24">
        <v>97</v>
      </c>
      <c r="DD7" s="24">
        <v>97.24</v>
      </c>
      <c r="DE7" s="24">
        <v>97.79</v>
      </c>
      <c r="DF7" s="24">
        <v>97.75</v>
      </c>
      <c r="DG7" s="24">
        <v>97.83</v>
      </c>
      <c r="DH7" s="24">
        <v>95.91</v>
      </c>
      <c r="DI7" s="24">
        <v>16.440000000000001</v>
      </c>
      <c r="DJ7" s="24">
        <v>18.95</v>
      </c>
      <c r="DK7" s="24">
        <v>21.43</v>
      </c>
      <c r="DL7" s="24">
        <v>23.85</v>
      </c>
      <c r="DM7" s="24">
        <v>25.68</v>
      </c>
      <c r="DN7" s="24">
        <v>30.6</v>
      </c>
      <c r="DO7" s="24">
        <v>27.39</v>
      </c>
      <c r="DP7" s="24">
        <v>30.42</v>
      </c>
      <c r="DQ7" s="24">
        <v>32.96</v>
      </c>
      <c r="DR7" s="24">
        <v>34.909999999999997</v>
      </c>
      <c r="DS7" s="24">
        <v>41.09</v>
      </c>
      <c r="DT7" s="24">
        <v>5.69</v>
      </c>
      <c r="DU7" s="24">
        <v>6.09</v>
      </c>
      <c r="DV7" s="24">
        <v>6.35</v>
      </c>
      <c r="DW7" s="24">
        <v>7.77</v>
      </c>
      <c r="DX7" s="24">
        <v>7.81</v>
      </c>
      <c r="DY7" s="24">
        <v>5.0199999999999996</v>
      </c>
      <c r="DZ7" s="24">
        <v>5.86</v>
      </c>
      <c r="EA7" s="24">
        <v>6.66</v>
      </c>
      <c r="EB7" s="24">
        <v>8.49</v>
      </c>
      <c r="EC7" s="24">
        <v>10.08</v>
      </c>
      <c r="ED7" s="24">
        <v>8.68</v>
      </c>
      <c r="EE7" s="24">
        <v>0.08</v>
      </c>
      <c r="EF7" s="24">
        <v>0.01</v>
      </c>
      <c r="EG7" s="24">
        <v>0.09</v>
      </c>
      <c r="EH7" s="24">
        <v>7.0000000000000007E-2</v>
      </c>
      <c r="EI7" s="24">
        <v>0</v>
      </c>
      <c r="EJ7" s="24">
        <v>0.19</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2025-01-29T23:45:49Z</cp:lastPrinted>
  <dcterms:created xsi:type="dcterms:W3CDTF">2025-01-24T07:00:20Z</dcterms:created>
  <dcterms:modified xsi:type="dcterms:W3CDTF">2025-01-29T23:45:53Z</dcterms:modified>
  <cp:category/>
</cp:coreProperties>
</file>