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Dstfs02\01170_市町村課$\01_所属全体フォルダ\6理財班\41-公営企業\R06\07_経営比較分析表\02_経営比較分析表\06_最終データ\010 上水道（末端）\"/>
    </mc:Choice>
  </mc:AlternateContent>
  <xr:revisionPtr revIDLastSave="0" documentId="13_ncr:1_{99B34A0D-E20F-4DD5-A3CF-59AEEB3AE198}" xr6:coauthVersionLast="47" xr6:coauthVersionMax="47" xr10:uidLastSave="{00000000-0000-0000-0000-000000000000}"/>
  <workbookProtection workbookAlgorithmName="SHA-512" workbookHashValue="EUkyrsXrAO/t+3EkMhfl9YYwRHvPkxUeuxdfnrXTvKAqSPiSxlLMZuz6+Fa6xUAN2Sz8b9r/v503kVpfKRtFoQ==" workbookSaltValue="c41ya3zE9Azn6kLgiFJM9A=="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AL8" i="4" s="1"/>
  <c r="Q6" i="5"/>
  <c r="W10" i="4" s="1"/>
  <c r="P6" i="5"/>
  <c r="P10" i="4" s="1"/>
  <c r="O6" i="5"/>
  <c r="I10" i="4" s="1"/>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H85" i="4"/>
  <c r="F85" i="4"/>
  <c r="BB10" i="4"/>
  <c r="AL10" i="4"/>
  <c r="B10" i="4"/>
  <c r="BB8" i="4"/>
  <c r="AT8" i="4"/>
  <c r="AD8" i="4"/>
  <c r="W8" i="4"/>
  <c r="P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<sst xmlns="http://schemas.openxmlformats.org/spreadsheetml/2006/main" count="228" uniqueCount="113">
  <si>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</si>
  <si>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</si>
  <si>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</si>
  <si>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</si>
  <si>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</si>
  <si>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</si>
  <si>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</si>
  <si>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</si>
  <si>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</si>
  <si>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</si>
  <si>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</si>
  <si>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</si>
  <si>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</si>
  <si>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</si>
  <si>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</si>
  <si>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</si>
  <si>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</si>
  <si>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</si>
  <si>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</si>
  <si>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</si>
  <si>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</si>
  <si>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</si>
  <si>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</si>
  <si>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</si>
  <si>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</si>
  <si>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</si>
  <si>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</si>
  <si>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</si>
  <si>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</si>
  <si>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</si>
  <si>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</si>
  <si>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</si>
  <si>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</si>
  <si>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</si>
  <si>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</si>
  <si>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</si>
  <si>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</si>
  <si>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</si>
  <si>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</si>
  <si>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</si>
  <si>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</si>
  <si>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</si>
  <si>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</si>
  <si>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</si>
  <si>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</si>
  <si>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</si>
  <si>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</si>
  <si>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</si>
  <si>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</si>
  <si>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</si>
  <si>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</si>
  <si>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</si>
  <si>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</si>
  <si>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</si>
  <si>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</si>
  <si>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</si>
  <si>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</si>
  <si>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</si>
  <si>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</si>
  <si>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</si>
  <si>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</si>
  <si>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</si>
  <si>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</si>
  <si>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</si>
  <si>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</si>
  <si>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</si>
  <si>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</si>
  <si>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</si>
  <si>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</si>
  <si>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</si>
  <si>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</si>
  <si>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</si>
  <si>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</si>
  <si>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</si>
  <si>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</si>
  <si>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</si>
  <si>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</si>
  <si>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</si>
  <si>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</si>
  <si>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</si>
  <si>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</si>
  <si>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</si>
  <si>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</si>
  <si>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</si>
  <si>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</si>
  <si>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</si>
  <si>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</si>
  <si>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</si>
  <si>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</si>
  <si>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</si>
  <si>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</si>
  <si>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</si>
  <si>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勝浦市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</si>
  <si>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</si>
  <si>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</si>
  <si>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</si>
  <si>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</si>
  <si>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</si>
  <si>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</si>
  <si>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</si>
  <si>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</si>
  <si>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</si>
  <si>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</si>
  <si>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</si>
  <si>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</si>
  <si>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</si>
  <si>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</si>
  <si>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</si>
  <si>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</si>
  <si>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</si>
  <si>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有形固定資産減価償却率及び管路経年化率が全国平均・類似団体平均値を上回っていることから資産及び管路の老朽化が進んでいる状況であるため、老朽化対策が重要課題と認識しており、計画的な管路の更新が必要であるものの、財源確保及び少ない人員での対応となるため飛躍的な進捗を求めることは難しい状況にある。
　また、同年代に整備されたものも多く老朽化が進行しており、今後計画的な更新を進めていくためには組織体制の整備や財源の確保が必要である。
　更新については、水道ビジョン及び管路更新計画に基づき、緊急性や施設の重要度を考慮し、費用の平準化を図りながら、計画的な更新が必要である。</t>
    <phoneticPr fontId="4"/>
  </si>
  <si>
    <t>経営状況としては、人口減少や大口使用者の減少など水道事業収益が減少している状況にあり、今後も減少傾向が続くと見込まれる一方で、安全で安定した水の供給確保のために老朽化した施設や設備の更新・整備及び水質の管理等を計画的に実施しなければならないことから、更新需要と収支のバランスを取りながら持続可能な健全経営に一層努める必要がある。
　今後は、経営戦略に記された将来推計に基づいて、実態に即した施設の維持管理と事業の健全経営に努め、収納体制の強化・経費削減等による経営基盤強化を図り、老朽化の更新工事などにより有収率の改善に取り組み、併せて計画的な施設整備を進めていく必要がある。
　また、夷隅地域の末端給水事業体の統合広域化について推進していく。</t>
    <phoneticPr fontId="4"/>
  </si>
  <si>
    <t>主な収入源である給水収益は給水人口の減少、大口使用者の減少や節水機器の普及等により減少傾向にある。
　➀経常収支比率については、令和元年度以降100％を下回っていたが令和４年度は100％を上回った。これは一般会計繰入金の営業外収益の増によるものである。令和５年度は再び100％を下回った。
　➁累積欠損金比率は欠損金を生じていないため、この５年間全て０％で推移しており、経営については概ね適正に維持されているものと考えられる。
　③流動比率は100％を上回っていることから、短期的な支払い能力は確保できている。
　④企業債残高対給水収益比率は、類似団体平均値を下回っているが、この先施設更新の増加が見込まれる中でより効率的な資金計画を検討していく必要がある。
　⑤料金回収率は、100％を下回っている状況にあり、他会計補助金等の料金収入以外への依存が大きい状況にある。
　⑥給水原価は、受水費の割合が高いこともあり、類似団体平均と比較して非常に高い状況にある。
　⑦施設利用率は、減少が続いている給水人口や節水型設備の普及により、年々水需要が減少していることから、類似団体平均値を下回っていることもあり、今後の水需要動向によっては施設規模の見直しを検討する必要がある。                    　　　　　　　　　　    　　　　  
  ⑧有収率においては、前年度比1.42ポイント減の68.15％になり、類似団体平均値及び全国平均を下回っていることもあり、安定給水の観点からも漏水防止のための維持管理及び管路更新を計画的に実施し、有収率向上に努め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</si>
</sst>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0.05</c:v>
                </c:pt>
                <c:pt idx="1">
                  <c:v>0.5</c:v>
                </c:pt>
                <c:pt idx="2">
                  <c:v>0.11</c:v>
                </c:pt>
                <c:pt idx="3">
                  <c:v>7.0000000000000007E-2</c:v>
                </c:pt>
                <c:pt idx="4">
                  <c:v>7.0000000000000007E-2</c:v>
                </c:pt>
              </c:numCache>
            </c:numRef>
          </c:val>
          <c:extLst>
            <c:ext xmlns:c16="http://schemas.microsoft.com/office/drawing/2014/chart" uri="{C3380CC4-5D6E-409C-BE32-E72D297353CC}">
              <c16:uniqueId val="{00000000-ED27-4E66-8EB8-9EF50E112AA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ED27-4E66-8EB8-9EF50E112AA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33.799999999999997</c:v>
                </c:pt>
                <c:pt idx="1">
                  <c:v>33.590000000000003</c:v>
                </c:pt>
                <c:pt idx="2">
                  <c:v>34.31</c:v>
                </c:pt>
                <c:pt idx="3">
                  <c:v>34.25</c:v>
                </c:pt>
                <c:pt idx="4">
                  <c:v>34.18</c:v>
                </c:pt>
              </c:numCache>
            </c:numRef>
          </c:val>
          <c:extLst>
            <c:ext xmlns:c16="http://schemas.microsoft.com/office/drawing/2014/chart" uri="{C3380CC4-5D6E-409C-BE32-E72D297353CC}">
              <c16:uniqueId val="{00000000-669A-4151-8C64-41BF2230C13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669A-4151-8C64-41BF2230C13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74.5</c:v>
                </c:pt>
                <c:pt idx="1">
                  <c:v>71.73</c:v>
                </c:pt>
                <c:pt idx="2">
                  <c:v>69.010000000000005</c:v>
                </c:pt>
                <c:pt idx="3">
                  <c:v>69.569999999999993</c:v>
                </c:pt>
                <c:pt idx="4">
                  <c:v>68.150000000000006</c:v>
                </c:pt>
              </c:numCache>
            </c:numRef>
          </c:val>
          <c:extLst>
            <c:ext xmlns:c16="http://schemas.microsoft.com/office/drawing/2014/chart" uri="{C3380CC4-5D6E-409C-BE32-E72D297353CC}">
              <c16:uniqueId val="{00000000-D3CB-4E77-80AA-E5E532FB858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D3CB-4E77-80AA-E5E532FB858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98.16</c:v>
                </c:pt>
                <c:pt idx="1">
                  <c:v>93.27</c:v>
                </c:pt>
                <c:pt idx="2">
                  <c:v>97.83</c:v>
                </c:pt>
                <c:pt idx="3">
                  <c:v>106.5</c:v>
                </c:pt>
                <c:pt idx="4">
                  <c:v>94.26</c:v>
                </c:pt>
              </c:numCache>
            </c:numRef>
          </c:val>
          <c:extLst>
            <c:ext xmlns:c16="http://schemas.microsoft.com/office/drawing/2014/chart" uri="{C3380CC4-5D6E-409C-BE32-E72D297353CC}">
              <c16:uniqueId val="{00000000-DBE0-4A9F-8C53-67C3D569564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DBE0-4A9F-8C53-67C3D569564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57.58</c:v>
                </c:pt>
                <c:pt idx="1">
                  <c:v>58.04</c:v>
                </c:pt>
                <c:pt idx="2">
                  <c:v>59.48</c:v>
                </c:pt>
                <c:pt idx="3">
                  <c:v>60.92</c:v>
                </c:pt>
                <c:pt idx="4">
                  <c:v>62.09</c:v>
                </c:pt>
              </c:numCache>
            </c:numRef>
          </c:val>
          <c:extLst>
            <c:ext xmlns:c16="http://schemas.microsoft.com/office/drawing/2014/chart" uri="{C3380CC4-5D6E-409C-BE32-E72D297353CC}">
              <c16:uniqueId val="{00000000-7915-4181-B414-B55D900DCFB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7915-4181-B414-B55D900DCFB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35.58</c:v>
                </c:pt>
                <c:pt idx="1">
                  <c:v>35.229999999999997</c:v>
                </c:pt>
                <c:pt idx="2">
                  <c:v>35.69</c:v>
                </c:pt>
                <c:pt idx="3">
                  <c:v>36.14</c:v>
                </c:pt>
                <c:pt idx="4">
                  <c:v>36.130000000000003</c:v>
                </c:pt>
              </c:numCache>
            </c:numRef>
          </c:val>
          <c:extLst>
            <c:ext xmlns:c16="http://schemas.microsoft.com/office/drawing/2014/chart" uri="{C3380CC4-5D6E-409C-BE32-E72D297353CC}">
              <c16:uniqueId val="{00000000-EFBD-4E8C-8820-6E3C8E3AF3D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EFBD-4E8C-8820-6E3C8E3AF3D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DED-4AD0-AFAA-88BE7BA021F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3DED-4AD0-AFAA-88BE7BA021F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315.13</c:v>
                </c:pt>
                <c:pt idx="1">
                  <c:v>303.93</c:v>
                </c:pt>
                <c:pt idx="2">
                  <c:v>558.13</c:v>
                </c:pt>
                <c:pt idx="3">
                  <c:v>856.89</c:v>
                </c:pt>
                <c:pt idx="4">
                  <c:v>735.09</c:v>
                </c:pt>
              </c:numCache>
            </c:numRef>
          </c:val>
          <c:extLst>
            <c:ext xmlns:c16="http://schemas.microsoft.com/office/drawing/2014/chart" uri="{C3380CC4-5D6E-409C-BE32-E72D297353CC}">
              <c16:uniqueId val="{00000000-16C5-41ED-A449-31FEBE41F0E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16C5-41ED-A449-31FEBE41F0E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275.93</c:v>
                </c:pt>
                <c:pt idx="1">
                  <c:v>331.52</c:v>
                </c:pt>
                <c:pt idx="2">
                  <c:v>295.25</c:v>
                </c:pt>
                <c:pt idx="3">
                  <c:v>303.32</c:v>
                </c:pt>
                <c:pt idx="4">
                  <c:v>290.99</c:v>
                </c:pt>
              </c:numCache>
            </c:numRef>
          </c:val>
          <c:extLst>
            <c:ext xmlns:c16="http://schemas.microsoft.com/office/drawing/2014/chart" uri="{C3380CC4-5D6E-409C-BE32-E72D297353CC}">
              <c16:uniqueId val="{00000000-3008-4D96-8275-D850A28FE07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3008-4D96-8275-D850A28FE07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97.39</c:v>
                </c:pt>
                <c:pt idx="1">
                  <c:v>84.4</c:v>
                </c:pt>
                <c:pt idx="2">
                  <c:v>90.49</c:v>
                </c:pt>
                <c:pt idx="3">
                  <c:v>85.51</c:v>
                </c:pt>
                <c:pt idx="4">
                  <c:v>86.87</c:v>
                </c:pt>
              </c:numCache>
            </c:numRef>
          </c:val>
          <c:extLst>
            <c:ext xmlns:c16="http://schemas.microsoft.com/office/drawing/2014/chart" uri="{C3380CC4-5D6E-409C-BE32-E72D297353CC}">
              <c16:uniqueId val="{00000000-4767-4598-A800-E6FCFF9E671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4767-4598-A800-E6FCFF9E671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325.54000000000002</c:v>
                </c:pt>
                <c:pt idx="1">
                  <c:v>338.85</c:v>
                </c:pt>
                <c:pt idx="2">
                  <c:v>348.17</c:v>
                </c:pt>
                <c:pt idx="3">
                  <c:v>344.24</c:v>
                </c:pt>
                <c:pt idx="4">
                  <c:v>357.74</c:v>
                </c:pt>
              </c:numCache>
            </c:numRef>
          </c:val>
          <c:extLst>
            <c:ext xmlns:c16="http://schemas.microsoft.com/office/drawing/2014/chart" uri="{C3380CC4-5D6E-409C-BE32-E72D297353CC}">
              <c16:uniqueId val="{00000000-9C84-492D-8F09-6DE1A1A3274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9C84-492D-8F09-6DE1A1A3274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千葉県　勝浦市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A6</v>
      </c>
      <c r="X8" s="43"/>
      <c r="Y8" s="43"/>
      <c r="Z8" s="43"/>
      <c r="AA8" s="43"/>
      <c r="AB8" s="43"/>
      <c r="AC8" s="43"/>
      <c r="AD8" s="43" t="str">
        <f>データ!$M$6</f>
        <v>非設置</v>
      </c>
      <c r="AE8" s="43"/>
      <c r="AF8" s="43"/>
      <c r="AG8" s="43"/>
      <c r="AH8" s="43"/>
      <c r="AI8" s="43"/>
      <c r="AJ8" s="43"/>
      <c r="AK8" s="2"/>
      <c r="AL8" s="44">
        <f>データ!$R$6</f>
        <v>15663</v>
      </c>
      <c r="AM8" s="44"/>
      <c r="AN8" s="44"/>
      <c r="AO8" s="44"/>
      <c r="AP8" s="44"/>
      <c r="AQ8" s="44"/>
      <c r="AR8" s="44"/>
      <c r="AS8" s="44"/>
      <c r="AT8" s="45">
        <f>データ!$S$6</f>
        <v>93.96</v>
      </c>
      <c r="AU8" s="46"/>
      <c r="AV8" s="46"/>
      <c r="AW8" s="46"/>
      <c r="AX8" s="46"/>
      <c r="AY8" s="46"/>
      <c r="AZ8" s="46"/>
      <c r="BA8" s="46"/>
      <c r="BB8" s="47">
        <f>データ!$T$6</f>
        <v>166.7</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62.1</v>
      </c>
      <c r="J10" s="46"/>
      <c r="K10" s="46"/>
      <c r="L10" s="46"/>
      <c r="M10" s="46"/>
      <c r="N10" s="46"/>
      <c r="O10" s="80"/>
      <c r="P10" s="47">
        <f>データ!$P$6</f>
        <v>98.67</v>
      </c>
      <c r="Q10" s="47"/>
      <c r="R10" s="47"/>
      <c r="S10" s="47"/>
      <c r="T10" s="47"/>
      <c r="U10" s="47"/>
      <c r="V10" s="47"/>
      <c r="W10" s="44">
        <f>データ!$Q$6</f>
        <v>4862</v>
      </c>
      <c r="X10" s="44"/>
      <c r="Y10" s="44"/>
      <c r="Z10" s="44"/>
      <c r="AA10" s="44"/>
      <c r="AB10" s="44"/>
      <c r="AC10" s="44"/>
      <c r="AD10" s="2"/>
      <c r="AE10" s="2"/>
      <c r="AF10" s="2"/>
      <c r="AG10" s="2"/>
      <c r="AH10" s="2"/>
      <c r="AI10" s="2"/>
      <c r="AJ10" s="2"/>
      <c r="AK10" s="2"/>
      <c r="AL10" s="44">
        <f>データ!$U$6</f>
        <v>15260</v>
      </c>
      <c r="AM10" s="44"/>
      <c r="AN10" s="44"/>
      <c r="AO10" s="44"/>
      <c r="AP10" s="44"/>
      <c r="AQ10" s="44"/>
      <c r="AR10" s="44"/>
      <c r="AS10" s="44"/>
      <c r="AT10" s="45">
        <f>データ!$V$6</f>
        <v>93.96</v>
      </c>
      <c r="AU10" s="46"/>
      <c r="AV10" s="46"/>
      <c r="AW10" s="46"/>
      <c r="AX10" s="46"/>
      <c r="AY10" s="46"/>
      <c r="AZ10" s="46"/>
      <c r="BA10" s="46"/>
      <c r="BB10" s="47">
        <f>データ!$W$6</f>
        <v>162.41</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112</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20.100000000000001"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20.100000000000001"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20.100000000000001"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20.100000000000001"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20.100000000000001"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110</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ODkSPDeeDnbjDu/Aje2jRoKJe+kCzzvu8cG7u8+QyAx62YNnZPNOS4qzDt6rR01AALO9iBlvGOGcey9S/4Br7w==" saltValue="Wh83hJA2PPM0FPZAMRvkX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27</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52</v>
      </c>
      <c r="B4" s="17"/>
      <c r="C4" s="17"/>
      <c r="D4" s="17"/>
      <c r="E4" s="17"/>
      <c r="F4" s="17"/>
      <c r="G4" s="17"/>
      <c r="H4" s="85"/>
      <c r="I4" s="86"/>
      <c r="J4" s="86"/>
      <c r="K4" s="86"/>
      <c r="L4" s="86"/>
      <c r="M4" s="86"/>
      <c r="N4" s="86"/>
      <c r="O4" s="86"/>
      <c r="P4" s="86"/>
      <c r="Q4" s="86"/>
      <c r="R4" s="86"/>
      <c r="S4" s="86"/>
      <c r="T4" s="86"/>
      <c r="U4" s="86"/>
      <c r="V4" s="86"/>
      <c r="W4" s="87"/>
      <c r="X4" s="81" t="s">
        <v>53</v>
      </c>
      <c r="Y4" s="81"/>
      <c r="Z4" s="81"/>
      <c r="AA4" s="81"/>
      <c r="AB4" s="81"/>
      <c r="AC4" s="81"/>
      <c r="AD4" s="81"/>
      <c r="AE4" s="81"/>
      <c r="AF4" s="81"/>
      <c r="AG4" s="81"/>
      <c r="AH4" s="81"/>
      <c r="AI4" s="81" t="s">
        <v>54</v>
      </c>
      <c r="AJ4" s="81"/>
      <c r="AK4" s="81"/>
      <c r="AL4" s="81"/>
      <c r="AM4" s="81"/>
      <c r="AN4" s="81"/>
      <c r="AO4" s="81"/>
      <c r="AP4" s="81"/>
      <c r="AQ4" s="81"/>
      <c r="AR4" s="81"/>
      <c r="AS4" s="81"/>
      <c r="AT4" s="81" t="s">
        <v>55</v>
      </c>
      <c r="AU4" s="81"/>
      <c r="AV4" s="81"/>
      <c r="AW4" s="81"/>
      <c r="AX4" s="81"/>
      <c r="AY4" s="81"/>
      <c r="AZ4" s="81"/>
      <c r="BA4" s="81"/>
      <c r="BB4" s="81"/>
      <c r="BC4" s="81"/>
      <c r="BD4" s="81"/>
      <c r="BE4" s="81" t="s">
        <v>56</v>
      </c>
      <c r="BF4" s="81"/>
      <c r="BG4" s="81"/>
      <c r="BH4" s="81"/>
      <c r="BI4" s="81"/>
      <c r="BJ4" s="81"/>
      <c r="BK4" s="81"/>
      <c r="BL4" s="81"/>
      <c r="BM4" s="81"/>
      <c r="BN4" s="81"/>
      <c r="BO4" s="81"/>
      <c r="BP4" s="81" t="s">
        <v>57</v>
      </c>
      <c r="BQ4" s="81"/>
      <c r="BR4" s="81"/>
      <c r="BS4" s="81"/>
      <c r="BT4" s="81"/>
      <c r="BU4" s="81"/>
      <c r="BV4" s="81"/>
      <c r="BW4" s="81"/>
      <c r="BX4" s="81"/>
      <c r="BY4" s="81"/>
      <c r="BZ4" s="81"/>
      <c r="CA4" s="81" t="s">
        <v>58</v>
      </c>
      <c r="CB4" s="81"/>
      <c r="CC4" s="81"/>
      <c r="CD4" s="81"/>
      <c r="CE4" s="81"/>
      <c r="CF4" s="81"/>
      <c r="CG4" s="81"/>
      <c r="CH4" s="81"/>
      <c r="CI4" s="81"/>
      <c r="CJ4" s="81"/>
      <c r="CK4" s="81"/>
      <c r="CL4" s="81" t="s">
        <v>59</v>
      </c>
      <c r="CM4" s="81"/>
      <c r="CN4" s="81"/>
      <c r="CO4" s="81"/>
      <c r="CP4" s="81"/>
      <c r="CQ4" s="81"/>
      <c r="CR4" s="81"/>
      <c r="CS4" s="81"/>
      <c r="CT4" s="81"/>
      <c r="CU4" s="81"/>
      <c r="CV4" s="81"/>
      <c r="CW4" s="81" t="s">
        <v>60</v>
      </c>
      <c r="CX4" s="81"/>
      <c r="CY4" s="81"/>
      <c r="CZ4" s="81"/>
      <c r="DA4" s="81"/>
      <c r="DB4" s="81"/>
      <c r="DC4" s="81"/>
      <c r="DD4" s="81"/>
      <c r="DE4" s="81"/>
      <c r="DF4" s="81"/>
      <c r="DG4" s="81"/>
      <c r="DH4" s="81" t="s">
        <v>61</v>
      </c>
      <c r="DI4" s="81"/>
      <c r="DJ4" s="81"/>
      <c r="DK4" s="81"/>
      <c r="DL4" s="81"/>
      <c r="DM4" s="81"/>
      <c r="DN4" s="81"/>
      <c r="DO4" s="81"/>
      <c r="DP4" s="81"/>
      <c r="DQ4" s="81"/>
      <c r="DR4" s="81"/>
      <c r="DS4" s="81" t="s">
        <v>62</v>
      </c>
      <c r="DT4" s="81"/>
      <c r="DU4" s="81"/>
      <c r="DV4" s="81"/>
      <c r="DW4" s="81"/>
      <c r="DX4" s="81"/>
      <c r="DY4" s="81"/>
      <c r="DZ4" s="81"/>
      <c r="EA4" s="81"/>
      <c r="EB4" s="81"/>
      <c r="EC4" s="81"/>
      <c r="ED4" s="81" t="s">
        <v>63</v>
      </c>
      <c r="EE4" s="81"/>
      <c r="EF4" s="81"/>
      <c r="EG4" s="81"/>
      <c r="EH4" s="81"/>
      <c r="EI4" s="81"/>
      <c r="EJ4" s="81"/>
      <c r="EK4" s="81"/>
      <c r="EL4" s="81"/>
      <c r="EM4" s="81"/>
      <c r="EN4" s="81"/>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2023</v>
      </c>
      <c r="C6" s="20">
        <f t="shared" ref="C6:W6" si="3">C7</f>
        <v>122181</v>
      </c>
      <c r="D6" s="20">
        <f t="shared" si="3"/>
        <v>46</v>
      </c>
      <c r="E6" s="20">
        <f t="shared" si="3"/>
        <v>1</v>
      </c>
      <c r="F6" s="20">
        <f t="shared" si="3"/>
        <v>0</v>
      </c>
      <c r="G6" s="20">
        <f t="shared" si="3"/>
        <v>1</v>
      </c>
      <c r="H6" s="20" t="str">
        <f t="shared" si="3"/>
        <v>千葉県　勝浦市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62.1</v>
      </c>
      <c r="P6" s="21">
        <f t="shared" si="3"/>
        <v>98.67</v>
      </c>
      <c r="Q6" s="21">
        <f t="shared" si="3"/>
        <v>4862</v>
      </c>
      <c r="R6" s="21">
        <f t="shared" si="3"/>
        <v>15663</v>
      </c>
      <c r="S6" s="21">
        <f t="shared" si="3"/>
        <v>93.96</v>
      </c>
      <c r="T6" s="21">
        <f t="shared" si="3"/>
        <v>166.7</v>
      </c>
      <c r="U6" s="21">
        <f t="shared" si="3"/>
        <v>15260</v>
      </c>
      <c r="V6" s="21">
        <f t="shared" si="3"/>
        <v>93.96</v>
      </c>
      <c r="W6" s="21">
        <f t="shared" si="3"/>
        <v>162.41</v>
      </c>
      <c r="X6" s="22">
        <f>IF(X7="",NA(),X7)</f>
        <v>98.16</v>
      </c>
      <c r="Y6" s="22">
        <f t="shared" ref="Y6:AG6" si="4">IF(Y7="",NA(),Y7)</f>
        <v>93.27</v>
      </c>
      <c r="Z6" s="22">
        <f t="shared" si="4"/>
        <v>97.83</v>
      </c>
      <c r="AA6" s="22">
        <f t="shared" si="4"/>
        <v>106.5</v>
      </c>
      <c r="AB6" s="22">
        <f t="shared" si="4"/>
        <v>94.26</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315.13</v>
      </c>
      <c r="AU6" s="22">
        <f t="shared" ref="AU6:BC6" si="6">IF(AU7="",NA(),AU7)</f>
        <v>303.93</v>
      </c>
      <c r="AV6" s="22">
        <f t="shared" si="6"/>
        <v>558.13</v>
      </c>
      <c r="AW6" s="22">
        <f t="shared" si="6"/>
        <v>856.89</v>
      </c>
      <c r="AX6" s="22">
        <f t="shared" si="6"/>
        <v>735.09</v>
      </c>
      <c r="AY6" s="22">
        <f t="shared" si="6"/>
        <v>379.08</v>
      </c>
      <c r="AZ6" s="22">
        <f t="shared" si="6"/>
        <v>367.55</v>
      </c>
      <c r="BA6" s="22">
        <f t="shared" si="6"/>
        <v>378.56</v>
      </c>
      <c r="BB6" s="22">
        <f t="shared" si="6"/>
        <v>364.46</v>
      </c>
      <c r="BC6" s="22">
        <f t="shared" si="6"/>
        <v>338.89</v>
      </c>
      <c r="BD6" s="21" t="str">
        <f>IF(BD7="","",IF(BD7="-","【-】","【"&amp;SUBSTITUTE(TEXT(BD7,"#,##0.00"),"-","△")&amp;"】"))</f>
        <v>【243.36】</v>
      </c>
      <c r="BE6" s="22">
        <f>IF(BE7="",NA(),BE7)</f>
        <v>275.93</v>
      </c>
      <c r="BF6" s="22">
        <f t="shared" ref="BF6:BN6" si="7">IF(BF7="",NA(),BF7)</f>
        <v>331.52</v>
      </c>
      <c r="BG6" s="22">
        <f t="shared" si="7"/>
        <v>295.25</v>
      </c>
      <c r="BH6" s="22">
        <f t="shared" si="7"/>
        <v>303.32</v>
      </c>
      <c r="BI6" s="22">
        <f t="shared" si="7"/>
        <v>290.99</v>
      </c>
      <c r="BJ6" s="22">
        <f t="shared" si="7"/>
        <v>398.98</v>
      </c>
      <c r="BK6" s="22">
        <f t="shared" si="7"/>
        <v>418.68</v>
      </c>
      <c r="BL6" s="22">
        <f t="shared" si="7"/>
        <v>395.68</v>
      </c>
      <c r="BM6" s="22">
        <f t="shared" si="7"/>
        <v>403.72</v>
      </c>
      <c r="BN6" s="22">
        <f t="shared" si="7"/>
        <v>400.21</v>
      </c>
      <c r="BO6" s="21" t="str">
        <f>IF(BO7="","",IF(BO7="-","【-】","【"&amp;SUBSTITUTE(TEXT(BO7,"#,##0.00"),"-","△")&amp;"】"))</f>
        <v>【265.93】</v>
      </c>
      <c r="BP6" s="22">
        <f>IF(BP7="",NA(),BP7)</f>
        <v>97.39</v>
      </c>
      <c r="BQ6" s="22">
        <f t="shared" ref="BQ6:BY6" si="8">IF(BQ7="",NA(),BQ7)</f>
        <v>84.4</v>
      </c>
      <c r="BR6" s="22">
        <f t="shared" si="8"/>
        <v>90.49</v>
      </c>
      <c r="BS6" s="22">
        <f t="shared" si="8"/>
        <v>85.51</v>
      </c>
      <c r="BT6" s="22">
        <f t="shared" si="8"/>
        <v>86.87</v>
      </c>
      <c r="BU6" s="22">
        <f t="shared" si="8"/>
        <v>98.64</v>
      </c>
      <c r="BV6" s="22">
        <f t="shared" si="8"/>
        <v>94.78</v>
      </c>
      <c r="BW6" s="22">
        <f t="shared" si="8"/>
        <v>97.59</v>
      </c>
      <c r="BX6" s="22">
        <f t="shared" si="8"/>
        <v>92.17</v>
      </c>
      <c r="BY6" s="22">
        <f t="shared" si="8"/>
        <v>92.83</v>
      </c>
      <c r="BZ6" s="21" t="str">
        <f>IF(BZ7="","",IF(BZ7="-","【-】","【"&amp;SUBSTITUTE(TEXT(BZ7,"#,##0.00"),"-","△")&amp;"】"))</f>
        <v>【97.82】</v>
      </c>
      <c r="CA6" s="22">
        <f>IF(CA7="",NA(),CA7)</f>
        <v>325.54000000000002</v>
      </c>
      <c r="CB6" s="22">
        <f t="shared" ref="CB6:CJ6" si="9">IF(CB7="",NA(),CB7)</f>
        <v>338.85</v>
      </c>
      <c r="CC6" s="22">
        <f t="shared" si="9"/>
        <v>348.17</v>
      </c>
      <c r="CD6" s="22">
        <f t="shared" si="9"/>
        <v>344.24</v>
      </c>
      <c r="CE6" s="22">
        <f t="shared" si="9"/>
        <v>357.74</v>
      </c>
      <c r="CF6" s="22">
        <f t="shared" si="9"/>
        <v>178.92</v>
      </c>
      <c r="CG6" s="22">
        <f t="shared" si="9"/>
        <v>181.3</v>
      </c>
      <c r="CH6" s="22">
        <f t="shared" si="9"/>
        <v>181.71</v>
      </c>
      <c r="CI6" s="22">
        <f t="shared" si="9"/>
        <v>188.51</v>
      </c>
      <c r="CJ6" s="22">
        <f t="shared" si="9"/>
        <v>189.43</v>
      </c>
      <c r="CK6" s="21" t="str">
        <f>IF(CK7="","",IF(CK7="-","【-】","【"&amp;SUBSTITUTE(TEXT(CK7,"#,##0.00"),"-","△")&amp;"】"))</f>
        <v>【177.56】</v>
      </c>
      <c r="CL6" s="22">
        <f>IF(CL7="",NA(),CL7)</f>
        <v>33.799999999999997</v>
      </c>
      <c r="CM6" s="22">
        <f t="shared" ref="CM6:CU6" si="10">IF(CM7="",NA(),CM7)</f>
        <v>33.590000000000003</v>
      </c>
      <c r="CN6" s="22">
        <f t="shared" si="10"/>
        <v>34.31</v>
      </c>
      <c r="CO6" s="22">
        <f t="shared" si="10"/>
        <v>34.25</v>
      </c>
      <c r="CP6" s="22">
        <f t="shared" si="10"/>
        <v>34.18</v>
      </c>
      <c r="CQ6" s="22">
        <f t="shared" si="10"/>
        <v>55.14</v>
      </c>
      <c r="CR6" s="22">
        <f t="shared" si="10"/>
        <v>55.89</v>
      </c>
      <c r="CS6" s="22">
        <f t="shared" si="10"/>
        <v>55.72</v>
      </c>
      <c r="CT6" s="22">
        <f t="shared" si="10"/>
        <v>55.31</v>
      </c>
      <c r="CU6" s="22">
        <f t="shared" si="10"/>
        <v>55.14</v>
      </c>
      <c r="CV6" s="21" t="str">
        <f>IF(CV7="","",IF(CV7="-","【-】","【"&amp;SUBSTITUTE(TEXT(CV7,"#,##0.00"),"-","△")&amp;"】"))</f>
        <v>【59.81】</v>
      </c>
      <c r="CW6" s="22">
        <f>IF(CW7="",NA(),CW7)</f>
        <v>74.5</v>
      </c>
      <c r="CX6" s="22">
        <f t="shared" ref="CX6:DF6" si="11">IF(CX7="",NA(),CX7)</f>
        <v>71.73</v>
      </c>
      <c r="CY6" s="22">
        <f t="shared" si="11"/>
        <v>69.010000000000005</v>
      </c>
      <c r="CZ6" s="22">
        <f t="shared" si="11"/>
        <v>69.569999999999993</v>
      </c>
      <c r="DA6" s="22">
        <f t="shared" si="11"/>
        <v>68.150000000000006</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57.58</v>
      </c>
      <c r="DI6" s="22">
        <f t="shared" ref="DI6:DQ6" si="12">IF(DI7="",NA(),DI7)</f>
        <v>58.04</v>
      </c>
      <c r="DJ6" s="22">
        <f t="shared" si="12"/>
        <v>59.48</v>
      </c>
      <c r="DK6" s="22">
        <f t="shared" si="12"/>
        <v>60.92</v>
      </c>
      <c r="DL6" s="22">
        <f t="shared" si="12"/>
        <v>62.09</v>
      </c>
      <c r="DM6" s="22">
        <f t="shared" si="12"/>
        <v>49.92</v>
      </c>
      <c r="DN6" s="22">
        <f t="shared" si="12"/>
        <v>50.63</v>
      </c>
      <c r="DO6" s="22">
        <f t="shared" si="12"/>
        <v>51.29</v>
      </c>
      <c r="DP6" s="22">
        <f t="shared" si="12"/>
        <v>52.2</v>
      </c>
      <c r="DQ6" s="22">
        <f t="shared" si="12"/>
        <v>52.7</v>
      </c>
      <c r="DR6" s="21" t="str">
        <f>IF(DR7="","",IF(DR7="-","【-】","【"&amp;SUBSTITUTE(TEXT(DR7,"#,##0.00"),"-","△")&amp;"】"))</f>
        <v>【52.02】</v>
      </c>
      <c r="DS6" s="22">
        <f>IF(DS7="",NA(),DS7)</f>
        <v>35.58</v>
      </c>
      <c r="DT6" s="22">
        <f t="shared" ref="DT6:EB6" si="13">IF(DT7="",NA(),DT7)</f>
        <v>35.229999999999997</v>
      </c>
      <c r="DU6" s="22">
        <f t="shared" si="13"/>
        <v>35.69</v>
      </c>
      <c r="DV6" s="22">
        <f t="shared" si="13"/>
        <v>36.14</v>
      </c>
      <c r="DW6" s="22">
        <f t="shared" si="13"/>
        <v>36.130000000000003</v>
      </c>
      <c r="DX6" s="22">
        <f t="shared" si="13"/>
        <v>16.88</v>
      </c>
      <c r="DY6" s="22">
        <f t="shared" si="13"/>
        <v>18.28</v>
      </c>
      <c r="DZ6" s="22">
        <f t="shared" si="13"/>
        <v>19.61</v>
      </c>
      <c r="EA6" s="22">
        <f t="shared" si="13"/>
        <v>20.73</v>
      </c>
      <c r="EB6" s="22">
        <f t="shared" si="13"/>
        <v>22.86</v>
      </c>
      <c r="EC6" s="21" t="str">
        <f>IF(EC7="","",IF(EC7="-","【-】","【"&amp;SUBSTITUTE(TEXT(EC7,"#,##0.00"),"-","△")&amp;"】"))</f>
        <v>【25.37】</v>
      </c>
      <c r="ED6" s="22">
        <f>IF(ED7="",NA(),ED7)</f>
        <v>0.05</v>
      </c>
      <c r="EE6" s="22">
        <f t="shared" ref="EE6:EM6" si="14">IF(EE7="",NA(),EE7)</f>
        <v>0.5</v>
      </c>
      <c r="EF6" s="22">
        <f t="shared" si="14"/>
        <v>0.11</v>
      </c>
      <c r="EG6" s="22">
        <f t="shared" si="14"/>
        <v>7.0000000000000007E-2</v>
      </c>
      <c r="EH6" s="22">
        <f t="shared" si="14"/>
        <v>7.0000000000000007E-2</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15">
      <c r="A7" s="15"/>
      <c r="B7" s="24">
        <v>2023</v>
      </c>
      <c r="C7" s="24">
        <v>122181</v>
      </c>
      <c r="D7" s="24">
        <v>46</v>
      </c>
      <c r="E7" s="24">
        <v>1</v>
      </c>
      <c r="F7" s="24">
        <v>0</v>
      </c>
      <c r="G7" s="24">
        <v>1</v>
      </c>
      <c r="H7" s="24" t="s">
        <v>92</v>
      </c>
      <c r="I7" s="24" t="s">
        <v>93</v>
      </c>
      <c r="J7" s="24" t="s">
        <v>94</v>
      </c>
      <c r="K7" s="24" t="s">
        <v>95</v>
      </c>
      <c r="L7" s="24" t="s">
        <v>96</v>
      </c>
      <c r="M7" s="24" t="s">
        <v>97</v>
      </c>
      <c r="N7" s="25" t="s">
        <v>98</v>
      </c>
      <c r="O7" s="25">
        <v>62.1</v>
      </c>
      <c r="P7" s="25">
        <v>98.67</v>
      </c>
      <c r="Q7" s="25">
        <v>4862</v>
      </c>
      <c r="R7" s="25">
        <v>15663</v>
      </c>
      <c r="S7" s="25">
        <v>93.96</v>
      </c>
      <c r="T7" s="25">
        <v>166.7</v>
      </c>
      <c r="U7" s="25">
        <v>15260</v>
      </c>
      <c r="V7" s="25">
        <v>93.96</v>
      </c>
      <c r="W7" s="25">
        <v>162.41</v>
      </c>
      <c r="X7" s="25">
        <v>98.16</v>
      </c>
      <c r="Y7" s="25">
        <v>93.27</v>
      </c>
      <c r="Z7" s="25">
        <v>97.83</v>
      </c>
      <c r="AA7" s="25">
        <v>106.5</v>
      </c>
      <c r="AB7" s="25">
        <v>94.26</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315.13</v>
      </c>
      <c r="AU7" s="25">
        <v>303.93</v>
      </c>
      <c r="AV7" s="25">
        <v>558.13</v>
      </c>
      <c r="AW7" s="25">
        <v>856.89</v>
      </c>
      <c r="AX7" s="25">
        <v>735.09</v>
      </c>
      <c r="AY7" s="25">
        <v>379.08</v>
      </c>
      <c r="AZ7" s="25">
        <v>367.55</v>
      </c>
      <c r="BA7" s="25">
        <v>378.56</v>
      </c>
      <c r="BB7" s="25">
        <v>364.46</v>
      </c>
      <c r="BC7" s="25">
        <v>338.89</v>
      </c>
      <c r="BD7" s="25">
        <v>243.36</v>
      </c>
      <c r="BE7" s="25">
        <v>275.93</v>
      </c>
      <c r="BF7" s="25">
        <v>331.52</v>
      </c>
      <c r="BG7" s="25">
        <v>295.25</v>
      </c>
      <c r="BH7" s="25">
        <v>303.32</v>
      </c>
      <c r="BI7" s="25">
        <v>290.99</v>
      </c>
      <c r="BJ7" s="25">
        <v>398.98</v>
      </c>
      <c r="BK7" s="25">
        <v>418.68</v>
      </c>
      <c r="BL7" s="25">
        <v>395.68</v>
      </c>
      <c r="BM7" s="25">
        <v>403.72</v>
      </c>
      <c r="BN7" s="25">
        <v>400.21</v>
      </c>
      <c r="BO7" s="25">
        <v>265.93</v>
      </c>
      <c r="BP7" s="25">
        <v>97.39</v>
      </c>
      <c r="BQ7" s="25">
        <v>84.4</v>
      </c>
      <c r="BR7" s="25">
        <v>90.49</v>
      </c>
      <c r="BS7" s="25">
        <v>85.51</v>
      </c>
      <c r="BT7" s="25">
        <v>86.87</v>
      </c>
      <c r="BU7" s="25">
        <v>98.64</v>
      </c>
      <c r="BV7" s="25">
        <v>94.78</v>
      </c>
      <c r="BW7" s="25">
        <v>97.59</v>
      </c>
      <c r="BX7" s="25">
        <v>92.17</v>
      </c>
      <c r="BY7" s="25">
        <v>92.83</v>
      </c>
      <c r="BZ7" s="25">
        <v>97.82</v>
      </c>
      <c r="CA7" s="25">
        <v>325.54000000000002</v>
      </c>
      <c r="CB7" s="25">
        <v>338.85</v>
      </c>
      <c r="CC7" s="25">
        <v>348.17</v>
      </c>
      <c r="CD7" s="25">
        <v>344.24</v>
      </c>
      <c r="CE7" s="25">
        <v>357.74</v>
      </c>
      <c r="CF7" s="25">
        <v>178.92</v>
      </c>
      <c r="CG7" s="25">
        <v>181.3</v>
      </c>
      <c r="CH7" s="25">
        <v>181.71</v>
      </c>
      <c r="CI7" s="25">
        <v>188.51</v>
      </c>
      <c r="CJ7" s="25">
        <v>189.43</v>
      </c>
      <c r="CK7" s="25">
        <v>177.56</v>
      </c>
      <c r="CL7" s="25">
        <v>33.799999999999997</v>
      </c>
      <c r="CM7" s="25">
        <v>33.590000000000003</v>
      </c>
      <c r="CN7" s="25">
        <v>34.31</v>
      </c>
      <c r="CO7" s="25">
        <v>34.25</v>
      </c>
      <c r="CP7" s="25">
        <v>34.18</v>
      </c>
      <c r="CQ7" s="25">
        <v>55.14</v>
      </c>
      <c r="CR7" s="25">
        <v>55.89</v>
      </c>
      <c r="CS7" s="25">
        <v>55.72</v>
      </c>
      <c r="CT7" s="25">
        <v>55.31</v>
      </c>
      <c r="CU7" s="25">
        <v>55.14</v>
      </c>
      <c r="CV7" s="25">
        <v>59.81</v>
      </c>
      <c r="CW7" s="25">
        <v>74.5</v>
      </c>
      <c r="CX7" s="25">
        <v>71.73</v>
      </c>
      <c r="CY7" s="25">
        <v>69.010000000000005</v>
      </c>
      <c r="CZ7" s="25">
        <v>69.569999999999993</v>
      </c>
      <c r="DA7" s="25">
        <v>68.150000000000006</v>
      </c>
      <c r="DB7" s="25">
        <v>81.39</v>
      </c>
      <c r="DC7" s="25">
        <v>81.27</v>
      </c>
      <c r="DD7" s="25">
        <v>81.260000000000005</v>
      </c>
      <c r="DE7" s="25">
        <v>80.36</v>
      </c>
      <c r="DF7" s="25">
        <v>80.13</v>
      </c>
      <c r="DG7" s="25">
        <v>89.42</v>
      </c>
      <c r="DH7" s="25">
        <v>57.58</v>
      </c>
      <c r="DI7" s="25">
        <v>58.04</v>
      </c>
      <c r="DJ7" s="25">
        <v>59.48</v>
      </c>
      <c r="DK7" s="25">
        <v>60.92</v>
      </c>
      <c r="DL7" s="25">
        <v>62.09</v>
      </c>
      <c r="DM7" s="25">
        <v>49.92</v>
      </c>
      <c r="DN7" s="25">
        <v>50.63</v>
      </c>
      <c r="DO7" s="25">
        <v>51.29</v>
      </c>
      <c r="DP7" s="25">
        <v>52.2</v>
      </c>
      <c r="DQ7" s="25">
        <v>52.7</v>
      </c>
      <c r="DR7" s="25">
        <v>52.02</v>
      </c>
      <c r="DS7" s="25">
        <v>35.58</v>
      </c>
      <c r="DT7" s="25">
        <v>35.229999999999997</v>
      </c>
      <c r="DU7" s="25">
        <v>35.69</v>
      </c>
      <c r="DV7" s="25">
        <v>36.14</v>
      </c>
      <c r="DW7" s="25">
        <v>36.130000000000003</v>
      </c>
      <c r="DX7" s="25">
        <v>16.88</v>
      </c>
      <c r="DY7" s="25">
        <v>18.28</v>
      </c>
      <c r="DZ7" s="25">
        <v>19.61</v>
      </c>
      <c r="EA7" s="25">
        <v>20.73</v>
      </c>
      <c r="EB7" s="25">
        <v>22.86</v>
      </c>
      <c r="EC7" s="25">
        <v>25.37</v>
      </c>
      <c r="ED7" s="25">
        <v>0.05</v>
      </c>
      <c r="EE7" s="25">
        <v>0.5</v>
      </c>
      <c r="EF7" s="25">
        <v>0.11</v>
      </c>
      <c r="EG7" s="25">
        <v>7.0000000000000007E-2</v>
      </c>
      <c r="EH7" s="25">
        <v>7.0000000000000007E-2</v>
      </c>
      <c r="EI7" s="25">
        <v>0.52</v>
      </c>
      <c r="EJ7" s="25">
        <v>0.53</v>
      </c>
      <c r="EK7" s="25">
        <v>0.48</v>
      </c>
      <c r="EL7" s="25">
        <v>0.5</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104</v>
      </c>
    </row>
    <row r="12" spans="1:144" x14ac:dyDescent="0.15">
      <c r="B12">
        <v>1</v>
      </c>
      <c r="C12">
        <v>1</v>
      </c>
      <c r="D12">
        <v>1</v>
      </c>
      <c r="E12">
        <v>1</v>
      </c>
      <c r="F12">
        <v>1</v>
      </c>
      <c r="G12" t="s">
        <v>105</v>
      </c>
    </row>
    <row r="13" spans="1:144" x14ac:dyDescent="0.15">
      <c r="B13" t="s">
        <v>106</v>
      </c>
      <c r="C13" t="s">
        <v>107</v>
      </c>
      <c r="D13" t="s">
        <v>106</v>
      </c>
      <c r="E13" t="s">
        <v>108</v>
      </c>
      <c r="F13" t="s">
        <v>106</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dcterms:created xsi:type="dcterms:W3CDTF">2025-01-24T06:47:13Z</dcterms:created>
  <dcterms:modified xsi:type="dcterms:W3CDTF">2025-01-29T02:41:45Z</dcterms:modified>
  <cp:category/>
</cp:coreProperties>
</file>