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010 上水道（末端）\"/>
    </mc:Choice>
  </mc:AlternateContent>
  <xr:revisionPtr revIDLastSave="0" documentId="13_ncr:1_{8F72851B-4B6C-4779-9731-A2470B15A9F6}" xr6:coauthVersionLast="47" xr6:coauthVersionMax="47" xr10:uidLastSave="{00000000-0000-0000-0000-000000000000}"/>
  <workbookProtection workbookAlgorithmName="SHA-512" workbookHashValue="AOpWYxSe8loZX4H3GtkNdrOenXwUsCn59qp5Z5+Xiso8TF98c/PFZDN1NEVHESicb/GkjvpEFYB+sgvIIeXAiA==" workbookSaltValue="h3So88VtK7JcF8TT2n2n/w=="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I85" i="4"/>
  <c r="E85" i="4"/>
  <c r="BB10" i="4"/>
  <c r="AT10" i="4"/>
  <c r="AL10" i="4"/>
  <c r="W10" i="4"/>
  <c r="P10" i="4"/>
  <c r="B10" i="4"/>
  <c r="BB8" i="4"/>
  <c r="AT8" i="4"/>
  <c r="AL8" i="4"/>
  <c r="W8" i="4"/>
  <c r="P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<sst xmlns="http://schemas.openxmlformats.org/spreadsheetml/2006/main" count="228" uniqueCount="114">
  <si>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</si>
  <si>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</si>
  <si>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</si>
  <si>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</si>
  <si>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</si>
  <si>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</si>
  <si>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</si>
  <si>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</si>
  <si>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</si>
  <si>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</si>
  <si>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</si>
  <si>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</si>
  <si>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</si>
  <si>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</si>
  <si>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</si>
  <si>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</si>
  <si>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</si>
  <si>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</si>
  <si>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</si>
  <si>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</si>
  <si>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</si>
  <si>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</si>
  <si>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</si>
  <si>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</si>
  <si>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</si>
  <si>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</si>
  <si>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</si>
  <si>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</si>
  <si>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</si>
  <si>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</si>
  <si>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</si>
  <si>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</si>
  <si>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</si>
  <si>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</si>
  <si>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</si>
  <si>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</si>
  <si>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</si>
  <si>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</si>
  <si>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</si>
  <si>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</si>
  <si>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</si>
  <si>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</si>
  <si>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</si>
  <si>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</si>
  <si>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</si>
  <si>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</si>
  <si>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</si>
  <si>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</si>
  <si>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</si>
  <si>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</si>
  <si>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</si>
  <si>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</si>
  <si>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</si>
  <si>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</si>
  <si>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</si>
  <si>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</si>
  <si>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</si>
  <si>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</si>
  <si>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</si>
  <si>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</si>
  <si>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</si>
  <si>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</si>
  <si>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</si>
  <si>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</si>
  <si>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</si>
  <si>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</si>
  <si>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</si>
  <si>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</si>
  <si>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</si>
  <si>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</si>
  <si>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</si>
  <si>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</si>
  <si>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</si>
  <si>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</si>
  <si>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</si>
  <si>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</si>
  <si>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</si>
  <si>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</si>
  <si>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</si>
  <si>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</si>
  <si>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</si>
  <si>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</si>
  <si>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</si>
  <si>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</si>
  <si>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</si>
  <si>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</si>
  <si>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</si>
  <si>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</si>
  <si>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</si>
  <si>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</si>
  <si>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</si>
  <si>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</si>
  <si>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</si>
  <si>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</si>
  <si>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</si>
  <si>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</si>
  <si>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</si>
  <si>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</si>
  <si>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</si>
  <si>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</si>
  <si>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</si>
  <si>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</si>
  <si>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</si>
  <si>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</si>
  <si>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</si>
  <si>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</si>
  <si>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</si>
  <si>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</si>
  <si>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</si>
  <si>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</si>
  <si>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</si>
  <si>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⑤が低い原因は、政策判断として同じ行政区域内に併存する千葉県企業局と料金格差が生じないよう、同一料金体系に設定しているためである。このため、①は、一般会計繰入金をもって、収支均衡が図られるよう調整している。
④、⑥は、有収水量密度が極端に低い低密度分散型の給水区域を担いつつ、過去に建設した高度浄水処理施設の設備投資に伴う減価償却費等の負担が重く圧し掛かっていることから、他団体と大きく乖離した値となっている。今後、経営基盤の強化を図りつつ、適切な水道料金設定を検討する必要がある。
⑦は、過疎化の進行に伴い、施設能力に余力が生じており、今後の一層の人口減少に伴う水需要の減少に合わせて再構築計画に基づく施設の統廃合や施設規模の見直しを進めていく必要がある。
⑧は、老朽管が多く存在していることによる漏水が原因と見られ、計画的に老朽管の更新を進めていく他、漏水箇所特定のための調査について効果的な手法を検討し、取り組んでいく必要がある。</t>
    <phoneticPr fontId="4"/>
  </si>
  <si>
    <t>①は、類似団体平均値並みであるが、上昇傾向にある。緊急性や施設の重要度を考慮し、費用の平準化を図りながら、計画的な更新が必要である。
②は、水道事業創設時期に布設した管路が一斉に更新時期を迎えているのに対し、布設替のための更新投資費用の捻出がままならず、更新スピードが老朽化に追いついていないことを示している。
③が平均を上回った原因は、有収率の状況を鑑み、重点事業として管路の布設替を行ったためである。</t>
    <phoneticPr fontId="4"/>
  </si>
  <si>
    <t>市原市水道事業は、構造的な経営課題を抱えている一方、老朽化の進行にも十分に対処ができてない状況にある。
また、能登半島地震による被害の状況をふまえ、水道施設の耐震化について、浄水場等の急所施設は優先度に基づき耐震診断を前倒しして実施し、重要施設に接続する管路は庁舎や消防施設、医療機関等に接続する管路の非耐震管から優先して更新するなど計画的・重点的に進めていく必要がある。
様々な課題に対応し、次世代につなぐ水道水の安定供給を実現するため「市原市水道事業ビジョン」に掲げる安心・安全・持続の重点的取組を推進し、経営基盤の強化を図っていかなければならない。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</si>
</sst>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0.87</c:v>
                </c:pt>
                <c:pt idx="1">
                  <c:v>1.32</c:v>
                </c:pt>
                <c:pt idx="2">
                  <c:v>0.72</c:v>
                </c:pt>
                <c:pt idx="3">
                  <c:v>0.94</c:v>
                </c:pt>
                <c:pt idx="4">
                  <c:v>1.49</c:v>
                </c:pt>
              </c:numCache>
            </c:numRef>
          </c:val>
          <c:extLst>
            <c:ext xmlns:c16="http://schemas.microsoft.com/office/drawing/2014/chart" uri="{C3380CC4-5D6E-409C-BE32-E72D297353CC}">
              <c16:uniqueId val="{00000000-996A-481C-8124-C17A2EF6329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996A-481C-8124-C17A2EF6329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52.26</c:v>
                </c:pt>
                <c:pt idx="1">
                  <c:v>51.79</c:v>
                </c:pt>
                <c:pt idx="2">
                  <c:v>50.68</c:v>
                </c:pt>
                <c:pt idx="3">
                  <c:v>51.54</c:v>
                </c:pt>
                <c:pt idx="4">
                  <c:v>52.82</c:v>
                </c:pt>
              </c:numCache>
            </c:numRef>
          </c:val>
          <c:extLst>
            <c:ext xmlns:c16="http://schemas.microsoft.com/office/drawing/2014/chart" uri="{C3380CC4-5D6E-409C-BE32-E72D297353CC}">
              <c16:uniqueId val="{00000000-F8F0-41A6-BB4D-E8A95D444C7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F8F0-41A6-BB4D-E8A95D444C7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73.12</c:v>
                </c:pt>
                <c:pt idx="1">
                  <c:v>74.63</c:v>
                </c:pt>
                <c:pt idx="2">
                  <c:v>75.23</c:v>
                </c:pt>
                <c:pt idx="3">
                  <c:v>74.95</c:v>
                </c:pt>
                <c:pt idx="4">
                  <c:v>73.81</c:v>
                </c:pt>
              </c:numCache>
            </c:numRef>
          </c:val>
          <c:extLst>
            <c:ext xmlns:c16="http://schemas.microsoft.com/office/drawing/2014/chart" uri="{C3380CC4-5D6E-409C-BE32-E72D297353CC}">
              <c16:uniqueId val="{00000000-73F2-4DE5-812D-9EDD07D95FD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73F2-4DE5-812D-9EDD07D95FD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101.44</c:v>
                </c:pt>
                <c:pt idx="1">
                  <c:v>100.48</c:v>
                </c:pt>
                <c:pt idx="2">
                  <c:v>99.37</c:v>
                </c:pt>
                <c:pt idx="3">
                  <c:v>100.01</c:v>
                </c:pt>
                <c:pt idx="4">
                  <c:v>100.23</c:v>
                </c:pt>
              </c:numCache>
            </c:numRef>
          </c:val>
          <c:extLst>
            <c:ext xmlns:c16="http://schemas.microsoft.com/office/drawing/2014/chart" uri="{C3380CC4-5D6E-409C-BE32-E72D297353CC}">
              <c16:uniqueId val="{00000000-5195-4BC0-B957-4125457E27A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5195-4BC0-B957-4125457E27A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51.74</c:v>
                </c:pt>
                <c:pt idx="1">
                  <c:v>53.16</c:v>
                </c:pt>
                <c:pt idx="2">
                  <c:v>53.99</c:v>
                </c:pt>
                <c:pt idx="3">
                  <c:v>54.27</c:v>
                </c:pt>
                <c:pt idx="4">
                  <c:v>55.41</c:v>
                </c:pt>
              </c:numCache>
            </c:numRef>
          </c:val>
          <c:extLst>
            <c:ext xmlns:c16="http://schemas.microsoft.com/office/drawing/2014/chart" uri="{C3380CC4-5D6E-409C-BE32-E72D297353CC}">
              <c16:uniqueId val="{00000000-B69F-46D4-A25F-BE409100F25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B69F-46D4-A25F-BE409100F25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24.47</c:v>
                </c:pt>
                <c:pt idx="1">
                  <c:v>25.5</c:v>
                </c:pt>
                <c:pt idx="2">
                  <c:v>27.99</c:v>
                </c:pt>
                <c:pt idx="3">
                  <c:v>29.13</c:v>
                </c:pt>
                <c:pt idx="4">
                  <c:v>30.47</c:v>
                </c:pt>
              </c:numCache>
            </c:numRef>
          </c:val>
          <c:extLst>
            <c:ext xmlns:c16="http://schemas.microsoft.com/office/drawing/2014/chart" uri="{C3380CC4-5D6E-409C-BE32-E72D297353CC}">
              <c16:uniqueId val="{00000000-8A4A-4158-A717-5D4C2D25CDB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8A4A-4158-A717-5D4C2D25CDB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C4-4DE8-B974-AC20AB0332A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2EC4-4DE8-B974-AC20AB0332A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178.29</c:v>
                </c:pt>
                <c:pt idx="1">
                  <c:v>166.24</c:v>
                </c:pt>
                <c:pt idx="2">
                  <c:v>159.26</c:v>
                </c:pt>
                <c:pt idx="3">
                  <c:v>155.03</c:v>
                </c:pt>
                <c:pt idx="4">
                  <c:v>164.3</c:v>
                </c:pt>
              </c:numCache>
            </c:numRef>
          </c:val>
          <c:extLst>
            <c:ext xmlns:c16="http://schemas.microsoft.com/office/drawing/2014/chart" uri="{C3380CC4-5D6E-409C-BE32-E72D297353CC}">
              <c16:uniqueId val="{00000000-B917-4844-97E6-69ADD8EB40C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B917-4844-97E6-69ADD8EB40C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1289.1400000000001</c:v>
                </c:pt>
                <c:pt idx="1">
                  <c:v>1283.96</c:v>
                </c:pt>
                <c:pt idx="2">
                  <c:v>1283.3499999999999</c:v>
                </c:pt>
                <c:pt idx="3">
                  <c:v>1256.0899999999999</c:v>
                </c:pt>
                <c:pt idx="4">
                  <c:v>1337.11</c:v>
                </c:pt>
              </c:numCache>
            </c:numRef>
          </c:val>
          <c:extLst>
            <c:ext xmlns:c16="http://schemas.microsoft.com/office/drawing/2014/chart" uri="{C3380CC4-5D6E-409C-BE32-E72D297353CC}">
              <c16:uniqueId val="{00000000-5927-4886-8E7D-0047A71327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5927-4886-8E7D-0047A71327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35.74</c:v>
                </c:pt>
                <c:pt idx="1">
                  <c:v>35.869999999999997</c:v>
                </c:pt>
                <c:pt idx="2">
                  <c:v>35.89</c:v>
                </c:pt>
                <c:pt idx="3">
                  <c:v>34.770000000000003</c:v>
                </c:pt>
                <c:pt idx="4">
                  <c:v>34.49</c:v>
                </c:pt>
              </c:numCache>
            </c:numRef>
          </c:val>
          <c:extLst>
            <c:ext xmlns:c16="http://schemas.microsoft.com/office/drawing/2014/chart" uri="{C3380CC4-5D6E-409C-BE32-E72D297353CC}">
              <c16:uniqueId val="{00000000-7283-4337-9D3A-A23A737684A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7283-4337-9D3A-A23A737684A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547.21</c:v>
                </c:pt>
                <c:pt idx="1">
                  <c:v>536.16</c:v>
                </c:pt>
                <c:pt idx="2">
                  <c:v>536.86</c:v>
                </c:pt>
                <c:pt idx="3">
                  <c:v>554.42999999999995</c:v>
                </c:pt>
                <c:pt idx="4">
                  <c:v>562.63</c:v>
                </c:pt>
              </c:numCache>
            </c:numRef>
          </c:val>
          <c:extLst>
            <c:ext xmlns:c16="http://schemas.microsoft.com/office/drawing/2014/chart" uri="{C3380CC4-5D6E-409C-BE32-E72D297353CC}">
              <c16:uniqueId val="{00000000-ABDE-4E27-9320-7298D08B06E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ABDE-4E27-9320-7298D08B06E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市原市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268517</v>
      </c>
      <c r="AM8" s="44"/>
      <c r="AN8" s="44"/>
      <c r="AO8" s="44"/>
      <c r="AP8" s="44"/>
      <c r="AQ8" s="44"/>
      <c r="AR8" s="44"/>
      <c r="AS8" s="44"/>
      <c r="AT8" s="45">
        <f>データ!$S$6</f>
        <v>368.16</v>
      </c>
      <c r="AU8" s="46"/>
      <c r="AV8" s="46"/>
      <c r="AW8" s="46"/>
      <c r="AX8" s="46"/>
      <c r="AY8" s="46"/>
      <c r="AZ8" s="46"/>
      <c r="BA8" s="46"/>
      <c r="BB8" s="47">
        <f>データ!$T$6</f>
        <v>729.35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59.95</v>
      </c>
      <c r="J10" s="46"/>
      <c r="K10" s="46"/>
      <c r="L10" s="46"/>
      <c r="M10" s="46"/>
      <c r="N10" s="46"/>
      <c r="O10" s="80"/>
      <c r="P10" s="47">
        <f>データ!$P$6</f>
        <v>16.02</v>
      </c>
      <c r="Q10" s="47"/>
      <c r="R10" s="47"/>
      <c r="S10" s="47"/>
      <c r="T10" s="47"/>
      <c r="U10" s="47"/>
      <c r="V10" s="47"/>
      <c r="W10" s="44">
        <f>データ!$Q$6</f>
        <v>2690</v>
      </c>
      <c r="X10" s="44"/>
      <c r="Y10" s="44"/>
      <c r="Z10" s="44"/>
      <c r="AA10" s="44"/>
      <c r="AB10" s="44"/>
      <c r="AC10" s="44"/>
      <c r="AD10" s="2"/>
      <c r="AE10" s="2"/>
      <c r="AF10" s="2"/>
      <c r="AG10" s="2"/>
      <c r="AH10" s="2"/>
      <c r="AI10" s="2"/>
      <c r="AJ10" s="2"/>
      <c r="AK10" s="2"/>
      <c r="AL10" s="44">
        <f>データ!$U$6</f>
        <v>42957</v>
      </c>
      <c r="AM10" s="44"/>
      <c r="AN10" s="44"/>
      <c r="AO10" s="44"/>
      <c r="AP10" s="44"/>
      <c r="AQ10" s="44"/>
      <c r="AR10" s="44"/>
      <c r="AS10" s="44"/>
      <c r="AT10" s="45">
        <f>データ!$V$6</f>
        <v>282.45999999999998</v>
      </c>
      <c r="AU10" s="46"/>
      <c r="AV10" s="46"/>
      <c r="AW10" s="46"/>
      <c r="AX10" s="46"/>
      <c r="AY10" s="46"/>
      <c r="AZ10" s="46"/>
      <c r="BA10" s="46"/>
      <c r="BB10" s="47">
        <f>データ!$W$6</f>
        <v>152.08000000000001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vLyuM96OLl7yN+flLArb5fsUFBh9k6ewgl6fRWRVRM9FIbkLr3ChHauIuTAfnpb+TRXIMycwaxkLkDiMYqVGw==" saltValue="GMSEi5gJw+sSIrlUk2kz2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122190</v>
      </c>
      <c r="D6" s="20">
        <f t="shared" si="3"/>
        <v>46</v>
      </c>
      <c r="E6" s="20">
        <f t="shared" si="3"/>
        <v>1</v>
      </c>
      <c r="F6" s="20">
        <f t="shared" si="3"/>
        <v>0</v>
      </c>
      <c r="G6" s="20">
        <f t="shared" si="3"/>
        <v>1</v>
      </c>
      <c r="H6" s="20" t="str">
        <f t="shared" si="3"/>
        <v>千葉県　市原市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59.95</v>
      </c>
      <c r="P6" s="21">
        <f t="shared" si="3"/>
        <v>16.02</v>
      </c>
      <c r="Q6" s="21">
        <f t="shared" si="3"/>
        <v>2690</v>
      </c>
      <c r="R6" s="21">
        <f t="shared" si="3"/>
        <v>268517</v>
      </c>
      <c r="S6" s="21">
        <f t="shared" si="3"/>
        <v>368.16</v>
      </c>
      <c r="T6" s="21">
        <f t="shared" si="3"/>
        <v>729.35</v>
      </c>
      <c r="U6" s="21">
        <f t="shared" si="3"/>
        <v>42957</v>
      </c>
      <c r="V6" s="21">
        <f t="shared" si="3"/>
        <v>282.45999999999998</v>
      </c>
      <c r="W6" s="21">
        <f t="shared" si="3"/>
        <v>152.08000000000001</v>
      </c>
      <c r="X6" s="22">
        <f>IF(X7="",NA(),X7)</f>
        <v>101.44</v>
      </c>
      <c r="Y6" s="22">
        <f t="shared" ref="Y6:AG6" si="4">IF(Y7="",NA(),Y7)</f>
        <v>100.48</v>
      </c>
      <c r="Z6" s="22">
        <f t="shared" si="4"/>
        <v>99.37</v>
      </c>
      <c r="AA6" s="22">
        <f t="shared" si="4"/>
        <v>100.01</v>
      </c>
      <c r="AB6" s="22">
        <f t="shared" si="4"/>
        <v>100.23</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178.29</v>
      </c>
      <c r="AU6" s="22">
        <f t="shared" ref="AU6:BC6" si="6">IF(AU7="",NA(),AU7)</f>
        <v>166.24</v>
      </c>
      <c r="AV6" s="22">
        <f t="shared" si="6"/>
        <v>159.26</v>
      </c>
      <c r="AW6" s="22">
        <f t="shared" si="6"/>
        <v>155.03</v>
      </c>
      <c r="AX6" s="22">
        <f t="shared" si="6"/>
        <v>164.3</v>
      </c>
      <c r="AY6" s="22">
        <f t="shared" si="6"/>
        <v>365.18</v>
      </c>
      <c r="AZ6" s="22">
        <f t="shared" si="6"/>
        <v>327.77</v>
      </c>
      <c r="BA6" s="22">
        <f t="shared" si="6"/>
        <v>338.02</v>
      </c>
      <c r="BB6" s="22">
        <f t="shared" si="6"/>
        <v>345.94</v>
      </c>
      <c r="BC6" s="22">
        <f t="shared" si="6"/>
        <v>329.7</v>
      </c>
      <c r="BD6" s="21" t="str">
        <f>IF(BD7="","",IF(BD7="-","【-】","【"&amp;SUBSTITUTE(TEXT(BD7,"#,##0.00"),"-","△")&amp;"】"))</f>
        <v>【243.36】</v>
      </c>
      <c r="BE6" s="22">
        <f>IF(BE7="",NA(),BE7)</f>
        <v>1289.1400000000001</v>
      </c>
      <c r="BF6" s="22">
        <f t="shared" ref="BF6:BN6" si="7">IF(BF7="",NA(),BF7)</f>
        <v>1283.96</v>
      </c>
      <c r="BG6" s="22">
        <f t="shared" si="7"/>
        <v>1283.3499999999999</v>
      </c>
      <c r="BH6" s="22">
        <f t="shared" si="7"/>
        <v>1256.0899999999999</v>
      </c>
      <c r="BI6" s="22">
        <f t="shared" si="7"/>
        <v>1337.11</v>
      </c>
      <c r="BJ6" s="22">
        <f t="shared" si="7"/>
        <v>371.65</v>
      </c>
      <c r="BK6" s="22">
        <f t="shared" si="7"/>
        <v>397.1</v>
      </c>
      <c r="BL6" s="22">
        <f t="shared" si="7"/>
        <v>379.91</v>
      </c>
      <c r="BM6" s="22">
        <f t="shared" si="7"/>
        <v>386.61</v>
      </c>
      <c r="BN6" s="22">
        <f t="shared" si="7"/>
        <v>381.56</v>
      </c>
      <c r="BO6" s="21" t="str">
        <f>IF(BO7="","",IF(BO7="-","【-】","【"&amp;SUBSTITUTE(TEXT(BO7,"#,##0.00"),"-","△")&amp;"】"))</f>
        <v>【265.93】</v>
      </c>
      <c r="BP6" s="22">
        <f>IF(BP7="",NA(),BP7)</f>
        <v>35.74</v>
      </c>
      <c r="BQ6" s="22">
        <f t="shared" ref="BQ6:BY6" si="8">IF(BQ7="",NA(),BQ7)</f>
        <v>35.869999999999997</v>
      </c>
      <c r="BR6" s="22">
        <f t="shared" si="8"/>
        <v>35.89</v>
      </c>
      <c r="BS6" s="22">
        <f t="shared" si="8"/>
        <v>34.770000000000003</v>
      </c>
      <c r="BT6" s="22">
        <f t="shared" si="8"/>
        <v>34.49</v>
      </c>
      <c r="BU6" s="22">
        <f t="shared" si="8"/>
        <v>98.77</v>
      </c>
      <c r="BV6" s="22">
        <f t="shared" si="8"/>
        <v>95.79</v>
      </c>
      <c r="BW6" s="22">
        <f t="shared" si="8"/>
        <v>98.3</v>
      </c>
      <c r="BX6" s="22">
        <f t="shared" si="8"/>
        <v>93.82</v>
      </c>
      <c r="BY6" s="22">
        <f t="shared" si="8"/>
        <v>95.04</v>
      </c>
      <c r="BZ6" s="21" t="str">
        <f>IF(BZ7="","",IF(BZ7="-","【-】","【"&amp;SUBSTITUTE(TEXT(BZ7,"#,##0.00"),"-","△")&amp;"】"))</f>
        <v>【97.82】</v>
      </c>
      <c r="CA6" s="22">
        <f>IF(CA7="",NA(),CA7)</f>
        <v>547.21</v>
      </c>
      <c r="CB6" s="22">
        <f t="shared" ref="CB6:CJ6" si="9">IF(CB7="",NA(),CB7)</f>
        <v>536.16</v>
      </c>
      <c r="CC6" s="22">
        <f t="shared" si="9"/>
        <v>536.86</v>
      </c>
      <c r="CD6" s="22">
        <f t="shared" si="9"/>
        <v>554.42999999999995</v>
      </c>
      <c r="CE6" s="22">
        <f t="shared" si="9"/>
        <v>562.63</v>
      </c>
      <c r="CF6" s="22">
        <f t="shared" si="9"/>
        <v>173.67</v>
      </c>
      <c r="CG6" s="22">
        <f t="shared" si="9"/>
        <v>171.13</v>
      </c>
      <c r="CH6" s="22">
        <f t="shared" si="9"/>
        <v>173.7</v>
      </c>
      <c r="CI6" s="22">
        <f t="shared" si="9"/>
        <v>178.94</v>
      </c>
      <c r="CJ6" s="22">
        <f t="shared" si="9"/>
        <v>180.19</v>
      </c>
      <c r="CK6" s="21" t="str">
        <f>IF(CK7="","",IF(CK7="-","【-】","【"&amp;SUBSTITUTE(TEXT(CK7,"#,##0.00"),"-","△")&amp;"】"))</f>
        <v>【177.56】</v>
      </c>
      <c r="CL6" s="22">
        <f>IF(CL7="",NA(),CL7)</f>
        <v>52.26</v>
      </c>
      <c r="CM6" s="22">
        <f t="shared" ref="CM6:CU6" si="10">IF(CM7="",NA(),CM7)</f>
        <v>51.79</v>
      </c>
      <c r="CN6" s="22">
        <f t="shared" si="10"/>
        <v>50.68</v>
      </c>
      <c r="CO6" s="22">
        <f t="shared" si="10"/>
        <v>51.54</v>
      </c>
      <c r="CP6" s="22">
        <f t="shared" si="10"/>
        <v>52.82</v>
      </c>
      <c r="CQ6" s="22">
        <f t="shared" si="10"/>
        <v>59.67</v>
      </c>
      <c r="CR6" s="22">
        <f t="shared" si="10"/>
        <v>60.12</v>
      </c>
      <c r="CS6" s="22">
        <f t="shared" si="10"/>
        <v>60.34</v>
      </c>
      <c r="CT6" s="22">
        <f t="shared" si="10"/>
        <v>59.54</v>
      </c>
      <c r="CU6" s="22">
        <f t="shared" si="10"/>
        <v>59.26</v>
      </c>
      <c r="CV6" s="21" t="str">
        <f>IF(CV7="","",IF(CV7="-","【-】","【"&amp;SUBSTITUTE(TEXT(CV7,"#,##0.00"),"-","△")&amp;"】"))</f>
        <v>【59.81】</v>
      </c>
      <c r="CW6" s="22">
        <f>IF(CW7="",NA(),CW7)</f>
        <v>73.12</v>
      </c>
      <c r="CX6" s="22">
        <f t="shared" ref="CX6:DF6" si="11">IF(CX7="",NA(),CX7)</f>
        <v>74.63</v>
      </c>
      <c r="CY6" s="22">
        <f t="shared" si="11"/>
        <v>75.23</v>
      </c>
      <c r="CZ6" s="22">
        <f t="shared" si="11"/>
        <v>74.95</v>
      </c>
      <c r="DA6" s="22">
        <f t="shared" si="11"/>
        <v>73.81</v>
      </c>
      <c r="DB6" s="22">
        <f t="shared" si="11"/>
        <v>84.6</v>
      </c>
      <c r="DC6" s="22">
        <f t="shared" si="11"/>
        <v>84.24</v>
      </c>
      <c r="DD6" s="22">
        <f t="shared" si="11"/>
        <v>84.19</v>
      </c>
      <c r="DE6" s="22">
        <f t="shared" si="11"/>
        <v>83.93</v>
      </c>
      <c r="DF6" s="22">
        <f t="shared" si="11"/>
        <v>83.84</v>
      </c>
      <c r="DG6" s="21" t="str">
        <f>IF(DG7="","",IF(DG7="-","【-】","【"&amp;SUBSTITUTE(TEXT(DG7,"#,##0.00"),"-","△")&amp;"】"))</f>
        <v>【89.42】</v>
      </c>
      <c r="DH6" s="22">
        <f>IF(DH7="",NA(),DH7)</f>
        <v>51.74</v>
      </c>
      <c r="DI6" s="22">
        <f t="shared" ref="DI6:DQ6" si="12">IF(DI7="",NA(),DI7)</f>
        <v>53.16</v>
      </c>
      <c r="DJ6" s="22">
        <f t="shared" si="12"/>
        <v>53.99</v>
      </c>
      <c r="DK6" s="22">
        <f t="shared" si="12"/>
        <v>54.27</v>
      </c>
      <c r="DL6" s="22">
        <f t="shared" si="12"/>
        <v>55.41</v>
      </c>
      <c r="DM6" s="22">
        <f t="shared" si="12"/>
        <v>48.17</v>
      </c>
      <c r="DN6" s="22">
        <f t="shared" si="12"/>
        <v>48.83</v>
      </c>
      <c r="DO6" s="22">
        <f t="shared" si="12"/>
        <v>49.96</v>
      </c>
      <c r="DP6" s="22">
        <f t="shared" si="12"/>
        <v>50.82</v>
      </c>
      <c r="DQ6" s="22">
        <f t="shared" si="12"/>
        <v>51.82</v>
      </c>
      <c r="DR6" s="21" t="str">
        <f>IF(DR7="","",IF(DR7="-","【-】","【"&amp;SUBSTITUTE(TEXT(DR7,"#,##0.00"),"-","△")&amp;"】"))</f>
        <v>【52.02】</v>
      </c>
      <c r="DS6" s="22">
        <f>IF(DS7="",NA(),DS7)</f>
        <v>24.47</v>
      </c>
      <c r="DT6" s="22">
        <f t="shared" ref="DT6:EB6" si="13">IF(DT7="",NA(),DT7)</f>
        <v>25.5</v>
      </c>
      <c r="DU6" s="22">
        <f t="shared" si="13"/>
        <v>27.99</v>
      </c>
      <c r="DV6" s="22">
        <f t="shared" si="13"/>
        <v>29.13</v>
      </c>
      <c r="DW6" s="22">
        <f t="shared" si="13"/>
        <v>30.47</v>
      </c>
      <c r="DX6" s="22">
        <f t="shared" si="13"/>
        <v>17.12</v>
      </c>
      <c r="DY6" s="22">
        <f t="shared" si="13"/>
        <v>18.18</v>
      </c>
      <c r="DZ6" s="22">
        <f t="shared" si="13"/>
        <v>19.32</v>
      </c>
      <c r="EA6" s="22">
        <f t="shared" si="13"/>
        <v>21.16</v>
      </c>
      <c r="EB6" s="22">
        <f t="shared" si="13"/>
        <v>22.72</v>
      </c>
      <c r="EC6" s="21" t="str">
        <f>IF(EC7="","",IF(EC7="-","【-】","【"&amp;SUBSTITUTE(TEXT(EC7,"#,##0.00"),"-","△")&amp;"】"))</f>
        <v>【25.37】</v>
      </c>
      <c r="ED6" s="22">
        <f>IF(ED7="",NA(),ED7)</f>
        <v>0.87</v>
      </c>
      <c r="EE6" s="22">
        <f t="shared" ref="EE6:EM6" si="14">IF(EE7="",NA(),EE7)</f>
        <v>1.32</v>
      </c>
      <c r="EF6" s="22">
        <f t="shared" si="14"/>
        <v>0.72</v>
      </c>
      <c r="EG6" s="22">
        <f t="shared" si="14"/>
        <v>0.94</v>
      </c>
      <c r="EH6" s="22">
        <f t="shared" si="14"/>
        <v>1.49</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122190</v>
      </c>
      <c r="D7" s="24">
        <v>46</v>
      </c>
      <c r="E7" s="24">
        <v>1</v>
      </c>
      <c r="F7" s="24">
        <v>0</v>
      </c>
      <c r="G7" s="24">
        <v>1</v>
      </c>
      <c r="H7" s="24" t="s">
        <v>93</v>
      </c>
      <c r="I7" s="24" t="s">
        <v>94</v>
      </c>
      <c r="J7" s="24" t="s">
        <v>95</v>
      </c>
      <c r="K7" s="24" t="s">
        <v>96</v>
      </c>
      <c r="L7" s="24" t="s">
        <v>97</v>
      </c>
      <c r="M7" s="24" t="s">
        <v>98</v>
      </c>
      <c r="N7" s="25" t="s">
        <v>99</v>
      </c>
      <c r="O7" s="25">
        <v>59.95</v>
      </c>
      <c r="P7" s="25">
        <v>16.02</v>
      </c>
      <c r="Q7" s="25">
        <v>2690</v>
      </c>
      <c r="R7" s="25">
        <v>268517</v>
      </c>
      <c r="S7" s="25">
        <v>368.16</v>
      </c>
      <c r="T7" s="25">
        <v>729.35</v>
      </c>
      <c r="U7" s="25">
        <v>42957</v>
      </c>
      <c r="V7" s="25">
        <v>282.45999999999998</v>
      </c>
      <c r="W7" s="25">
        <v>152.08000000000001</v>
      </c>
      <c r="X7" s="25">
        <v>101.44</v>
      </c>
      <c r="Y7" s="25">
        <v>100.48</v>
      </c>
      <c r="Z7" s="25">
        <v>99.37</v>
      </c>
      <c r="AA7" s="25">
        <v>100.01</v>
      </c>
      <c r="AB7" s="25">
        <v>100.23</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178.29</v>
      </c>
      <c r="AU7" s="25">
        <v>166.24</v>
      </c>
      <c r="AV7" s="25">
        <v>159.26</v>
      </c>
      <c r="AW7" s="25">
        <v>155.03</v>
      </c>
      <c r="AX7" s="25">
        <v>164.3</v>
      </c>
      <c r="AY7" s="25">
        <v>365.18</v>
      </c>
      <c r="AZ7" s="25">
        <v>327.77</v>
      </c>
      <c r="BA7" s="25">
        <v>338.02</v>
      </c>
      <c r="BB7" s="25">
        <v>345.94</v>
      </c>
      <c r="BC7" s="25">
        <v>329.7</v>
      </c>
      <c r="BD7" s="25">
        <v>243.36</v>
      </c>
      <c r="BE7" s="25">
        <v>1289.1400000000001</v>
      </c>
      <c r="BF7" s="25">
        <v>1283.96</v>
      </c>
      <c r="BG7" s="25">
        <v>1283.3499999999999</v>
      </c>
      <c r="BH7" s="25">
        <v>1256.0899999999999</v>
      </c>
      <c r="BI7" s="25">
        <v>1337.11</v>
      </c>
      <c r="BJ7" s="25">
        <v>371.65</v>
      </c>
      <c r="BK7" s="25">
        <v>397.1</v>
      </c>
      <c r="BL7" s="25">
        <v>379.91</v>
      </c>
      <c r="BM7" s="25">
        <v>386.61</v>
      </c>
      <c r="BN7" s="25">
        <v>381.56</v>
      </c>
      <c r="BO7" s="25">
        <v>265.93</v>
      </c>
      <c r="BP7" s="25">
        <v>35.74</v>
      </c>
      <c r="BQ7" s="25">
        <v>35.869999999999997</v>
      </c>
      <c r="BR7" s="25">
        <v>35.89</v>
      </c>
      <c r="BS7" s="25">
        <v>34.770000000000003</v>
      </c>
      <c r="BT7" s="25">
        <v>34.49</v>
      </c>
      <c r="BU7" s="25">
        <v>98.77</v>
      </c>
      <c r="BV7" s="25">
        <v>95.79</v>
      </c>
      <c r="BW7" s="25">
        <v>98.3</v>
      </c>
      <c r="BX7" s="25">
        <v>93.82</v>
      </c>
      <c r="BY7" s="25">
        <v>95.04</v>
      </c>
      <c r="BZ7" s="25">
        <v>97.82</v>
      </c>
      <c r="CA7" s="25">
        <v>547.21</v>
      </c>
      <c r="CB7" s="25">
        <v>536.16</v>
      </c>
      <c r="CC7" s="25">
        <v>536.86</v>
      </c>
      <c r="CD7" s="25">
        <v>554.42999999999995</v>
      </c>
      <c r="CE7" s="25">
        <v>562.63</v>
      </c>
      <c r="CF7" s="25">
        <v>173.67</v>
      </c>
      <c r="CG7" s="25">
        <v>171.13</v>
      </c>
      <c r="CH7" s="25">
        <v>173.7</v>
      </c>
      <c r="CI7" s="25">
        <v>178.94</v>
      </c>
      <c r="CJ7" s="25">
        <v>180.19</v>
      </c>
      <c r="CK7" s="25">
        <v>177.56</v>
      </c>
      <c r="CL7" s="25">
        <v>52.26</v>
      </c>
      <c r="CM7" s="25">
        <v>51.79</v>
      </c>
      <c r="CN7" s="25">
        <v>50.68</v>
      </c>
      <c r="CO7" s="25">
        <v>51.54</v>
      </c>
      <c r="CP7" s="25">
        <v>52.82</v>
      </c>
      <c r="CQ7" s="25">
        <v>59.67</v>
      </c>
      <c r="CR7" s="25">
        <v>60.12</v>
      </c>
      <c r="CS7" s="25">
        <v>60.34</v>
      </c>
      <c r="CT7" s="25">
        <v>59.54</v>
      </c>
      <c r="CU7" s="25">
        <v>59.26</v>
      </c>
      <c r="CV7" s="25">
        <v>59.81</v>
      </c>
      <c r="CW7" s="25">
        <v>73.12</v>
      </c>
      <c r="CX7" s="25">
        <v>74.63</v>
      </c>
      <c r="CY7" s="25">
        <v>75.23</v>
      </c>
      <c r="CZ7" s="25">
        <v>74.95</v>
      </c>
      <c r="DA7" s="25">
        <v>73.81</v>
      </c>
      <c r="DB7" s="25">
        <v>84.6</v>
      </c>
      <c r="DC7" s="25">
        <v>84.24</v>
      </c>
      <c r="DD7" s="25">
        <v>84.19</v>
      </c>
      <c r="DE7" s="25">
        <v>83.93</v>
      </c>
      <c r="DF7" s="25">
        <v>83.84</v>
      </c>
      <c r="DG7" s="25">
        <v>89.42</v>
      </c>
      <c r="DH7" s="25">
        <v>51.74</v>
      </c>
      <c r="DI7" s="25">
        <v>53.16</v>
      </c>
      <c r="DJ7" s="25">
        <v>53.99</v>
      </c>
      <c r="DK7" s="25">
        <v>54.27</v>
      </c>
      <c r="DL7" s="25">
        <v>55.41</v>
      </c>
      <c r="DM7" s="25">
        <v>48.17</v>
      </c>
      <c r="DN7" s="25">
        <v>48.83</v>
      </c>
      <c r="DO7" s="25">
        <v>49.96</v>
      </c>
      <c r="DP7" s="25">
        <v>50.82</v>
      </c>
      <c r="DQ7" s="25">
        <v>51.82</v>
      </c>
      <c r="DR7" s="25">
        <v>52.02</v>
      </c>
      <c r="DS7" s="25">
        <v>24.47</v>
      </c>
      <c r="DT7" s="25">
        <v>25.5</v>
      </c>
      <c r="DU7" s="25">
        <v>27.99</v>
      </c>
      <c r="DV7" s="25">
        <v>29.13</v>
      </c>
      <c r="DW7" s="25">
        <v>30.47</v>
      </c>
      <c r="DX7" s="25">
        <v>17.12</v>
      </c>
      <c r="DY7" s="25">
        <v>18.18</v>
      </c>
      <c r="DZ7" s="25">
        <v>19.32</v>
      </c>
      <c r="EA7" s="25">
        <v>21.16</v>
      </c>
      <c r="EB7" s="25">
        <v>22.72</v>
      </c>
      <c r="EC7" s="25">
        <v>25.37</v>
      </c>
      <c r="ED7" s="25">
        <v>0.87</v>
      </c>
      <c r="EE7" s="25">
        <v>1.32</v>
      </c>
      <c r="EF7" s="25">
        <v>0.72</v>
      </c>
      <c r="EG7" s="25">
        <v>0.94</v>
      </c>
      <c r="EH7" s="25">
        <v>1.49</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2025-01-24T06:47:13Z</dcterms:created>
  <dcterms:modified xsi:type="dcterms:W3CDTF">2025-02-06T07:28:30Z</dcterms:modified>
  <cp:category/>
</cp:coreProperties>
</file>