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4_市町村・組合→県\☑ 18 流山市\"/>
    </mc:Choice>
  </mc:AlternateContent>
  <xr:revisionPtr revIDLastSave="0" documentId="13_ncr:1_{066DE126-36A4-468C-94D6-D8A37C998F9B}" xr6:coauthVersionLast="47" xr6:coauthVersionMax="47" xr10:uidLastSave="{00000000-0000-0000-0000-000000000000}"/>
  <workbookProtection workbookAlgorithmName="SHA-512" workbookHashValue="awLLPToPQJgAG9w4QEez5iDKpOHH1Onpi2dR5r8/BeltbmbfhqK1F+dgErogtgh8SuCm6DyOsCs3BO9eRNbZbw==" workbookSaltValue="jiZHMJt/EkSMNjhxvKkgCA=="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F85" i="4"/>
  <c r="E85" i="4"/>
  <c r="AT10" i="4"/>
  <c r="AL10" i="4"/>
  <c r="I10" i="4"/>
  <c r="AL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<sst xmlns="http://schemas.openxmlformats.org/spreadsheetml/2006/main" count="236" uniqueCount="116">
  <si>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</si>
  <si>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</si>
  <si>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</si>
  <si>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</si>
  <si>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</si>
  <si>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</si>
  <si>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</si>
  <si>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</si>
  <si>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</si>
  <si>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</si>
  <si>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</si>
  <si>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</si>
  <si>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</si>
  <si>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</si>
  <si>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</si>
  <si>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</si>
  <si>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</si>
  <si>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</si>
  <si>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</si>
  <si>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</si>
  <si>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</si>
  <si>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</si>
  <si>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</si>
  <si>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</si>
  <si>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</si>
  <si>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</si>
  <si>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</si>
  <si>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</si>
  <si>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</si>
  <si>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</si>
  <si>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</si>
  <si>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</si>
  <si>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</si>
  <si>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</si>
  <si>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</si>
  <si>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</si>
  <si>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</si>
  <si>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</si>
  <si>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</si>
  <si>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</si>
  <si>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</si>
  <si>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</si>
  <si>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</si>
  <si>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</si>
  <si>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</si>
  <si>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</si>
  <si>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</si>
  <si>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</si>
  <si>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</si>
  <si>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</si>
  <si>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</si>
  <si>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</si>
  <si>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</si>
  <si>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</si>
  <si>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</si>
  <si>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</si>
  <si>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</si>
  <si>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</si>
  <si>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</si>
  <si>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</si>
  <si>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</si>
  <si>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</si>
  <si>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</si>
  <si>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</si>
  <si>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</si>
  <si>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</si>
  <si>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</si>
  <si>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</si>
  <si>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</si>
  <si>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</si>
  <si>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</si>
  <si>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</si>
  <si>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</si>
  <si>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</si>
  <si>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</si>
  <si>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</si>
  <si>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</si>
  <si>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</si>
  <si>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</si>
  <si>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</si>
  <si>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</si>
  <si>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</si>
  <si>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</si>
  <si>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</si>
  <si>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</si>
  <si>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</si>
  <si>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</si>
  <si>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</si>
  <si>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</si>
  <si>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</si>
  <si>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</si>
  <si>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</si>
  <si>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</si>
  <si>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</si>
  <si>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</si>
  <si>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</si>
  <si>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流山市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</si>
  <si>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</si>
  <si>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</si>
  <si>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</si>
  <si>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</si>
  <si>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</si>
  <si>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</si>
  <si>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</si>
  <si>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</si>
  <si>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</si>
  <si>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</si>
  <si>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</si>
  <si>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</si>
  <si>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</si>
  <si>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</si>
  <si>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</si>
  <si>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</si>
  <si>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下水道使用料の増収等に伴う経常収益の増加により、①経常収支比率は前年度比から上昇し、100％を超える値で推移している。また、累積欠損金はなく②累積欠損金比率0%であることから、健全経営を維持できている。
企業債を活用し管渠施設の新規整備を行ってきたため、④企業債残高対事業規模比率は高い水準にあるが、着実に企業債残高は減少している。
建設拡張の途上であるため、⑤経費回収率は類似団体平均よりも低い水準にある。今後も適正な使用料収入の確保及び汚水処理費の削減を図る必要がある。
管渠費にかかる修繕費等の減少に伴う汚水処理費の減少により、⑥汚水処理原価は前年度に比して低下した。
⑧水洗化率は類似団体を下回る水準となっており、未接続者への対策が課題となっている。</t>
    <phoneticPr fontId="4"/>
  </si>
  <si>
    <t>前述のとおり、未普及地域の管渠整備を現在も行っているため、老朽化の状況については類似団体よりも低い水準で推移している。</t>
    <phoneticPr fontId="4"/>
  </si>
  <si>
    <t>建設拡張の段階にあるため、「経常収支比率」や「企業債残高対事業規模比率」の健全性に関する数値については低い水準で推移しているが、これは管渠施設等の新規整備が一段落となる令和７年度末を境に改善していくものと思料される。
一方で、他団体に比べ新しい整備を有しており、老朽化の状況については良好であるといえる。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</si>
</sst>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2.61</c:v>
                </c:pt>
                <c:pt idx="1">
                  <c:v>2.09</c:v>
                </c:pt>
                <c:pt idx="2">
                  <c:v>1.41</c:v>
                </c:pt>
                <c:pt idx="3">
                  <c:v>0.94</c:v>
                </c:pt>
                <c:pt idx="4">
                  <c:v>1</c:v>
                </c:pt>
              </c:numCache>
            </c:numRef>
          </c:val>
          <c:extLst>
            <c:ext xmlns:c16="http://schemas.microsoft.com/office/drawing/2014/chart" uri="{C3380CC4-5D6E-409C-BE32-E72D297353CC}">
              <c16:uniqueId val="{00000000-952A-4924-9670-1855DF78644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0.14000000000000001</c:v>
                </c:pt>
                <c:pt idx="3">
                  <c:v>0.16</c:v>
                </c:pt>
                <c:pt idx="4">
                  <c:v>0.16</c:v>
                </c:pt>
              </c:numCache>
            </c:numRef>
          </c:val>
          <c:smooth val="0"/>
          <c:extLst>
            <c:ext xmlns:c16="http://schemas.microsoft.com/office/drawing/2014/chart" uri="{C3380CC4-5D6E-409C-BE32-E72D297353CC}">
              <c16:uniqueId val="{00000001-952A-4924-9670-1855DF78644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A5-4BCF-82B0-9745F8EDB6E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67.37</c:v>
                </c:pt>
                <c:pt idx="1">
                  <c:v>67.709999999999994</c:v>
                </c:pt>
                <c:pt idx="2">
                  <c:v>67.13</c:v>
                </c:pt>
                <c:pt idx="3">
                  <c:v>63.62</c:v>
                </c:pt>
                <c:pt idx="4">
                  <c:v>62.65</c:v>
                </c:pt>
              </c:numCache>
            </c:numRef>
          </c:val>
          <c:smooth val="0"/>
          <c:extLst>
            <c:ext xmlns:c16="http://schemas.microsoft.com/office/drawing/2014/chart" uri="{C3380CC4-5D6E-409C-BE32-E72D297353CC}">
              <c16:uniqueId val="{00000001-1DA5-4BCF-82B0-9745F8EDB6E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93.04</c:v>
                </c:pt>
                <c:pt idx="1">
                  <c:v>92.85</c:v>
                </c:pt>
                <c:pt idx="2">
                  <c:v>93.2</c:v>
                </c:pt>
                <c:pt idx="3">
                  <c:v>93.55</c:v>
                </c:pt>
                <c:pt idx="4">
                  <c:v>93.72</c:v>
                </c:pt>
              </c:numCache>
            </c:numRef>
          </c:val>
          <c:extLst>
            <c:ext xmlns:c16="http://schemas.microsoft.com/office/drawing/2014/chart" uri="{C3380CC4-5D6E-409C-BE32-E72D297353CC}">
              <c16:uniqueId val="{00000000-9FE9-40CE-B6F8-CDF6CE73CE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c:v>
                </c:pt>
                <c:pt idx="1">
                  <c:v>97.24</c:v>
                </c:pt>
                <c:pt idx="2">
                  <c:v>97.79</c:v>
                </c:pt>
                <c:pt idx="3">
                  <c:v>97.53</c:v>
                </c:pt>
                <c:pt idx="4">
                  <c:v>97.54</c:v>
                </c:pt>
              </c:numCache>
            </c:numRef>
          </c:val>
          <c:smooth val="0"/>
          <c:extLst>
            <c:ext xmlns:c16="http://schemas.microsoft.com/office/drawing/2014/chart" uri="{C3380CC4-5D6E-409C-BE32-E72D297353CC}">
              <c16:uniqueId val="{00000001-9FE9-40CE-B6F8-CDF6CE73CE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109.44</c:v>
                </c:pt>
                <c:pt idx="1">
                  <c:v>107.34</c:v>
                </c:pt>
                <c:pt idx="2">
                  <c:v>102.48</c:v>
                </c:pt>
                <c:pt idx="3">
                  <c:v>100.79</c:v>
                </c:pt>
                <c:pt idx="4">
                  <c:v>104.09</c:v>
                </c:pt>
              </c:numCache>
            </c:numRef>
          </c:val>
          <c:extLst>
            <c:ext xmlns:c16="http://schemas.microsoft.com/office/drawing/2014/chart" uri="{C3380CC4-5D6E-409C-BE32-E72D297353CC}">
              <c16:uniqueId val="{00000000-58BA-4934-B743-DD3FA8E417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106.31</c:v>
                </c:pt>
                <c:pt idx="1">
                  <c:v>107.05</c:v>
                </c:pt>
                <c:pt idx="2">
                  <c:v>106.43</c:v>
                </c:pt>
                <c:pt idx="3">
                  <c:v>107.29</c:v>
                </c:pt>
                <c:pt idx="4">
                  <c:v>106.58</c:v>
                </c:pt>
              </c:numCache>
            </c:numRef>
          </c:val>
          <c:smooth val="0"/>
          <c:extLst>
            <c:ext xmlns:c16="http://schemas.microsoft.com/office/drawing/2014/chart" uri="{C3380CC4-5D6E-409C-BE32-E72D297353CC}">
              <c16:uniqueId val="{00000001-58BA-4934-B743-DD3FA8E417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11.65</c:v>
                </c:pt>
                <c:pt idx="1">
                  <c:v>13.7</c:v>
                </c:pt>
                <c:pt idx="2">
                  <c:v>15.77</c:v>
                </c:pt>
                <c:pt idx="3">
                  <c:v>17.670000000000002</c:v>
                </c:pt>
                <c:pt idx="4">
                  <c:v>19.760000000000002</c:v>
                </c:pt>
              </c:numCache>
            </c:numRef>
          </c:val>
          <c:extLst>
            <c:ext xmlns:c16="http://schemas.microsoft.com/office/drawing/2014/chart" uri="{C3380CC4-5D6E-409C-BE32-E72D297353CC}">
              <c16:uniqueId val="{00000000-65F0-4457-9A09-4193AE816C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27.39</c:v>
                </c:pt>
                <c:pt idx="2">
                  <c:v>30.42</c:v>
                </c:pt>
                <c:pt idx="3">
                  <c:v>26.87</c:v>
                </c:pt>
                <c:pt idx="4">
                  <c:v>29.31</c:v>
                </c:pt>
              </c:numCache>
            </c:numRef>
          </c:val>
          <c:smooth val="0"/>
          <c:extLst>
            <c:ext xmlns:c16="http://schemas.microsoft.com/office/drawing/2014/chart" uri="{C3380CC4-5D6E-409C-BE32-E72D297353CC}">
              <c16:uniqueId val="{00000001-65F0-4457-9A09-4193AE816C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0D-4971-8AFD-A8E11D1BB2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5.0199999999999996</c:v>
                </c:pt>
                <c:pt idx="1">
                  <c:v>5.86</c:v>
                </c:pt>
                <c:pt idx="2">
                  <c:v>6.66</c:v>
                </c:pt>
                <c:pt idx="3">
                  <c:v>12.4</c:v>
                </c:pt>
                <c:pt idx="4">
                  <c:v>13.81</c:v>
                </c:pt>
              </c:numCache>
            </c:numRef>
          </c:val>
          <c:smooth val="0"/>
          <c:extLst>
            <c:ext xmlns:c16="http://schemas.microsoft.com/office/drawing/2014/chart" uri="{C3380CC4-5D6E-409C-BE32-E72D297353CC}">
              <c16:uniqueId val="{00000001-330D-4971-8AFD-A8E11D1BB2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B4-46A7-9D61-2D3B8525C5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0.05</c:v>
                </c:pt>
                <c:pt idx="1">
                  <c:v>0</c:v>
                </c:pt>
                <c:pt idx="2">
                  <c:v>0</c:v>
                </c:pt>
                <c:pt idx="3" formatCode="#,##0.00;&quot;△&quot;#,##0.00;&quot;-&quot;">
                  <c:v>0.9</c:v>
                </c:pt>
                <c:pt idx="4" formatCode="#,##0.00;&quot;△&quot;#,##0.00;&quot;-&quot;">
                  <c:v>1.19</c:v>
                </c:pt>
              </c:numCache>
            </c:numRef>
          </c:val>
          <c:smooth val="0"/>
          <c:extLst>
            <c:ext xmlns:c16="http://schemas.microsoft.com/office/drawing/2014/chart" uri="{C3380CC4-5D6E-409C-BE32-E72D297353CC}">
              <c16:uniqueId val="{00000001-52B4-46A7-9D61-2D3B8525C5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104</c:v>
                </c:pt>
                <c:pt idx="1">
                  <c:v>149.81</c:v>
                </c:pt>
                <c:pt idx="2">
                  <c:v>141.63999999999999</c:v>
                </c:pt>
                <c:pt idx="3">
                  <c:v>126.87</c:v>
                </c:pt>
                <c:pt idx="4">
                  <c:v>111.37</c:v>
                </c:pt>
              </c:numCache>
            </c:numRef>
          </c:val>
          <c:extLst>
            <c:ext xmlns:c16="http://schemas.microsoft.com/office/drawing/2014/chart" uri="{C3380CC4-5D6E-409C-BE32-E72D297353CC}">
              <c16:uniqueId val="{00000000-51B1-4D26-B6D8-26B6867BF0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c:v>
                </c:pt>
                <c:pt idx="1">
                  <c:v>84.84</c:v>
                </c:pt>
                <c:pt idx="2">
                  <c:v>88.42</c:v>
                </c:pt>
                <c:pt idx="3">
                  <c:v>100.73</c:v>
                </c:pt>
                <c:pt idx="4">
                  <c:v>108.7</c:v>
                </c:pt>
              </c:numCache>
            </c:numRef>
          </c:val>
          <c:smooth val="0"/>
          <c:extLst>
            <c:ext xmlns:c16="http://schemas.microsoft.com/office/drawing/2014/chart" uri="{C3380CC4-5D6E-409C-BE32-E72D297353CC}">
              <c16:uniqueId val="{00000001-51B1-4D26-B6D8-26B6867BF0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832.65</c:v>
                </c:pt>
                <c:pt idx="1">
                  <c:v>762.2</c:v>
                </c:pt>
                <c:pt idx="2">
                  <c:v>702.8</c:v>
                </c:pt>
                <c:pt idx="3">
                  <c:v>653.52</c:v>
                </c:pt>
                <c:pt idx="4">
                  <c:v>611.74</c:v>
                </c:pt>
              </c:numCache>
            </c:numRef>
          </c:val>
          <c:extLst>
            <c:ext xmlns:c16="http://schemas.microsoft.com/office/drawing/2014/chart" uri="{C3380CC4-5D6E-409C-BE32-E72D297353CC}">
              <c16:uniqueId val="{00000000-7802-4632-A442-2EA086C686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585.55999999999995</c:v>
                </c:pt>
                <c:pt idx="1">
                  <c:v>565.62</c:v>
                </c:pt>
                <c:pt idx="2">
                  <c:v>544.61</c:v>
                </c:pt>
                <c:pt idx="3">
                  <c:v>481.88</c:v>
                </c:pt>
                <c:pt idx="4">
                  <c:v>460.03</c:v>
                </c:pt>
              </c:numCache>
            </c:numRef>
          </c:val>
          <c:smooth val="0"/>
          <c:extLst>
            <c:ext xmlns:c16="http://schemas.microsoft.com/office/drawing/2014/chart" uri="{C3380CC4-5D6E-409C-BE32-E72D297353CC}">
              <c16:uniqueId val="{00000001-7802-4632-A442-2EA086C686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99.03</c:v>
                </c:pt>
                <c:pt idx="1">
                  <c:v>93.36</c:v>
                </c:pt>
                <c:pt idx="2">
                  <c:v>94.34</c:v>
                </c:pt>
                <c:pt idx="3">
                  <c:v>92.76</c:v>
                </c:pt>
                <c:pt idx="4">
                  <c:v>96.39</c:v>
                </c:pt>
              </c:numCache>
            </c:numRef>
          </c:val>
          <c:extLst>
            <c:ext xmlns:c16="http://schemas.microsoft.com/office/drawing/2014/chart" uri="{C3380CC4-5D6E-409C-BE32-E72D297353CC}">
              <c16:uniqueId val="{00000000-7E73-4022-BAE2-0FE9BC3A32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101.62</c:v>
                </c:pt>
                <c:pt idx="1">
                  <c:v>102.36</c:v>
                </c:pt>
                <c:pt idx="2">
                  <c:v>103.76</c:v>
                </c:pt>
                <c:pt idx="3">
                  <c:v>101.87</c:v>
                </c:pt>
                <c:pt idx="4">
                  <c:v>101.33</c:v>
                </c:pt>
              </c:numCache>
            </c:numRef>
          </c:val>
          <c:smooth val="0"/>
          <c:extLst>
            <c:ext xmlns:c16="http://schemas.microsoft.com/office/drawing/2014/chart" uri="{C3380CC4-5D6E-409C-BE32-E72D297353CC}">
              <c16:uniqueId val="{00000001-7E73-4022-BAE2-0FE9BC3A32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123.57</c:v>
                </c:pt>
                <c:pt idx="1">
                  <c:v>129.96</c:v>
                </c:pt>
                <c:pt idx="2">
                  <c:v>128.76</c:v>
                </c:pt>
                <c:pt idx="3">
                  <c:v>133.51</c:v>
                </c:pt>
                <c:pt idx="4">
                  <c:v>131.19</c:v>
                </c:pt>
              </c:numCache>
            </c:numRef>
          </c:val>
          <c:extLst>
            <c:ext xmlns:c16="http://schemas.microsoft.com/office/drawing/2014/chart" uri="{C3380CC4-5D6E-409C-BE32-E72D297353CC}">
              <c16:uniqueId val="{00000000-3421-4DF2-A87F-29B393B5B1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117.41</c:v>
                </c:pt>
                <c:pt idx="1">
                  <c:v>114.01</c:v>
                </c:pt>
                <c:pt idx="2">
                  <c:v>111.18</c:v>
                </c:pt>
                <c:pt idx="3">
                  <c:v>111.88</c:v>
                </c:pt>
                <c:pt idx="4">
                  <c:v>114.16</c:v>
                </c:pt>
              </c:numCache>
            </c:numRef>
          </c:val>
          <c:smooth val="0"/>
          <c:extLst>
            <c:ext xmlns:c16="http://schemas.microsoft.com/office/drawing/2014/chart" uri="{C3380CC4-5D6E-409C-BE32-E72D297353CC}">
              <c16:uniqueId val="{00000001-3421-4DF2-A87F-29B393B5B1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流山市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Aa</v>
      </c>
      <c r="X8" s="34"/>
      <c r="Y8" s="34"/>
      <c r="Z8" s="34"/>
      <c r="AA8" s="34"/>
      <c r="AB8" s="34"/>
      <c r="AC8" s="34"/>
      <c r="AD8" s="35" t="str">
        <f>データ!$M$6</f>
        <v>自治体職員</v>
      </c>
      <c r="AE8" s="35"/>
      <c r="AF8" s="35"/>
      <c r="AG8" s="35"/>
      <c r="AH8" s="35"/>
      <c r="AI8" s="35"/>
      <c r="AJ8" s="35"/>
      <c r="AK8" s="3"/>
      <c r="AL8" s="36">
        <f>データ!S6</f>
        <v>210733</v>
      </c>
      <c r="AM8" s="36"/>
      <c r="AN8" s="36"/>
      <c r="AO8" s="36"/>
      <c r="AP8" s="36"/>
      <c r="AQ8" s="36"/>
      <c r="AR8" s="36"/>
      <c r="AS8" s="36"/>
      <c r="AT8" s="37">
        <f>データ!T6</f>
        <v>35.32</v>
      </c>
      <c r="AU8" s="37"/>
      <c r="AV8" s="37"/>
      <c r="AW8" s="37"/>
      <c r="AX8" s="37"/>
      <c r="AY8" s="37"/>
      <c r="AZ8" s="37"/>
      <c r="BA8" s="37"/>
      <c r="BB8" s="37">
        <f>データ!U6</f>
        <v>5966.39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71.61</v>
      </c>
      <c r="J10" s="37"/>
      <c r="K10" s="37"/>
      <c r="L10" s="37"/>
      <c r="M10" s="37"/>
      <c r="N10" s="37"/>
      <c r="O10" s="37"/>
      <c r="P10" s="37">
        <f>データ!P6</f>
        <v>93.7</v>
      </c>
      <c r="Q10" s="37"/>
      <c r="R10" s="37"/>
      <c r="S10" s="37"/>
      <c r="T10" s="37"/>
      <c r="U10" s="37"/>
      <c r="V10" s="37"/>
      <c r="W10" s="37">
        <f>データ!Q6</f>
        <v>80.19</v>
      </c>
      <c r="X10" s="37"/>
      <c r="Y10" s="37"/>
      <c r="Z10" s="37"/>
      <c r="AA10" s="37"/>
      <c r="AB10" s="37"/>
      <c r="AC10" s="37"/>
      <c r="AD10" s="36">
        <f>データ!R6</f>
        <v>2200</v>
      </c>
      <c r="AE10" s="36"/>
      <c r="AF10" s="36"/>
      <c r="AG10" s="36"/>
      <c r="AH10" s="36"/>
      <c r="AI10" s="36"/>
      <c r="AJ10" s="36"/>
      <c r="AK10" s="2"/>
      <c r="AL10" s="36">
        <f>データ!V6</f>
        <v>197789</v>
      </c>
      <c r="AM10" s="36"/>
      <c r="AN10" s="36"/>
      <c r="AO10" s="36"/>
      <c r="AP10" s="36"/>
      <c r="AQ10" s="36"/>
      <c r="AR10" s="36"/>
      <c r="AS10" s="36"/>
      <c r="AT10" s="37">
        <f>データ!W6</f>
        <v>19.32</v>
      </c>
      <c r="AU10" s="37"/>
      <c r="AV10" s="37"/>
      <c r="AW10" s="37"/>
      <c r="AX10" s="37"/>
      <c r="AY10" s="37"/>
      <c r="AZ10" s="37"/>
      <c r="BA10" s="37"/>
      <c r="BB10" s="37">
        <f>データ!X6</f>
        <v>10237.530000000001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0cukCMn550N0c12zvpCoIobG5M5jYwB6wxLAI8FSSMDDbYqCgf2O31nRRZOxYG4QshsLE0sRrl5OnJ8bs87EQ==" saltValue="/3qC+QAd464lYXw2igtO3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122203</v>
      </c>
      <c r="D6" s="19">
        <f t="shared" si="3"/>
        <v>46</v>
      </c>
      <c r="E6" s="19">
        <f t="shared" si="3"/>
        <v>17</v>
      </c>
      <c r="F6" s="19">
        <f t="shared" si="3"/>
        <v>1</v>
      </c>
      <c r="G6" s="19">
        <f t="shared" si="3"/>
        <v>0</v>
      </c>
      <c r="H6" s="19" t="str">
        <f t="shared" si="3"/>
        <v>千葉県　流山市</v>
      </c>
      <c r="I6" s="19" t="str">
        <f t="shared" si="3"/>
        <v>法適用</v>
      </c>
      <c r="J6" s="19" t="str">
        <f t="shared" si="3"/>
        <v>下水道事業</v>
      </c>
      <c r="K6" s="19" t="str">
        <f t="shared" si="3"/>
        <v>公共下水道</v>
      </c>
      <c r="L6" s="19" t="str">
        <f t="shared" si="3"/>
        <v>Aa</v>
      </c>
      <c r="M6" s="19" t="str">
        <f t="shared" si="3"/>
        <v>自治体職員</v>
      </c>
      <c r="N6" s="20" t="str">
        <f t="shared" si="3"/>
        <v>-</v>
      </c>
      <c r="O6" s="20">
        <f t="shared" si="3"/>
        <v>71.61</v>
      </c>
      <c r="P6" s="20">
        <f t="shared" si="3"/>
        <v>93.7</v>
      </c>
      <c r="Q6" s="20">
        <f t="shared" si="3"/>
        <v>80.19</v>
      </c>
      <c r="R6" s="20">
        <f t="shared" si="3"/>
        <v>2200</v>
      </c>
      <c r="S6" s="20">
        <f t="shared" si="3"/>
        <v>210733</v>
      </c>
      <c r="T6" s="20">
        <f t="shared" si="3"/>
        <v>35.32</v>
      </c>
      <c r="U6" s="20">
        <f t="shared" si="3"/>
        <v>5966.39</v>
      </c>
      <c r="V6" s="20">
        <f t="shared" si="3"/>
        <v>197789</v>
      </c>
      <c r="W6" s="20">
        <f t="shared" si="3"/>
        <v>19.32</v>
      </c>
      <c r="X6" s="20">
        <f t="shared" si="3"/>
        <v>10237.530000000001</v>
      </c>
      <c r="Y6" s="21">
        <f>IF(Y7="",NA(),Y7)</f>
        <v>109.44</v>
      </c>
      <c r="Z6" s="21">
        <f t="shared" ref="Z6:AH6" si="4">IF(Z7="",NA(),Z7)</f>
        <v>107.34</v>
      </c>
      <c r="AA6" s="21">
        <f t="shared" si="4"/>
        <v>102.48</v>
      </c>
      <c r="AB6" s="21">
        <f t="shared" si="4"/>
        <v>100.79</v>
      </c>
      <c r="AC6" s="21">
        <f t="shared" si="4"/>
        <v>104.09</v>
      </c>
      <c r="AD6" s="21">
        <f t="shared" si="4"/>
        <v>106.31</v>
      </c>
      <c r="AE6" s="21">
        <f t="shared" si="4"/>
        <v>107.05</v>
      </c>
      <c r="AF6" s="21">
        <f t="shared" si="4"/>
        <v>106.43</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0.05</v>
      </c>
      <c r="AP6" s="20">
        <f t="shared" si="5"/>
        <v>0</v>
      </c>
      <c r="AQ6" s="20">
        <f t="shared" si="5"/>
        <v>0</v>
      </c>
      <c r="AR6" s="21">
        <f t="shared" si="5"/>
        <v>0.9</v>
      </c>
      <c r="AS6" s="21">
        <f t="shared" si="5"/>
        <v>1.19</v>
      </c>
      <c r="AT6" s="20" t="str">
        <f>IF(AT7="","",IF(AT7="-","【-】","【"&amp;SUBSTITUTE(TEXT(AT7,"#,##0.00"),"-","△")&amp;"】"))</f>
        <v>【3.03】</v>
      </c>
      <c r="AU6" s="21">
        <f>IF(AU7="",NA(),AU7)</f>
        <v>104</v>
      </c>
      <c r="AV6" s="21">
        <f t="shared" ref="AV6:BD6" si="6">IF(AV7="",NA(),AV7)</f>
        <v>149.81</v>
      </c>
      <c r="AW6" s="21">
        <f t="shared" si="6"/>
        <v>141.63999999999999</v>
      </c>
      <c r="AX6" s="21">
        <f t="shared" si="6"/>
        <v>126.87</v>
      </c>
      <c r="AY6" s="21">
        <f t="shared" si="6"/>
        <v>111.37</v>
      </c>
      <c r="AZ6" s="21">
        <f t="shared" si="6"/>
        <v>88.1</v>
      </c>
      <c r="BA6" s="21">
        <f t="shared" si="6"/>
        <v>84.84</v>
      </c>
      <c r="BB6" s="21">
        <f t="shared" si="6"/>
        <v>88.42</v>
      </c>
      <c r="BC6" s="21">
        <f t="shared" si="6"/>
        <v>100.73</v>
      </c>
      <c r="BD6" s="21">
        <f t="shared" si="6"/>
        <v>108.7</v>
      </c>
      <c r="BE6" s="20" t="str">
        <f>IF(BE7="","",IF(BE7="-","【-】","【"&amp;SUBSTITUTE(TEXT(BE7,"#,##0.00"),"-","△")&amp;"】"))</f>
        <v>【78.43】</v>
      </c>
      <c r="BF6" s="21">
        <f>IF(BF7="",NA(),BF7)</f>
        <v>832.65</v>
      </c>
      <c r="BG6" s="21">
        <f t="shared" ref="BG6:BO6" si="7">IF(BG7="",NA(),BG7)</f>
        <v>762.2</v>
      </c>
      <c r="BH6" s="21">
        <f t="shared" si="7"/>
        <v>702.8</v>
      </c>
      <c r="BI6" s="21">
        <f t="shared" si="7"/>
        <v>653.52</v>
      </c>
      <c r="BJ6" s="21">
        <f t="shared" si="7"/>
        <v>611.74</v>
      </c>
      <c r="BK6" s="21">
        <f t="shared" si="7"/>
        <v>585.55999999999995</v>
      </c>
      <c r="BL6" s="21">
        <f t="shared" si="7"/>
        <v>565.62</v>
      </c>
      <c r="BM6" s="21">
        <f t="shared" si="7"/>
        <v>544.61</v>
      </c>
      <c r="BN6" s="21">
        <f t="shared" si="7"/>
        <v>481.88</v>
      </c>
      <c r="BO6" s="21">
        <f t="shared" si="7"/>
        <v>460.03</v>
      </c>
      <c r="BP6" s="20" t="str">
        <f>IF(BP7="","",IF(BP7="-","【-】","【"&amp;SUBSTITUTE(TEXT(BP7,"#,##0.00"),"-","△")&amp;"】"))</f>
        <v>【630.82】</v>
      </c>
      <c r="BQ6" s="21">
        <f>IF(BQ7="",NA(),BQ7)</f>
        <v>99.03</v>
      </c>
      <c r="BR6" s="21">
        <f t="shared" ref="BR6:BZ6" si="8">IF(BR7="",NA(),BR7)</f>
        <v>93.36</v>
      </c>
      <c r="BS6" s="21">
        <f t="shared" si="8"/>
        <v>94.34</v>
      </c>
      <c r="BT6" s="21">
        <f t="shared" si="8"/>
        <v>92.76</v>
      </c>
      <c r="BU6" s="21">
        <f t="shared" si="8"/>
        <v>96.39</v>
      </c>
      <c r="BV6" s="21">
        <f t="shared" si="8"/>
        <v>101.62</v>
      </c>
      <c r="BW6" s="21">
        <f t="shared" si="8"/>
        <v>102.36</v>
      </c>
      <c r="BX6" s="21">
        <f t="shared" si="8"/>
        <v>103.76</v>
      </c>
      <c r="BY6" s="21">
        <f t="shared" si="8"/>
        <v>101.87</v>
      </c>
      <c r="BZ6" s="21">
        <f t="shared" si="8"/>
        <v>101.33</v>
      </c>
      <c r="CA6" s="20" t="str">
        <f>IF(CA7="","",IF(CA7="-","【-】","【"&amp;SUBSTITUTE(TEXT(CA7,"#,##0.00"),"-","△")&amp;"】"))</f>
        <v>【97.81】</v>
      </c>
      <c r="CB6" s="21">
        <f>IF(CB7="",NA(),CB7)</f>
        <v>123.57</v>
      </c>
      <c r="CC6" s="21">
        <f t="shared" ref="CC6:CK6" si="9">IF(CC7="",NA(),CC7)</f>
        <v>129.96</v>
      </c>
      <c r="CD6" s="21">
        <f t="shared" si="9"/>
        <v>128.76</v>
      </c>
      <c r="CE6" s="21">
        <f t="shared" si="9"/>
        <v>133.51</v>
      </c>
      <c r="CF6" s="21">
        <f t="shared" si="9"/>
        <v>131.19</v>
      </c>
      <c r="CG6" s="21">
        <f t="shared" si="9"/>
        <v>117.41</v>
      </c>
      <c r="CH6" s="21">
        <f t="shared" si="9"/>
        <v>114.01</v>
      </c>
      <c r="CI6" s="21">
        <f t="shared" si="9"/>
        <v>111.18</v>
      </c>
      <c r="CJ6" s="21">
        <f t="shared" si="9"/>
        <v>111.88</v>
      </c>
      <c r="CK6" s="21">
        <f t="shared" si="9"/>
        <v>114.16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67.37</v>
      </c>
      <c r="CS6" s="21">
        <f t="shared" si="10"/>
        <v>67.709999999999994</v>
      </c>
      <c r="CT6" s="21">
        <f t="shared" si="10"/>
        <v>67.13</v>
      </c>
      <c r="CU6" s="21">
        <f t="shared" si="10"/>
        <v>63.62</v>
      </c>
      <c r="CV6" s="21">
        <f t="shared" si="10"/>
        <v>62.65</v>
      </c>
      <c r="CW6" s="20" t="str">
        <f>IF(CW7="","",IF(CW7="-","【-】","【"&amp;SUBSTITUTE(TEXT(CW7,"#,##0.00"),"-","△")&amp;"】"))</f>
        <v>【58.94】</v>
      </c>
      <c r="CX6" s="21">
        <f>IF(CX7="",NA(),CX7)</f>
        <v>93.04</v>
      </c>
      <c r="CY6" s="21">
        <f t="shared" ref="CY6:DG6" si="11">IF(CY7="",NA(),CY7)</f>
        <v>92.85</v>
      </c>
      <c r="CZ6" s="21">
        <f t="shared" si="11"/>
        <v>93.2</v>
      </c>
      <c r="DA6" s="21">
        <f t="shared" si="11"/>
        <v>93.55</v>
      </c>
      <c r="DB6" s="21">
        <f t="shared" si="11"/>
        <v>93.72</v>
      </c>
      <c r="DC6" s="21">
        <f t="shared" si="11"/>
        <v>97</v>
      </c>
      <c r="DD6" s="21">
        <f t="shared" si="11"/>
        <v>97.24</v>
      </c>
      <c r="DE6" s="21">
        <f t="shared" si="11"/>
        <v>97.79</v>
      </c>
      <c r="DF6" s="21">
        <f t="shared" si="11"/>
        <v>97.53</v>
      </c>
      <c r="DG6" s="21">
        <f t="shared" si="11"/>
        <v>97.54</v>
      </c>
      <c r="DH6" s="20" t="str">
        <f>IF(DH7="","",IF(DH7="-","【-】","【"&amp;SUBSTITUTE(TEXT(DH7,"#,##0.00"),"-","△")&amp;"】"))</f>
        <v>【95.91】</v>
      </c>
      <c r="DI6" s="21">
        <f>IF(DI7="",NA(),DI7)</f>
        <v>11.65</v>
      </c>
      <c r="DJ6" s="21">
        <f t="shared" ref="DJ6:DR6" si="12">IF(DJ7="",NA(),DJ7)</f>
        <v>13.7</v>
      </c>
      <c r="DK6" s="21">
        <f t="shared" si="12"/>
        <v>15.77</v>
      </c>
      <c r="DL6" s="21">
        <f t="shared" si="12"/>
        <v>17.670000000000002</v>
      </c>
      <c r="DM6" s="21">
        <f t="shared" si="12"/>
        <v>19.760000000000002</v>
      </c>
      <c r="DN6" s="21">
        <f t="shared" si="12"/>
        <v>30.6</v>
      </c>
      <c r="DO6" s="21">
        <f t="shared" si="12"/>
        <v>27.39</v>
      </c>
      <c r="DP6" s="21">
        <f t="shared" si="12"/>
        <v>30.42</v>
      </c>
      <c r="DQ6" s="21">
        <f t="shared" si="12"/>
        <v>26.87</v>
      </c>
      <c r="DR6" s="21">
        <f t="shared" si="12"/>
        <v>29.31</v>
      </c>
      <c r="DS6" s="20" t="str">
        <f>IF(DS7="","",IF(DS7="-","【-】","【"&amp;SUBSTITUTE(TEXT(DS7,"#,##0.00"),"-","△")&amp;"】"))</f>
        <v>【41.09】</v>
      </c>
      <c r="DT6" s="20">
        <f>IF(DT7="",NA(),DT7)</f>
        <v>0</v>
      </c>
      <c r="DU6" s="20">
        <f t="shared" ref="DU6:EC6" si="13">IF(DU7="",NA(),DU7)</f>
        <v>0</v>
      </c>
      <c r="DV6" s="20">
        <f t="shared" si="13"/>
        <v>0</v>
      </c>
      <c r="DW6" s="20">
        <f t="shared" si="13"/>
        <v>0</v>
      </c>
      <c r="DX6" s="20">
        <f t="shared" si="13"/>
        <v>0</v>
      </c>
      <c r="DY6" s="21">
        <f t="shared" si="13"/>
        <v>5.0199999999999996</v>
      </c>
      <c r="DZ6" s="21">
        <f t="shared" si="13"/>
        <v>5.86</v>
      </c>
      <c r="EA6" s="21">
        <f t="shared" si="13"/>
        <v>6.66</v>
      </c>
      <c r="EB6" s="21">
        <f t="shared" si="13"/>
        <v>12.4</v>
      </c>
      <c r="EC6" s="21">
        <f t="shared" si="13"/>
        <v>13.81</v>
      </c>
      <c r="ED6" s="20" t="str">
        <f>IF(ED7="","",IF(ED7="-","【-】","【"&amp;SUBSTITUTE(TEXT(ED7,"#,##0.00"),"-","△")&amp;"】"))</f>
        <v>【8.68】</v>
      </c>
      <c r="EE6" s="21">
        <f>IF(EE7="",NA(),EE7)</f>
        <v>2.61</v>
      </c>
      <c r="EF6" s="21">
        <f t="shared" ref="EF6:EN6" si="14">IF(EF7="",NA(),EF7)</f>
        <v>2.09</v>
      </c>
      <c r="EG6" s="21">
        <f t="shared" si="14"/>
        <v>1.41</v>
      </c>
      <c r="EH6" s="21">
        <f t="shared" si="14"/>
        <v>0.94</v>
      </c>
      <c r="EI6" s="21">
        <f t="shared" si="14"/>
        <v>1</v>
      </c>
      <c r="EJ6" s="21">
        <f t="shared" si="14"/>
        <v>0.19</v>
      </c>
      <c r="EK6" s="21">
        <f t="shared" si="14"/>
        <v>0.19</v>
      </c>
      <c r="EL6" s="21">
        <f t="shared" si="14"/>
        <v>0.14000000000000001</v>
      </c>
      <c r="EM6" s="21">
        <f t="shared" si="14"/>
        <v>0.16</v>
      </c>
      <c r="EN6" s="21">
        <f t="shared" si="14"/>
        <v>0.16</v>
      </c>
      <c r="EO6" s="20" t="str">
        <f>IF(EO7="","",IF(EO7="-","【-】","【"&amp;SUBSTITUTE(TEXT(EO7,"#,##0.00"),"-","△")&amp;"】"))</f>
        <v>【0.22】</v>
      </c>
    </row>
    <row r="7" spans="1:148" s="22" customFormat="1" x14ac:dyDescent="0.15">
      <c r="A7" s="14"/>
      <c r="B7" s="23">
        <v>2023</v>
      </c>
      <c r="C7" s="23">
        <v>122203</v>
      </c>
      <c r="D7" s="23">
        <v>46</v>
      </c>
      <c r="E7" s="23">
        <v>17</v>
      </c>
      <c r="F7" s="23">
        <v>1</v>
      </c>
      <c r="G7" s="23">
        <v>0</v>
      </c>
      <c r="H7" s="23" t="s">
        <v>96</v>
      </c>
      <c r="I7" s="23" t="s">
        <v>97</v>
      </c>
      <c r="J7" s="23" t="s">
        <v>98</v>
      </c>
      <c r="K7" s="23" t="s">
        <v>99</v>
      </c>
      <c r="L7" s="23" t="s">
        <v>100</v>
      </c>
      <c r="M7" s="23" t="s">
        <v>101</v>
      </c>
      <c r="N7" s="24" t="s">
        <v>102</v>
      </c>
      <c r="O7" s="24">
        <v>71.61</v>
      </c>
      <c r="P7" s="24">
        <v>93.7</v>
      </c>
      <c r="Q7" s="24">
        <v>80.19</v>
      </c>
      <c r="R7" s="24">
        <v>2200</v>
      </c>
      <c r="S7" s="24">
        <v>210733</v>
      </c>
      <c r="T7" s="24">
        <v>35.32</v>
      </c>
      <c r="U7" s="24">
        <v>5966.39</v>
      </c>
      <c r="V7" s="24">
        <v>197789</v>
      </c>
      <c r="W7" s="24">
        <v>19.32</v>
      </c>
      <c r="X7" s="24">
        <v>10237.530000000001</v>
      </c>
      <c r="Y7" s="24">
        <v>109.44</v>
      </c>
      <c r="Z7" s="24">
        <v>107.34</v>
      </c>
      <c r="AA7" s="24">
        <v>102.48</v>
      </c>
      <c r="AB7" s="24">
        <v>100.79</v>
      </c>
      <c r="AC7" s="24">
        <v>104.09</v>
      </c>
      <c r="AD7" s="24">
        <v>106.31</v>
      </c>
      <c r="AE7" s="24">
        <v>107.05</v>
      </c>
      <c r="AF7" s="24">
        <v>106.43</v>
      </c>
      <c r="AG7" s="24">
        <v>107.29</v>
      </c>
      <c r="AH7" s="24">
        <v>106.58</v>
      </c>
      <c r="AI7" s="24">
        <v>105.91</v>
      </c>
      <c r="AJ7" s="24">
        <v>0</v>
      </c>
      <c r="AK7" s="24">
        <v>0</v>
      </c>
      <c r="AL7" s="24">
        <v>0</v>
      </c>
      <c r="AM7" s="24">
        <v>0</v>
      </c>
      <c r="AN7" s="24">
        <v>0</v>
      </c>
      <c r="AO7" s="24">
        <v>0.05</v>
      </c>
      <c r="AP7" s="24">
        <v>0</v>
      </c>
      <c r="AQ7" s="24">
        <v>0</v>
      </c>
      <c r="AR7" s="24">
        <v>0.9</v>
      </c>
      <c r="AS7" s="24">
        <v>1.19</v>
      </c>
      <c r="AT7" s="24">
        <v>3.03</v>
      </c>
      <c r="AU7" s="24">
        <v>104</v>
      </c>
      <c r="AV7" s="24">
        <v>149.81</v>
      </c>
      <c r="AW7" s="24">
        <v>141.63999999999999</v>
      </c>
      <c r="AX7" s="24">
        <v>126.87</v>
      </c>
      <c r="AY7" s="24">
        <v>111.37</v>
      </c>
      <c r="AZ7" s="24">
        <v>88.1</v>
      </c>
      <c r="BA7" s="24">
        <v>84.84</v>
      </c>
      <c r="BB7" s="24">
        <v>88.42</v>
      </c>
      <c r="BC7" s="24">
        <v>100.73</v>
      </c>
      <c r="BD7" s="24">
        <v>108.7</v>
      </c>
      <c r="BE7" s="24">
        <v>78.430000000000007</v>
      </c>
      <c r="BF7" s="24">
        <v>832.65</v>
      </c>
      <c r="BG7" s="24">
        <v>762.2</v>
      </c>
      <c r="BH7" s="24">
        <v>702.8</v>
      </c>
      <c r="BI7" s="24">
        <v>653.52</v>
      </c>
      <c r="BJ7" s="24">
        <v>611.74</v>
      </c>
      <c r="BK7" s="24">
        <v>585.55999999999995</v>
      </c>
      <c r="BL7" s="24">
        <v>565.62</v>
      </c>
      <c r="BM7" s="24">
        <v>544.61</v>
      </c>
      <c r="BN7" s="24">
        <v>481.88</v>
      </c>
      <c r="BO7" s="24">
        <v>460.03</v>
      </c>
      <c r="BP7" s="24">
        <v>630.82000000000005</v>
      </c>
      <c r="BQ7" s="24">
        <v>99.03</v>
      </c>
      <c r="BR7" s="24">
        <v>93.36</v>
      </c>
      <c r="BS7" s="24">
        <v>94.34</v>
      </c>
      <c r="BT7" s="24">
        <v>92.76</v>
      </c>
      <c r="BU7" s="24">
        <v>96.39</v>
      </c>
      <c r="BV7" s="24">
        <v>101.62</v>
      </c>
      <c r="BW7" s="24">
        <v>102.36</v>
      </c>
      <c r="BX7" s="24">
        <v>103.76</v>
      </c>
      <c r="BY7" s="24">
        <v>101.87</v>
      </c>
      <c r="BZ7" s="24">
        <v>101.33</v>
      </c>
      <c r="CA7" s="24">
        <v>97.81</v>
      </c>
      <c r="CB7" s="24">
        <v>123.57</v>
      </c>
      <c r="CC7" s="24">
        <v>129.96</v>
      </c>
      <c r="CD7" s="24">
        <v>128.76</v>
      </c>
      <c r="CE7" s="24">
        <v>133.51</v>
      </c>
      <c r="CF7" s="24">
        <v>131.19</v>
      </c>
      <c r="CG7" s="24">
        <v>117.41</v>
      </c>
      <c r="CH7" s="24">
        <v>114.01</v>
      </c>
      <c r="CI7" s="24">
        <v>111.18</v>
      </c>
      <c r="CJ7" s="24">
        <v>111.88</v>
      </c>
      <c r="CK7" s="24">
        <v>114.16</v>
      </c>
      <c r="CL7" s="24">
        <v>138.75</v>
      </c>
      <c r="CM7" s="24" t="s">
        <v>102</v>
      </c>
      <c r="CN7" s="24" t="s">
        <v>102</v>
      </c>
      <c r="CO7" s="24" t="s">
        <v>102</v>
      </c>
      <c r="CP7" s="24" t="s">
        <v>102</v>
      </c>
      <c r="CQ7" s="24" t="s">
        <v>102</v>
      </c>
      <c r="CR7" s="24">
        <v>67.37</v>
      </c>
      <c r="CS7" s="24">
        <v>67.709999999999994</v>
      </c>
      <c r="CT7" s="24">
        <v>67.13</v>
      </c>
      <c r="CU7" s="24">
        <v>63.62</v>
      </c>
      <c r="CV7" s="24">
        <v>62.65</v>
      </c>
      <c r="CW7" s="24">
        <v>58.94</v>
      </c>
      <c r="CX7" s="24">
        <v>93.04</v>
      </c>
      <c r="CY7" s="24">
        <v>92.85</v>
      </c>
      <c r="CZ7" s="24">
        <v>93.2</v>
      </c>
      <c r="DA7" s="24">
        <v>93.55</v>
      </c>
      <c r="DB7" s="24">
        <v>93.72</v>
      </c>
      <c r="DC7" s="24">
        <v>97</v>
      </c>
      <c r="DD7" s="24">
        <v>97.24</v>
      </c>
      <c r="DE7" s="24">
        <v>97.79</v>
      </c>
      <c r="DF7" s="24">
        <v>97.53</v>
      </c>
      <c r="DG7" s="24">
        <v>97.54</v>
      </c>
      <c r="DH7" s="24">
        <v>95.91</v>
      </c>
      <c r="DI7" s="24">
        <v>11.65</v>
      </c>
      <c r="DJ7" s="24">
        <v>13.7</v>
      </c>
      <c r="DK7" s="24">
        <v>15.77</v>
      </c>
      <c r="DL7" s="24">
        <v>17.670000000000002</v>
      </c>
      <c r="DM7" s="24">
        <v>19.760000000000002</v>
      </c>
      <c r="DN7" s="24">
        <v>30.6</v>
      </c>
      <c r="DO7" s="24">
        <v>27.39</v>
      </c>
      <c r="DP7" s="24">
        <v>30.42</v>
      </c>
      <c r="DQ7" s="24">
        <v>26.87</v>
      </c>
      <c r="DR7" s="24">
        <v>29.31</v>
      </c>
      <c r="DS7" s="24">
        <v>41.09</v>
      </c>
      <c r="DT7" s="24">
        <v>0</v>
      </c>
      <c r="DU7" s="24">
        <v>0</v>
      </c>
      <c r="DV7" s="24">
        <v>0</v>
      </c>
      <c r="DW7" s="24">
        <v>0</v>
      </c>
      <c r="DX7" s="24">
        <v>0</v>
      </c>
      <c r="DY7" s="24">
        <v>5.0199999999999996</v>
      </c>
      <c r="DZ7" s="24">
        <v>5.86</v>
      </c>
      <c r="EA7" s="24">
        <v>6.66</v>
      </c>
      <c r="EB7" s="24">
        <v>12.4</v>
      </c>
      <c r="EC7" s="24">
        <v>13.81</v>
      </c>
      <c r="ED7" s="24">
        <v>8.68</v>
      </c>
      <c r="EE7" s="24">
        <v>2.61</v>
      </c>
      <c r="EF7" s="24">
        <v>2.09</v>
      </c>
      <c r="EG7" s="24">
        <v>1.41</v>
      </c>
      <c r="EH7" s="24">
        <v>0.94</v>
      </c>
      <c r="EI7" s="24">
        <v>1</v>
      </c>
      <c r="EJ7" s="24">
        <v>0.19</v>
      </c>
      <c r="EK7" s="24">
        <v>0.19</v>
      </c>
      <c r="EL7" s="24">
        <v>0.14000000000000001</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2025-01-24T07:00:22Z</dcterms:created>
  <dcterms:modified xsi:type="dcterms:W3CDTF">2025-02-10T05:05:59Z</dcterms:modified>
  <cp:category/>
</cp:coreProperties>
</file>