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800500_経営企画課\●総務企画班\09 企画･計画\05 経営比較分析表\R6年度（R5決算）\02_回答\最終\"/>
    </mc:Choice>
  </mc:AlternateContent>
  <workbookProtection workbookAlgorithmName="SHA-512" workbookHashValue="W4tzjiBwAv1A7AdLEOGmwAAVrq1xc2FAHC3v+g2XdaNY4wqlJlvr+CKL/1+J0/h6phMC+OD2WrPSnOcqpNoBnw==" workbookSaltValue="Y5SUcjTMIIjsy0rad/DNOg==" workbookSpinCount="100000" lockStructure="1"/>
  <bookViews>
    <workbookView xWindow="0" yWindow="450" windowWidth="28800" windowHeight="123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<sst xmlns="http://schemas.openxmlformats.org/spreadsheetml/2006/main" count="228" uniqueCount="113">
  <si>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</si>
  <si>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</si>
  <si>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</si>
  <si>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</si>
  <si>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</si>
  <si>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</si>
  <si>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</si>
  <si>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</si>
  <si>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</si>
  <si>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</si>
  <si>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</si>
  <si>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</si>
  <si>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</si>
  <si>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</si>
  <si>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</si>
  <si>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</si>
  <si>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</si>
  <si>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</si>
  <si>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</si>
  <si>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</si>
  <si>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</si>
  <si>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</si>
  <si>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</si>
  <si>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</si>
  <si>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</si>
  <si>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</si>
  <si>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</si>
  <si>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</si>
  <si>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</si>
  <si>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</si>
  <si>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</si>
  <si>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</si>
  <si>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</si>
  <si>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</si>
  <si>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</si>
  <si>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</si>
  <si>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</si>
  <si>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</si>
  <si>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</si>
  <si>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</si>
  <si>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</si>
  <si>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</si>
  <si>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</si>
  <si>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</si>
  <si>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</si>
  <si>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</si>
  <si>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</si>
  <si>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</si>
  <si>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</si>
  <si>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</si>
  <si>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</si>
  <si>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</si>
  <si>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</si>
  <si>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</si>
  <si>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</si>
  <si>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</si>
  <si>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</si>
  <si>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</si>
  <si>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</si>
  <si>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</si>
  <si>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</si>
  <si>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</si>
  <si>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</si>
  <si>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</si>
  <si>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</si>
  <si>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</si>
  <si>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</si>
  <si>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</si>
  <si>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</si>
  <si>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</si>
  <si>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</si>
  <si>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</si>
  <si>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</si>
  <si>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</si>
  <si>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</si>
  <si>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</si>
  <si>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</si>
  <si>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</si>
  <si>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</si>
  <si>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</si>
  <si>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</si>
  <si>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</si>
  <si>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</si>
  <si>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</si>
  <si>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</si>
  <si>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</si>
  <si>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</si>
  <si>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</si>
  <si>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</si>
  <si>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</si>
  <si>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</si>
  <si>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</si>
  <si>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</si>
  <si>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</si>
  <si>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</si>
  <si>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</si>
  <si>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</si>
  <si>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</si>
  <si>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</si>
  <si>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</si>
  <si>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</si>
  <si>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</si>
  <si>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</si>
  <si>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</si>
  <si>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</si>
  <si>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</si>
  <si>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</si>
  <si>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</si>
  <si>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</si>
  <si>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</si>
  <si>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①有形固定資産減価償却率は、施設改良工事などの完成に伴い償却対象資産が増加したことにより、前年度を下回った。
②管路経年化率は、老朽化した管路が増加し、微増傾向にあるが、類似団体平均値を下回っている。
③管路更新率は、類似団体平均値と近い数値になっている。今後も引き続き、老朽化が進んでいる浄・給水場の更新とバランスをとりながら、管路の更新を行っていく必要がある。</t>
    <rPh sb="1" eb="3">
      <t>ユウケイ</t>
    </rPh>
    <rPh sb="3" eb="5">
      <t>コテイ</t>
    </rPh>
    <rPh sb="5" eb="7">
      <t>シサン</t>
    </rPh>
    <rPh sb="7" eb="9">
      <t>ゲンカ</t>
    </rPh>
    <rPh sb="9" eb="11">
      <t>ショウキャク</t>
    </rPh>
    <rPh sb="11" eb="12">
      <t>リツ</t>
    </rPh>
    <rPh sb="14" eb="16">
      <t>シセツ</t>
    </rPh>
    <rPh sb="16" eb="18">
      <t>カイリョウ</t>
    </rPh>
    <rPh sb="18" eb="20">
      <t>コウジ</t>
    </rPh>
    <rPh sb="23" eb="25">
      <t>カンセイ</t>
    </rPh>
    <rPh sb="26" eb="27">
      <t>トモナ</t>
    </rPh>
    <rPh sb="28" eb="30">
      <t>ショウキャク</t>
    </rPh>
    <rPh sb="30" eb="32">
      <t>タイショウ</t>
    </rPh>
    <rPh sb="32" eb="34">
      <t>シサン</t>
    </rPh>
    <rPh sb="35" eb="37">
      <t>ゾウカ</t>
    </rPh>
    <rPh sb="45" eb="48">
      <t>ゼンネンド</t>
    </rPh>
    <rPh sb="49" eb="51">
      <t>シタマワ</t>
    </rPh>
    <rPh sb="56" eb="58">
      <t>カンロ</t>
    </rPh>
    <rPh sb="58" eb="61">
      <t>ケイネンカ</t>
    </rPh>
    <rPh sb="61" eb="62">
      <t>リツ</t>
    </rPh>
    <rPh sb="64" eb="66">
      <t>ロウキュウ</t>
    </rPh>
    <rPh sb="66" eb="67">
      <t>カ</t>
    </rPh>
    <rPh sb="69" eb="71">
      <t>カンロ</t>
    </rPh>
    <rPh sb="72" eb="74">
      <t>ゾウカ</t>
    </rPh>
    <rPh sb="76" eb="78">
      <t>ビゾウ</t>
    </rPh>
    <rPh sb="78" eb="80">
      <t>ケイコウ</t>
    </rPh>
    <rPh sb="85" eb="91">
      <t>ルイジダンタイヘイキン</t>
    </rPh>
    <rPh sb="102" eb="104">
      <t>カンロ</t>
    </rPh>
    <rPh sb="104" eb="106">
      <t>コウシン</t>
    </rPh>
    <rPh sb="106" eb="107">
      <t>リツ</t>
    </rPh>
    <rPh sb="109" eb="115">
      <t>ルイジダンタイヘイキン</t>
    </rPh>
    <rPh sb="115" eb="116">
      <t>チ</t>
    </rPh>
    <rPh sb="117" eb="118">
      <t>チカ</t>
    </rPh>
    <rPh sb="119" eb="121">
      <t>スウチ</t>
    </rPh>
    <phoneticPr fontId="4"/>
  </si>
  <si>
    <t>　今後、水需要の減少が見込まれる一方で、老朽化した浄・給水場や管路の更新に多額の事業費を要することとなるが、現在、更新費用の財源の多くを企業債に依存している状況がある。令和元年10月に水道料金を改定（増額）し給水収益の確保を図ったが、引き続き、毎年度の収支状況や将来の事業計画を確認しながら、適正な給水収益の確保に努める必要がある。
　将来にわたり安定的に事業を継続していくための取組みを示した「第2次八千代市水道事業経営戦略」に基づき、適正な給水収益を確保しながら、浄・給水場の統廃合や管路の更新等を計画的に進め、経営基盤の強化を図っていく。</t>
    <phoneticPr fontId="4"/>
  </si>
  <si>
    <t>①経常収支比率は、費用の増加により前年度を下回っているが、100％以上を維持するとともに類似団体平均を上回っている。
③流動比率は、類似団体平均値及び前年度を下回っている。今後、老朽施設の更新等に多額の費用を要するとともに、企業債の借入額も増加していくことが見込まれるため、適正な給水収益の確保等により、短期的な債務に対する支払能力を確保していく必要がある。
④企業債残高対給水収益比率は、企業債の借入額の減少及び水道基本料金免除額の減少に伴う給水収益の増加により、前年度に比べて比率が下降しているが、類似団体平均値より高い状況である。
⑤料金回収率は、水道基本料金免除額の減少に伴い給水収益が増加したが、費用の増加に伴う給水原価の上昇が影響し、100％を下回っている。
⑥給水原価は、費用の増加及び有収水量の減少により前年度を上回っている状況である。
⑦施設利用率について、類似団体平均値を上回っているが、将来的な水需要の減少が見込まれているため、浄・給水場の統廃合等により、さらなる施設運用の効率化を図っていく必要がある。
⑧有収率は、類似団体平均値を上回っているが、有収水量の減少により前年度を下回っている。
　</t>
    <rPh sb="72" eb="73">
      <t>チ</t>
    </rPh>
    <rPh sb="118" eb="119">
      <t>ガク</t>
    </rPh>
    <rPh sb="364" eb="366">
      <t>ウワマワ</t>
    </rPh>
    <rPh sb="370" eb="372">
      <t>ジョウキョウ</t>
    </rPh>
    <rPh sb="378" eb="380">
      <t>シセツ</t>
    </rPh>
    <rPh sb="380" eb="382">
      <t>リヨウ</t>
    </rPh>
    <rPh sb="382" eb="383">
      <t>リツ</t>
    </rPh>
    <rPh sb="465" eb="468">
      <t>ユウシ</t>
    </rPh>
    <rPh sb="470" eb="472">
      <t>ルイジ</t>
    </rPh>
    <rPh sb="472" eb="477">
      <t>ダンタイヘイキンチ</t>
    </rPh>
    <rPh sb="478" eb="480">
      <t>ウワマワ</t>
    </rPh>
    <rPh sb="486" eb="490">
      <t>ユウシュウスイリョウ</t>
    </rPh>
    <rPh sb="491" eb="493">
      <t>ゲンショウ</t>
    </rPh>
    <rPh sb="496" eb="499">
      <t>ゼンネンド</t>
    </rPh>
    <rPh sb="500" eb="50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</si>
</sst>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c:v>
                </c:pt>
                <c:pt idx="1">
                  <c:v>0.73</c:v>
                </c:pt>
                <c:pt idx="2">
                  <c:v>0.54</c:v>
                </c:pt>
                <c:pt idx="3">
                  <c:v>0.84</c:v>
                </c:pt>
                <c:pt idx="4">
                  <c:v>0.63</c:v>
                </c:pt>
              </c:numCache>
            </c:numRef>
          </c:val>
          <c:extLst>
            <c:ext xmlns:c16="http://schemas.microsoft.com/office/drawing/2014/chart" uri="{C3380CC4-5D6E-409C-BE32-E72D297353CC}">
              <c16:uniqueId val="{00000000-8DC4-4607-B002-70698704B7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8DC4-4607-B002-70698704B7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79.180000000000007</c:v>
                </c:pt>
                <c:pt idx="1">
                  <c:v>80.52</c:v>
                </c:pt>
                <c:pt idx="2">
                  <c:v>79.930000000000007</c:v>
                </c:pt>
                <c:pt idx="3">
                  <c:v>78.8</c:v>
                </c:pt>
                <c:pt idx="4">
                  <c:v>79.150000000000006</c:v>
                </c:pt>
              </c:numCache>
            </c:numRef>
          </c:val>
          <c:extLst>
            <c:ext xmlns:c16="http://schemas.microsoft.com/office/drawing/2014/chart" uri="{C3380CC4-5D6E-409C-BE32-E72D297353CC}">
              <c16:uniqueId val="{00000000-DAE4-4A43-BF52-E8C8A207EC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DAE4-4A43-BF52-E8C8A207EC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96.3</c:v>
                </c:pt>
                <c:pt idx="1">
                  <c:v>95.77</c:v>
                </c:pt>
                <c:pt idx="2">
                  <c:v>96.38</c:v>
                </c:pt>
                <c:pt idx="3">
                  <c:v>96.91</c:v>
                </c:pt>
                <c:pt idx="4">
                  <c:v>95.52</c:v>
                </c:pt>
              </c:numCache>
            </c:numRef>
          </c:val>
          <c:extLst>
            <c:ext xmlns:c16="http://schemas.microsoft.com/office/drawing/2014/chart" uri="{C3380CC4-5D6E-409C-BE32-E72D297353CC}">
              <c16:uniqueId val="{00000000-A8F1-4C4A-92C3-EFC6C7E771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A8F1-4C4A-92C3-EFC6C7E771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117.23</c:v>
                </c:pt>
                <c:pt idx="1">
                  <c:v>123.05</c:v>
                </c:pt>
                <c:pt idx="2">
                  <c:v>119.2</c:v>
                </c:pt>
                <c:pt idx="3">
                  <c:v>113.76</c:v>
                </c:pt>
                <c:pt idx="4">
                  <c:v>111.72</c:v>
                </c:pt>
              </c:numCache>
            </c:numRef>
          </c:val>
          <c:extLst>
            <c:ext xmlns:c16="http://schemas.microsoft.com/office/drawing/2014/chart" uri="{C3380CC4-5D6E-409C-BE32-E72D297353CC}">
              <c16:uniqueId val="{00000000-8A38-4A48-A51A-02571911E0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8A38-4A48-A51A-02571911E0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42.31</c:v>
                </c:pt>
                <c:pt idx="1">
                  <c:v>43.45</c:v>
                </c:pt>
                <c:pt idx="2">
                  <c:v>44.72</c:v>
                </c:pt>
                <c:pt idx="3">
                  <c:v>44.5</c:v>
                </c:pt>
                <c:pt idx="4">
                  <c:v>42.57</c:v>
                </c:pt>
              </c:numCache>
            </c:numRef>
          </c:val>
          <c:extLst>
            <c:ext xmlns:c16="http://schemas.microsoft.com/office/drawing/2014/chart" uri="{C3380CC4-5D6E-409C-BE32-E72D297353CC}">
              <c16:uniqueId val="{00000000-D33D-48C4-AC25-19432B24AA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D33D-48C4-AC25-19432B24AA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10.72</c:v>
                </c:pt>
                <c:pt idx="1">
                  <c:v>11.27</c:v>
                </c:pt>
                <c:pt idx="2">
                  <c:v>12.11</c:v>
                </c:pt>
                <c:pt idx="3">
                  <c:v>13.84</c:v>
                </c:pt>
                <c:pt idx="4">
                  <c:v>15.15</c:v>
                </c:pt>
              </c:numCache>
            </c:numRef>
          </c:val>
          <c:extLst>
            <c:ext xmlns:c16="http://schemas.microsoft.com/office/drawing/2014/chart" uri="{C3380CC4-5D6E-409C-BE32-E72D297353CC}">
              <c16:uniqueId val="{00000000-F993-4B87-982D-EE6FE7E1D3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F993-4B87-982D-EE6FE7E1D3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79-497A-92BE-A6FE6F3939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4D79-497A-92BE-A6FE6F3939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273.67</c:v>
                </c:pt>
                <c:pt idx="1">
                  <c:v>315.61</c:v>
                </c:pt>
                <c:pt idx="2">
                  <c:v>344.56</c:v>
                </c:pt>
                <c:pt idx="3">
                  <c:v>282.23</c:v>
                </c:pt>
                <c:pt idx="4">
                  <c:v>217.23</c:v>
                </c:pt>
              </c:numCache>
            </c:numRef>
          </c:val>
          <c:extLst>
            <c:ext xmlns:c16="http://schemas.microsoft.com/office/drawing/2014/chart" uri="{C3380CC4-5D6E-409C-BE32-E72D297353CC}">
              <c16:uniqueId val="{00000000-5A2F-480D-BB3D-1B2E4C8D33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5A2F-480D-BB3D-1B2E4C8D33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441.38</c:v>
                </c:pt>
                <c:pt idx="1">
                  <c:v>410.6</c:v>
                </c:pt>
                <c:pt idx="2">
                  <c:v>416.08</c:v>
                </c:pt>
                <c:pt idx="3">
                  <c:v>558.91999999999996</c:v>
                </c:pt>
                <c:pt idx="4">
                  <c:v>486.53</c:v>
                </c:pt>
              </c:numCache>
            </c:numRef>
          </c:val>
          <c:extLst>
            <c:ext xmlns:c16="http://schemas.microsoft.com/office/drawing/2014/chart" uri="{C3380CC4-5D6E-409C-BE32-E72D297353CC}">
              <c16:uniqueId val="{00000000-629B-49AD-BF54-719AA50D1D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629B-49AD-BF54-719AA50D1D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97.45</c:v>
                </c:pt>
                <c:pt idx="1">
                  <c:v>108.22</c:v>
                </c:pt>
                <c:pt idx="2">
                  <c:v>104.22</c:v>
                </c:pt>
                <c:pt idx="3">
                  <c:v>82.26</c:v>
                </c:pt>
                <c:pt idx="4">
                  <c:v>91.42</c:v>
                </c:pt>
              </c:numCache>
            </c:numRef>
          </c:val>
          <c:extLst>
            <c:ext xmlns:c16="http://schemas.microsoft.com/office/drawing/2014/chart" uri="{C3380CC4-5D6E-409C-BE32-E72D297353CC}">
              <c16:uniqueId val="{00000000-7598-4140-BBC7-4D14E54F82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7598-4140-BBC7-4D14E54F82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170.61</c:v>
                </c:pt>
                <c:pt idx="1">
                  <c:v>158.19</c:v>
                </c:pt>
                <c:pt idx="2">
                  <c:v>165.95</c:v>
                </c:pt>
                <c:pt idx="3">
                  <c:v>174.25</c:v>
                </c:pt>
                <c:pt idx="4">
                  <c:v>178.91</c:v>
                </c:pt>
              </c:numCache>
            </c:numRef>
          </c:val>
          <c:extLst>
            <c:ext xmlns:c16="http://schemas.microsoft.com/office/drawing/2014/chart" uri="{C3380CC4-5D6E-409C-BE32-E72D297353CC}">
              <c16:uniqueId val="{00000000-1223-4101-8BAC-4987C9BA8D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1223-4101-8BAC-4987C9BA8D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八千代市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205748</v>
      </c>
      <c r="AM8" s="44"/>
      <c r="AN8" s="44"/>
      <c r="AO8" s="44"/>
      <c r="AP8" s="44"/>
      <c r="AQ8" s="44"/>
      <c r="AR8" s="44"/>
      <c r="AS8" s="44"/>
      <c r="AT8" s="45">
        <f>データ!$S$6</f>
        <v>51.39</v>
      </c>
      <c r="AU8" s="46"/>
      <c r="AV8" s="46"/>
      <c r="AW8" s="46"/>
      <c r="AX8" s="46"/>
      <c r="AY8" s="46"/>
      <c r="AZ8" s="46"/>
      <c r="BA8" s="46"/>
      <c r="BB8" s="47">
        <f>データ!$T$6</f>
        <v>4003.66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66.94</v>
      </c>
      <c r="J10" s="46"/>
      <c r="K10" s="46"/>
      <c r="L10" s="46"/>
      <c r="M10" s="46"/>
      <c r="N10" s="46"/>
      <c r="O10" s="80"/>
      <c r="P10" s="47">
        <f>データ!$P$6</f>
        <v>99.15</v>
      </c>
      <c r="Q10" s="47"/>
      <c r="R10" s="47"/>
      <c r="S10" s="47"/>
      <c r="T10" s="47"/>
      <c r="U10" s="47"/>
      <c r="V10" s="47"/>
      <c r="W10" s="44">
        <f>データ!$Q$6</f>
        <v>2420</v>
      </c>
      <c r="X10" s="44"/>
      <c r="Y10" s="44"/>
      <c r="Z10" s="44"/>
      <c r="AA10" s="44"/>
      <c r="AB10" s="44"/>
      <c r="AC10" s="44"/>
      <c r="AD10" s="2"/>
      <c r="AE10" s="2"/>
      <c r="AF10" s="2"/>
      <c r="AG10" s="2"/>
      <c r="AH10" s="2"/>
      <c r="AI10" s="2"/>
      <c r="AJ10" s="2"/>
      <c r="AK10" s="2"/>
      <c r="AL10" s="44">
        <f>データ!$U$6</f>
        <v>204209</v>
      </c>
      <c r="AM10" s="44"/>
      <c r="AN10" s="44"/>
      <c r="AO10" s="44"/>
      <c r="AP10" s="44"/>
      <c r="AQ10" s="44"/>
      <c r="AR10" s="44"/>
      <c r="AS10" s="44"/>
      <c r="AT10" s="45">
        <f>データ!$V$6</f>
        <v>45.53</v>
      </c>
      <c r="AU10" s="46"/>
      <c r="AV10" s="46"/>
      <c r="AW10" s="46"/>
      <c r="AX10" s="46"/>
      <c r="AY10" s="46"/>
      <c r="AZ10" s="46"/>
      <c r="BA10" s="46"/>
      <c r="BB10" s="47">
        <f>データ!$W$6</f>
        <v>4485.1499999999996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gE8mAFlwLAgYxtdmwg52J3IadWCvie4Mvsg0iSvKkzgo0tPp/gDrU8NmXuX8X5n0vgm4qFXL6eg+/fiCyNCYw==" saltValue="JoQNEVnAb9pQnHqYigHk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122211</v>
      </c>
      <c r="D6" s="20">
        <f t="shared" si="3"/>
        <v>46</v>
      </c>
      <c r="E6" s="20">
        <f t="shared" si="3"/>
        <v>1</v>
      </c>
      <c r="F6" s="20">
        <f t="shared" si="3"/>
        <v>0</v>
      </c>
      <c r="G6" s="20">
        <f t="shared" si="3"/>
        <v>1</v>
      </c>
      <c r="H6" s="20" t="str">
        <f t="shared" si="3"/>
        <v>千葉県　八千代市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66.94</v>
      </c>
      <c r="P6" s="21">
        <f t="shared" si="3"/>
        <v>99.15</v>
      </c>
      <c r="Q6" s="21">
        <f t="shared" si="3"/>
        <v>2420</v>
      </c>
      <c r="R6" s="21">
        <f t="shared" si="3"/>
        <v>205748</v>
      </c>
      <c r="S6" s="21">
        <f t="shared" si="3"/>
        <v>51.39</v>
      </c>
      <c r="T6" s="21">
        <f t="shared" si="3"/>
        <v>4003.66</v>
      </c>
      <c r="U6" s="21">
        <f t="shared" si="3"/>
        <v>204209</v>
      </c>
      <c r="V6" s="21">
        <f t="shared" si="3"/>
        <v>45.53</v>
      </c>
      <c r="W6" s="21">
        <f t="shared" si="3"/>
        <v>4485.1499999999996</v>
      </c>
      <c r="X6" s="22">
        <f>IF(X7="",NA(),X7)</f>
        <v>117.23</v>
      </c>
      <c r="Y6" s="22">
        <f t="shared" ref="Y6:AG6" si="4">IF(Y7="",NA(),Y7)</f>
        <v>123.05</v>
      </c>
      <c r="Z6" s="22">
        <f t="shared" si="4"/>
        <v>119.2</v>
      </c>
      <c r="AA6" s="22">
        <f t="shared" si="4"/>
        <v>113.76</v>
      </c>
      <c r="AB6" s="22">
        <f t="shared" si="4"/>
        <v>111.72</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273.67</v>
      </c>
      <c r="AU6" s="22">
        <f t="shared" ref="AU6:BC6" si="6">IF(AU7="",NA(),AU7)</f>
        <v>315.61</v>
      </c>
      <c r="AV6" s="22">
        <f t="shared" si="6"/>
        <v>344.56</v>
      </c>
      <c r="AW6" s="22">
        <f t="shared" si="6"/>
        <v>282.23</v>
      </c>
      <c r="AX6" s="22">
        <f t="shared" si="6"/>
        <v>217.23</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441.38</v>
      </c>
      <c r="BF6" s="22">
        <f t="shared" ref="BF6:BN6" si="7">IF(BF7="",NA(),BF7)</f>
        <v>410.6</v>
      </c>
      <c r="BG6" s="22">
        <f t="shared" si="7"/>
        <v>416.08</v>
      </c>
      <c r="BH6" s="22">
        <f t="shared" si="7"/>
        <v>558.91999999999996</v>
      </c>
      <c r="BI6" s="22">
        <f t="shared" si="7"/>
        <v>486.53</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97.45</v>
      </c>
      <c r="BQ6" s="22">
        <f t="shared" ref="BQ6:BY6" si="8">IF(BQ7="",NA(),BQ7)</f>
        <v>108.22</v>
      </c>
      <c r="BR6" s="22">
        <f t="shared" si="8"/>
        <v>104.22</v>
      </c>
      <c r="BS6" s="22">
        <f t="shared" si="8"/>
        <v>82.26</v>
      </c>
      <c r="BT6" s="22">
        <f t="shared" si="8"/>
        <v>91.42</v>
      </c>
      <c r="BU6" s="22">
        <f t="shared" si="8"/>
        <v>106.11</v>
      </c>
      <c r="BV6" s="22">
        <f t="shared" si="8"/>
        <v>103.75</v>
      </c>
      <c r="BW6" s="22">
        <f t="shared" si="8"/>
        <v>105.3</v>
      </c>
      <c r="BX6" s="22">
        <f t="shared" si="8"/>
        <v>99.41</v>
      </c>
      <c r="BY6" s="22">
        <f t="shared" si="8"/>
        <v>101.11</v>
      </c>
      <c r="BZ6" s="21" t="str">
        <f>IF(BZ7="","",IF(BZ7="-","【-】","【"&amp;SUBSTITUTE(TEXT(BZ7,"#,##0.00"),"-","△")&amp;"】"))</f>
        <v>【97.82】</v>
      </c>
      <c r="CA6" s="22">
        <f>IF(CA7="",NA(),CA7)</f>
        <v>170.61</v>
      </c>
      <c r="CB6" s="22">
        <f t="shared" ref="CB6:CJ6" si="9">IF(CB7="",NA(),CB7)</f>
        <v>158.19</v>
      </c>
      <c r="CC6" s="22">
        <f t="shared" si="9"/>
        <v>165.95</v>
      </c>
      <c r="CD6" s="22">
        <f t="shared" si="9"/>
        <v>174.25</v>
      </c>
      <c r="CE6" s="22">
        <f t="shared" si="9"/>
        <v>178.91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79.180000000000007</v>
      </c>
      <c r="CM6" s="22">
        <f t="shared" ref="CM6:CU6" si="10">IF(CM7="",NA(),CM7)</f>
        <v>80.52</v>
      </c>
      <c r="CN6" s="22">
        <f t="shared" si="10"/>
        <v>79.930000000000007</v>
      </c>
      <c r="CO6" s="22">
        <f t="shared" si="10"/>
        <v>78.8</v>
      </c>
      <c r="CP6" s="22">
        <f t="shared" si="10"/>
        <v>79.150000000000006</v>
      </c>
      <c r="CQ6" s="22">
        <f t="shared" si="10"/>
        <v>61.71</v>
      </c>
      <c r="CR6" s="22">
        <f t="shared" si="10"/>
        <v>63.12</v>
      </c>
      <c r="CS6" s="22">
        <f t="shared" si="10"/>
        <v>62.57</v>
      </c>
      <c r="CT6" s="22">
        <f t="shared" si="10"/>
        <v>61.56</v>
      </c>
      <c r="CU6" s="22">
        <f t="shared" si="10"/>
        <v>60.84</v>
      </c>
      <c r="CV6" s="21" t="str">
        <f>IF(CV7="","",IF(CV7="-","【-】","【"&amp;SUBSTITUTE(TEXT(CV7,"#,##0.00"),"-","△")&amp;"】"))</f>
        <v>【59.81】</v>
      </c>
      <c r="CW6" s="22">
        <f>IF(CW7="",NA(),CW7)</f>
        <v>96.3</v>
      </c>
      <c r="CX6" s="22">
        <f t="shared" ref="CX6:DF6" si="11">IF(CX7="",NA(),CX7)</f>
        <v>95.77</v>
      </c>
      <c r="CY6" s="22">
        <f t="shared" si="11"/>
        <v>96.38</v>
      </c>
      <c r="CZ6" s="22">
        <f t="shared" si="11"/>
        <v>96.91</v>
      </c>
      <c r="DA6" s="22">
        <f t="shared" si="11"/>
        <v>95.52</v>
      </c>
      <c r="DB6" s="22">
        <f t="shared" si="11"/>
        <v>90.03</v>
      </c>
      <c r="DC6" s="22">
        <f t="shared" si="11"/>
        <v>90.09</v>
      </c>
      <c r="DD6" s="22">
        <f t="shared" si="11"/>
        <v>90.21</v>
      </c>
      <c r="DE6" s="22">
        <f t="shared" si="11"/>
        <v>90.11</v>
      </c>
      <c r="DF6" s="22">
        <f t="shared" si="11"/>
        <v>89.73</v>
      </c>
      <c r="DG6" s="21" t="str">
        <f>IF(DG7="","",IF(DG7="-","【-】","【"&amp;SUBSTITUTE(TEXT(DG7,"#,##0.00"),"-","△")&amp;"】"))</f>
        <v>【89.42】</v>
      </c>
      <c r="DH6" s="22">
        <f>IF(DH7="",NA(),DH7)</f>
        <v>42.31</v>
      </c>
      <c r="DI6" s="22">
        <f t="shared" ref="DI6:DQ6" si="12">IF(DI7="",NA(),DI7)</f>
        <v>43.45</v>
      </c>
      <c r="DJ6" s="22">
        <f t="shared" si="12"/>
        <v>44.72</v>
      </c>
      <c r="DK6" s="22">
        <f t="shared" si="12"/>
        <v>44.5</v>
      </c>
      <c r="DL6" s="22">
        <f t="shared" si="12"/>
        <v>42.57</v>
      </c>
      <c r="DM6" s="22">
        <f t="shared" si="12"/>
        <v>49.6</v>
      </c>
      <c r="DN6" s="22">
        <f t="shared" si="12"/>
        <v>50.31</v>
      </c>
      <c r="DO6" s="22">
        <f t="shared" si="12"/>
        <v>50.74</v>
      </c>
      <c r="DP6" s="22">
        <f t="shared" si="12"/>
        <v>51.49</v>
      </c>
      <c r="DQ6" s="22">
        <f t="shared" si="12"/>
        <v>51.94</v>
      </c>
      <c r="DR6" s="21" t="str">
        <f>IF(DR7="","",IF(DR7="-","【-】","【"&amp;SUBSTITUTE(TEXT(DR7,"#,##0.00"),"-","△")&amp;"】"))</f>
        <v>【52.02】</v>
      </c>
      <c r="DS6" s="22">
        <f>IF(DS7="",NA(),DS7)</f>
        <v>10.72</v>
      </c>
      <c r="DT6" s="22">
        <f t="shared" ref="DT6:EB6" si="13">IF(DT7="",NA(),DT7)</f>
        <v>11.27</v>
      </c>
      <c r="DU6" s="22">
        <f t="shared" si="13"/>
        <v>12.11</v>
      </c>
      <c r="DV6" s="22">
        <f t="shared" si="13"/>
        <v>13.84</v>
      </c>
      <c r="DW6" s="22">
        <f t="shared" si="13"/>
        <v>15.15</v>
      </c>
      <c r="DX6" s="22">
        <f t="shared" si="13"/>
        <v>20.49</v>
      </c>
      <c r="DY6" s="22">
        <f t="shared" si="13"/>
        <v>21.34</v>
      </c>
      <c r="DZ6" s="22">
        <f t="shared" si="13"/>
        <v>23.27</v>
      </c>
      <c r="EA6" s="22">
        <f t="shared" si="13"/>
        <v>25.18</v>
      </c>
      <c r="EB6" s="22">
        <f t="shared" si="13"/>
        <v>26.52</v>
      </c>
      <c r="EC6" s="21" t="str">
        <f>IF(EC7="","",IF(EC7="-","【-】","【"&amp;SUBSTITUTE(TEXT(EC7,"#,##0.00"),"-","△")&amp;"】"))</f>
        <v>【25.37】</v>
      </c>
      <c r="ED6" s="22">
        <f>IF(ED7="",NA(),ED7)</f>
        <v>1</v>
      </c>
      <c r="EE6" s="22">
        <f t="shared" ref="EE6:EM6" si="14">IF(EE7="",NA(),EE7)</f>
        <v>0.73</v>
      </c>
      <c r="EF6" s="22">
        <f t="shared" si="14"/>
        <v>0.54</v>
      </c>
      <c r="EG6" s="22">
        <f t="shared" si="14"/>
        <v>0.84</v>
      </c>
      <c r="EH6" s="22">
        <f t="shared" si="14"/>
        <v>0.63</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122211</v>
      </c>
      <c r="D7" s="24">
        <v>46</v>
      </c>
      <c r="E7" s="24">
        <v>1</v>
      </c>
      <c r="F7" s="24">
        <v>0</v>
      </c>
      <c r="G7" s="24">
        <v>1</v>
      </c>
      <c r="H7" s="24" t="s">
        <v>93</v>
      </c>
      <c r="I7" s="24" t="s">
        <v>94</v>
      </c>
      <c r="J7" s="24" t="s">
        <v>95</v>
      </c>
      <c r="K7" s="24" t="s">
        <v>96</v>
      </c>
      <c r="L7" s="24" t="s">
        <v>97</v>
      </c>
      <c r="M7" s="24" t="s">
        <v>98</v>
      </c>
      <c r="N7" s="25" t="s">
        <v>99</v>
      </c>
      <c r="O7" s="25">
        <v>66.94</v>
      </c>
      <c r="P7" s="25">
        <v>99.15</v>
      </c>
      <c r="Q7" s="25">
        <v>2420</v>
      </c>
      <c r="R7" s="25">
        <v>205748</v>
      </c>
      <c r="S7" s="25">
        <v>51.39</v>
      </c>
      <c r="T7" s="25">
        <v>4003.66</v>
      </c>
      <c r="U7" s="25">
        <v>204209</v>
      </c>
      <c r="V7" s="25">
        <v>45.53</v>
      </c>
      <c r="W7" s="25">
        <v>4485.1499999999996</v>
      </c>
      <c r="X7" s="25">
        <v>117.23</v>
      </c>
      <c r="Y7" s="25">
        <v>123.05</v>
      </c>
      <c r="Z7" s="25">
        <v>119.2</v>
      </c>
      <c r="AA7" s="25">
        <v>113.76</v>
      </c>
      <c r="AB7" s="25">
        <v>111.72</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273.67</v>
      </c>
      <c r="AU7" s="25">
        <v>315.61</v>
      </c>
      <c r="AV7" s="25">
        <v>344.56</v>
      </c>
      <c r="AW7" s="25">
        <v>282.23</v>
      </c>
      <c r="AX7" s="25">
        <v>217.23</v>
      </c>
      <c r="AY7" s="25">
        <v>309.10000000000002</v>
      </c>
      <c r="AZ7" s="25">
        <v>306.08</v>
      </c>
      <c r="BA7" s="25">
        <v>306.14999999999998</v>
      </c>
      <c r="BB7" s="25">
        <v>297.54000000000002</v>
      </c>
      <c r="BC7" s="25">
        <v>289.44</v>
      </c>
      <c r="BD7" s="25">
        <v>243.36</v>
      </c>
      <c r="BE7" s="25">
        <v>441.38</v>
      </c>
      <c r="BF7" s="25">
        <v>410.6</v>
      </c>
      <c r="BG7" s="25">
        <v>416.08</v>
      </c>
      <c r="BH7" s="25">
        <v>558.91999999999996</v>
      </c>
      <c r="BI7" s="25">
        <v>486.53</v>
      </c>
      <c r="BJ7" s="25">
        <v>290.42</v>
      </c>
      <c r="BK7" s="25">
        <v>294.66000000000003</v>
      </c>
      <c r="BL7" s="25">
        <v>285.27</v>
      </c>
      <c r="BM7" s="25">
        <v>294.73</v>
      </c>
      <c r="BN7" s="25">
        <v>301.23</v>
      </c>
      <c r="BO7" s="25">
        <v>265.93</v>
      </c>
      <c r="BP7" s="25">
        <v>97.45</v>
      </c>
      <c r="BQ7" s="25">
        <v>108.22</v>
      </c>
      <c r="BR7" s="25">
        <v>104.22</v>
      </c>
      <c r="BS7" s="25">
        <v>82.26</v>
      </c>
      <c r="BT7" s="25">
        <v>91.42</v>
      </c>
      <c r="BU7" s="25">
        <v>106.11</v>
      </c>
      <c r="BV7" s="25">
        <v>103.75</v>
      </c>
      <c r="BW7" s="25">
        <v>105.3</v>
      </c>
      <c r="BX7" s="25">
        <v>99.41</v>
      </c>
      <c r="BY7" s="25">
        <v>101.11</v>
      </c>
      <c r="BZ7" s="25">
        <v>97.82</v>
      </c>
      <c r="CA7" s="25">
        <v>170.61</v>
      </c>
      <c r="CB7" s="25">
        <v>158.19</v>
      </c>
      <c r="CC7" s="25">
        <v>165.95</v>
      </c>
      <c r="CD7" s="25">
        <v>174.25</v>
      </c>
      <c r="CE7" s="25">
        <v>178.91</v>
      </c>
      <c r="CF7" s="25">
        <v>161.03</v>
      </c>
      <c r="CG7" s="25">
        <v>159.93</v>
      </c>
      <c r="CH7" s="25">
        <v>162.77000000000001</v>
      </c>
      <c r="CI7" s="25">
        <v>170.87</v>
      </c>
      <c r="CJ7" s="25">
        <v>171.09</v>
      </c>
      <c r="CK7" s="25">
        <v>177.56</v>
      </c>
      <c r="CL7" s="25">
        <v>79.180000000000007</v>
      </c>
      <c r="CM7" s="25">
        <v>80.52</v>
      </c>
      <c r="CN7" s="25">
        <v>79.930000000000007</v>
      </c>
      <c r="CO7" s="25">
        <v>78.8</v>
      </c>
      <c r="CP7" s="25">
        <v>79.150000000000006</v>
      </c>
      <c r="CQ7" s="25">
        <v>61.71</v>
      </c>
      <c r="CR7" s="25">
        <v>63.12</v>
      </c>
      <c r="CS7" s="25">
        <v>62.57</v>
      </c>
      <c r="CT7" s="25">
        <v>61.56</v>
      </c>
      <c r="CU7" s="25">
        <v>60.84</v>
      </c>
      <c r="CV7" s="25">
        <v>59.81</v>
      </c>
      <c r="CW7" s="25">
        <v>96.3</v>
      </c>
      <c r="CX7" s="25">
        <v>95.77</v>
      </c>
      <c r="CY7" s="25">
        <v>96.38</v>
      </c>
      <c r="CZ7" s="25">
        <v>96.91</v>
      </c>
      <c r="DA7" s="25">
        <v>95.52</v>
      </c>
      <c r="DB7" s="25">
        <v>90.03</v>
      </c>
      <c r="DC7" s="25">
        <v>90.09</v>
      </c>
      <c r="DD7" s="25">
        <v>90.21</v>
      </c>
      <c r="DE7" s="25">
        <v>90.11</v>
      </c>
      <c r="DF7" s="25">
        <v>89.73</v>
      </c>
      <c r="DG7" s="25">
        <v>89.42</v>
      </c>
      <c r="DH7" s="25">
        <v>42.31</v>
      </c>
      <c r="DI7" s="25">
        <v>43.45</v>
      </c>
      <c r="DJ7" s="25">
        <v>44.72</v>
      </c>
      <c r="DK7" s="25">
        <v>44.5</v>
      </c>
      <c r="DL7" s="25">
        <v>42.57</v>
      </c>
      <c r="DM7" s="25">
        <v>49.6</v>
      </c>
      <c r="DN7" s="25">
        <v>50.31</v>
      </c>
      <c r="DO7" s="25">
        <v>50.74</v>
      </c>
      <c r="DP7" s="25">
        <v>51.49</v>
      </c>
      <c r="DQ7" s="25">
        <v>51.94</v>
      </c>
      <c r="DR7" s="25">
        <v>52.02</v>
      </c>
      <c r="DS7" s="25">
        <v>10.72</v>
      </c>
      <c r="DT7" s="25">
        <v>11.27</v>
      </c>
      <c r="DU7" s="25">
        <v>12.11</v>
      </c>
      <c r="DV7" s="25">
        <v>13.84</v>
      </c>
      <c r="DW7" s="25">
        <v>15.15</v>
      </c>
      <c r="DX7" s="25">
        <v>20.49</v>
      </c>
      <c r="DY7" s="25">
        <v>21.34</v>
      </c>
      <c r="DZ7" s="25">
        <v>23.27</v>
      </c>
      <c r="EA7" s="25">
        <v>25.18</v>
      </c>
      <c r="EB7" s="25">
        <v>26.52</v>
      </c>
      <c r="EC7" s="25">
        <v>25.37</v>
      </c>
      <c r="ED7" s="25">
        <v>1</v>
      </c>
      <c r="EE7" s="25">
        <v>0.73</v>
      </c>
      <c r="EF7" s="25">
        <v>0.54</v>
      </c>
      <c r="EG7" s="25">
        <v>0.84</v>
      </c>
      <c r="EH7" s="25">
        <v>0.63</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2025-01-28T09:12:56Z</cp:lastPrinted>
  <dcterms:created xsi:type="dcterms:W3CDTF">2025-01-24T06:47:15Z</dcterms:created>
  <dcterms:modified xsi:type="dcterms:W3CDTF">2025-01-28T09:16:18Z</dcterms:modified>
  <cp:category/>
</cp:coreProperties>
</file>