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CC44514F-2A77-4DF0-8095-614D2B24C343}" xr6:coauthVersionLast="47" xr6:coauthVersionMax="47" xr10:uidLastSave="{00000000-0000-0000-0000-000000000000}"/>
  <workbookProtection workbookAlgorithmName="SHA-512" workbookHashValue="h6pIXl89eVtJ6q0PY1+uR+HFjpTLQlS0o85iQfnE93FH+Kmn14zPgVqT7JlmO/JujKGG84poa4h9FtldgM0s1A==" workbookSaltValue="QjwNOeD1WC2LBdDpn2Kcz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I10" i="4" s="1"/>
  <c r="N6" i="5"/>
  <c r="B10" i="4" s="1"/>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AL10" i="4"/>
  <c r="BB8" i="4"/>
  <c r="AT8" i="4"/>
  <c r="AL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<sst xmlns="http://schemas.openxmlformats.org/spreadsheetml/2006/main" count="228" uniqueCount="113">
  <si>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</si>
  <si>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</si>
  <si>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</si>
  <si>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</si>
  <si>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</si>
  <si>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</si>
  <si>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</si>
  <si>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</si>
  <si>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</si>
  <si>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</si>
  <si>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</si>
  <si>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</si>
  <si>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</si>
  <si>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</si>
  <si>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</si>
  <si>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</si>
  <si>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</si>
  <si>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</si>
  <si>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</si>
  <si>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</si>
  <si>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</si>
  <si>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</si>
  <si>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</si>
  <si>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</si>
  <si>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</si>
  <si>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</si>
  <si>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</si>
  <si>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</si>
  <si>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</si>
  <si>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</si>
  <si>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</si>
  <si>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</si>
  <si>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</si>
  <si>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</si>
  <si>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</si>
  <si>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</si>
  <si>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</si>
  <si>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</si>
  <si>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</si>
  <si>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</si>
  <si>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</si>
  <si>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</si>
  <si>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</si>
  <si>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</si>
  <si>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</si>
  <si>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</si>
  <si>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</si>
  <si>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</si>
  <si>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</si>
  <si>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</si>
  <si>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</si>
  <si>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</si>
  <si>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</si>
  <si>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</si>
  <si>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</si>
  <si>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</si>
  <si>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</si>
  <si>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</si>
  <si>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</si>
  <si>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</si>
  <si>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</si>
  <si>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</si>
  <si>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</si>
  <si>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</si>
  <si>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</si>
  <si>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</si>
  <si>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</si>
  <si>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</si>
  <si>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</si>
  <si>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</si>
  <si>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</si>
  <si>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</si>
  <si>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</si>
  <si>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</si>
  <si>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</si>
  <si>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</si>
  <si>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</si>
  <si>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</si>
  <si>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</si>
  <si>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</si>
  <si>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</si>
  <si>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</si>
  <si>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</si>
  <si>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</si>
  <si>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</si>
  <si>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</si>
  <si>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</si>
  <si>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</si>
  <si>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</si>
  <si>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</si>
  <si>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</si>
  <si>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</si>
  <si>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</si>
  <si>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</si>
  <si>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</si>
  <si>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</si>
  <si>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</si>
  <si>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</si>
  <si>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</si>
  <si>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</si>
  <si>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</si>
  <si>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</si>
  <si>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</si>
  <si>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</si>
  <si>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</si>
  <si>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</si>
  <si>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</si>
  <si>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</si>
  <si>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</si>
  <si>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</si>
  <si>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①有形固定資産減価償却率、②管路経年化率
　計画的な修繕を行い、施設の長寿命化を図っていたため、全国及び類似団体平均を上回りました。
　今後は計画的な施設更新を進め、数値の改善に努めます。
③管路更新率
　全国及び類似団体平均を上回っていますが、管路経年化率は依然として高いため、今後も計画的に管路の更新を実施していきます。
　平成30年度にアセットマネジメントの再評価等を行い策定した「我孫子市水道事業基本計画」に基づいて、計画的に管路更新事業を進めていきます。</t>
    <rPh sb="217" eb="219">
      <t>カンロ</t>
    </rPh>
    <rPh sb="219" eb="221">
      <t>コウシン</t>
    </rPh>
    <phoneticPr fontId="4"/>
  </si>
  <si>
    <t>　今後さらに給水収益の減少が見込まれることや、浄水施設・管路の更新需要の増加により、本市水道事業を取り巻く経営状況は一層の厳しさを増すことが予想されます。
　水道サービスの持続性を確保するため、包括業務委託等の外部委託の更なる拡大等を図り、更なる業務の効率化や費用の縮減により運営コストの削減に努めます。
　また、増大する施設の更新需要に対しては、企業債の借入額の増加やその他の財源を検討し活用することで、財政バランスを考慮しながら施設更新事業のさらなる推進に努めます。</t>
    <rPh sb="70" eb="72">
      <t>ヨソウ</t>
    </rPh>
    <phoneticPr fontId="4"/>
  </si>
  <si>
    <t>①経常収支比率、⑤料金回収率
　経常収支比率は100％以上を維持し、かつ、全国及び類似団体平均を上回り、高い健全性を示しています。料金回収率も、全国平均を上回りました。ただし、水需要の低下による給水収益の減少に伴い、経常収支比率は悪化しつつあること、料金回収率は100%を下回ったことから、事業経営のさらなる効率化に努めます。　
②累積欠損金比率
　累積欠損金は生じておらず、0％を維持しています。
③流動比率、④企業債残高対給水収益比率
　全国及び類似団体平均と比べ、流動比率は上回り、企業債残高対給水収益比率は下回っており、短期・長期ともに支払能力は問題ありません。ただし、施設更新需要の増や物価高騰により、工事費用の増加が見込まれます。工事費用の増加に対応するため、今後は企業債の借入を増加していくことから、この二つの指標は悪化が見込まれます。
⑥給水原価
　昨年に引き続き、物価高騰により、経常費用が増加したこと、水需要の低下に伴い給水収益が減少したことにより、給水原価が増額となったことから、全国及び類似団体平均を上回りました。業務の効率化による運営コストの削減や、自己水源と受水量の割合の見直し等により給水原価の低減に努めていきます。
⑦施設利用率
　全国及び類似団体平均を上回っていますが、水需要の低下により悪化傾向にあります。今後は、適切な施設規模の検討を行い、施設利用率の効率化に努めます。
⑧有収率
　全国及び類似団体平均を上回っていますが、年々減少傾向にあります。引き続き有収率向上のための漏水調査等を継続的に行っていきます。</t>
    <rPh sb="321" eb="323">
      <t>コウジ</t>
    </rPh>
    <rPh sb="326" eb="328">
      <t>ゾウカ</t>
    </rPh>
    <rPh sb="336" eb="338">
      <t>コンゴ</t>
    </rPh>
    <rPh sb="359" eb="360">
      <t>フタ</t>
    </rPh>
    <rPh sb="362" eb="364">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</si>
</sst>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0.99</c:v>
                </c:pt>
                <c:pt idx="1">
                  <c:v>0.99</c:v>
                </c:pt>
                <c:pt idx="2">
                  <c:v>0.66</c:v>
                </c:pt>
                <c:pt idx="3">
                  <c:v>1.01</c:v>
                </c:pt>
                <c:pt idx="4">
                  <c:v>0.63</c:v>
                </c:pt>
              </c:numCache>
            </c:numRef>
          </c:val>
          <c:extLst>
            <c:ext xmlns:c16="http://schemas.microsoft.com/office/drawing/2014/chart" uri="{C3380CC4-5D6E-409C-BE32-E72D297353CC}">
              <c16:uniqueId val="{00000000-89CE-4B7E-87D6-BA37F01A4C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89CE-4B7E-87D6-BA37F01A4C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61.33</c:v>
                </c:pt>
                <c:pt idx="1">
                  <c:v>63.82</c:v>
                </c:pt>
                <c:pt idx="2">
                  <c:v>63.63</c:v>
                </c:pt>
                <c:pt idx="3">
                  <c:v>63.05</c:v>
                </c:pt>
                <c:pt idx="4">
                  <c:v>62.93</c:v>
                </c:pt>
              </c:numCache>
            </c:numRef>
          </c:val>
          <c:extLst>
            <c:ext xmlns:c16="http://schemas.microsoft.com/office/drawing/2014/chart" uri="{C3380CC4-5D6E-409C-BE32-E72D297353CC}">
              <c16:uniqueId val="{00000000-8788-4775-9B06-4C372C4DDD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8788-4775-9B06-4C372C4DDD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95.02</c:v>
                </c:pt>
                <c:pt idx="1">
                  <c:v>94.9</c:v>
                </c:pt>
                <c:pt idx="2">
                  <c:v>94.34</c:v>
                </c:pt>
                <c:pt idx="3">
                  <c:v>93.23</c:v>
                </c:pt>
                <c:pt idx="4">
                  <c:v>92.35</c:v>
                </c:pt>
              </c:numCache>
            </c:numRef>
          </c:val>
          <c:extLst>
            <c:ext xmlns:c16="http://schemas.microsoft.com/office/drawing/2014/chart" uri="{C3380CC4-5D6E-409C-BE32-E72D297353CC}">
              <c16:uniqueId val="{00000000-7E72-426A-ADA7-C56BC888C1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7E72-426A-ADA7-C56BC888C1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113.07</c:v>
                </c:pt>
                <c:pt idx="1">
                  <c:v>115.07</c:v>
                </c:pt>
                <c:pt idx="2">
                  <c:v>116.59</c:v>
                </c:pt>
                <c:pt idx="3">
                  <c:v>110.59</c:v>
                </c:pt>
                <c:pt idx="4">
                  <c:v>110.65</c:v>
                </c:pt>
              </c:numCache>
            </c:numRef>
          </c:val>
          <c:extLst>
            <c:ext xmlns:c16="http://schemas.microsoft.com/office/drawing/2014/chart" uri="{C3380CC4-5D6E-409C-BE32-E72D297353CC}">
              <c16:uniqueId val="{00000000-1B1D-43C4-96D5-DCF2A45CAD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1B1D-43C4-96D5-DCF2A45CAD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54.43</c:v>
                </c:pt>
                <c:pt idx="1">
                  <c:v>55.03</c:v>
                </c:pt>
                <c:pt idx="2">
                  <c:v>54.52</c:v>
                </c:pt>
                <c:pt idx="3">
                  <c:v>55.11</c:v>
                </c:pt>
                <c:pt idx="4">
                  <c:v>55.72</c:v>
                </c:pt>
              </c:numCache>
            </c:numRef>
          </c:val>
          <c:extLst>
            <c:ext xmlns:c16="http://schemas.microsoft.com/office/drawing/2014/chart" uri="{C3380CC4-5D6E-409C-BE32-E72D297353CC}">
              <c16:uniqueId val="{00000000-567C-45F6-BC8F-680E36D25B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567C-45F6-BC8F-680E36D25B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22.52</c:v>
                </c:pt>
                <c:pt idx="1">
                  <c:v>24.33</c:v>
                </c:pt>
                <c:pt idx="2">
                  <c:v>25.67</c:v>
                </c:pt>
                <c:pt idx="3">
                  <c:v>28.89</c:v>
                </c:pt>
                <c:pt idx="4">
                  <c:v>28.44</c:v>
                </c:pt>
              </c:numCache>
            </c:numRef>
          </c:val>
          <c:extLst>
            <c:ext xmlns:c16="http://schemas.microsoft.com/office/drawing/2014/chart" uri="{C3380CC4-5D6E-409C-BE32-E72D297353CC}">
              <c16:uniqueId val="{00000000-FC46-4E7E-A6A4-A48CD10079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FC46-4E7E-A6A4-A48CD10079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9A-40FC-B665-18BC151543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129A-40FC-B665-18BC151543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670.95</c:v>
                </c:pt>
                <c:pt idx="1">
                  <c:v>616.72</c:v>
                </c:pt>
                <c:pt idx="2">
                  <c:v>509.78</c:v>
                </c:pt>
                <c:pt idx="3">
                  <c:v>522.69000000000005</c:v>
                </c:pt>
                <c:pt idx="4">
                  <c:v>516.08000000000004</c:v>
                </c:pt>
              </c:numCache>
            </c:numRef>
          </c:val>
          <c:extLst>
            <c:ext xmlns:c16="http://schemas.microsoft.com/office/drawing/2014/chart" uri="{C3380CC4-5D6E-409C-BE32-E72D297353CC}">
              <c16:uniqueId val="{00000000-A854-48F9-B806-F38AC464FB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A854-48F9-B806-F38AC464FB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31.99</c:v>
                </c:pt>
                <c:pt idx="1">
                  <c:v>49.35</c:v>
                </c:pt>
                <c:pt idx="2">
                  <c:v>58.69</c:v>
                </c:pt>
                <c:pt idx="3">
                  <c:v>74.27</c:v>
                </c:pt>
                <c:pt idx="4">
                  <c:v>94.08</c:v>
                </c:pt>
              </c:numCache>
            </c:numRef>
          </c:val>
          <c:extLst>
            <c:ext xmlns:c16="http://schemas.microsoft.com/office/drawing/2014/chart" uri="{C3380CC4-5D6E-409C-BE32-E72D297353CC}">
              <c16:uniqueId val="{00000000-B091-4892-A042-BAFA3D11F6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B091-4892-A042-BAFA3D11F6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104.53</c:v>
                </c:pt>
                <c:pt idx="1">
                  <c:v>106.64</c:v>
                </c:pt>
                <c:pt idx="2">
                  <c:v>107.22</c:v>
                </c:pt>
                <c:pt idx="3">
                  <c:v>100.06</c:v>
                </c:pt>
                <c:pt idx="4">
                  <c:v>98.89</c:v>
                </c:pt>
              </c:numCache>
            </c:numRef>
          </c:val>
          <c:extLst>
            <c:ext xmlns:c16="http://schemas.microsoft.com/office/drawing/2014/chart" uri="{C3380CC4-5D6E-409C-BE32-E72D297353CC}">
              <c16:uniqueId val="{00000000-E66E-4DD7-BAE2-4E935B1AE9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E66E-4DD7-BAE2-4E935B1AE9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159.53</c:v>
                </c:pt>
                <c:pt idx="1">
                  <c:v>154.61000000000001</c:v>
                </c:pt>
                <c:pt idx="2">
                  <c:v>154</c:v>
                </c:pt>
                <c:pt idx="3">
                  <c:v>165.56</c:v>
                </c:pt>
                <c:pt idx="4">
                  <c:v>167.56</c:v>
                </c:pt>
              </c:numCache>
            </c:numRef>
          </c:val>
          <c:extLst>
            <c:ext xmlns:c16="http://schemas.microsoft.com/office/drawing/2014/chart" uri="{C3380CC4-5D6E-409C-BE32-E72D297353CC}">
              <c16:uniqueId val="{00000000-A4CF-45AF-B38E-8FD0D44767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A4CF-45AF-B38E-8FD0D44767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我孫子市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131286</v>
      </c>
      <c r="AM8" s="66"/>
      <c r="AN8" s="66"/>
      <c r="AO8" s="66"/>
      <c r="AP8" s="66"/>
      <c r="AQ8" s="66"/>
      <c r="AR8" s="66"/>
      <c r="AS8" s="66"/>
      <c r="AT8" s="36">
        <f>データ!$S$6</f>
        <v>43.15</v>
      </c>
      <c r="AU8" s="37"/>
      <c r="AV8" s="37"/>
      <c r="AW8" s="37"/>
      <c r="AX8" s="37"/>
      <c r="AY8" s="37"/>
      <c r="AZ8" s="37"/>
      <c r="BA8" s="37"/>
      <c r="BB8" s="55">
        <f>データ!$T$6</f>
        <v>3042.55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6" t="str">
        <f>データ!$N$6</f>
        <v>-</v>
      </c>
      <c r="C10" s="37"/>
      <c r="D10" s="37"/>
      <c r="E10" s="37"/>
      <c r="F10" s="37"/>
      <c r="G10" s="37"/>
      <c r="H10" s="37"/>
      <c r="I10" s="36">
        <f>データ!$O$6</f>
        <v>87.16</v>
      </c>
      <c r="J10" s="37"/>
      <c r="K10" s="37"/>
      <c r="L10" s="37"/>
      <c r="M10" s="37"/>
      <c r="N10" s="37"/>
      <c r="O10" s="65"/>
      <c r="P10" s="55">
        <f>データ!$P$6</f>
        <v>93.04</v>
      </c>
      <c r="Q10" s="55"/>
      <c r="R10" s="55"/>
      <c r="S10" s="55"/>
      <c r="T10" s="55"/>
      <c r="U10" s="55"/>
      <c r="V10" s="55"/>
      <c r="W10" s="66">
        <f>データ!$Q$6</f>
        <v>2695</v>
      </c>
      <c r="X10" s="66"/>
      <c r="Y10" s="66"/>
      <c r="Z10" s="66"/>
      <c r="AA10" s="66"/>
      <c r="AB10" s="66"/>
      <c r="AC10" s="66"/>
      <c r="AD10" s="2"/>
      <c r="AE10" s="2"/>
      <c r="AF10" s="2"/>
      <c r="AG10" s="2"/>
      <c r="AH10" s="2"/>
      <c r="AI10" s="2"/>
      <c r="AJ10" s="2"/>
      <c r="AK10" s="2"/>
      <c r="AL10" s="66">
        <f>データ!$U$6</f>
        <v>122122</v>
      </c>
      <c r="AM10" s="66"/>
      <c r="AN10" s="66"/>
      <c r="AO10" s="66"/>
      <c r="AP10" s="66"/>
      <c r="AQ10" s="66"/>
      <c r="AR10" s="66"/>
      <c r="AS10" s="66"/>
      <c r="AT10" s="36">
        <f>データ!$V$6</f>
        <v>43.51</v>
      </c>
      <c r="AU10" s="37"/>
      <c r="AV10" s="37"/>
      <c r="AW10" s="37"/>
      <c r="AX10" s="37"/>
      <c r="AY10" s="37"/>
      <c r="AZ10" s="37"/>
      <c r="BA10" s="37"/>
      <c r="BB10" s="55">
        <f>データ!$W$6</f>
        <v>2806.76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1"/>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1"/>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1"/>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1"/>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1"/>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1"/>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1"/>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1"/>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1"/>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1"/>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1"/>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1"/>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1"/>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1"/>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1"/>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1"/>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1"/>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1"/>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1"/>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1"/>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1"/>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1"/>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1"/>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1"/>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1"/>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1"/>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1"/>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39"/>
      <c r="BN59" s="39"/>
      <c r="BO59" s="39"/>
      <c r="BP59" s="39"/>
      <c r="BQ59" s="39"/>
      <c r="BR59" s="39"/>
      <c r="BS59" s="39"/>
      <c r="BT59" s="39"/>
      <c r="BU59" s="39"/>
      <c r="BV59" s="39"/>
      <c r="BW59" s="39"/>
      <c r="BX59" s="39"/>
      <c r="BY59" s="39"/>
      <c r="BZ59" s="40"/>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1"/>
      <c r="BM60" s="39"/>
      <c r="BN60" s="39"/>
      <c r="BO60" s="39"/>
      <c r="BP60" s="39"/>
      <c r="BQ60" s="39"/>
      <c r="BR60" s="39"/>
      <c r="BS60" s="39"/>
      <c r="BT60" s="39"/>
      <c r="BU60" s="39"/>
      <c r="BV60" s="39"/>
      <c r="BW60" s="39"/>
      <c r="BX60" s="39"/>
      <c r="BY60" s="39"/>
      <c r="BZ60" s="40"/>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1"/>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1Hpov6F35PasE5nXmQU9toiIKjlLhGq5LH04Luz6O+364MsAi6gQ2w4D5gpi/NSpF9hsz+HbmDq2MXude0ZvQ==" saltValue="vCUENn/20r/YAgm6/6vh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122220</v>
      </c>
      <c r="D6" s="20">
        <f t="shared" si="3"/>
        <v>46</v>
      </c>
      <c r="E6" s="20">
        <f t="shared" si="3"/>
        <v>1</v>
      </c>
      <c r="F6" s="20">
        <f t="shared" si="3"/>
        <v>0</v>
      </c>
      <c r="G6" s="20">
        <f t="shared" si="3"/>
        <v>1</v>
      </c>
      <c r="H6" s="20" t="str">
        <f t="shared" si="3"/>
        <v>千葉県　我孫子市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87.16</v>
      </c>
      <c r="P6" s="21">
        <f t="shared" si="3"/>
        <v>93.04</v>
      </c>
      <c r="Q6" s="21">
        <f t="shared" si="3"/>
        <v>2695</v>
      </c>
      <c r="R6" s="21">
        <f t="shared" si="3"/>
        <v>131286</v>
      </c>
      <c r="S6" s="21">
        <f t="shared" si="3"/>
        <v>43.15</v>
      </c>
      <c r="T6" s="21">
        <f t="shared" si="3"/>
        <v>3042.55</v>
      </c>
      <c r="U6" s="21">
        <f t="shared" si="3"/>
        <v>122122</v>
      </c>
      <c r="V6" s="21">
        <f t="shared" si="3"/>
        <v>43.51</v>
      </c>
      <c r="W6" s="21">
        <f t="shared" si="3"/>
        <v>2806.76</v>
      </c>
      <c r="X6" s="22">
        <f>IF(X7="",NA(),X7)</f>
        <v>113.07</v>
      </c>
      <c r="Y6" s="22">
        <f t="shared" ref="Y6:AG6" si="4">IF(Y7="",NA(),Y7)</f>
        <v>115.07</v>
      </c>
      <c r="Z6" s="22">
        <f t="shared" si="4"/>
        <v>116.59</v>
      </c>
      <c r="AA6" s="22">
        <f t="shared" si="4"/>
        <v>110.59</v>
      </c>
      <c r="AB6" s="22">
        <f t="shared" si="4"/>
        <v>110.65</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670.95</v>
      </c>
      <c r="AU6" s="22">
        <f t="shared" ref="AU6:BC6" si="6">IF(AU7="",NA(),AU7)</f>
        <v>616.72</v>
      </c>
      <c r="AV6" s="22">
        <f t="shared" si="6"/>
        <v>509.78</v>
      </c>
      <c r="AW6" s="22">
        <f t="shared" si="6"/>
        <v>522.69000000000005</v>
      </c>
      <c r="AX6" s="22">
        <f t="shared" si="6"/>
        <v>516.08000000000004</v>
      </c>
      <c r="AY6" s="22">
        <f t="shared" si="6"/>
        <v>358.91</v>
      </c>
      <c r="AZ6" s="22">
        <f t="shared" si="6"/>
        <v>360.96</v>
      </c>
      <c r="BA6" s="22">
        <f t="shared" si="6"/>
        <v>351.29</v>
      </c>
      <c r="BB6" s="22">
        <f t="shared" si="6"/>
        <v>364.24</v>
      </c>
      <c r="BC6" s="22">
        <f t="shared" si="6"/>
        <v>369.82</v>
      </c>
      <c r="BD6" s="21" t="str">
        <f>IF(BD7="","",IF(BD7="-","【-】","【"&amp;SUBSTITUTE(TEXT(BD7,"#,##0.00"),"-","△")&amp;"】"))</f>
        <v>【243.36】</v>
      </c>
      <c r="BE6" s="22">
        <f>IF(BE7="",NA(),BE7)</f>
        <v>31.99</v>
      </c>
      <c r="BF6" s="22">
        <f t="shared" ref="BF6:BN6" si="7">IF(BF7="",NA(),BF7)</f>
        <v>49.35</v>
      </c>
      <c r="BG6" s="22">
        <f t="shared" si="7"/>
        <v>58.69</v>
      </c>
      <c r="BH6" s="22">
        <f t="shared" si="7"/>
        <v>74.27</v>
      </c>
      <c r="BI6" s="22">
        <f t="shared" si="7"/>
        <v>94.08</v>
      </c>
      <c r="BJ6" s="22">
        <f t="shared" si="7"/>
        <v>247.27</v>
      </c>
      <c r="BK6" s="22">
        <f t="shared" si="7"/>
        <v>239.18</v>
      </c>
      <c r="BL6" s="22">
        <f t="shared" si="7"/>
        <v>236.29</v>
      </c>
      <c r="BM6" s="22">
        <f t="shared" si="7"/>
        <v>238.77</v>
      </c>
      <c r="BN6" s="22">
        <f t="shared" si="7"/>
        <v>218.57</v>
      </c>
      <c r="BO6" s="21" t="str">
        <f>IF(BO7="","",IF(BO7="-","【-】","【"&amp;SUBSTITUTE(TEXT(BO7,"#,##0.00"),"-","△")&amp;"】"))</f>
        <v>【265.93】</v>
      </c>
      <c r="BP6" s="22">
        <f>IF(BP7="",NA(),BP7)</f>
        <v>104.53</v>
      </c>
      <c r="BQ6" s="22">
        <f t="shared" ref="BQ6:BY6" si="8">IF(BQ7="",NA(),BQ7)</f>
        <v>106.64</v>
      </c>
      <c r="BR6" s="22">
        <f t="shared" si="8"/>
        <v>107.22</v>
      </c>
      <c r="BS6" s="22">
        <f t="shared" si="8"/>
        <v>100.06</v>
      </c>
      <c r="BT6" s="22">
        <f t="shared" si="8"/>
        <v>98.89</v>
      </c>
      <c r="BU6" s="22">
        <f t="shared" si="8"/>
        <v>105.34</v>
      </c>
      <c r="BV6" s="22">
        <f t="shared" si="8"/>
        <v>101.89</v>
      </c>
      <c r="BW6" s="22">
        <f t="shared" si="8"/>
        <v>104.33</v>
      </c>
      <c r="BX6" s="22">
        <f t="shared" si="8"/>
        <v>98.85</v>
      </c>
      <c r="BY6" s="22">
        <f t="shared" si="8"/>
        <v>101.78</v>
      </c>
      <c r="BZ6" s="21" t="str">
        <f>IF(BZ7="","",IF(BZ7="-","【-】","【"&amp;SUBSTITUTE(TEXT(BZ7,"#,##0.00"),"-","△")&amp;"】"))</f>
        <v>【97.82】</v>
      </c>
      <c r="CA6" s="22">
        <f>IF(CA7="",NA(),CA7)</f>
        <v>159.53</v>
      </c>
      <c r="CB6" s="22">
        <f t="shared" ref="CB6:CJ6" si="9">IF(CB7="",NA(),CB7)</f>
        <v>154.61000000000001</v>
      </c>
      <c r="CC6" s="22">
        <f t="shared" si="9"/>
        <v>154</v>
      </c>
      <c r="CD6" s="22">
        <f t="shared" si="9"/>
        <v>165.56</v>
      </c>
      <c r="CE6" s="22">
        <f t="shared" si="9"/>
        <v>167.56</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61.33</v>
      </c>
      <c r="CM6" s="22">
        <f t="shared" ref="CM6:CU6" si="10">IF(CM7="",NA(),CM7)</f>
        <v>63.82</v>
      </c>
      <c r="CN6" s="22">
        <f t="shared" si="10"/>
        <v>63.63</v>
      </c>
      <c r="CO6" s="22">
        <f t="shared" si="10"/>
        <v>63.05</v>
      </c>
      <c r="CP6" s="22">
        <f t="shared" si="10"/>
        <v>62.93</v>
      </c>
      <c r="CQ6" s="22">
        <f t="shared" si="10"/>
        <v>62.05</v>
      </c>
      <c r="CR6" s="22">
        <f t="shared" si="10"/>
        <v>63.23</v>
      </c>
      <c r="CS6" s="22">
        <f t="shared" si="10"/>
        <v>62.59</v>
      </c>
      <c r="CT6" s="22">
        <f t="shared" si="10"/>
        <v>61.81</v>
      </c>
      <c r="CU6" s="22">
        <f t="shared" si="10"/>
        <v>62.35</v>
      </c>
      <c r="CV6" s="21" t="str">
        <f>IF(CV7="","",IF(CV7="-","【-】","【"&amp;SUBSTITUTE(TEXT(CV7,"#,##0.00"),"-","△")&amp;"】"))</f>
        <v>【59.81】</v>
      </c>
      <c r="CW6" s="22">
        <f>IF(CW7="",NA(),CW7)</f>
        <v>95.02</v>
      </c>
      <c r="CX6" s="22">
        <f t="shared" ref="CX6:DF6" si="11">IF(CX7="",NA(),CX7)</f>
        <v>94.9</v>
      </c>
      <c r="CY6" s="22">
        <f t="shared" si="11"/>
        <v>94.34</v>
      </c>
      <c r="CZ6" s="22">
        <f t="shared" si="11"/>
        <v>93.23</v>
      </c>
      <c r="DA6" s="22">
        <f t="shared" si="11"/>
        <v>92.35</v>
      </c>
      <c r="DB6" s="22">
        <f t="shared" si="11"/>
        <v>89.11</v>
      </c>
      <c r="DC6" s="22">
        <f t="shared" si="11"/>
        <v>89.35</v>
      </c>
      <c r="DD6" s="22">
        <f t="shared" si="11"/>
        <v>89.7</v>
      </c>
      <c r="DE6" s="22">
        <f t="shared" si="11"/>
        <v>89.24</v>
      </c>
      <c r="DF6" s="22">
        <f t="shared" si="11"/>
        <v>88.71</v>
      </c>
      <c r="DG6" s="21" t="str">
        <f>IF(DG7="","",IF(DG7="-","【-】","【"&amp;SUBSTITUTE(TEXT(DG7,"#,##0.00"),"-","△")&amp;"】"))</f>
        <v>【89.42】</v>
      </c>
      <c r="DH6" s="22">
        <f>IF(DH7="",NA(),DH7)</f>
        <v>54.43</v>
      </c>
      <c r="DI6" s="22">
        <f t="shared" ref="DI6:DQ6" si="12">IF(DI7="",NA(),DI7)</f>
        <v>55.03</v>
      </c>
      <c r="DJ6" s="22">
        <f t="shared" si="12"/>
        <v>54.52</v>
      </c>
      <c r="DK6" s="22">
        <f t="shared" si="12"/>
        <v>55.11</v>
      </c>
      <c r="DL6" s="22">
        <f t="shared" si="12"/>
        <v>55.72</v>
      </c>
      <c r="DM6" s="22">
        <f t="shared" si="12"/>
        <v>48.69</v>
      </c>
      <c r="DN6" s="22">
        <f t="shared" si="12"/>
        <v>49.62</v>
      </c>
      <c r="DO6" s="22">
        <f t="shared" si="12"/>
        <v>50.5</v>
      </c>
      <c r="DP6" s="22">
        <f t="shared" si="12"/>
        <v>51.28</v>
      </c>
      <c r="DQ6" s="22">
        <f t="shared" si="12"/>
        <v>51.95</v>
      </c>
      <c r="DR6" s="21" t="str">
        <f>IF(DR7="","",IF(DR7="-","【-】","【"&amp;SUBSTITUTE(TEXT(DR7,"#,##0.00"),"-","△")&amp;"】"))</f>
        <v>【52.02】</v>
      </c>
      <c r="DS6" s="22">
        <f>IF(DS7="",NA(),DS7)</f>
        <v>22.52</v>
      </c>
      <c r="DT6" s="22">
        <f t="shared" ref="DT6:EB6" si="13">IF(DT7="",NA(),DT7)</f>
        <v>24.33</v>
      </c>
      <c r="DU6" s="22">
        <f t="shared" si="13"/>
        <v>25.67</v>
      </c>
      <c r="DV6" s="22">
        <f t="shared" si="13"/>
        <v>28.89</v>
      </c>
      <c r="DW6" s="22">
        <f t="shared" si="13"/>
        <v>28.44</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0.99</v>
      </c>
      <c r="EE6" s="22">
        <f t="shared" ref="EE6:EM6" si="14">IF(EE7="",NA(),EE7)</f>
        <v>0.99</v>
      </c>
      <c r="EF6" s="22">
        <f t="shared" si="14"/>
        <v>0.66</v>
      </c>
      <c r="EG6" s="22">
        <f t="shared" si="14"/>
        <v>1.01</v>
      </c>
      <c r="EH6" s="22">
        <f t="shared" si="14"/>
        <v>0.63</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122220</v>
      </c>
      <c r="D7" s="24">
        <v>46</v>
      </c>
      <c r="E7" s="24">
        <v>1</v>
      </c>
      <c r="F7" s="24">
        <v>0</v>
      </c>
      <c r="G7" s="24">
        <v>1</v>
      </c>
      <c r="H7" s="24" t="s">
        <v>93</v>
      </c>
      <c r="I7" s="24" t="s">
        <v>94</v>
      </c>
      <c r="J7" s="24" t="s">
        <v>95</v>
      </c>
      <c r="K7" s="24" t="s">
        <v>96</v>
      </c>
      <c r="L7" s="24" t="s">
        <v>97</v>
      </c>
      <c r="M7" s="24" t="s">
        <v>98</v>
      </c>
      <c r="N7" s="25" t="s">
        <v>99</v>
      </c>
      <c r="O7" s="25">
        <v>87.16</v>
      </c>
      <c r="P7" s="25">
        <v>93.04</v>
      </c>
      <c r="Q7" s="25">
        <v>2695</v>
      </c>
      <c r="R7" s="25">
        <v>131286</v>
      </c>
      <c r="S7" s="25">
        <v>43.15</v>
      </c>
      <c r="T7" s="25">
        <v>3042.55</v>
      </c>
      <c r="U7" s="25">
        <v>122122</v>
      </c>
      <c r="V7" s="25">
        <v>43.51</v>
      </c>
      <c r="W7" s="25">
        <v>2806.76</v>
      </c>
      <c r="X7" s="25">
        <v>113.07</v>
      </c>
      <c r="Y7" s="25">
        <v>115.07</v>
      </c>
      <c r="Z7" s="25">
        <v>116.59</v>
      </c>
      <c r="AA7" s="25">
        <v>110.59</v>
      </c>
      <c r="AB7" s="25">
        <v>110.65</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670.95</v>
      </c>
      <c r="AU7" s="25">
        <v>616.72</v>
      </c>
      <c r="AV7" s="25">
        <v>509.78</v>
      </c>
      <c r="AW7" s="25">
        <v>522.69000000000005</v>
      </c>
      <c r="AX7" s="25">
        <v>516.08000000000004</v>
      </c>
      <c r="AY7" s="25">
        <v>358.91</v>
      </c>
      <c r="AZ7" s="25">
        <v>360.96</v>
      </c>
      <c r="BA7" s="25">
        <v>351.29</v>
      </c>
      <c r="BB7" s="25">
        <v>364.24</v>
      </c>
      <c r="BC7" s="25">
        <v>369.82</v>
      </c>
      <c r="BD7" s="25">
        <v>243.36</v>
      </c>
      <c r="BE7" s="25">
        <v>31.99</v>
      </c>
      <c r="BF7" s="25">
        <v>49.35</v>
      </c>
      <c r="BG7" s="25">
        <v>58.69</v>
      </c>
      <c r="BH7" s="25">
        <v>74.27</v>
      </c>
      <c r="BI7" s="25">
        <v>94.08</v>
      </c>
      <c r="BJ7" s="25">
        <v>247.27</v>
      </c>
      <c r="BK7" s="25">
        <v>239.18</v>
      </c>
      <c r="BL7" s="25">
        <v>236.29</v>
      </c>
      <c r="BM7" s="25">
        <v>238.77</v>
      </c>
      <c r="BN7" s="25">
        <v>218.57</v>
      </c>
      <c r="BO7" s="25">
        <v>265.93</v>
      </c>
      <c r="BP7" s="25">
        <v>104.53</v>
      </c>
      <c r="BQ7" s="25">
        <v>106.64</v>
      </c>
      <c r="BR7" s="25">
        <v>107.22</v>
      </c>
      <c r="BS7" s="25">
        <v>100.06</v>
      </c>
      <c r="BT7" s="25">
        <v>98.89</v>
      </c>
      <c r="BU7" s="25">
        <v>105.34</v>
      </c>
      <c r="BV7" s="25">
        <v>101.89</v>
      </c>
      <c r="BW7" s="25">
        <v>104.33</v>
      </c>
      <c r="BX7" s="25">
        <v>98.85</v>
      </c>
      <c r="BY7" s="25">
        <v>101.78</v>
      </c>
      <c r="BZ7" s="25">
        <v>97.82</v>
      </c>
      <c r="CA7" s="25">
        <v>159.53</v>
      </c>
      <c r="CB7" s="25">
        <v>154.61000000000001</v>
      </c>
      <c r="CC7" s="25">
        <v>154</v>
      </c>
      <c r="CD7" s="25">
        <v>165.56</v>
      </c>
      <c r="CE7" s="25">
        <v>167.56</v>
      </c>
      <c r="CF7" s="25">
        <v>159.6</v>
      </c>
      <c r="CG7" s="25">
        <v>156.32</v>
      </c>
      <c r="CH7" s="25">
        <v>157.4</v>
      </c>
      <c r="CI7" s="25">
        <v>162.61000000000001</v>
      </c>
      <c r="CJ7" s="25">
        <v>163.94</v>
      </c>
      <c r="CK7" s="25">
        <v>177.56</v>
      </c>
      <c r="CL7" s="25">
        <v>61.33</v>
      </c>
      <c r="CM7" s="25">
        <v>63.82</v>
      </c>
      <c r="CN7" s="25">
        <v>63.63</v>
      </c>
      <c r="CO7" s="25">
        <v>63.05</v>
      </c>
      <c r="CP7" s="25">
        <v>62.93</v>
      </c>
      <c r="CQ7" s="25">
        <v>62.05</v>
      </c>
      <c r="CR7" s="25">
        <v>63.23</v>
      </c>
      <c r="CS7" s="25">
        <v>62.59</v>
      </c>
      <c r="CT7" s="25">
        <v>61.81</v>
      </c>
      <c r="CU7" s="25">
        <v>62.35</v>
      </c>
      <c r="CV7" s="25">
        <v>59.81</v>
      </c>
      <c r="CW7" s="25">
        <v>95.02</v>
      </c>
      <c r="CX7" s="25">
        <v>94.9</v>
      </c>
      <c r="CY7" s="25">
        <v>94.34</v>
      </c>
      <c r="CZ7" s="25">
        <v>93.23</v>
      </c>
      <c r="DA7" s="25">
        <v>92.35</v>
      </c>
      <c r="DB7" s="25">
        <v>89.11</v>
      </c>
      <c r="DC7" s="25">
        <v>89.35</v>
      </c>
      <c r="DD7" s="25">
        <v>89.7</v>
      </c>
      <c r="DE7" s="25">
        <v>89.24</v>
      </c>
      <c r="DF7" s="25">
        <v>88.71</v>
      </c>
      <c r="DG7" s="25">
        <v>89.42</v>
      </c>
      <c r="DH7" s="25">
        <v>54.43</v>
      </c>
      <c r="DI7" s="25">
        <v>55.03</v>
      </c>
      <c r="DJ7" s="25">
        <v>54.52</v>
      </c>
      <c r="DK7" s="25">
        <v>55.11</v>
      </c>
      <c r="DL7" s="25">
        <v>55.72</v>
      </c>
      <c r="DM7" s="25">
        <v>48.69</v>
      </c>
      <c r="DN7" s="25">
        <v>49.62</v>
      </c>
      <c r="DO7" s="25">
        <v>50.5</v>
      </c>
      <c r="DP7" s="25">
        <v>51.28</v>
      </c>
      <c r="DQ7" s="25">
        <v>51.95</v>
      </c>
      <c r="DR7" s="25">
        <v>52.02</v>
      </c>
      <c r="DS7" s="25">
        <v>22.52</v>
      </c>
      <c r="DT7" s="25">
        <v>24.33</v>
      </c>
      <c r="DU7" s="25">
        <v>25.67</v>
      </c>
      <c r="DV7" s="25">
        <v>28.89</v>
      </c>
      <c r="DW7" s="25">
        <v>28.44</v>
      </c>
      <c r="DX7" s="25">
        <v>18.260000000000002</v>
      </c>
      <c r="DY7" s="25">
        <v>19.510000000000002</v>
      </c>
      <c r="DZ7" s="25">
        <v>21.19</v>
      </c>
      <c r="EA7" s="25">
        <v>22.64</v>
      </c>
      <c r="EB7" s="25">
        <v>24.49</v>
      </c>
      <c r="EC7" s="25">
        <v>25.37</v>
      </c>
      <c r="ED7" s="25">
        <v>0.99</v>
      </c>
      <c r="EE7" s="25">
        <v>0.99</v>
      </c>
      <c r="EF7" s="25">
        <v>0.66</v>
      </c>
      <c r="EG7" s="25">
        <v>1.01</v>
      </c>
      <c r="EH7" s="25">
        <v>0.63</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2025-01-31T00:47:16Z</cp:lastPrinted>
  <dcterms:created xsi:type="dcterms:W3CDTF">2025-01-24T06:47:15Z</dcterms:created>
  <dcterms:modified xsi:type="dcterms:W3CDTF">2025-01-31T00:47:35Z</dcterms:modified>
  <cp:category/>
</cp:coreProperties>
</file>