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57C93BD0-1453-4956-B7EC-96124D261099}" xr6:coauthVersionLast="47" xr6:coauthVersionMax="47" xr10:uidLastSave="{00000000-0000-0000-0000-000000000000}"/>
  <workbookProtection workbookAlgorithmName="SHA-512" workbookHashValue="x2n7EmdMPdV2SB9Y6k2fk7yPcdRbF8wqpmm4CVrOVMLBNH5pUVxMebKorIzoo0mCJHh2G1KnBPd/JahGAgDxCw==" workbookSaltValue="nmZfWcHKfUaknRxdZtvzF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<sst xmlns="http://schemas.openxmlformats.org/spreadsheetml/2006/main" count="228" uniqueCount="111">
  <si>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</si>
  <si>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</si>
  <si>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</si>
  <si>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</si>
  <si>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</si>
  <si>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</si>
  <si>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</si>
  <si>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</si>
  <si>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</si>
  <si>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</si>
  <si>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</si>
  <si>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</si>
  <si>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</si>
  <si>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</si>
  <si>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</si>
  <si>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</si>
  <si>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</si>
  <si>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</si>
  <si>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</si>
  <si>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</si>
  <si>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</si>
  <si>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</si>
  <si>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</si>
  <si>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</si>
  <si>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</si>
  <si>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</si>
  <si>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</si>
  <si>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</si>
  <si>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</si>
  <si>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</si>
  <si>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</si>
  <si>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</si>
  <si>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</si>
  <si>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</si>
  <si>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</si>
  <si>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</si>
  <si>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</si>
  <si>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</si>
  <si>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</si>
  <si>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</si>
  <si>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</si>
  <si>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</si>
  <si>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</si>
  <si>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</si>
  <si>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</si>
  <si>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</si>
  <si>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</si>
  <si>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</si>
  <si>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</si>
  <si>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</si>
  <si>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</si>
  <si>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</si>
  <si>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</si>
  <si>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</si>
  <si>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</si>
  <si>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</si>
  <si>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</si>
  <si>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</si>
  <si>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</si>
  <si>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</si>
  <si>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</si>
  <si>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</si>
  <si>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</si>
  <si>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</si>
  <si>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</si>
  <si>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</si>
  <si>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</si>
  <si>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</si>
  <si>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</si>
  <si>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</si>
  <si>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</si>
  <si>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</si>
  <si>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</si>
  <si>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</si>
  <si>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</si>
  <si>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</si>
  <si>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</si>
  <si>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</si>
  <si>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</si>
  <si>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</si>
  <si>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　平成17年度から平成25年度まで繰上償還を実施し、支払利息の減少、薬品等の経常経費の削減に努め、財政の健全に向けた取り組みを実施してきた。
　また、平成28年度からは、高料金対策として一般会計からの繰入金及び千葉県の市町村総合対策事業補助金を受けているものの、経常収支比率は100.56％となり、全国平均・類似団体平均のいずれもを下回っている。
　要因として、令和５年度から水道料金の検針について、市内を２地区に分け隔月化したことに伴い、１月分が減収となったことがあげられる。また費用面においては、細かな漏水修繕が増加、物価高等に伴う各費用が増加したことなどにより、費用面が増加したことがあげられる。
　施設利用率・有収率は全国平均・類似団体平均と比較して依然下回っているが、特に有収率においては、漏水の発見・修繕があったことなどから若干の上昇がみられる。
　企業債残高は、人員的な課題もあり大きな建設改良事業が行えないことなどもあるが、借入を行いつつも、完済が進んでいることもあり年々減少している。近年自然災害による影響もあることなどから、今後も収支バランスを踏まえた企業債の借入れを行い、計画的に建設改良事業を実施してくこととしている。
　料金回収率は、令和２年度以降、引き続き100％を下回る状況となった。100％を下回っている状況は給水に係る費用を水道料金収入だけでは賄えない状態となっており、今後、料金改定を検討するとともに、更なる費用削減を講じていくこととしている。</t>
    <rPh sb="149" eb="153">
      <t>ゼンコ</t>
    </rPh>
    <rPh sb="158" eb="160">
      <t>ヘイキン</t>
    </rPh>
    <rPh sb="175" eb="177">
      <t>ヨウイン</t>
    </rPh>
    <rPh sb="181" eb="183">
      <t>レイワ</t>
    </rPh>
    <rPh sb="184" eb="186">
      <t>ネンド</t>
    </rPh>
    <rPh sb="188" eb="192">
      <t>スイド</t>
    </rPh>
    <rPh sb="193" eb="195">
      <t>ケンシン</t>
    </rPh>
    <rPh sb="200" eb="202">
      <t>シナイ</t>
    </rPh>
    <rPh sb="204" eb="206">
      <t>チク</t>
    </rPh>
    <rPh sb="207" eb="208">
      <t>ワ</t>
    </rPh>
    <rPh sb="209" eb="212">
      <t>カクゲ</t>
    </rPh>
    <rPh sb="217" eb="219">
      <t>トモ</t>
    </rPh>
    <rPh sb="221" eb="223">
      <t>ツキ</t>
    </rPh>
    <rPh sb="224" eb="226">
      <t>ゲンシュウ</t>
    </rPh>
    <rPh sb="250" eb="251">
      <t>コマ</t>
    </rPh>
    <rPh sb="253" eb="255">
      <t>ロウスイ</t>
    </rPh>
    <rPh sb="255" eb="257">
      <t>シュウゼン</t>
    </rPh>
    <rPh sb="258" eb="260">
      <t>ゾウカ</t>
    </rPh>
    <rPh sb="261" eb="264">
      <t>ブッカダカ</t>
    </rPh>
    <rPh sb="264" eb="265">
      <t>トウ</t>
    </rPh>
    <rPh sb="266" eb="268">
      <t>ト</t>
    </rPh>
    <rPh sb="268" eb="271">
      <t>カクヒヨウ</t>
    </rPh>
    <rPh sb="272" eb="274">
      <t>ゾウカ</t>
    </rPh>
    <rPh sb="313" eb="317">
      <t>ゼンコクヘイキン</t>
    </rPh>
    <rPh sb="322" eb="324">
      <t>ヘイキン</t>
    </rPh>
    <rPh sb="356" eb="358">
      <t>シュウゼン</t>
    </rPh>
    <rPh sb="388" eb="390">
      <t>ジンイン</t>
    </rPh>
    <rPh sb="390" eb="391">
      <t>テキ</t>
    </rPh>
    <rPh sb="392" eb="394">
      <t>カダイ</t>
    </rPh>
    <rPh sb="397" eb="398">
      <t>オオ</t>
    </rPh>
    <rPh sb="400" eb="406">
      <t>ケンセツカイ</t>
    </rPh>
    <rPh sb="407" eb="408">
      <t>オコナ</t>
    </rPh>
    <rPh sb="423" eb="424">
      <t>オコナ</t>
    </rPh>
    <rPh sb="429" eb="431">
      <t>カンサイ</t>
    </rPh>
    <rPh sb="432" eb="433">
      <t>スス</t>
    </rPh>
    <phoneticPr fontId="15"/>
  </si>
  <si>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</si>
  <si>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</si>
  <si>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</si>
  <si>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</si>
  <si>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</si>
  <si>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</si>
  <si>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</si>
  <si>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</si>
  <si>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</si>
  <si>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</si>
  <si>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</si>
  <si>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</si>
  <si>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</si>
  <si>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</si>
  <si>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</si>
  <si>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千葉県　鴨川市</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</si>
  <si>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</si>
  <si>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</si>
  <si>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</si>
  <si>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</si>
  <si>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</si>
  <si>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</si>
  <si>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</si>
  <si>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</si>
  <si>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</si>
  <si>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　給水収益が減少する中、管路及び施設の老朽化、物価高等により修繕費をはじめとした各費用が増加傾向にあるため、管路及び施設を更新するための財源を確保することが非常に困難な状況となっている。
　その様な中、平成28年度から高料金対策として一般会計繰入金及び千葉県市町村水道総合対策事業補助金を受け入れているが、令和４年度経常収支比率は類似団体平均や全国平均を下回る状況となり、また有収率及び料金回収率が減少傾向であることなど、経営状況は依然厳しい状況となっている。
　また、企業債の償還ピークが令和４年度であったため今後数年は償還が減少傾向となるが、今後も安定的な資金確保を行う必要はあり、建設改良事業の実施については、資金面などを踏まえながら計画的に実施しなければならず、そのため、有形固定資産減価償却率、管路経年化率、管路更新率の改善が困難な状況にある。財政状況を踏まえ、今後老朽化が進む施設の計画的な改修を実施していく予定としている。</t>
    <rPh sb="23" eb="26">
      <t>ブッカダカ</t>
    </rPh>
    <rPh sb="26" eb="27">
      <t>トウ</t>
    </rPh>
    <rPh sb="40" eb="43">
      <t>カクヒヨウ</t>
    </rPh>
    <rPh sb="256" eb="258">
      <t>コンゴ</t>
    </rPh>
    <rPh sb="258" eb="260">
      <t>スウネン</t>
    </rPh>
    <rPh sb="264" eb="269">
      <t>ゲンショ</t>
    </rPh>
    <rPh sb="308" eb="311">
      <t>シキン</t>
    </rPh>
    <rPh sb="314" eb="315">
      <t>フ</t>
    </rPh>
    <rPh sb="320" eb="323">
      <t>ケイカクテキ</t>
    </rPh>
    <phoneticPr fontId="15"/>
  </si>
  <si>
    <t>←日数補正</t>
    <rPh sb="1" eb="3">
      <t>ニッスウ</t>
    </rPh>
    <rPh sb="3" eb="5">
      <t>ホセイ</t>
    </rPh>
    <phoneticPr fontId="1"/>
  </si>
  <si>
    <t>"R"yy</t>
  </si>
  <si>
    <t>←書式設定</t>
    <rPh sb="1" eb="3">
      <t>ショシキ</t>
    </rPh>
    <rPh sb="3" eb="5">
      <t>セッテイ</t>
    </rPh>
    <phoneticPr fontId="1"/>
  </si>
  <si>
    <t>　管路経年化率は令和５年度において42.44％となり、前年度と比較し3.84ポイント上昇した。これは、現在、代替部品の確保が困難な電気計装設備等の更新を重点的に更新していることや、人員不足などにより老朽管の更新事業を縮小していること、また、高度経済成長期の拡張事業で布設した管路の耐用年数を経過し始めたことによるものであり、今後も上昇していく見込みである。
　今後については、水道事業の統合広域化の計画があることから、それを踏まえつつ計画的な老朽管の更新を図れるように今後も努める。</t>
    <rPh sb="90" eb="92">
      <t>ジンイン</t>
    </rPh>
    <rPh sb="92" eb="94">
      <t>ブソク</t>
    </rPh>
    <rPh sb="120" eb="127">
      <t>コウドケイザイセイチョウキ</t>
    </rPh>
    <rPh sb="180" eb="182">
      <t>コンゴ</t>
    </rPh>
    <rPh sb="188" eb="192">
      <t>スイド</t>
    </rPh>
    <rPh sb="193" eb="195">
      <t>トウゴウ</t>
    </rPh>
    <rPh sb="195" eb="198">
      <t>コウイキカ</t>
    </rPh>
    <rPh sb="199" eb="201">
      <t>ケイカク</t>
    </rPh>
    <rPh sb="212" eb="213">
      <t>フ</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</si>
</sst>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 &quot;#,##0.00"/>
    <numFmt numFmtId="178" formatCode="#,##0.00;&quot;△&quot;#,##0.00"/>
    <numFmt numFmtId="179" formatCode="#,##0.00;&quot;△&quot;#,##0.00;&quot;-&quot;"/>
    <numFmt numFmtId="180"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8" fontId="0" fillId="5" borderId="9" xfId="1" applyNumberFormat="1" applyFont="1" applyFill="1" applyBorder="1" applyAlignment="1">
      <alignment vertical="center" shrinkToFit="1"/>
    </xf>
    <xf numFmtId="178"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77"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0" fontId="3" fillId="0" borderId="9"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8" fontId="3" fillId="0" borderId="6" xfId="0" applyNumberFormat="1" applyFont="1" applyBorder="1" applyAlignment="1" applyProtection="1">
      <alignment horizontal="center" vertical="center" shrinkToFit="1"/>
      <protection hidden="1"/>
    </xf>
    <xf numFmtId="178"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8"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0.16</c:v>
                </c:pt>
                <c:pt idx="1">
                  <c:v>0.47</c:v>
                </c:pt>
                <c:pt idx="2">
                  <c:v>0.35</c:v>
                </c:pt>
                <c:pt idx="3">
                  <c:v>0.05</c:v>
                </c:pt>
                <c:pt idx="4">
                  <c:v>0.15</c:v>
                </c:pt>
              </c:numCache>
            </c:numRef>
          </c:val>
          <c:extLst>
            <c:ext xmlns:c16="http://schemas.microsoft.com/office/drawing/2014/chart" uri="{C3380CC4-5D6E-409C-BE32-E72D297353CC}">
              <c16:uniqueId val="{00000000-116C-4700-B41A-3DB59DE491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16C-4700-B41A-3DB59DE491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56.59</c:v>
                </c:pt>
                <c:pt idx="1">
                  <c:v>56.02</c:v>
                </c:pt>
                <c:pt idx="2">
                  <c:v>56.05</c:v>
                </c:pt>
                <c:pt idx="3">
                  <c:v>55.4</c:v>
                </c:pt>
                <c:pt idx="4">
                  <c:v>54</c:v>
                </c:pt>
              </c:numCache>
            </c:numRef>
          </c:val>
          <c:extLst>
            <c:ext xmlns:c16="http://schemas.microsoft.com/office/drawing/2014/chart" uri="{C3380CC4-5D6E-409C-BE32-E72D297353CC}">
              <c16:uniqueId val="{00000000-FBCD-4865-97C5-2BDB6BC777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BCD-4865-97C5-2BDB6BC777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72.17</c:v>
                </c:pt>
                <c:pt idx="1">
                  <c:v>71.63</c:v>
                </c:pt>
                <c:pt idx="2">
                  <c:v>71.55</c:v>
                </c:pt>
                <c:pt idx="3">
                  <c:v>72.73</c:v>
                </c:pt>
                <c:pt idx="4">
                  <c:v>73.95</c:v>
                </c:pt>
              </c:numCache>
            </c:numRef>
          </c:val>
          <c:extLst>
            <c:ext xmlns:c16="http://schemas.microsoft.com/office/drawing/2014/chart" uri="{C3380CC4-5D6E-409C-BE32-E72D297353CC}">
              <c16:uniqueId val="{00000000-407B-4446-A39B-F937B00CE9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07B-4446-A39B-F937B00CE9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115.2</c:v>
                </c:pt>
                <c:pt idx="1">
                  <c:v>113.68</c:v>
                </c:pt>
                <c:pt idx="2">
                  <c:v>111.41</c:v>
                </c:pt>
                <c:pt idx="3">
                  <c:v>103.12</c:v>
                </c:pt>
                <c:pt idx="4">
                  <c:v>100.56</c:v>
                </c:pt>
              </c:numCache>
            </c:numRef>
          </c:val>
          <c:extLst>
            <c:ext xmlns:c16="http://schemas.microsoft.com/office/drawing/2014/chart" uri="{C3380CC4-5D6E-409C-BE32-E72D297353CC}">
              <c16:uniqueId val="{00000000-A368-4988-AA43-BE261ED2AD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368-4988-AA43-BE261ED2AD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55.25</c:v>
                </c:pt>
                <c:pt idx="1">
                  <c:v>56.56</c:v>
                </c:pt>
                <c:pt idx="2">
                  <c:v>57.76</c:v>
                </c:pt>
                <c:pt idx="3">
                  <c:v>59.03</c:v>
                </c:pt>
                <c:pt idx="4">
                  <c:v>58.99</c:v>
                </c:pt>
              </c:numCache>
            </c:numRef>
          </c:val>
          <c:extLst>
            <c:ext xmlns:c16="http://schemas.microsoft.com/office/drawing/2014/chart" uri="{C3380CC4-5D6E-409C-BE32-E72D297353CC}">
              <c16:uniqueId val="{00000000-6FFC-46B5-B4D8-D3FB1333E9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6FFC-46B5-B4D8-D3FB1333E9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32.4</c:v>
                </c:pt>
                <c:pt idx="1">
                  <c:v>34.19</c:v>
                </c:pt>
                <c:pt idx="2">
                  <c:v>35.74</c:v>
                </c:pt>
                <c:pt idx="3">
                  <c:v>38.6</c:v>
                </c:pt>
                <c:pt idx="4">
                  <c:v>42.44</c:v>
                </c:pt>
              </c:numCache>
            </c:numRef>
          </c:val>
          <c:extLst>
            <c:ext xmlns:c16="http://schemas.microsoft.com/office/drawing/2014/chart" uri="{C3380CC4-5D6E-409C-BE32-E72D297353CC}">
              <c16:uniqueId val="{00000000-7C6A-4236-84EF-B4C71A319B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C6A-4236-84EF-B4C71A319B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32-464B-95B3-6B8431B8CD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332-464B-95B3-6B8431B8CD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284.66000000000003</c:v>
                </c:pt>
                <c:pt idx="1">
                  <c:v>235.01</c:v>
                </c:pt>
                <c:pt idx="2">
                  <c:v>260.92</c:v>
                </c:pt>
                <c:pt idx="3">
                  <c:v>191.75</c:v>
                </c:pt>
                <c:pt idx="4">
                  <c:v>163.66999999999999</c:v>
                </c:pt>
              </c:numCache>
            </c:numRef>
          </c:val>
          <c:extLst>
            <c:ext xmlns:c16="http://schemas.microsoft.com/office/drawing/2014/chart" uri="{C3380CC4-5D6E-409C-BE32-E72D297353CC}">
              <c16:uniqueId val="{00000000-14A9-4ED8-B65C-D1AD545B9F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4A9-4ED8-B65C-D1AD545B9F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242.83</c:v>
                </c:pt>
                <c:pt idx="1">
                  <c:v>222.98</c:v>
                </c:pt>
                <c:pt idx="2">
                  <c:v>197.38</c:v>
                </c:pt>
                <c:pt idx="3">
                  <c:v>173.33</c:v>
                </c:pt>
                <c:pt idx="4">
                  <c:v>192.48</c:v>
                </c:pt>
              </c:numCache>
            </c:numRef>
          </c:val>
          <c:extLst>
            <c:ext xmlns:c16="http://schemas.microsoft.com/office/drawing/2014/chart" uri="{C3380CC4-5D6E-409C-BE32-E72D297353CC}">
              <c16:uniqueId val="{00000000-BA94-479F-AA49-15042FD079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A94-479F-AA49-15042FD079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101.21</c:v>
                </c:pt>
                <c:pt idx="1">
                  <c:v>98.48</c:v>
                </c:pt>
                <c:pt idx="2">
                  <c:v>96.27</c:v>
                </c:pt>
                <c:pt idx="3">
                  <c:v>94.2</c:v>
                </c:pt>
                <c:pt idx="4">
                  <c:v>90.03</c:v>
                </c:pt>
              </c:numCache>
            </c:numRef>
          </c:val>
          <c:extLst>
            <c:ext xmlns:c16="http://schemas.microsoft.com/office/drawing/2014/chart" uri="{C3380CC4-5D6E-409C-BE32-E72D297353CC}">
              <c16:uniqueId val="{00000000-BCBB-4B50-8C0D-72E4CEE5CC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CBB-4B50-8C0D-72E4CEE5CC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266.8</c:v>
                </c:pt>
                <c:pt idx="1">
                  <c:v>271.95999999999998</c:v>
                </c:pt>
                <c:pt idx="2">
                  <c:v>280.23</c:v>
                </c:pt>
                <c:pt idx="3">
                  <c:v>286.70999999999998</c:v>
                </c:pt>
                <c:pt idx="4">
                  <c:v>290.61</c:v>
                </c:pt>
              </c:numCache>
            </c:numRef>
          </c:val>
          <c:extLst>
            <c:ext xmlns:c16="http://schemas.microsoft.com/office/drawing/2014/chart" uri="{C3380CC4-5D6E-409C-BE32-E72D297353CC}">
              <c16:uniqueId val="{00000000-EC42-48EC-AC8B-0F00509858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C42-48EC-AC8B-0F00509858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鴨川市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30820</v>
      </c>
      <c r="AM8" s="43"/>
      <c r="AN8" s="43"/>
      <c r="AO8" s="43"/>
      <c r="AP8" s="43"/>
      <c r="AQ8" s="43"/>
      <c r="AR8" s="43"/>
      <c r="AS8" s="43"/>
      <c r="AT8" s="44">
        <f>データ!$S$6</f>
        <v>191.14</v>
      </c>
      <c r="AU8" s="45"/>
      <c r="AV8" s="45"/>
      <c r="AW8" s="45"/>
      <c r="AX8" s="45"/>
      <c r="AY8" s="45"/>
      <c r="AZ8" s="45"/>
      <c r="BA8" s="45"/>
      <c r="BB8" s="46">
        <f>データ!$T$6</f>
        <v>161.24</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22</v>
      </c>
      <c r="C9" s="33"/>
      <c r="D9" s="33"/>
      <c r="E9" s="33"/>
      <c r="F9" s="33"/>
      <c r="G9" s="33"/>
      <c r="H9" s="33"/>
      <c r="I9" s="32" t="s">
        <v>23</v>
      </c>
      <c r="J9" s="33"/>
      <c r="K9" s="33"/>
      <c r="L9" s="33"/>
      <c r="M9" s="33"/>
      <c r="N9" s="33"/>
      <c r="O9" s="34"/>
      <c r="P9" s="35" t="s">
        <v>25</v>
      </c>
      <c r="Q9" s="35"/>
      <c r="R9" s="35"/>
      <c r="S9" s="35"/>
      <c r="T9" s="35"/>
      <c r="U9" s="35"/>
      <c r="V9" s="35"/>
      <c r="W9" s="35" t="s">
        <v>20</v>
      </c>
      <c r="X9" s="35"/>
      <c r="Y9" s="35"/>
      <c r="Z9" s="35"/>
      <c r="AA9" s="35"/>
      <c r="AB9" s="35"/>
      <c r="AC9" s="35"/>
      <c r="AD9" s="2"/>
      <c r="AE9" s="2"/>
      <c r="AF9" s="2"/>
      <c r="AG9" s="2"/>
      <c r="AH9" s="2"/>
      <c r="AI9" s="2"/>
      <c r="AJ9" s="2"/>
      <c r="AK9" s="2"/>
      <c r="AL9" s="35" t="s">
        <v>26</v>
      </c>
      <c r="AM9" s="35"/>
      <c r="AN9" s="35"/>
      <c r="AO9" s="35"/>
      <c r="AP9" s="35"/>
      <c r="AQ9" s="35"/>
      <c r="AR9" s="35"/>
      <c r="AS9" s="35"/>
      <c r="AT9" s="32" t="s">
        <v>30</v>
      </c>
      <c r="AU9" s="33"/>
      <c r="AV9" s="33"/>
      <c r="AW9" s="33"/>
      <c r="AX9" s="33"/>
      <c r="AY9" s="33"/>
      <c r="AZ9" s="33"/>
      <c r="BA9" s="33"/>
      <c r="BB9" s="35" t="s">
        <v>14</v>
      </c>
      <c r="BC9" s="35"/>
      <c r="BD9" s="35"/>
      <c r="BE9" s="35"/>
      <c r="BF9" s="35"/>
      <c r="BG9" s="35"/>
      <c r="BH9" s="35"/>
      <c r="BI9" s="35"/>
      <c r="BJ9" s="3"/>
      <c r="BK9" s="3"/>
      <c r="BL9" s="51" t="s">
        <v>31</v>
      </c>
      <c r="BM9" s="52"/>
      <c r="BN9" s="53" t="s">
        <v>33</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77.77</v>
      </c>
      <c r="J10" s="45"/>
      <c r="K10" s="45"/>
      <c r="L10" s="45"/>
      <c r="M10" s="45"/>
      <c r="N10" s="45"/>
      <c r="O10" s="55"/>
      <c r="P10" s="46">
        <f>データ!$P$6</f>
        <v>99.67</v>
      </c>
      <c r="Q10" s="46"/>
      <c r="R10" s="46"/>
      <c r="S10" s="46"/>
      <c r="T10" s="46"/>
      <c r="U10" s="46"/>
      <c r="V10" s="46"/>
      <c r="W10" s="43">
        <f>データ!$Q$6</f>
        <v>4565</v>
      </c>
      <c r="X10" s="43"/>
      <c r="Y10" s="43"/>
      <c r="Z10" s="43"/>
      <c r="AA10" s="43"/>
      <c r="AB10" s="43"/>
      <c r="AC10" s="43"/>
      <c r="AD10" s="2"/>
      <c r="AE10" s="2"/>
      <c r="AF10" s="2"/>
      <c r="AG10" s="2"/>
      <c r="AH10" s="2"/>
      <c r="AI10" s="2"/>
      <c r="AJ10" s="2"/>
      <c r="AK10" s="2"/>
      <c r="AL10" s="43">
        <f>データ!$U$6</f>
        <v>30401</v>
      </c>
      <c r="AM10" s="43"/>
      <c r="AN10" s="43"/>
      <c r="AO10" s="43"/>
      <c r="AP10" s="43"/>
      <c r="AQ10" s="43"/>
      <c r="AR10" s="43"/>
      <c r="AS10" s="43"/>
      <c r="AT10" s="44">
        <f>データ!$V$6</f>
        <v>167.31</v>
      </c>
      <c r="AU10" s="45"/>
      <c r="AV10" s="45"/>
      <c r="AW10" s="45"/>
      <c r="AX10" s="45"/>
      <c r="AY10" s="45"/>
      <c r="AZ10" s="45"/>
      <c r="BA10" s="45"/>
      <c r="BB10" s="46">
        <f>データ!$W$6</f>
        <v>181.7</v>
      </c>
      <c r="BC10" s="46"/>
      <c r="BD10" s="46"/>
      <c r="BE10" s="46"/>
      <c r="BF10" s="46"/>
      <c r="BG10" s="46"/>
      <c r="BH10" s="46"/>
      <c r="BI10" s="46"/>
      <c r="BJ10" s="2"/>
      <c r="BK10" s="2"/>
      <c r="BL10" s="56" t="s">
        <v>35</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80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42</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110</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106</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15">
      <c r="C83" s="10"/>
    </row>
    <row r="84" spans="1:78" hidden="1" x14ac:dyDescent="0.15">
      <c r="B84" s="6" t="s">
        <v>43</v>
      </c>
      <c r="C84" s="6"/>
      <c r="D84" s="6"/>
      <c r="E84" s="6" t="s">
        <v>45</v>
      </c>
      <c r="F84" s="6" t="s">
        <v>47</v>
      </c>
      <c r="G84" s="6" t="s">
        <v>48</v>
      </c>
      <c r="H84" s="6" t="s">
        <v>41</v>
      </c>
      <c r="I84" s="6" t="s">
        <v>6</v>
      </c>
      <c r="J84" s="6" t="s">
        <v>28</v>
      </c>
      <c r="K84" s="6" t="s">
        <v>49</v>
      </c>
      <c r="L84" s="6" t="s">
        <v>51</v>
      </c>
      <c r="M84" s="6" t="s">
        <v>32</v>
      </c>
      <c r="N84" s="6" t="s">
        <v>53</v>
      </c>
      <c r="O84" s="6" t="s">
        <v>55</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lO8M/KAQtBUMY0EWI5w3ZQwlb1TtVi7OFPfcHvdw/pW60NylvBxgbXjHWJdalxSWEFMr5g2bxm/JsqkHwGO2rQ==" saltValue="KF9EtI636rqWKIxkgd9HW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50</v>
      </c>
      <c r="C3" s="17" t="s">
        <v>58</v>
      </c>
      <c r="D3" s="17" t="s">
        <v>59</v>
      </c>
      <c r="E3" s="17" t="s">
        <v>2</v>
      </c>
      <c r="F3" s="17" t="s">
        <v>1</v>
      </c>
      <c r="G3" s="17" t="s">
        <v>24</v>
      </c>
      <c r="H3" s="86" t="s">
        <v>29</v>
      </c>
      <c r="I3" s="87"/>
      <c r="J3" s="87"/>
      <c r="K3" s="87"/>
      <c r="L3" s="87"/>
      <c r="M3" s="87"/>
      <c r="N3" s="87"/>
      <c r="O3" s="87"/>
      <c r="P3" s="87"/>
      <c r="Q3" s="87"/>
      <c r="R3" s="87"/>
      <c r="S3" s="87"/>
      <c r="T3" s="87"/>
      <c r="U3" s="87"/>
      <c r="V3" s="87"/>
      <c r="W3" s="88"/>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8</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60</v>
      </c>
      <c r="B4" s="18"/>
      <c r="C4" s="18"/>
      <c r="D4" s="18"/>
      <c r="E4" s="18"/>
      <c r="F4" s="18"/>
      <c r="G4" s="18"/>
      <c r="H4" s="89"/>
      <c r="I4" s="90"/>
      <c r="J4" s="90"/>
      <c r="K4" s="90"/>
      <c r="L4" s="90"/>
      <c r="M4" s="90"/>
      <c r="N4" s="90"/>
      <c r="O4" s="90"/>
      <c r="P4" s="90"/>
      <c r="Q4" s="90"/>
      <c r="R4" s="90"/>
      <c r="S4" s="90"/>
      <c r="T4" s="90"/>
      <c r="U4" s="90"/>
      <c r="V4" s="90"/>
      <c r="W4" s="91"/>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15">
      <c r="A5" s="15" t="s">
        <v>27</v>
      </c>
      <c r="B5" s="19"/>
      <c r="C5" s="19"/>
      <c r="D5" s="19"/>
      <c r="E5" s="19"/>
      <c r="F5" s="19"/>
      <c r="G5" s="19"/>
      <c r="H5" s="24" t="s">
        <v>57</v>
      </c>
      <c r="I5" s="24" t="s">
        <v>69</v>
      </c>
      <c r="J5" s="24" t="s">
        <v>70</v>
      </c>
      <c r="K5" s="24" t="s">
        <v>71</v>
      </c>
      <c r="L5" s="24" t="s">
        <v>72</v>
      </c>
      <c r="M5" s="24" t="s">
        <v>3</v>
      </c>
      <c r="N5" s="24" t="s">
        <v>73</v>
      </c>
      <c r="O5" s="24" t="s">
        <v>74</v>
      </c>
      <c r="P5" s="24" t="s">
        <v>75</v>
      </c>
      <c r="Q5" s="24" t="s">
        <v>76</v>
      </c>
      <c r="R5" s="24" t="s">
        <v>77</v>
      </c>
      <c r="S5" s="24" t="s">
        <v>78</v>
      </c>
      <c r="T5" s="24" t="s">
        <v>64</v>
      </c>
      <c r="U5" s="24" t="s">
        <v>79</v>
      </c>
      <c r="V5" s="24" t="s">
        <v>81</v>
      </c>
      <c r="W5" s="24" t="s">
        <v>82</v>
      </c>
      <c r="X5" s="24" t="s">
        <v>83</v>
      </c>
      <c r="Y5" s="24" t="s">
        <v>84</v>
      </c>
      <c r="Z5" s="24" t="s">
        <v>85</v>
      </c>
      <c r="AA5" s="24" t="s">
        <v>86</v>
      </c>
      <c r="AB5" s="24" t="s">
        <v>87</v>
      </c>
      <c r="AC5" s="24" t="s">
        <v>89</v>
      </c>
      <c r="AD5" s="24" t="s">
        <v>90</v>
      </c>
      <c r="AE5" s="24" t="s">
        <v>91</v>
      </c>
      <c r="AF5" s="24" t="s">
        <v>92</v>
      </c>
      <c r="AG5" s="24" t="s">
        <v>93</v>
      </c>
      <c r="AH5" s="24" t="s">
        <v>43</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15">
      <c r="A6" s="15" t="s">
        <v>94</v>
      </c>
      <c r="B6" s="20">
        <f t="shared" ref="B6:W6" si="1">B7</f>
        <v>2023</v>
      </c>
      <c r="C6" s="20">
        <f t="shared" si="1"/>
        <v>122238</v>
      </c>
      <c r="D6" s="20">
        <f t="shared" si="1"/>
        <v>46</v>
      </c>
      <c r="E6" s="20">
        <f t="shared" si="1"/>
        <v>1</v>
      </c>
      <c r="F6" s="20">
        <f t="shared" si="1"/>
        <v>0</v>
      </c>
      <c r="G6" s="20">
        <f t="shared" si="1"/>
        <v>1</v>
      </c>
      <c r="H6" s="20" t="str">
        <f t="shared" si="1"/>
        <v>千葉県　鴨川市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77.77</v>
      </c>
      <c r="P6" s="25">
        <f t="shared" si="1"/>
        <v>99.67</v>
      </c>
      <c r="Q6" s="25">
        <f t="shared" si="1"/>
        <v>4565</v>
      </c>
      <c r="R6" s="25">
        <f t="shared" si="1"/>
        <v>30820</v>
      </c>
      <c r="S6" s="25">
        <f t="shared" si="1"/>
        <v>191.14</v>
      </c>
      <c r="T6" s="25">
        <f t="shared" si="1"/>
        <v>161.24</v>
      </c>
      <c r="U6" s="25">
        <f t="shared" si="1"/>
        <v>30401</v>
      </c>
      <c r="V6" s="25">
        <f t="shared" si="1"/>
        <v>167.31</v>
      </c>
      <c r="W6" s="25">
        <f t="shared" si="1"/>
        <v>181.7</v>
      </c>
      <c r="X6" s="27">
        <f t="shared" ref="X6:AG6" si="2">IF(X7="",NA(),X7)</f>
        <v>115.2</v>
      </c>
      <c r="Y6" s="27">
        <f t="shared" si="2"/>
        <v>113.68</v>
      </c>
      <c r="Z6" s="27">
        <f t="shared" si="2"/>
        <v>111.41</v>
      </c>
      <c r="AA6" s="27">
        <f t="shared" si="2"/>
        <v>103.12</v>
      </c>
      <c r="AB6" s="27">
        <f t="shared" si="2"/>
        <v>100.56</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284.66000000000003</v>
      </c>
      <c r="AU6" s="27">
        <f t="shared" si="4"/>
        <v>235.01</v>
      </c>
      <c r="AV6" s="27">
        <f t="shared" si="4"/>
        <v>260.92</v>
      </c>
      <c r="AW6" s="27">
        <f t="shared" si="4"/>
        <v>191.75</v>
      </c>
      <c r="AX6" s="27">
        <f t="shared" si="4"/>
        <v>163.66999999999999</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242.83</v>
      </c>
      <c r="BF6" s="27">
        <f t="shared" si="5"/>
        <v>222.98</v>
      </c>
      <c r="BG6" s="27">
        <f t="shared" si="5"/>
        <v>197.38</v>
      </c>
      <c r="BH6" s="27">
        <f t="shared" si="5"/>
        <v>173.33</v>
      </c>
      <c r="BI6" s="27">
        <f t="shared" si="5"/>
        <v>192.48</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101.21</v>
      </c>
      <c r="BQ6" s="27">
        <f t="shared" si="6"/>
        <v>98.48</v>
      </c>
      <c r="BR6" s="27">
        <f t="shared" si="6"/>
        <v>96.27</v>
      </c>
      <c r="BS6" s="27">
        <f t="shared" si="6"/>
        <v>94.2</v>
      </c>
      <c r="BT6" s="27">
        <f t="shared" si="6"/>
        <v>90.03</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266.8</v>
      </c>
      <c r="CB6" s="27">
        <f t="shared" si="7"/>
        <v>271.95999999999998</v>
      </c>
      <c r="CC6" s="27">
        <f t="shared" si="7"/>
        <v>280.23</v>
      </c>
      <c r="CD6" s="27">
        <f t="shared" si="7"/>
        <v>286.70999999999998</v>
      </c>
      <c r="CE6" s="27">
        <f t="shared" si="7"/>
        <v>290.61</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56.59</v>
      </c>
      <c r="CM6" s="27">
        <f t="shared" si="8"/>
        <v>56.02</v>
      </c>
      <c r="CN6" s="27">
        <f t="shared" si="8"/>
        <v>56.05</v>
      </c>
      <c r="CO6" s="27">
        <f t="shared" si="8"/>
        <v>55.4</v>
      </c>
      <c r="CP6" s="27">
        <f t="shared" si="8"/>
        <v>54</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72.17</v>
      </c>
      <c r="CX6" s="27">
        <f t="shared" si="9"/>
        <v>71.63</v>
      </c>
      <c r="CY6" s="27">
        <f t="shared" si="9"/>
        <v>71.55</v>
      </c>
      <c r="CZ6" s="27">
        <f t="shared" si="9"/>
        <v>72.73</v>
      </c>
      <c r="DA6" s="27">
        <f t="shared" si="9"/>
        <v>73.95</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55.25</v>
      </c>
      <c r="DI6" s="27">
        <f t="shared" si="10"/>
        <v>56.56</v>
      </c>
      <c r="DJ6" s="27">
        <f t="shared" si="10"/>
        <v>57.76</v>
      </c>
      <c r="DK6" s="27">
        <f t="shared" si="10"/>
        <v>59.03</v>
      </c>
      <c r="DL6" s="27">
        <f t="shared" si="10"/>
        <v>58.99</v>
      </c>
      <c r="DM6" s="27">
        <f t="shared" si="10"/>
        <v>48.17</v>
      </c>
      <c r="DN6" s="27">
        <f t="shared" si="10"/>
        <v>48.83</v>
      </c>
      <c r="DO6" s="27">
        <f t="shared" si="10"/>
        <v>49.96</v>
      </c>
      <c r="DP6" s="27">
        <f t="shared" si="10"/>
        <v>50.82</v>
      </c>
      <c r="DQ6" s="27">
        <f t="shared" si="10"/>
        <v>51.82</v>
      </c>
      <c r="DR6" s="25" t="str">
        <f>IF(DR7="","",IF(DR7="-","【-】","【"&amp;SUBSTITUTE(TEXT(DR7,"#,##0.00"),"-","△")&amp;"】"))</f>
        <v>【52.02】</v>
      </c>
      <c r="DS6" s="27">
        <f t="shared" ref="DS6:EB6" si="11">IF(DS7="",NA(),DS7)</f>
        <v>32.4</v>
      </c>
      <c r="DT6" s="27">
        <f t="shared" si="11"/>
        <v>34.19</v>
      </c>
      <c r="DU6" s="27">
        <f t="shared" si="11"/>
        <v>35.74</v>
      </c>
      <c r="DV6" s="27">
        <f t="shared" si="11"/>
        <v>38.6</v>
      </c>
      <c r="DW6" s="27">
        <f t="shared" si="11"/>
        <v>42.44</v>
      </c>
      <c r="DX6" s="27">
        <f t="shared" si="11"/>
        <v>17.12</v>
      </c>
      <c r="DY6" s="27">
        <f t="shared" si="11"/>
        <v>18.18</v>
      </c>
      <c r="DZ6" s="27">
        <f t="shared" si="11"/>
        <v>19.32</v>
      </c>
      <c r="EA6" s="27">
        <f t="shared" si="11"/>
        <v>21.16</v>
      </c>
      <c r="EB6" s="27">
        <f t="shared" si="11"/>
        <v>22.72</v>
      </c>
      <c r="EC6" s="25" t="str">
        <f>IF(EC7="","",IF(EC7="-","【-】","【"&amp;SUBSTITUTE(TEXT(EC7,"#,##0.00"),"-","△")&amp;"】"))</f>
        <v>【25.37】</v>
      </c>
      <c r="ED6" s="27">
        <f t="shared" ref="ED6:EM6" si="12">IF(ED7="",NA(),ED7)</f>
        <v>0.16</v>
      </c>
      <c r="EE6" s="27">
        <f t="shared" si="12"/>
        <v>0.47</v>
      </c>
      <c r="EF6" s="27">
        <f t="shared" si="12"/>
        <v>0.35</v>
      </c>
      <c r="EG6" s="27">
        <f t="shared" si="12"/>
        <v>0.05</v>
      </c>
      <c r="EH6" s="27">
        <f t="shared" si="12"/>
        <v>0.15</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15">
      <c r="A7" s="15"/>
      <c r="B7" s="21">
        <v>2023</v>
      </c>
      <c r="C7" s="21">
        <v>122238</v>
      </c>
      <c r="D7" s="21">
        <v>46</v>
      </c>
      <c r="E7" s="21">
        <v>1</v>
      </c>
      <c r="F7" s="21">
        <v>0</v>
      </c>
      <c r="G7" s="21">
        <v>1</v>
      </c>
      <c r="H7" s="21" t="s">
        <v>96</v>
      </c>
      <c r="I7" s="21" t="s">
        <v>95</v>
      </c>
      <c r="J7" s="21" t="s">
        <v>97</v>
      </c>
      <c r="K7" s="21" t="s">
        <v>98</v>
      </c>
      <c r="L7" s="21" t="s">
        <v>21</v>
      </c>
      <c r="M7" s="21" t="s">
        <v>13</v>
      </c>
      <c r="N7" s="26" t="s">
        <v>99</v>
      </c>
      <c r="O7" s="26">
        <v>77.77</v>
      </c>
      <c r="P7" s="26">
        <v>99.67</v>
      </c>
      <c r="Q7" s="26">
        <v>4565</v>
      </c>
      <c r="R7" s="26">
        <v>30820</v>
      </c>
      <c r="S7" s="26">
        <v>191.14</v>
      </c>
      <c r="T7" s="26">
        <v>161.24</v>
      </c>
      <c r="U7" s="26">
        <v>30401</v>
      </c>
      <c r="V7" s="26">
        <v>167.31</v>
      </c>
      <c r="W7" s="26">
        <v>181.7</v>
      </c>
      <c r="X7" s="26">
        <v>115.2</v>
      </c>
      <c r="Y7" s="26">
        <v>113.68</v>
      </c>
      <c r="Z7" s="26">
        <v>111.41</v>
      </c>
      <c r="AA7" s="26">
        <v>103.12</v>
      </c>
      <c r="AB7" s="26">
        <v>100.56</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284.66000000000003</v>
      </c>
      <c r="AU7" s="26">
        <v>235.01</v>
      </c>
      <c r="AV7" s="26">
        <v>260.92</v>
      </c>
      <c r="AW7" s="26">
        <v>191.75</v>
      </c>
      <c r="AX7" s="26">
        <v>163.66999999999999</v>
      </c>
      <c r="AY7" s="26">
        <v>365.18</v>
      </c>
      <c r="AZ7" s="26">
        <v>327.77</v>
      </c>
      <c r="BA7" s="26">
        <v>338.02</v>
      </c>
      <c r="BB7" s="26">
        <v>345.94</v>
      </c>
      <c r="BC7" s="26">
        <v>329.7</v>
      </c>
      <c r="BD7" s="26">
        <v>243.36</v>
      </c>
      <c r="BE7" s="26">
        <v>242.83</v>
      </c>
      <c r="BF7" s="26">
        <v>222.98</v>
      </c>
      <c r="BG7" s="26">
        <v>197.38</v>
      </c>
      <c r="BH7" s="26">
        <v>173.33</v>
      </c>
      <c r="BI7" s="26">
        <v>192.48</v>
      </c>
      <c r="BJ7" s="26">
        <v>371.65</v>
      </c>
      <c r="BK7" s="26">
        <v>397.1</v>
      </c>
      <c r="BL7" s="26">
        <v>379.91</v>
      </c>
      <c r="BM7" s="26">
        <v>386.61</v>
      </c>
      <c r="BN7" s="26">
        <v>381.56</v>
      </c>
      <c r="BO7" s="26">
        <v>265.93</v>
      </c>
      <c r="BP7" s="26">
        <v>101.21</v>
      </c>
      <c r="BQ7" s="26">
        <v>98.48</v>
      </c>
      <c r="BR7" s="26">
        <v>96.27</v>
      </c>
      <c r="BS7" s="26">
        <v>94.2</v>
      </c>
      <c r="BT7" s="26">
        <v>90.03</v>
      </c>
      <c r="BU7" s="26">
        <v>98.77</v>
      </c>
      <c r="BV7" s="26">
        <v>95.79</v>
      </c>
      <c r="BW7" s="26">
        <v>98.3</v>
      </c>
      <c r="BX7" s="26">
        <v>93.82</v>
      </c>
      <c r="BY7" s="26">
        <v>95.04</v>
      </c>
      <c r="BZ7" s="26">
        <v>97.82</v>
      </c>
      <c r="CA7" s="26">
        <v>266.8</v>
      </c>
      <c r="CB7" s="26">
        <v>271.95999999999998</v>
      </c>
      <c r="CC7" s="26">
        <v>280.23</v>
      </c>
      <c r="CD7" s="26">
        <v>286.70999999999998</v>
      </c>
      <c r="CE7" s="26">
        <v>290.61</v>
      </c>
      <c r="CF7" s="26">
        <v>173.67</v>
      </c>
      <c r="CG7" s="26">
        <v>171.13</v>
      </c>
      <c r="CH7" s="26">
        <v>173.7</v>
      </c>
      <c r="CI7" s="26">
        <v>178.94</v>
      </c>
      <c r="CJ7" s="26">
        <v>180.19</v>
      </c>
      <c r="CK7" s="26">
        <v>177.56</v>
      </c>
      <c r="CL7" s="26">
        <v>56.59</v>
      </c>
      <c r="CM7" s="26">
        <v>56.02</v>
      </c>
      <c r="CN7" s="26">
        <v>56.05</v>
      </c>
      <c r="CO7" s="26">
        <v>55.4</v>
      </c>
      <c r="CP7" s="26">
        <v>54</v>
      </c>
      <c r="CQ7" s="26">
        <v>59.67</v>
      </c>
      <c r="CR7" s="26">
        <v>60.12</v>
      </c>
      <c r="CS7" s="26">
        <v>60.34</v>
      </c>
      <c r="CT7" s="26">
        <v>59.54</v>
      </c>
      <c r="CU7" s="26">
        <v>59.26</v>
      </c>
      <c r="CV7" s="26">
        <v>59.81</v>
      </c>
      <c r="CW7" s="26">
        <v>72.17</v>
      </c>
      <c r="CX7" s="26">
        <v>71.63</v>
      </c>
      <c r="CY7" s="26">
        <v>71.55</v>
      </c>
      <c r="CZ7" s="26">
        <v>72.73</v>
      </c>
      <c r="DA7" s="26">
        <v>73.95</v>
      </c>
      <c r="DB7" s="26">
        <v>84.6</v>
      </c>
      <c r="DC7" s="26">
        <v>84.24</v>
      </c>
      <c r="DD7" s="26">
        <v>84.19</v>
      </c>
      <c r="DE7" s="26">
        <v>83.93</v>
      </c>
      <c r="DF7" s="26">
        <v>83.84</v>
      </c>
      <c r="DG7" s="26">
        <v>89.42</v>
      </c>
      <c r="DH7" s="26">
        <v>55.25</v>
      </c>
      <c r="DI7" s="26">
        <v>56.56</v>
      </c>
      <c r="DJ7" s="26">
        <v>57.76</v>
      </c>
      <c r="DK7" s="26">
        <v>59.03</v>
      </c>
      <c r="DL7" s="26">
        <v>58.99</v>
      </c>
      <c r="DM7" s="26">
        <v>48.17</v>
      </c>
      <c r="DN7" s="26">
        <v>48.83</v>
      </c>
      <c r="DO7" s="26">
        <v>49.96</v>
      </c>
      <c r="DP7" s="26">
        <v>50.82</v>
      </c>
      <c r="DQ7" s="26">
        <v>51.82</v>
      </c>
      <c r="DR7" s="26">
        <v>52.02</v>
      </c>
      <c r="DS7" s="26">
        <v>32.4</v>
      </c>
      <c r="DT7" s="26">
        <v>34.19</v>
      </c>
      <c r="DU7" s="26">
        <v>35.74</v>
      </c>
      <c r="DV7" s="26">
        <v>38.6</v>
      </c>
      <c r="DW7" s="26">
        <v>42.44</v>
      </c>
      <c r="DX7" s="26">
        <v>17.12</v>
      </c>
      <c r="DY7" s="26">
        <v>18.18</v>
      </c>
      <c r="DZ7" s="26">
        <v>19.32</v>
      </c>
      <c r="EA7" s="26">
        <v>21.16</v>
      </c>
      <c r="EB7" s="26">
        <v>22.72</v>
      </c>
      <c r="EC7" s="26">
        <v>25.37</v>
      </c>
      <c r="ED7" s="26">
        <v>0.16</v>
      </c>
      <c r="EE7" s="26">
        <v>0.47</v>
      </c>
      <c r="EF7" s="26">
        <v>0.35</v>
      </c>
      <c r="EG7" s="26">
        <v>0.05</v>
      </c>
      <c r="EH7" s="26">
        <v>0.15</v>
      </c>
      <c r="EI7" s="26">
        <v>0.54</v>
      </c>
      <c r="EJ7" s="26">
        <v>0.56999999999999995</v>
      </c>
      <c r="EK7" s="26">
        <v>0.52</v>
      </c>
      <c r="EL7" s="26">
        <v>0.48</v>
      </c>
      <c r="EM7" s="26">
        <v>0.48</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107</v>
      </c>
    </row>
    <row r="13" spans="1:144" x14ac:dyDescent="0.15">
      <c r="B13" t="s">
        <v>108</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2025-01-24T06:47:16Z</dcterms:created>
  <dcterms:modified xsi:type="dcterms:W3CDTF">2025-01-31T06:21:16Z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2025-01-28T04:32:08Z</vt:filetime>
  </property>
</Properties>
</file>