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企画財政課\Desktop\"/>
    </mc:Choice>
  </mc:AlternateContent>
  <xr:revisionPtr revIDLastSave="0" documentId="8_{A89B6CA9-7A3C-4191-A98B-C09092C1AAD7}" xr6:coauthVersionLast="47" xr6:coauthVersionMax="47" xr10:uidLastSave="{00000000-0000-0000-0000-000000000000}"/>
  <workbookProtection workbookAlgorithmName="SHA-512" workbookHashValue="/9Hn9diCm6WUVvg+Y/UGapOweK3kH4FgZs5H7QPY7L+e+1Ha2h8RXnGDtvLBP9E9Tc0ZQA8lverUd9JcEnY58A==" workbookSaltValue="bo21CtC2tE6cPKsPbOrZAA==" workbookSpinCount="100000" lockStructure="1"/>
  <bookViews>
    <workbookView xWindow="-120" yWindow="-163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AD10" i="4"/>
  <c r="AD8" i="4"/>
  <c r="B8" i="4"/>
</calcChain>
</file>

<file path=xl/sharedStrings.xml><?xml version="1.0" encoding="utf-8"?>
<sst xmlns="http://schemas.openxmlformats.org/spreadsheetml/2006/main" count="261" uniqueCount="116">
  <si>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</si>
  <si>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</si>
  <si>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</si>
  <si>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</si>
  <si>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</si>
  <si>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</si>
  <si>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</si>
  <si>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</si>
  <si>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</si>
  <si>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</si>
  <si>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</si>
  <si>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</si>
  <si>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</si>
  <si>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</si>
  <si>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</si>
  <si>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</si>
  <si>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</si>
  <si>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</si>
  <si>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</si>
  <si>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</si>
  <si>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</si>
  <si>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</si>
  <si>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</si>
  <si>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</si>
  <si>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</si>
  <si>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</si>
  <si>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</si>
  <si>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</si>
  <si>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</si>
  <si>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</si>
  <si>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</si>
  <si>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</si>
  <si>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</si>
  <si>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</si>
  <si>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</si>
  <si>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</si>
  <si>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</si>
  <si>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</si>
  <si>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</si>
  <si>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</si>
  <si>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</si>
  <si>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</si>
  <si>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</si>
  <si>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</si>
  <si>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</si>
  <si>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</si>
  <si>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</si>
  <si>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</si>
  <si>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</si>
  <si>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</si>
  <si>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</si>
  <si>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</si>
  <si>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</si>
  <si>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</si>
  <si>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</si>
  <si>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</si>
  <si>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</si>
  <si>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</si>
  <si>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</si>
  <si>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</si>
  <si>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</si>
  <si>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</si>
  <si>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</si>
  <si>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</si>
  <si>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</si>
  <si>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</si>
  <si>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</si>
  <si>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</si>
  <si>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</si>
  <si>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</si>
  <si>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</si>
  <si>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</si>
  <si>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</si>
  <si>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</si>
  <si>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</si>
  <si>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</si>
  <si>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</si>
  <si>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</si>
  <si>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</si>
  <si>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</si>
  <si>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</si>
  <si>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</si>
  <si>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</si>
  <si>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</si>
  <si>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</si>
  <si>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</si>
  <si>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</si>
  <si>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</si>
  <si>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</si>
  <si>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</si>
  <si>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</si>
  <si>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</si>
  <si>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</si>
  <si>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</si>
  <si>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</si>
  <si>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</si>
  <si>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鎌ケ谷市</t>
  </si>
  <si>
    <t>法適用</t>
  </si>
  <si>
    <t>下水道事業</t>
  </si>
  <si>
    <t>公共下水道</t>
  </si>
  <si>
    <t>Ba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</si>
  <si>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</si>
  <si>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</si>
  <si>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</si>
  <si>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</si>
  <si>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</si>
  <si>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</si>
  <si>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</si>
  <si>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</si>
  <si>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</si>
  <si>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</si>
  <si>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</si>
  <si>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</si>
  <si>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①②⑤について
　経常収支比率、経費回収率ともに100％以上となっており累積欠損も生じていないが、経常収支比率が減少傾向にあるため、適正な使用料収入の確保及び汚水処理費の削減等により、100％を下回らないように健全経営に努める必要がある。
③④について
　平成当初以降、下水道未普及解消に向け積極的に整備を行ったことによる企業債の残高が高水準にあり、翌年度償還元金額が流動比率の水準を下げている。
　企業債残高は減少傾向にあり、流動比率も微増しているが、類似団体・全国平均値それぞれを未だ下回っていることから現金確保等の支払能力を高める経営改善を図る必要がある。
⑥について
　本市は３流域にまたがる流域下水道であり、各流域市からの不明水の流入等により類似団体・全国平均値それぞれを上回っている。
⑧について
　下水道未普及解消を進めており、処理区域内人口が毎年増加しているため、水洗化率としては横ばいとなるが引き続き接続者の増に務める。</t>
    <rPh sb="49" eb="51">
      <t>ケイジョウ</t>
    </rPh>
    <rPh sb="52" eb="53">
      <t>シ</t>
    </rPh>
    <rPh sb="56" eb="58">
      <t>ゲンショウ</t>
    </rPh>
    <rPh sb="58" eb="60">
      <t>ケイコウ</t>
    </rPh>
    <rPh sb="66" eb="68">
      <t>テキセイ</t>
    </rPh>
    <phoneticPr fontId="4"/>
  </si>
  <si>
    <t>　当市は流域の最上流域に位置しており、近隣市と比較し下水道整備の開始が遅い（昭和59年より供用開始）ことから、耐用年数を迎えた管渠が少ないため、当該指標は類似団体・全国平均と比較し低水準となっている。
　しかしながら、今後も未普及解消に向けた整備を行いつつ、いずれは老朽化対策へ着手する必要が生じることから、ストックマネジメント計画に基づく点検・調査を実施し、管渠の健全度を把握・維持して行く必要がある。</t>
    <rPh sb="66" eb="67">
      <t>スク</t>
    </rPh>
    <phoneticPr fontId="4"/>
  </si>
  <si>
    <t>普及率は約72％であり、引き続き未普及解消に向けた取り組みを行う。
　昨年度に続き、経常収支比率や経費回収率が100％を超えているものの、一般会計からの基準外繰入金を受け入れている状況である。
　また、今後は経年劣化による維持管理費の増加等が見込まれることから、定期的な使用料の見直しによる適正な使用料収入の確保、ストックマネジメント計画に基づく歳出抑制やコストの平準化による歳出抑制等の改善を行い、経営戦略を活用した安定した経営体制の構築を図る必要がある。</t>
    <rPh sb="151" eb="153">
      <t>シュウニュウ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</si>
</sst>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C3B-4056-8D20-57DEA9D037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0.11</c:v>
                </c:pt>
                <c:pt idx="3">
                  <c:v>0.04</c:v>
                </c:pt>
                <c:pt idx="4">
                  <c:v>0.11</c:v>
                </c:pt>
              </c:numCache>
            </c:numRef>
          </c:val>
          <c:smooth val="0"/>
          <c:extLst>
            <c:ext xmlns:c16="http://schemas.microsoft.com/office/drawing/2014/chart" uri="{C3380CC4-5D6E-409C-BE32-E72D297353CC}">
              <c16:uniqueId val="{00000001-DC3B-4056-8D20-57DEA9D037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F2-44EB-8EF4-042849B2BD7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1F2-44EB-8EF4-042849B2BD7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92.67</c:v>
                </c:pt>
                <c:pt idx="2">
                  <c:v>92.63</c:v>
                </c:pt>
                <c:pt idx="3">
                  <c:v>91.29</c:v>
                </c:pt>
                <c:pt idx="4">
                  <c:v>90.66</c:v>
                </c:pt>
              </c:numCache>
            </c:numRef>
          </c:val>
          <c:extLst>
            <c:ext xmlns:c16="http://schemas.microsoft.com/office/drawing/2014/chart" uri="{C3380CC4-5D6E-409C-BE32-E72D297353CC}">
              <c16:uniqueId val="{00000000-1A85-48BA-B2E1-D4D36899134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97.53</c:v>
                </c:pt>
                <c:pt idx="2">
                  <c:v>98.14</c:v>
                </c:pt>
                <c:pt idx="3">
                  <c:v>98.08</c:v>
                </c:pt>
                <c:pt idx="4">
                  <c:v>97.92</c:v>
                </c:pt>
              </c:numCache>
            </c:numRef>
          </c:val>
          <c:smooth val="0"/>
          <c:extLst>
            <c:ext xmlns:c16="http://schemas.microsoft.com/office/drawing/2014/chart" uri="{C3380CC4-5D6E-409C-BE32-E72D297353CC}">
              <c16:uniqueId val="{00000001-1A85-48BA-B2E1-D4D36899134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109.02</c:v>
                </c:pt>
                <c:pt idx="2">
                  <c:v>110.79</c:v>
                </c:pt>
                <c:pt idx="3">
                  <c:v>105.42</c:v>
                </c:pt>
                <c:pt idx="4">
                  <c:v>107.71</c:v>
                </c:pt>
              </c:numCache>
            </c:numRef>
          </c:val>
          <c:extLst>
            <c:ext xmlns:c16="http://schemas.microsoft.com/office/drawing/2014/chart" uri="{C3380CC4-5D6E-409C-BE32-E72D297353CC}">
              <c16:uniqueId val="{00000000-8E95-41CE-A1BB-D2A699E172D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108.18</c:v>
                </c:pt>
                <c:pt idx="3">
                  <c:v>105.76</c:v>
                </c:pt>
                <c:pt idx="4">
                  <c:v>103.96</c:v>
                </c:pt>
              </c:numCache>
            </c:numRef>
          </c:val>
          <c:smooth val="0"/>
          <c:extLst>
            <c:ext xmlns:c16="http://schemas.microsoft.com/office/drawing/2014/chart" uri="{C3380CC4-5D6E-409C-BE32-E72D297353CC}">
              <c16:uniqueId val="{00000001-8E95-41CE-A1BB-D2A699E172D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3.21</c:v>
                </c:pt>
                <c:pt idx="2">
                  <c:v>6.68</c:v>
                </c:pt>
                <c:pt idx="3">
                  <c:v>9.18</c:v>
                </c:pt>
                <c:pt idx="4">
                  <c:v>11.84</c:v>
                </c:pt>
              </c:numCache>
            </c:numRef>
          </c:val>
          <c:extLst>
            <c:ext xmlns:c16="http://schemas.microsoft.com/office/drawing/2014/chart" uri="{C3380CC4-5D6E-409C-BE32-E72D297353CC}">
              <c16:uniqueId val="{00000000-6DF0-41B6-92AC-65C1BC1CA96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11.11</c:v>
                </c:pt>
                <c:pt idx="2">
                  <c:v>23.49</c:v>
                </c:pt>
                <c:pt idx="3">
                  <c:v>26.35</c:v>
                </c:pt>
                <c:pt idx="4">
                  <c:v>28.87</c:v>
                </c:pt>
              </c:numCache>
            </c:numRef>
          </c:val>
          <c:smooth val="0"/>
          <c:extLst>
            <c:ext xmlns:c16="http://schemas.microsoft.com/office/drawing/2014/chart" uri="{C3380CC4-5D6E-409C-BE32-E72D297353CC}">
              <c16:uniqueId val="{00000001-6DF0-41B6-92AC-65C1BC1CA96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formatCode="#,##0.00;&quot;△&quot;#,##0.00;&quot;-&quot;">
                  <c:v>0.9</c:v>
                </c:pt>
              </c:numCache>
            </c:numRef>
          </c:val>
          <c:extLst>
            <c:ext xmlns:c16="http://schemas.microsoft.com/office/drawing/2014/chart" uri="{C3380CC4-5D6E-409C-BE32-E72D297353CC}">
              <c16:uniqueId val="{00000000-E8D3-4FB1-BBFE-E753097F62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1.6</c:v>
                </c:pt>
                <c:pt idx="2">
                  <c:v>8.67</c:v>
                </c:pt>
                <c:pt idx="3">
                  <c:v>14.22</c:v>
                </c:pt>
                <c:pt idx="4">
                  <c:v>18.190000000000001</c:v>
                </c:pt>
              </c:numCache>
            </c:numRef>
          </c:val>
          <c:smooth val="0"/>
          <c:extLst>
            <c:ext xmlns:c16="http://schemas.microsoft.com/office/drawing/2014/chart" uri="{C3380CC4-5D6E-409C-BE32-E72D297353CC}">
              <c16:uniqueId val="{00000001-E8D3-4FB1-BBFE-E753097F62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F77-40EE-9C63-6F703FC3411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1.31</c:v>
                </c:pt>
                <c:pt idx="2">
                  <c:v>3.66</c:v>
                </c:pt>
                <c:pt idx="3">
                  <c:v>5.65</c:v>
                </c:pt>
                <c:pt idx="4">
                  <c:v>5.59</c:v>
                </c:pt>
              </c:numCache>
            </c:numRef>
          </c:val>
          <c:smooth val="0"/>
          <c:extLst>
            <c:ext xmlns:c16="http://schemas.microsoft.com/office/drawing/2014/chart" uri="{C3380CC4-5D6E-409C-BE32-E72D297353CC}">
              <c16:uniqueId val="{00000001-EF77-40EE-9C63-6F703FC3411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57.61</c:v>
                </c:pt>
                <c:pt idx="2">
                  <c:v>61.42</c:v>
                </c:pt>
                <c:pt idx="3">
                  <c:v>71.55</c:v>
                </c:pt>
                <c:pt idx="4">
                  <c:v>72.900000000000006</c:v>
                </c:pt>
              </c:numCache>
            </c:numRef>
          </c:val>
          <c:extLst>
            <c:ext xmlns:c16="http://schemas.microsoft.com/office/drawing/2014/chart" uri="{C3380CC4-5D6E-409C-BE32-E72D297353CC}">
              <c16:uniqueId val="{00000000-57E7-449A-A721-1736755C4A3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78.55</c:v>
                </c:pt>
                <c:pt idx="2">
                  <c:v>105.97</c:v>
                </c:pt>
                <c:pt idx="3">
                  <c:v>132.56</c:v>
                </c:pt>
                <c:pt idx="4">
                  <c:v>120.5</c:v>
                </c:pt>
              </c:numCache>
            </c:numRef>
          </c:val>
          <c:smooth val="0"/>
          <c:extLst>
            <c:ext xmlns:c16="http://schemas.microsoft.com/office/drawing/2014/chart" uri="{C3380CC4-5D6E-409C-BE32-E72D297353CC}">
              <c16:uniqueId val="{00000001-57E7-449A-A721-1736755C4A3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327.68</c:v>
                </c:pt>
                <c:pt idx="2">
                  <c:v>307.64</c:v>
                </c:pt>
                <c:pt idx="3">
                  <c:v>301.95999999999998</c:v>
                </c:pt>
                <c:pt idx="4">
                  <c:v>280.33</c:v>
                </c:pt>
              </c:numCache>
            </c:numRef>
          </c:val>
          <c:extLst>
            <c:ext xmlns:c16="http://schemas.microsoft.com/office/drawing/2014/chart" uri="{C3380CC4-5D6E-409C-BE32-E72D297353CC}">
              <c16:uniqueId val="{00000000-E5F9-4FCD-B203-80545CB22E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479.51</c:v>
                </c:pt>
                <c:pt idx="2">
                  <c:v>498.02</c:v>
                </c:pt>
                <c:pt idx="3">
                  <c:v>462.53</c:v>
                </c:pt>
                <c:pt idx="4">
                  <c:v>513.14</c:v>
                </c:pt>
              </c:numCache>
            </c:numRef>
          </c:val>
          <c:smooth val="0"/>
          <c:extLst>
            <c:ext xmlns:c16="http://schemas.microsoft.com/office/drawing/2014/chart" uri="{C3380CC4-5D6E-409C-BE32-E72D297353CC}">
              <c16:uniqueId val="{00000001-E5F9-4FCD-B203-80545CB22E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100.74</c:v>
                </c:pt>
                <c:pt idx="2">
                  <c:v>100</c:v>
                </c:pt>
                <c:pt idx="3">
                  <c:v>100</c:v>
                </c:pt>
                <c:pt idx="4">
                  <c:v>100</c:v>
                </c:pt>
              </c:numCache>
            </c:numRef>
          </c:val>
          <c:extLst>
            <c:ext xmlns:c16="http://schemas.microsoft.com/office/drawing/2014/chart" uri="{C3380CC4-5D6E-409C-BE32-E72D297353CC}">
              <c16:uniqueId val="{00000000-F70F-4040-A375-7703555F944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97.75</c:v>
                </c:pt>
                <c:pt idx="2">
                  <c:v>98.23</c:v>
                </c:pt>
                <c:pt idx="3">
                  <c:v>94.99</c:v>
                </c:pt>
                <c:pt idx="4">
                  <c:v>100</c:v>
                </c:pt>
              </c:numCache>
            </c:numRef>
          </c:val>
          <c:smooth val="0"/>
          <c:extLst>
            <c:ext xmlns:c16="http://schemas.microsoft.com/office/drawing/2014/chart" uri="{C3380CC4-5D6E-409C-BE32-E72D297353CC}">
              <c16:uniqueId val="{00000001-F70F-4040-A375-7703555F944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155.88</c:v>
                </c:pt>
                <c:pt idx="2">
                  <c:v>156.81</c:v>
                </c:pt>
                <c:pt idx="3">
                  <c:v>155.84</c:v>
                </c:pt>
                <c:pt idx="4">
                  <c:v>156.63999999999999</c:v>
                </c:pt>
              </c:numCache>
            </c:numRef>
          </c:val>
          <c:extLst>
            <c:ext xmlns:c16="http://schemas.microsoft.com/office/drawing/2014/chart" uri="{C3380CC4-5D6E-409C-BE32-E72D297353CC}">
              <c16:uniqueId val="{00000000-0D5E-41C3-83D9-7F91BD4A6B3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105.3</c:v>
                </c:pt>
                <c:pt idx="2">
                  <c:v>100.56</c:v>
                </c:pt>
                <c:pt idx="3">
                  <c:v>101.01</c:v>
                </c:pt>
                <c:pt idx="4">
                  <c:v>99.62</c:v>
                </c:pt>
              </c:numCache>
            </c:numRef>
          </c:val>
          <c:smooth val="0"/>
          <c:extLst>
            <c:ext xmlns:c16="http://schemas.microsoft.com/office/drawing/2014/chart" uri="{C3380CC4-5D6E-409C-BE32-E72D297353CC}">
              <c16:uniqueId val="{00000001-0D5E-41C3-83D9-7F91BD4A6B3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千葉県　鎌ケ谷市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Ba</v>
      </c>
      <c r="X8" s="65"/>
      <c r="Y8" s="65"/>
      <c r="Z8" s="65"/>
      <c r="AA8" s="65"/>
      <c r="AB8" s="65"/>
      <c r="AC8" s="65"/>
      <c r="AD8" s="66" t="str">
        <f>データ!$M$6</f>
        <v>非設置</v>
      </c>
      <c r="AE8" s="66"/>
      <c r="AF8" s="66"/>
      <c r="AG8" s="66"/>
      <c r="AH8" s="66"/>
      <c r="AI8" s="66"/>
      <c r="AJ8" s="66"/>
      <c r="AK8" s="3"/>
      <c r="AL8" s="54">
        <f>データ!S6</f>
        <v>109557</v>
      </c>
      <c r="AM8" s="54"/>
      <c r="AN8" s="54"/>
      <c r="AO8" s="54"/>
      <c r="AP8" s="54"/>
      <c r="AQ8" s="54"/>
      <c r="AR8" s="54"/>
      <c r="AS8" s="54"/>
      <c r="AT8" s="53">
        <f>データ!T6</f>
        <v>21.08</v>
      </c>
      <c r="AU8" s="53"/>
      <c r="AV8" s="53"/>
      <c r="AW8" s="53"/>
      <c r="AX8" s="53"/>
      <c r="AY8" s="53"/>
      <c r="AZ8" s="53"/>
      <c r="BA8" s="53"/>
      <c r="BB8" s="53">
        <f>データ!U6</f>
        <v>5197.2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73.760000000000005</v>
      </c>
      <c r="J10" s="53"/>
      <c r="K10" s="53"/>
      <c r="L10" s="53"/>
      <c r="M10" s="53"/>
      <c r="N10" s="53"/>
      <c r="O10" s="53"/>
      <c r="P10" s="53">
        <f>データ!P6</f>
        <v>72.38</v>
      </c>
      <c r="Q10" s="53"/>
      <c r="R10" s="53"/>
      <c r="S10" s="53"/>
      <c r="T10" s="53"/>
      <c r="U10" s="53"/>
      <c r="V10" s="53"/>
      <c r="W10" s="53">
        <f>データ!Q6</f>
        <v>77.61</v>
      </c>
      <c r="X10" s="53"/>
      <c r="Y10" s="53"/>
      <c r="Z10" s="53"/>
      <c r="AA10" s="53"/>
      <c r="AB10" s="53"/>
      <c r="AC10" s="53"/>
      <c r="AD10" s="54">
        <f>データ!R6</f>
        <v>2698</v>
      </c>
      <c r="AE10" s="54"/>
      <c r="AF10" s="54"/>
      <c r="AG10" s="54"/>
      <c r="AH10" s="54"/>
      <c r="AI10" s="54"/>
      <c r="AJ10" s="54"/>
      <c r="AK10" s="2"/>
      <c r="AL10" s="54">
        <f>データ!V6</f>
        <v>79313</v>
      </c>
      <c r="AM10" s="54"/>
      <c r="AN10" s="54"/>
      <c r="AO10" s="54"/>
      <c r="AP10" s="54"/>
      <c r="AQ10" s="54"/>
      <c r="AR10" s="54"/>
      <c r="AS10" s="54"/>
      <c r="AT10" s="53">
        <f>データ!W6</f>
        <v>7.01</v>
      </c>
      <c r="AU10" s="53"/>
      <c r="AV10" s="53"/>
      <c r="AW10" s="53"/>
      <c r="AX10" s="53"/>
      <c r="AY10" s="53"/>
      <c r="AZ10" s="53"/>
      <c r="BA10" s="53"/>
      <c r="BB10" s="53">
        <f>データ!X6</f>
        <v>11314.27</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5z5TgN4drqvLj+Q6o6y9bpkfCpygymBUtcItYrCHPYJG/isDLdUE69HgijdwU7vnNngdX3pd7CfQuuz5WZVUyQ==" saltValue="4uXLD47LQ0n3w0HdB61Bw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122246</v>
      </c>
      <c r="D6" s="19">
        <f t="shared" si="3"/>
        <v>46</v>
      </c>
      <c r="E6" s="19">
        <f t="shared" si="3"/>
        <v>17</v>
      </c>
      <c r="F6" s="19">
        <f t="shared" si="3"/>
        <v>1</v>
      </c>
      <c r="G6" s="19">
        <f t="shared" si="3"/>
        <v>0</v>
      </c>
      <c r="H6" s="19" t="str">
        <f t="shared" si="3"/>
        <v>千葉県　鎌ケ谷市</v>
      </c>
      <c r="I6" s="19" t="str">
        <f t="shared" si="3"/>
        <v>法適用</v>
      </c>
      <c r="J6" s="19" t="str">
        <f t="shared" si="3"/>
        <v>下水道事業</v>
      </c>
      <c r="K6" s="19" t="str">
        <f t="shared" si="3"/>
        <v>公共下水道</v>
      </c>
      <c r="L6" s="19" t="str">
        <f t="shared" si="3"/>
        <v>Ba</v>
      </c>
      <c r="M6" s="19" t="str">
        <f t="shared" si="3"/>
        <v>非設置</v>
      </c>
      <c r="N6" s="20" t="str">
        <f t="shared" si="3"/>
        <v>-</v>
      </c>
      <c r="O6" s="20">
        <f t="shared" si="3"/>
        <v>73.760000000000005</v>
      </c>
      <c r="P6" s="20">
        <f t="shared" si="3"/>
        <v>72.38</v>
      </c>
      <c r="Q6" s="20">
        <f t="shared" si="3"/>
        <v>77.61</v>
      </c>
      <c r="R6" s="20">
        <f t="shared" si="3"/>
        <v>2698</v>
      </c>
      <c r="S6" s="20">
        <f t="shared" si="3"/>
        <v>109557</v>
      </c>
      <c r="T6" s="20">
        <f t="shared" si="3"/>
        <v>21.08</v>
      </c>
      <c r="U6" s="20">
        <f t="shared" si="3"/>
        <v>5197.2</v>
      </c>
      <c r="V6" s="20">
        <f t="shared" si="3"/>
        <v>79313</v>
      </c>
      <c r="W6" s="20">
        <f t="shared" si="3"/>
        <v>7.01</v>
      </c>
      <c r="X6" s="20">
        <f t="shared" si="3"/>
        <v>11314.27</v>
      </c>
      <c r="Y6" s="21" t="str">
        <f>IF(Y7="",NA(),Y7)</f>
        <v>-</v>
      </c>
      <c r="Z6" s="21">
        <f t="shared" ref="Z6:AH6" si="4">IF(Z7="",NA(),Z7)</f>
        <v>109.02</v>
      </c>
      <c r="AA6" s="21">
        <f t="shared" si="4"/>
        <v>110.79</v>
      </c>
      <c r="AB6" s="21">
        <f t="shared" si="4"/>
        <v>105.42</v>
      </c>
      <c r="AC6" s="21">
        <f t="shared" si="4"/>
        <v>107.71</v>
      </c>
      <c r="AD6" s="21" t="str">
        <f t="shared" si="4"/>
        <v>-</v>
      </c>
      <c r="AE6" s="21">
        <f t="shared" si="4"/>
        <v>107.21</v>
      </c>
      <c r="AF6" s="21">
        <f t="shared" si="4"/>
        <v>108.18</v>
      </c>
      <c r="AG6" s="21">
        <f t="shared" si="4"/>
        <v>105.76</v>
      </c>
      <c r="AH6" s="21">
        <f t="shared" si="4"/>
        <v>103.96</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1.31</v>
      </c>
      <c r="AQ6" s="21">
        <f t="shared" si="5"/>
        <v>3.66</v>
      </c>
      <c r="AR6" s="21">
        <f t="shared" si="5"/>
        <v>5.65</v>
      </c>
      <c r="AS6" s="21">
        <f t="shared" si="5"/>
        <v>5.59</v>
      </c>
      <c r="AT6" s="20" t="str">
        <f>IF(AT7="","",IF(AT7="-","【-】","【"&amp;SUBSTITUTE(TEXT(AT7,"#,##0.00"),"-","△")&amp;"】"))</f>
        <v>【3.03】</v>
      </c>
      <c r="AU6" s="21" t="str">
        <f>IF(AU7="",NA(),AU7)</f>
        <v>-</v>
      </c>
      <c r="AV6" s="21">
        <f t="shared" ref="AV6:BD6" si="6">IF(AV7="",NA(),AV7)</f>
        <v>57.61</v>
      </c>
      <c r="AW6" s="21">
        <f t="shared" si="6"/>
        <v>61.42</v>
      </c>
      <c r="AX6" s="21">
        <f t="shared" si="6"/>
        <v>71.55</v>
      </c>
      <c r="AY6" s="21">
        <f t="shared" si="6"/>
        <v>72.900000000000006</v>
      </c>
      <c r="AZ6" s="21" t="str">
        <f t="shared" si="6"/>
        <v>-</v>
      </c>
      <c r="BA6" s="21">
        <f t="shared" si="6"/>
        <v>78.55</v>
      </c>
      <c r="BB6" s="21">
        <f t="shared" si="6"/>
        <v>105.97</v>
      </c>
      <c r="BC6" s="21">
        <f t="shared" si="6"/>
        <v>132.56</v>
      </c>
      <c r="BD6" s="21">
        <f t="shared" si="6"/>
        <v>120.5</v>
      </c>
      <c r="BE6" s="20" t="str">
        <f>IF(BE7="","",IF(BE7="-","【-】","【"&amp;SUBSTITUTE(TEXT(BE7,"#,##0.00"),"-","△")&amp;"】"))</f>
        <v>【78.43】</v>
      </c>
      <c r="BF6" s="21" t="str">
        <f>IF(BF7="",NA(),BF7)</f>
        <v>-</v>
      </c>
      <c r="BG6" s="21">
        <f t="shared" ref="BG6:BO6" si="7">IF(BG7="",NA(),BG7)</f>
        <v>327.68</v>
      </c>
      <c r="BH6" s="21">
        <f t="shared" si="7"/>
        <v>307.64</v>
      </c>
      <c r="BI6" s="21">
        <f t="shared" si="7"/>
        <v>301.95999999999998</v>
      </c>
      <c r="BJ6" s="21">
        <f t="shared" si="7"/>
        <v>280.33</v>
      </c>
      <c r="BK6" s="21" t="str">
        <f t="shared" si="7"/>
        <v>-</v>
      </c>
      <c r="BL6" s="21">
        <f t="shared" si="7"/>
        <v>479.51</v>
      </c>
      <c r="BM6" s="21">
        <f t="shared" si="7"/>
        <v>498.02</v>
      </c>
      <c r="BN6" s="21">
        <f t="shared" si="7"/>
        <v>462.53</v>
      </c>
      <c r="BO6" s="21">
        <f t="shared" si="7"/>
        <v>513.14</v>
      </c>
      <c r="BP6" s="20" t="str">
        <f>IF(BP7="","",IF(BP7="-","【-】","【"&amp;SUBSTITUTE(TEXT(BP7,"#,##0.00"),"-","△")&amp;"】"))</f>
        <v>【630.82】</v>
      </c>
      <c r="BQ6" s="21" t="str">
        <f>IF(BQ7="",NA(),BQ7)</f>
        <v>-</v>
      </c>
      <c r="BR6" s="21">
        <f t="shared" ref="BR6:BZ6" si="8">IF(BR7="",NA(),BR7)</f>
        <v>100.74</v>
      </c>
      <c r="BS6" s="21">
        <f t="shared" si="8"/>
        <v>100</v>
      </c>
      <c r="BT6" s="21">
        <f t="shared" si="8"/>
        <v>100</v>
      </c>
      <c r="BU6" s="21">
        <f t="shared" si="8"/>
        <v>100</v>
      </c>
      <c r="BV6" s="21" t="str">
        <f t="shared" si="8"/>
        <v>-</v>
      </c>
      <c r="BW6" s="21">
        <f t="shared" si="8"/>
        <v>97.75</v>
      </c>
      <c r="BX6" s="21">
        <f t="shared" si="8"/>
        <v>98.23</v>
      </c>
      <c r="BY6" s="21">
        <f t="shared" si="8"/>
        <v>94.99</v>
      </c>
      <c r="BZ6" s="21">
        <f t="shared" si="8"/>
        <v>100</v>
      </c>
      <c r="CA6" s="20" t="str">
        <f>IF(CA7="","",IF(CA7="-","【-】","【"&amp;SUBSTITUTE(TEXT(CA7,"#,##0.00"),"-","△")&amp;"】"))</f>
        <v>【97.81】</v>
      </c>
      <c r="CB6" s="21" t="str">
        <f>IF(CB7="",NA(),CB7)</f>
        <v>-</v>
      </c>
      <c r="CC6" s="21">
        <f t="shared" ref="CC6:CK6" si="9">IF(CC7="",NA(),CC7)</f>
        <v>155.88</v>
      </c>
      <c r="CD6" s="21">
        <f t="shared" si="9"/>
        <v>156.81</v>
      </c>
      <c r="CE6" s="21">
        <f t="shared" si="9"/>
        <v>155.84</v>
      </c>
      <c r="CF6" s="21">
        <f t="shared" si="9"/>
        <v>156.63999999999999</v>
      </c>
      <c r="CG6" s="21" t="str">
        <f t="shared" si="9"/>
        <v>-</v>
      </c>
      <c r="CH6" s="21">
        <f t="shared" si="9"/>
        <v>105.3</v>
      </c>
      <c r="CI6" s="21">
        <f t="shared" si="9"/>
        <v>100.56</v>
      </c>
      <c r="CJ6" s="21">
        <f t="shared" si="9"/>
        <v>101.01</v>
      </c>
      <c r="CK6" s="21">
        <f t="shared" si="9"/>
        <v>99.62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t="str">
        <f t="shared" si="10"/>
        <v>-</v>
      </c>
      <c r="CW6" s="20" t="str">
        <f>IF(CW7="","",IF(CW7="-","【-】","【"&amp;SUBSTITUTE(TEXT(CW7,"#,##0.00"),"-","△")&amp;"】"))</f>
        <v>【58.94】</v>
      </c>
      <c r="CX6" s="21" t="str">
        <f>IF(CX7="",NA(),CX7)</f>
        <v>-</v>
      </c>
      <c r="CY6" s="21">
        <f t="shared" ref="CY6:DG6" si="11">IF(CY7="",NA(),CY7)</f>
        <v>92.67</v>
      </c>
      <c r="CZ6" s="21">
        <f t="shared" si="11"/>
        <v>92.63</v>
      </c>
      <c r="DA6" s="21">
        <f t="shared" si="11"/>
        <v>91.29</v>
      </c>
      <c r="DB6" s="21">
        <f t="shared" si="11"/>
        <v>90.66</v>
      </c>
      <c r="DC6" s="21" t="str">
        <f t="shared" si="11"/>
        <v>-</v>
      </c>
      <c r="DD6" s="21">
        <f t="shared" si="11"/>
        <v>97.53</v>
      </c>
      <c r="DE6" s="21">
        <f t="shared" si="11"/>
        <v>98.14</v>
      </c>
      <c r="DF6" s="21">
        <f t="shared" si="11"/>
        <v>98.08</v>
      </c>
      <c r="DG6" s="21">
        <f t="shared" si="11"/>
        <v>97.92</v>
      </c>
      <c r="DH6" s="20" t="str">
        <f>IF(DH7="","",IF(DH7="-","【-】","【"&amp;SUBSTITUTE(TEXT(DH7,"#,##0.00"),"-","△")&amp;"】"))</f>
        <v>【95.91】</v>
      </c>
      <c r="DI6" s="21" t="str">
        <f>IF(DI7="",NA(),DI7)</f>
        <v>-</v>
      </c>
      <c r="DJ6" s="21">
        <f t="shared" ref="DJ6:DR6" si="12">IF(DJ7="",NA(),DJ7)</f>
        <v>3.21</v>
      </c>
      <c r="DK6" s="21">
        <f t="shared" si="12"/>
        <v>6.68</v>
      </c>
      <c r="DL6" s="21">
        <f t="shared" si="12"/>
        <v>9.18</v>
      </c>
      <c r="DM6" s="21">
        <f t="shared" si="12"/>
        <v>11.84</v>
      </c>
      <c r="DN6" s="21" t="str">
        <f t="shared" si="12"/>
        <v>-</v>
      </c>
      <c r="DO6" s="21">
        <f t="shared" si="12"/>
        <v>11.11</v>
      </c>
      <c r="DP6" s="21">
        <f t="shared" si="12"/>
        <v>23.49</v>
      </c>
      <c r="DQ6" s="21">
        <f t="shared" si="12"/>
        <v>26.35</v>
      </c>
      <c r="DR6" s="21">
        <f t="shared" si="12"/>
        <v>28.87</v>
      </c>
      <c r="DS6" s="20" t="str">
        <f>IF(DS7="","",IF(DS7="-","【-】","【"&amp;SUBSTITUTE(TEXT(DS7,"#,##0.00"),"-","△")&amp;"】"))</f>
        <v>【41.09】</v>
      </c>
      <c r="DT6" s="21" t="str">
        <f>IF(DT7="",NA(),DT7)</f>
        <v>-</v>
      </c>
      <c r="DU6" s="20">
        <f t="shared" ref="DU6:EC6" si="13">IF(DU7="",NA(),DU7)</f>
        <v>0</v>
      </c>
      <c r="DV6" s="20">
        <f t="shared" si="13"/>
        <v>0</v>
      </c>
      <c r="DW6" s="20">
        <f t="shared" si="13"/>
        <v>0</v>
      </c>
      <c r="DX6" s="21">
        <f t="shared" si="13"/>
        <v>0.9</v>
      </c>
      <c r="DY6" s="21" t="str">
        <f t="shared" si="13"/>
        <v>-</v>
      </c>
      <c r="DZ6" s="21">
        <f t="shared" si="13"/>
        <v>1.6</v>
      </c>
      <c r="EA6" s="21">
        <f t="shared" si="13"/>
        <v>8.67</v>
      </c>
      <c r="EB6" s="21">
        <f t="shared" si="13"/>
        <v>14.22</v>
      </c>
      <c r="EC6" s="21">
        <f t="shared" si="13"/>
        <v>18.190000000000001</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0.11</v>
      </c>
      <c r="EM6" s="21">
        <f t="shared" si="14"/>
        <v>0.04</v>
      </c>
      <c r="EN6" s="21">
        <f t="shared" si="14"/>
        <v>0.11</v>
      </c>
      <c r="EO6" s="20" t="str">
        <f>IF(EO7="","",IF(EO7="-","【-】","【"&amp;SUBSTITUTE(TEXT(EO7,"#,##0.00"),"-","△")&amp;"】"))</f>
        <v>【0.22】</v>
      </c>
    </row>
    <row r="7" spans="1:148" s="22" customFormat="1" x14ac:dyDescent="0.2">
      <c r="A7" s="14"/>
      <c r="B7" s="23">
        <v>2023</v>
      </c>
      <c r="C7" s="23">
        <v>122246</v>
      </c>
      <c r="D7" s="23">
        <v>46</v>
      </c>
      <c r="E7" s="23">
        <v>17</v>
      </c>
      <c r="F7" s="23">
        <v>1</v>
      </c>
      <c r="G7" s="23">
        <v>0</v>
      </c>
      <c r="H7" s="23" t="s">
        <v>96</v>
      </c>
      <c r="I7" s="23" t="s">
        <v>97</v>
      </c>
      <c r="J7" s="23" t="s">
        <v>98</v>
      </c>
      <c r="K7" s="23" t="s">
        <v>99</v>
      </c>
      <c r="L7" s="23" t="s">
        <v>100</v>
      </c>
      <c r="M7" s="23" t="s">
        <v>101</v>
      </c>
      <c r="N7" s="24" t="s">
        <v>102</v>
      </c>
      <c r="O7" s="24">
        <v>73.760000000000005</v>
      </c>
      <c r="P7" s="24">
        <v>72.38</v>
      </c>
      <c r="Q7" s="24">
        <v>77.61</v>
      </c>
      <c r="R7" s="24">
        <v>2698</v>
      </c>
      <c r="S7" s="24">
        <v>109557</v>
      </c>
      <c r="T7" s="24">
        <v>21.08</v>
      </c>
      <c r="U7" s="24">
        <v>5197.2</v>
      </c>
      <c r="V7" s="24">
        <v>79313</v>
      </c>
      <c r="W7" s="24">
        <v>7.01</v>
      </c>
      <c r="X7" s="24">
        <v>11314.27</v>
      </c>
      <c r="Y7" s="24" t="s">
        <v>102</v>
      </c>
      <c r="Z7" s="24">
        <v>109.02</v>
      </c>
      <c r="AA7" s="24">
        <v>110.79</v>
      </c>
      <c r="AB7" s="24">
        <v>105.42</v>
      </c>
      <c r="AC7" s="24">
        <v>107.71</v>
      </c>
      <c r="AD7" s="24" t="s">
        <v>102</v>
      </c>
      <c r="AE7" s="24">
        <v>107.21</v>
      </c>
      <c r="AF7" s="24">
        <v>108.18</v>
      </c>
      <c r="AG7" s="24">
        <v>105.76</v>
      </c>
      <c r="AH7" s="24">
        <v>103.96</v>
      </c>
      <c r="AI7" s="24">
        <v>105.91</v>
      </c>
      <c r="AJ7" s="24" t="s">
        <v>102</v>
      </c>
      <c r="AK7" s="24">
        <v>0</v>
      </c>
      <c r="AL7" s="24">
        <v>0</v>
      </c>
      <c r="AM7" s="24">
        <v>0</v>
      </c>
      <c r="AN7" s="24">
        <v>0</v>
      </c>
      <c r="AO7" s="24" t="s">
        <v>102</v>
      </c>
      <c r="AP7" s="24">
        <v>1.31</v>
      </c>
      <c r="AQ7" s="24">
        <v>3.66</v>
      </c>
      <c r="AR7" s="24">
        <v>5.65</v>
      </c>
      <c r="AS7" s="24">
        <v>5.59</v>
      </c>
      <c r="AT7" s="24">
        <v>3.03</v>
      </c>
      <c r="AU7" s="24" t="s">
        <v>102</v>
      </c>
      <c r="AV7" s="24">
        <v>57.61</v>
      </c>
      <c r="AW7" s="24">
        <v>61.42</v>
      </c>
      <c r="AX7" s="24">
        <v>71.55</v>
      </c>
      <c r="AY7" s="24">
        <v>72.900000000000006</v>
      </c>
      <c r="AZ7" s="24" t="s">
        <v>102</v>
      </c>
      <c r="BA7" s="24">
        <v>78.55</v>
      </c>
      <c r="BB7" s="24">
        <v>105.97</v>
      </c>
      <c r="BC7" s="24">
        <v>132.56</v>
      </c>
      <c r="BD7" s="24">
        <v>120.5</v>
      </c>
      <c r="BE7" s="24">
        <v>78.430000000000007</v>
      </c>
      <c r="BF7" s="24" t="s">
        <v>102</v>
      </c>
      <c r="BG7" s="24">
        <v>327.68</v>
      </c>
      <c r="BH7" s="24">
        <v>307.64</v>
      </c>
      <c r="BI7" s="24">
        <v>301.95999999999998</v>
      </c>
      <c r="BJ7" s="24">
        <v>280.33</v>
      </c>
      <c r="BK7" s="24" t="s">
        <v>102</v>
      </c>
      <c r="BL7" s="24">
        <v>479.51</v>
      </c>
      <c r="BM7" s="24">
        <v>498.02</v>
      </c>
      <c r="BN7" s="24">
        <v>462.53</v>
      </c>
      <c r="BO7" s="24">
        <v>513.14</v>
      </c>
      <c r="BP7" s="24">
        <v>630.82000000000005</v>
      </c>
      <c r="BQ7" s="24" t="s">
        <v>102</v>
      </c>
      <c r="BR7" s="24">
        <v>100.74</v>
      </c>
      <c r="BS7" s="24">
        <v>100</v>
      </c>
      <c r="BT7" s="24">
        <v>100</v>
      </c>
      <c r="BU7" s="24">
        <v>100</v>
      </c>
      <c r="BV7" s="24" t="s">
        <v>102</v>
      </c>
      <c r="BW7" s="24">
        <v>97.75</v>
      </c>
      <c r="BX7" s="24">
        <v>98.23</v>
      </c>
      <c r="BY7" s="24">
        <v>94.99</v>
      </c>
      <c r="BZ7" s="24">
        <v>100</v>
      </c>
      <c r="CA7" s="24">
        <v>97.81</v>
      </c>
      <c r="CB7" s="24" t="s">
        <v>102</v>
      </c>
      <c r="CC7" s="24">
        <v>155.88</v>
      </c>
      <c r="CD7" s="24">
        <v>156.81</v>
      </c>
      <c r="CE7" s="24">
        <v>155.84</v>
      </c>
      <c r="CF7" s="24">
        <v>156.63999999999999</v>
      </c>
      <c r="CG7" s="24" t="s">
        <v>102</v>
      </c>
      <c r="CH7" s="24">
        <v>105.3</v>
      </c>
      <c r="CI7" s="24">
        <v>100.56</v>
      </c>
      <c r="CJ7" s="24">
        <v>101.01</v>
      </c>
      <c r="CK7" s="24">
        <v>99.62</v>
      </c>
      <c r="CL7" s="24">
        <v>138.75</v>
      </c>
      <c r="CM7" s="24" t="s">
        <v>102</v>
      </c>
      <c r="CN7" s="24" t="s">
        <v>102</v>
      </c>
      <c r="CO7" s="24" t="s">
        <v>102</v>
      </c>
      <c r="CP7" s="24" t="s">
        <v>102</v>
      </c>
      <c r="CQ7" s="24" t="s">
        <v>102</v>
      </c>
      <c r="CR7" s="24" t="s">
        <v>102</v>
      </c>
      <c r="CS7" s="24" t="s">
        <v>102</v>
      </c>
      <c r="CT7" s="24" t="s">
        <v>102</v>
      </c>
      <c r="CU7" s="24" t="s">
        <v>102</v>
      </c>
      <c r="CV7" s="24" t="s">
        <v>102</v>
      </c>
      <c r="CW7" s="24">
        <v>58.94</v>
      </c>
      <c r="CX7" s="24" t="s">
        <v>102</v>
      </c>
      <c r="CY7" s="24">
        <v>92.67</v>
      </c>
      <c r="CZ7" s="24">
        <v>92.63</v>
      </c>
      <c r="DA7" s="24">
        <v>91.29</v>
      </c>
      <c r="DB7" s="24">
        <v>90.66</v>
      </c>
      <c r="DC7" s="24" t="s">
        <v>102</v>
      </c>
      <c r="DD7" s="24">
        <v>97.53</v>
      </c>
      <c r="DE7" s="24">
        <v>98.14</v>
      </c>
      <c r="DF7" s="24">
        <v>98.08</v>
      </c>
      <c r="DG7" s="24">
        <v>97.92</v>
      </c>
      <c r="DH7" s="24">
        <v>95.91</v>
      </c>
      <c r="DI7" s="24" t="s">
        <v>102</v>
      </c>
      <c r="DJ7" s="24">
        <v>3.21</v>
      </c>
      <c r="DK7" s="24">
        <v>6.68</v>
      </c>
      <c r="DL7" s="24">
        <v>9.18</v>
      </c>
      <c r="DM7" s="24">
        <v>11.84</v>
      </c>
      <c r="DN7" s="24" t="s">
        <v>102</v>
      </c>
      <c r="DO7" s="24">
        <v>11.11</v>
      </c>
      <c r="DP7" s="24">
        <v>23.49</v>
      </c>
      <c r="DQ7" s="24">
        <v>26.35</v>
      </c>
      <c r="DR7" s="24">
        <v>28.87</v>
      </c>
      <c r="DS7" s="24">
        <v>41.09</v>
      </c>
      <c r="DT7" s="24" t="s">
        <v>102</v>
      </c>
      <c r="DU7" s="24">
        <v>0</v>
      </c>
      <c r="DV7" s="24">
        <v>0</v>
      </c>
      <c r="DW7" s="24">
        <v>0</v>
      </c>
      <c r="DX7" s="24">
        <v>0.9</v>
      </c>
      <c r="DY7" s="24" t="s">
        <v>102</v>
      </c>
      <c r="DZ7" s="24">
        <v>1.6</v>
      </c>
      <c r="EA7" s="24">
        <v>8.67</v>
      </c>
      <c r="EB7" s="24">
        <v>14.22</v>
      </c>
      <c r="EC7" s="24">
        <v>18.190000000000001</v>
      </c>
      <c r="ED7" s="24">
        <v>8.68</v>
      </c>
      <c r="EE7" s="24" t="s">
        <v>102</v>
      </c>
      <c r="EF7" s="24">
        <v>0</v>
      </c>
      <c r="EG7" s="24">
        <v>0</v>
      </c>
      <c r="EH7" s="24">
        <v>0</v>
      </c>
      <c r="EI7" s="24">
        <v>0</v>
      </c>
      <c r="EJ7" s="24" t="s">
        <v>102</v>
      </c>
      <c r="EK7" s="24">
        <v>0.02</v>
      </c>
      <c r="EL7" s="24">
        <v>0.11</v>
      </c>
      <c r="EM7" s="24">
        <v>0.04</v>
      </c>
      <c r="EN7" s="24">
        <v>0.11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2025-01-24T07:00:23Z</dcterms:created>
  <dcterms:modified xsi:type="dcterms:W3CDTF">2025-01-28T04:32:50Z</dcterms:modified>
  <cp:category/>
</cp:coreProperties>
</file>