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I:\財政課\10財務01庶務\100110001財政調査関係書(５年)\03_公営企業\2024(R6)\01 調査・照会\20250121164709_公営企業に係る経営比較分析表（令和５年度決算）の分析等について（依頼）\04 県に回答\"/>
    </mc:Choice>
  </mc:AlternateContent>
  <xr:revisionPtr revIDLastSave="0" documentId="13_ncr:1_{38466752-85DE-4B81-BB04-B0EC80371CC0}" xr6:coauthVersionLast="36" xr6:coauthVersionMax="36" xr10:uidLastSave="{00000000-0000-0000-0000-000000000000}"/>
  <workbookProtection workbookAlgorithmName="SHA-512" workbookHashValue="ndWq13npZV644c+8t16qYU95cmO8R627LR+zPR3+1+tOGAIgJelT92s3fvRyVwJXN7hYq7OYuPsjgGLveSkiRQ==" workbookSaltValue="aFvjRZ/R0O4/sHunfJwra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<sst xmlns="http://schemas.openxmlformats.org/spreadsheetml/2006/main" count="236" uniqueCount="119">
  <si>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</si>
  <si>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</si>
  <si>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</si>
  <si>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</si>
  <si>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</si>
  <si>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</si>
  <si>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</si>
  <si>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</si>
  <si>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</si>
  <si>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</si>
  <si>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</si>
  <si>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</si>
  <si>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</si>
  <si>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</si>
  <si>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</si>
  <si>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</si>
  <si>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</si>
  <si>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</si>
  <si>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</si>
  <si>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</si>
  <si>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</si>
  <si>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</si>
  <si>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</si>
  <si>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</si>
  <si>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</si>
  <si>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</si>
  <si>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</si>
  <si>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</si>
  <si>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</si>
  <si>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</si>
  <si>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</si>
  <si>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</si>
  <si>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</si>
  <si>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</si>
  <si>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</si>
  <si>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</si>
  <si>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</si>
  <si>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</si>
  <si>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</si>
  <si>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</si>
  <si>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</si>
  <si>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</si>
  <si>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</si>
  <si>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</si>
  <si>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</si>
  <si>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</si>
  <si>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</si>
  <si>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</si>
  <si>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</si>
  <si>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</si>
  <si>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</si>
  <si>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</si>
  <si>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</si>
  <si>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</si>
  <si>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</si>
  <si>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</si>
  <si>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</si>
  <si>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</si>
  <si>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</si>
  <si>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</si>
  <si>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</si>
  <si>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</si>
  <si>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</si>
  <si>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</si>
  <si>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</si>
  <si>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</si>
  <si>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</si>
  <si>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</si>
  <si>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</si>
  <si>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</si>
  <si>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</si>
  <si>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</si>
  <si>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</si>
  <si>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</si>
  <si>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</si>
  <si>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</si>
  <si>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</si>
  <si>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</si>
  <si>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</si>
  <si>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</si>
  <si>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</si>
  <si>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</si>
  <si>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</si>
  <si>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</si>
  <si>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</si>
  <si>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</si>
  <si>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</si>
  <si>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</si>
  <si>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</si>
  <si>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</si>
  <si>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</si>
  <si>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</si>
  <si>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</si>
  <si>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</si>
  <si>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</si>
  <si>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</si>
  <si>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</si>
  <si>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</si>
  <si>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</si>
  <si>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</si>
  <si>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</si>
  <si>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</si>
  <si>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</si>
  <si>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</si>
  <si>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</si>
  <si>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</si>
  <si>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</si>
  <si>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</si>
  <si>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</si>
  <si>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</si>
  <si>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</si>
  <si>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</si>
  <si>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</si>
  <si>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</si>
  <si>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</si>
  <si>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</si>
  <si>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総収益について、処理区域内人口が令和5年度末で217人と少なく、料金収入が少ないため、一般会計からの繰入金に依存しており、施設の維持管理費や地方償還金等の合計に対する総収益の割合を示す「①収益的収支比率」が100％を下回っている。また、汚水処理費に対する料金収入の割合を示す「⑤経費回収率」が類似平均団体と比較し低い。
　料金収入に対する企業債残高の割合を示す「④企業債残高対事業規模比率」は、残高が令和5年度末で90,002千円あるが、企業債の償還に要する資金の全部を一般会計等において負担することとしているため、0％となっている。
　有収水量1㎥あたりの汚水処理費を示す「⑥汚水処理原価」は、処理施設が小規模で水量が少ないものの、一定の規模の維持管理費が必要となるため、類似団体平均値と比較し高くなっている。
　処理施設の汚水処理能力に対する一日平均処理水量の割合を示す「⑦施設利用率」は、人口の減少に伴う汚水量の減少により、利用率が減少の傾向にある。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phoneticPr fontId="4"/>
  </si>
  <si>
    <t>　平成15年度に一部供用開始してから20年が経過したが、管渠の耐用年数が50年であることから、当面更新は要しない。
　一方、処理施設の一部の電気・機械施設が耐用年数を超えていることから、計画的な更新が必要である。</t>
    <phoneticPr fontId="4"/>
  </si>
  <si>
    <t>　集落規模が小さく料金収入が少ないため、一般会計からの繰入金に依存せざるを得ない状況である。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</si>
</sst>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41-4D18-B7FD-1D79268E50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841-4D18-B7FD-1D79268E50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36.76</c:v>
                </c:pt>
                <c:pt idx="1">
                  <c:v>36.03</c:v>
                </c:pt>
                <c:pt idx="2">
                  <c:v>34.56</c:v>
                </c:pt>
                <c:pt idx="3">
                  <c:v>32.35</c:v>
                </c:pt>
                <c:pt idx="4">
                  <c:v>31.62</c:v>
                </c:pt>
              </c:numCache>
            </c:numRef>
          </c:val>
          <c:extLst>
            <c:ext xmlns:c16="http://schemas.microsoft.com/office/drawing/2014/chart" uri="{C3380CC4-5D6E-409C-BE32-E72D297353CC}">
              <c16:uniqueId val="{00000000-2C83-4DFD-96C5-A1F13C0608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C83-4DFD-96C5-A1F13C0608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91.16</c:v>
                </c:pt>
                <c:pt idx="1">
                  <c:v>90.95</c:v>
                </c:pt>
                <c:pt idx="2">
                  <c:v>90.91</c:v>
                </c:pt>
                <c:pt idx="3">
                  <c:v>91.59</c:v>
                </c:pt>
                <c:pt idx="4">
                  <c:v>91.71</c:v>
                </c:pt>
              </c:numCache>
            </c:numRef>
          </c:val>
          <c:extLst>
            <c:ext xmlns:c16="http://schemas.microsoft.com/office/drawing/2014/chart" uri="{C3380CC4-5D6E-409C-BE32-E72D297353CC}">
              <c16:uniqueId val="{00000000-21B6-45C0-BECC-2CCBC8BF47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1B6-45C0-BECC-2CCBC8BF47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102.69</c:v>
                </c:pt>
                <c:pt idx="1">
                  <c:v>92.47</c:v>
                </c:pt>
                <c:pt idx="2">
                  <c:v>108.75</c:v>
                </c:pt>
                <c:pt idx="3">
                  <c:v>95.5</c:v>
                </c:pt>
                <c:pt idx="4">
                  <c:v>77.02</c:v>
                </c:pt>
              </c:numCache>
            </c:numRef>
          </c:val>
          <c:extLst>
            <c:ext xmlns:c16="http://schemas.microsoft.com/office/drawing/2014/chart" uri="{C3380CC4-5D6E-409C-BE32-E72D297353CC}">
              <c16:uniqueId val="{00000000-7CE9-40C6-AFD9-61B7CA072C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E9-40C6-AFD9-61B7CA072C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25-49C1-9C6D-06397A48FC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25-49C1-9C6D-06397A48FC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0-4158-B9B6-90559D9CEF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0-4158-B9B6-90559D9CEF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3-4D02-B5BD-B0F5F19D77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3-4D02-B5BD-B0F5F19D77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6-4BFB-9FFE-5EE4BBBD6A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6-4BFB-9FFE-5EE4BBBD6A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0-4EB4-99F6-22799F6BFB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190-4EB4-99F6-22799F6BFB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12.53</c:v>
                </c:pt>
                <c:pt idx="1">
                  <c:v>11.66</c:v>
                </c:pt>
                <c:pt idx="2">
                  <c:v>13.82</c:v>
                </c:pt>
                <c:pt idx="3">
                  <c:v>11.3</c:v>
                </c:pt>
                <c:pt idx="4">
                  <c:v>6.55</c:v>
                </c:pt>
              </c:numCache>
            </c:numRef>
          </c:val>
          <c:extLst>
            <c:ext xmlns:c16="http://schemas.microsoft.com/office/drawing/2014/chart" uri="{C3380CC4-5D6E-409C-BE32-E72D297353CC}">
              <c16:uniqueId val="{00000000-D50A-4AEB-BD09-2400077C4B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50A-4AEB-BD09-2400077C4B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1009.81</c:v>
                </c:pt>
                <c:pt idx="1">
                  <c:v>1101.56</c:v>
                </c:pt>
                <c:pt idx="2">
                  <c:v>937.38</c:v>
                </c:pt>
                <c:pt idx="3">
                  <c:v>1150.29</c:v>
                </c:pt>
                <c:pt idx="4">
                  <c:v>1652.52</c:v>
                </c:pt>
              </c:numCache>
            </c:numRef>
          </c:val>
          <c:extLst>
            <c:ext xmlns:c16="http://schemas.microsoft.com/office/drawing/2014/chart" uri="{C3380CC4-5D6E-409C-BE32-E72D297353CC}">
              <c16:uniqueId val="{00000000-54CE-482F-9DE3-245CA8B793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4CE-482F-9DE3-245CA8B793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君津市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80395</v>
      </c>
      <c r="AM8" s="36"/>
      <c r="AN8" s="36"/>
      <c r="AO8" s="36"/>
      <c r="AP8" s="36"/>
      <c r="AQ8" s="36"/>
      <c r="AR8" s="36"/>
      <c r="AS8" s="36"/>
      <c r="AT8" s="37">
        <f>データ!T6</f>
        <v>318.77999999999997</v>
      </c>
      <c r="AU8" s="37"/>
      <c r="AV8" s="37"/>
      <c r="AW8" s="37"/>
      <c r="AX8" s="37"/>
      <c r="AY8" s="37"/>
      <c r="AZ8" s="37"/>
      <c r="BA8" s="37"/>
      <c r="BB8" s="37">
        <f>データ!U6</f>
        <v>252.2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0.27</v>
      </c>
      <c r="Q10" s="37"/>
      <c r="R10" s="37"/>
      <c r="S10" s="37"/>
      <c r="T10" s="37"/>
      <c r="U10" s="37"/>
      <c r="V10" s="37"/>
      <c r="W10" s="37">
        <f>データ!Q6</f>
        <v>100</v>
      </c>
      <c r="X10" s="37"/>
      <c r="Y10" s="37"/>
      <c r="Z10" s="37"/>
      <c r="AA10" s="37"/>
      <c r="AB10" s="37"/>
      <c r="AC10" s="37"/>
      <c r="AD10" s="36">
        <f>データ!R6</f>
        <v>2310</v>
      </c>
      <c r="AE10" s="36"/>
      <c r="AF10" s="36"/>
      <c r="AG10" s="36"/>
      <c r="AH10" s="36"/>
      <c r="AI10" s="36"/>
      <c r="AJ10" s="36"/>
      <c r="AK10" s="2"/>
      <c r="AL10" s="36">
        <f>データ!V6</f>
        <v>217</v>
      </c>
      <c r="AM10" s="36"/>
      <c r="AN10" s="36"/>
      <c r="AO10" s="36"/>
      <c r="AP10" s="36"/>
      <c r="AQ10" s="36"/>
      <c r="AR10" s="36"/>
      <c r="AS10" s="36"/>
      <c r="AT10" s="37">
        <f>データ!W6</f>
        <v>0.22</v>
      </c>
      <c r="AU10" s="37"/>
      <c r="AV10" s="37"/>
      <c r="AW10" s="37"/>
      <c r="AX10" s="37"/>
      <c r="AY10" s="37"/>
      <c r="AZ10" s="37"/>
      <c r="BA10" s="37"/>
      <c r="BB10" s="37">
        <f>データ!X6</f>
        <v>986.36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uhgUHhcumE9TEeRg4C6zg3+T6Tx/pd76gc1N+5QA169EdeNe0xFsi5ra9PAeKzA9o1BPobeeTzJPxIbzyazf9g==" saltValue="juAnJ4HT0E3ASnyVwjK1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122254</v>
      </c>
      <c r="D6" s="19">
        <f t="shared" si="3"/>
        <v>47</v>
      </c>
      <c r="E6" s="19">
        <f t="shared" si="3"/>
        <v>17</v>
      </c>
      <c r="F6" s="19">
        <f t="shared" si="3"/>
        <v>5</v>
      </c>
      <c r="G6" s="19">
        <f t="shared" si="3"/>
        <v>0</v>
      </c>
      <c r="H6" s="19" t="str">
        <f t="shared" si="3"/>
        <v>千葉県　君津市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0.27</v>
      </c>
      <c r="Q6" s="20">
        <f t="shared" si="3"/>
        <v>100</v>
      </c>
      <c r="R6" s="20">
        <f t="shared" si="3"/>
        <v>2310</v>
      </c>
      <c r="S6" s="20">
        <f t="shared" si="3"/>
        <v>80395</v>
      </c>
      <c r="T6" s="20">
        <f t="shared" si="3"/>
        <v>318.77999999999997</v>
      </c>
      <c r="U6" s="20">
        <f t="shared" si="3"/>
        <v>252.2</v>
      </c>
      <c r="V6" s="20">
        <f t="shared" si="3"/>
        <v>217</v>
      </c>
      <c r="W6" s="20">
        <f t="shared" si="3"/>
        <v>0.22</v>
      </c>
      <c r="X6" s="20">
        <f t="shared" si="3"/>
        <v>986.36</v>
      </c>
      <c r="Y6" s="21">
        <f>IF(Y7="",NA(),Y7)</f>
        <v>102.69</v>
      </c>
      <c r="Z6" s="21">
        <f t="shared" ref="Z6:AH6" si="4">IF(Z7="",NA(),Z7)</f>
        <v>92.47</v>
      </c>
      <c r="AA6" s="21">
        <f t="shared" si="4"/>
        <v>108.75</v>
      </c>
      <c r="AB6" s="21">
        <f t="shared" si="4"/>
        <v>95.5</v>
      </c>
      <c r="AC6" s="21">
        <f t="shared" si="4"/>
        <v>77.02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12.53</v>
      </c>
      <c r="BR6" s="21">
        <f t="shared" ref="BR6:BZ6" si="8">IF(BR7="",NA(),BR7)</f>
        <v>11.66</v>
      </c>
      <c r="BS6" s="21">
        <f t="shared" si="8"/>
        <v>13.82</v>
      </c>
      <c r="BT6" s="21">
        <f t="shared" si="8"/>
        <v>11.3</v>
      </c>
      <c r="BU6" s="21">
        <f t="shared" si="8"/>
        <v>6.55</v>
      </c>
      <c r="BV6" s="21">
        <f t="shared" si="8"/>
        <v>57.31</v>
      </c>
      <c r="BW6" s="21">
        <f t="shared" si="8"/>
        <v>57.08</v>
      </c>
      <c r="BX6" s="21">
        <f t="shared" si="8"/>
        <v>56.26</v>
      </c>
      <c r="BY6" s="21">
        <f t="shared" si="8"/>
        <v>52.94</v>
      </c>
      <c r="BZ6" s="21">
        <f t="shared" si="8"/>
        <v>52.05</v>
      </c>
      <c r="CA6" s="20" t="str">
        <f>IF(CA7="","",IF(CA7="-","【-】","【"&amp;SUBSTITUTE(TEXT(CA7,"#,##0.00"),"-","△")&amp;"】"))</f>
        <v>【56.93】</v>
      </c>
      <c r="CB6" s="21">
        <f>IF(CB7="",NA(),CB7)</f>
        <v>1009.81</v>
      </c>
      <c r="CC6" s="21">
        <f t="shared" ref="CC6:CK6" si="9">IF(CC7="",NA(),CC7)</f>
        <v>1101.56</v>
      </c>
      <c r="CD6" s="21">
        <f t="shared" si="9"/>
        <v>937.38</v>
      </c>
      <c r="CE6" s="21">
        <f t="shared" si="9"/>
        <v>1150.29</v>
      </c>
      <c r="CF6" s="21">
        <f t="shared" si="9"/>
        <v>1652.52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36.76</v>
      </c>
      <c r="CN6" s="21">
        <f t="shared" ref="CN6:CV6" si="10">IF(CN7="",NA(),CN7)</f>
        <v>36.03</v>
      </c>
      <c r="CO6" s="21">
        <f t="shared" si="10"/>
        <v>34.56</v>
      </c>
      <c r="CP6" s="21">
        <f t="shared" si="10"/>
        <v>32.35</v>
      </c>
      <c r="CQ6" s="21">
        <f t="shared" si="10"/>
        <v>31.62</v>
      </c>
      <c r="CR6" s="21">
        <f t="shared" si="10"/>
        <v>50.14</v>
      </c>
      <c r="CS6" s="21">
        <f t="shared" si="10"/>
        <v>54.83</v>
      </c>
      <c r="CT6" s="21">
        <f t="shared" si="10"/>
        <v>66.53</v>
      </c>
      <c r="CU6" s="21">
        <f t="shared" si="10"/>
        <v>52.35</v>
      </c>
      <c r="CV6" s="21">
        <f t="shared" si="10"/>
        <v>46.25</v>
      </c>
      <c r="CW6" s="20" t="str">
        <f>IF(CW7="","",IF(CW7="-","【-】","【"&amp;SUBSTITUTE(TEXT(CW7,"#,##0.00"),"-","△")&amp;"】"))</f>
        <v>【49.87】</v>
      </c>
      <c r="CX6" s="21">
        <f>IF(CX7="",NA(),CX7)</f>
        <v>91.16</v>
      </c>
      <c r="CY6" s="21">
        <f t="shared" ref="CY6:DG6" si="11">IF(CY7="",NA(),CY7)</f>
        <v>90.95</v>
      </c>
      <c r="CZ6" s="21">
        <f t="shared" si="11"/>
        <v>90.91</v>
      </c>
      <c r="DA6" s="21">
        <f t="shared" si="11"/>
        <v>91.59</v>
      </c>
      <c r="DB6" s="21">
        <f t="shared" si="11"/>
        <v>91.71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122254</v>
      </c>
      <c r="D7" s="23">
        <v>47</v>
      </c>
      <c r="E7" s="23">
        <v>17</v>
      </c>
      <c r="F7" s="23">
        <v>5</v>
      </c>
      <c r="G7" s="23">
        <v>0</v>
      </c>
      <c r="H7" s="23" t="s">
        <v>97</v>
      </c>
      <c r="I7" s="23" t="s">
        <v>98</v>
      </c>
      <c r="J7" s="23" t="s">
        <v>99</v>
      </c>
      <c r="K7" s="23" t="s">
        <v>100</v>
      </c>
      <c r="L7" s="23" t="s">
        <v>101</v>
      </c>
      <c r="M7" s="23" t="s">
        <v>102</v>
      </c>
      <c r="N7" s="24" t="s">
        <v>103</v>
      </c>
      <c r="O7" s="24" t="s">
        <v>104</v>
      </c>
      <c r="P7" s="24">
        <v>0.27</v>
      </c>
      <c r="Q7" s="24">
        <v>100</v>
      </c>
      <c r="R7" s="24">
        <v>2310</v>
      </c>
      <c r="S7" s="24">
        <v>80395</v>
      </c>
      <c r="T7" s="24">
        <v>318.77999999999997</v>
      </c>
      <c r="U7" s="24">
        <v>252.2</v>
      </c>
      <c r="V7" s="24">
        <v>217</v>
      </c>
      <c r="W7" s="24">
        <v>0.22</v>
      </c>
      <c r="X7" s="24">
        <v>986.36</v>
      </c>
      <c r="Y7" s="24">
        <v>102.69</v>
      </c>
      <c r="Z7" s="24">
        <v>92.47</v>
      </c>
      <c r="AA7" s="24">
        <v>108.75</v>
      </c>
      <c r="AB7" s="24">
        <v>95.5</v>
      </c>
      <c r="AC7" s="24">
        <v>77.02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12.53</v>
      </c>
      <c r="BR7" s="24">
        <v>11.66</v>
      </c>
      <c r="BS7" s="24">
        <v>13.82</v>
      </c>
      <c r="BT7" s="24">
        <v>11.3</v>
      </c>
      <c r="BU7" s="24">
        <v>6.55</v>
      </c>
      <c r="BV7" s="24">
        <v>57.31</v>
      </c>
      <c r="BW7" s="24">
        <v>57.08</v>
      </c>
      <c r="BX7" s="24">
        <v>56.26</v>
      </c>
      <c r="BY7" s="24">
        <v>52.94</v>
      </c>
      <c r="BZ7" s="24">
        <v>52.05</v>
      </c>
      <c r="CA7" s="24">
        <v>56.93</v>
      </c>
      <c r="CB7" s="24">
        <v>1009.81</v>
      </c>
      <c r="CC7" s="24">
        <v>1101.56</v>
      </c>
      <c r="CD7" s="24">
        <v>937.38</v>
      </c>
      <c r="CE7" s="24">
        <v>1150.29</v>
      </c>
      <c r="CF7" s="24">
        <v>1652.52</v>
      </c>
      <c r="CG7" s="24">
        <v>273.52</v>
      </c>
      <c r="CH7" s="24">
        <v>274.99</v>
      </c>
      <c r="CI7" s="24">
        <v>282.08999999999997</v>
      </c>
      <c r="CJ7" s="24">
        <v>303.27999999999997</v>
      </c>
      <c r="CK7" s="24">
        <v>301.86</v>
      </c>
      <c r="CL7" s="24">
        <v>271.14999999999998</v>
      </c>
      <c r="CM7" s="24">
        <v>36.76</v>
      </c>
      <c r="CN7" s="24">
        <v>36.03</v>
      </c>
      <c r="CO7" s="24">
        <v>34.56</v>
      </c>
      <c r="CP7" s="24">
        <v>32.35</v>
      </c>
      <c r="CQ7" s="24">
        <v>31.62</v>
      </c>
      <c r="CR7" s="24">
        <v>50.14</v>
      </c>
      <c r="CS7" s="24">
        <v>54.83</v>
      </c>
      <c r="CT7" s="24">
        <v>66.53</v>
      </c>
      <c r="CU7" s="24">
        <v>52.35</v>
      </c>
      <c r="CV7" s="24">
        <v>46.25</v>
      </c>
      <c r="CW7" s="24">
        <v>49.87</v>
      </c>
      <c r="CX7" s="24">
        <v>91.16</v>
      </c>
      <c r="CY7" s="24">
        <v>90.95</v>
      </c>
      <c r="CZ7" s="24">
        <v>90.91</v>
      </c>
      <c r="DA7" s="24">
        <v>91.59</v>
      </c>
      <c r="DB7" s="24">
        <v>91.71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2025-01-24T07:34:14Z</dcterms:created>
  <dcterms:modified xsi:type="dcterms:W3CDTF">2025-01-30T00:03:23Z</dcterms:modified>
  <cp:category/>
</cp:coreProperties>
</file>