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40 駐車場\"/>
    </mc:Choice>
  </mc:AlternateContent>
  <xr:revisionPtr revIDLastSave="0" documentId="13_ncr:1_{A88119FB-0C33-4CBF-A2C6-17738DCFD3B3}" xr6:coauthVersionLast="47" xr6:coauthVersionMax="47" xr10:uidLastSave="{00000000-0000-0000-0000-000000000000}"/>
  <workbookProtection workbookAlgorithmName="SHA-512" workbookHashValue="tOqfLLOQdsqnev/97Ik5B+HY/d56uzqy08jFcokwGiMkDSs8Yk0iOg7qQE4Ud2cxC9UO3Pu+KqWoZsGD529Wdw==" workbookSaltValue="1MgAPDAUwIKyllYjuxKMyw=="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DE7" i="5"/>
  <c r="DD7" i="5"/>
  <c r="DC7" i="5"/>
  <c r="DB7" i="5"/>
  <c r="LE77" i="4" s="1"/>
  <c r="DA7" i="5"/>
  <c r="CZ7" i="5"/>
  <c r="CN7" i="5"/>
  <c r="CM7" i="5"/>
  <c r="BZ7" i="5"/>
  <c r="MA53" i="4" s="1"/>
  <c r="BY7" i="5"/>
  <c r="BX7" i="5"/>
  <c r="KO53" i="4" s="1"/>
  <c r="BW7" i="5"/>
  <c r="JV53" i="4" s="1"/>
  <c r="BV7" i="5"/>
  <c r="JC53" i="4" s="1"/>
  <c r="BU7" i="5"/>
  <c r="BT7" i="5"/>
  <c r="BS7" i="5"/>
  <c r="BR7" i="5"/>
  <c r="BQ7" i="5"/>
  <c r="JC52" i="4" s="1"/>
  <c r="BO7" i="5"/>
  <c r="BN7" i="5"/>
  <c r="BM7" i="5"/>
  <c r="BL7" i="5"/>
  <c r="BK7" i="5"/>
  <c r="BJ7" i="5"/>
  <c r="BI7" i="5"/>
  <c r="BH7" i="5"/>
  <c r="BG7" i="5"/>
  <c r="BF7" i="5"/>
  <c r="EL52" i="4" s="1"/>
  <c r="BD7" i="5"/>
  <c r="BC7" i="5"/>
  <c r="BB7" i="5"/>
  <c r="BA7" i="5"/>
  <c r="AZ7" i="5"/>
  <c r="AY7" i="5"/>
  <c r="AX7" i="5"/>
  <c r="AW7" i="5"/>
  <c r="BG52" i="4" s="1"/>
  <c r="AV7" i="5"/>
  <c r="AN52" i="4" s="1"/>
  <c r="AU7" i="5"/>
  <c r="AS7" i="5"/>
  <c r="AR7" i="5"/>
  <c r="GQ32" i="4" s="1"/>
  <c r="AQ7" i="5"/>
  <c r="FX32" i="4" s="1"/>
  <c r="AP7" i="5"/>
  <c r="AO7" i="5"/>
  <c r="AN7" i="5"/>
  <c r="HJ31" i="4" s="1"/>
  <c r="AM7" i="5"/>
  <c r="AL7" i="5"/>
  <c r="AK7" i="5"/>
  <c r="FE31" i="4" s="1"/>
  <c r="AJ7" i="5"/>
  <c r="AH7" i="5"/>
  <c r="AG7" i="5"/>
  <c r="AF7" i="5"/>
  <c r="AE7" i="5"/>
  <c r="AN32" i="4" s="1"/>
  <c r="AD7" i="5"/>
  <c r="AC7" i="5"/>
  <c r="AB7" i="5"/>
  <c r="AA7" i="5"/>
  <c r="Z7" i="5"/>
  <c r="Y7" i="5"/>
  <c r="X7" i="5"/>
  <c r="W7" i="5"/>
  <c r="JQ10" i="4" s="1"/>
  <c r="V7" i="5"/>
  <c r="HX10" i="4" s="1"/>
  <c r="U7" i="5"/>
  <c r="T7" i="5"/>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CV67" i="4"/>
  <c r="LH53" i="4"/>
  <c r="HJ53" i="4"/>
  <c r="GQ53" i="4"/>
  <c r="FX53" i="4"/>
  <c r="FE53" i="4"/>
  <c r="EL53" i="4"/>
  <c r="CS53" i="4"/>
  <c r="BZ53" i="4"/>
  <c r="BG53" i="4"/>
  <c r="AN53" i="4"/>
  <c r="U53" i="4"/>
  <c r="MA52" i="4"/>
  <c r="LH52" i="4"/>
  <c r="KO52" i="4"/>
  <c r="JV52" i="4"/>
  <c r="HJ52" i="4"/>
  <c r="GQ52" i="4"/>
  <c r="FX52" i="4"/>
  <c r="FE52" i="4"/>
  <c r="CS52" i="4"/>
  <c r="BZ52" i="4"/>
  <c r="U52" i="4"/>
  <c r="MA32" i="4"/>
  <c r="LH32" i="4"/>
  <c r="KO32" i="4"/>
  <c r="JV32" i="4"/>
  <c r="JC32" i="4"/>
  <c r="HJ32" i="4"/>
  <c r="FE32" i="4"/>
  <c r="EL32" i="4"/>
  <c r="CS32" i="4"/>
  <c r="BZ32" i="4"/>
  <c r="BG32" i="4"/>
  <c r="U32" i="4"/>
  <c r="LH31" i="4"/>
  <c r="KO31" i="4"/>
  <c r="JV31" i="4"/>
  <c r="GQ31" i="4"/>
  <c r="FX31" i="4"/>
  <c r="EL31" i="4"/>
  <c r="CS31" i="4"/>
  <c r="BZ31" i="4"/>
  <c r="BG31" i="4"/>
  <c r="AN31" i="4"/>
  <c r="U31" i="4"/>
  <c r="LJ10" i="4"/>
  <c r="DU10" i="4"/>
  <c r="CF10" i="4"/>
  <c r="B10" i="4"/>
  <c r="LJ8" i="4"/>
  <c r="JQ8" i="4"/>
  <c r="HX8" i="4"/>
  <c r="DU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<sst xmlns="http://schemas.openxmlformats.org/spreadsheetml/2006/main" count="278" uniqueCount="139">
  <si>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</si>
  <si>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</si>
  <si>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</si>
  <si>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</si>
  <si>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</si>
  <si>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</si>
  <si>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</si>
  <si>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</si>
  <si>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</si>
  <si>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</si>
  <si>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</si>
  <si>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</si>
  <si>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</si>
  <si>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</si>
  <si>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</si>
  <si>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</si>
  <si>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</si>
  <si>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</si>
  <si>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</si>
  <si>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</si>
  <si>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</si>
  <si>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</si>
  <si>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</si>
  <si>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</si>
  <si>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</si>
  <si>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</si>
  <si>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</si>
  <si>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</si>
  <si>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</si>
  <si>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</si>
  <si>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</si>
  <si>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</si>
  <si>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</si>
  <si>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</si>
  <si>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</si>
  <si>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</si>
  <si>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</si>
  <si>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</si>
  <si>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</si>
  <si>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</si>
  <si>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</si>
  <si>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</si>
  <si>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</si>
  <si>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</si>
  <si>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</si>
  <si>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</si>
  <si>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</si>
  <si>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</si>
  <si>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</si>
  <si>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</si>
  <si>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</si>
  <si>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</si>
  <si>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</si>
  <si>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</si>
  <si>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</si>
  <si>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</si>
  <si>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</si>
  <si>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</si>
  <si>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</si>
  <si>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</si>
  <si>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</si>
  <si>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</si>
  <si>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</si>
  <si>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</si>
  <si>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</si>
  <si>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</si>
  <si>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</si>
  <si>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</si>
  <si>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</si>
  <si>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</si>
  <si>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</si>
  <si>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</si>
  <si>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</si>
  <si>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</si>
  <si>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</si>
  <si>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</si>
  <si>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</si>
  <si>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</si>
  <si>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</si>
  <si>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</si>
  <si>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</si>
  <si>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</si>
  <si>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</si>
  <si>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</si>
  <si>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</si>
  <si>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</si>
  <si>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</si>
  <si>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</si>
  <si>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</si>
  <si>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</si>
  <si>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</si>
  <si>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</si>
  <si>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</si>
  <si>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</si>
  <si>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</si>
  <si>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</si>
  <si>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</si>
  <si>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</si>
  <si>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</si>
  <si>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</si>
  <si>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</si>
  <si>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</si>
  <si>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</si>
  <si>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</si>
  <si>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</si>
  <si>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</si>
  <si>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</si>
  <si>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</si>
  <si>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</si>
  <si>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</si>
  <si>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</si>
  <si>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</si>
  <si>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</si>
  <si>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</si>
  <si>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</si>
  <si>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</si>
  <si>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</si>
  <si>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</si>
  <si>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</si>
  <si>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</si>
  <si>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</si>
  <si>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</si>
  <si>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</si>
  <si>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</si>
  <si>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</si>
  <si>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</si>
  <si>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</si>
  <si>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</si>
  <si>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</si>
  <si>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</si>
  <si>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</si>
  <si>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</si>
  <si>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</si>
  <si>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</si>
  <si>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</si>
  <si>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収益的収支比率は赤字であり、売上高GOP比率、EBITDAにおいても低い水準であることから、稼働率の低さが要因であると考えられる。このことから稼働率の底上げのための対策を検討する必要がある。
　また、当該用地は県より行政財産の貸し付けを受けていることや自動ゲート等の維持管理費のほうが総収益より高くなっているため、繰入金が発生している。</t>
    <phoneticPr fontId="5"/>
  </si>
  <si>
    <t>　当該施設においては入退場を自動ゲートによる無人管理で行っており、人件費等は要していないが、収支状況が赤字に転じたことから設備投資見込額については、必要最小限の修繕を行っていくこととしたい。</t>
    <phoneticPr fontId="5"/>
  </si>
  <si>
    <t>　周辺企業の大口利用が見込まれるものの、稼働率が低く、駐車場としての需要が小さいため当該施設を駐車場として使用することが適当かどうか検討する必要がある。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phoneticPr fontId="5"/>
  </si>
  <si>
    <t>　稼働率が低い水準であることが収益的収支比率及び売上高GOP比率の数値の低さの要因となっている。営業費用の抑制と併せて対策を検討していく必要がある。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</si>
</sst>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76.2</c:v>
                </c:pt>
                <c:pt idx="1">
                  <c:v>66.2</c:v>
                </c:pt>
                <c:pt idx="2">
                  <c:v>136.19999999999999</c:v>
                </c:pt>
                <c:pt idx="3">
                  <c:v>43.7</c:v>
                </c:pt>
                <c:pt idx="4">
                  <c:v>31.2</c:v>
                </c:pt>
              </c:numCache>
            </c:numRef>
          </c:val>
          <c:extLst>
            <c:ext xmlns:c16="http://schemas.microsoft.com/office/drawing/2014/chart" uri="{C3380CC4-5D6E-409C-BE32-E72D297353CC}">
              <c16:uniqueId val="{00000000-3E95-4BC9-B26E-4E643B1E7A88}"/>
            </c:ext>
          </c:extLst>
        </c:ser>
        <c:dLbls>
          <c:showLegendKey val="0"/>
          <c:showVal val="0"/>
          <c:showCatName val="0"/>
          <c:showSerName val="0"/>
          <c:showPercent val="0"/>
          <c:showBubbleSize val="0"/>
        </c:dLbls>
        <c:gapWidth val="150"/>
        <c:axId val="237138872"/>
        <c:axId val="23713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E95-4BC9-B26E-4E643B1E7A88}"/>
            </c:ext>
          </c:extLst>
        </c:ser>
        <c:dLbls>
          <c:showLegendKey val="0"/>
          <c:showVal val="0"/>
          <c:showCatName val="0"/>
          <c:showSerName val="0"/>
          <c:showPercent val="0"/>
          <c:showBubbleSize val="0"/>
        </c:dLbls>
        <c:marker val="1"/>
        <c:smooth val="0"/>
        <c:axId val="237138872"/>
        <c:axId val="237139256"/>
      </c:lineChart>
      <c:catAx>
        <c:axId val="237138872"/>
        <c:scaling>
          <c:orientation val="minMax"/>
        </c:scaling>
        <c:delete val="1"/>
        <c:axPos val="b"/>
        <c:numFmt formatCode="General" sourceLinked="1"/>
        <c:majorTickMark val="none"/>
        <c:minorTickMark val="none"/>
        <c:tickLblPos val="none"/>
        <c:crossAx val="237139256"/>
        <c:crosses val="autoZero"/>
        <c:auto val="1"/>
        <c:lblAlgn val="ctr"/>
        <c:lblOffset val="100"/>
        <c:noMultiLvlLbl val="1"/>
      </c:catAx>
      <c:valAx>
        <c:axId val="23713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13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CD-45E4-8F59-88D77F65641F}"/>
            </c:ext>
          </c:extLst>
        </c:ser>
        <c:dLbls>
          <c:showLegendKey val="0"/>
          <c:showVal val="0"/>
          <c:showCatName val="0"/>
          <c:showSerName val="0"/>
          <c:showPercent val="0"/>
          <c:showBubbleSize val="0"/>
        </c:dLbls>
        <c:gapWidth val="150"/>
        <c:axId val="237545392"/>
        <c:axId val="23754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30CD-45E4-8F59-88D77F65641F}"/>
            </c:ext>
          </c:extLst>
        </c:ser>
        <c:dLbls>
          <c:showLegendKey val="0"/>
          <c:showVal val="0"/>
          <c:showCatName val="0"/>
          <c:showSerName val="0"/>
          <c:showPercent val="0"/>
          <c:showBubbleSize val="0"/>
        </c:dLbls>
        <c:marker val="1"/>
        <c:smooth val="0"/>
        <c:axId val="237545392"/>
        <c:axId val="237545776"/>
      </c:lineChart>
      <c:catAx>
        <c:axId val="237545392"/>
        <c:scaling>
          <c:orientation val="minMax"/>
        </c:scaling>
        <c:delete val="1"/>
        <c:axPos val="b"/>
        <c:numFmt formatCode="General" sourceLinked="1"/>
        <c:majorTickMark val="none"/>
        <c:minorTickMark val="none"/>
        <c:tickLblPos val="none"/>
        <c:crossAx val="237545776"/>
        <c:crosses val="autoZero"/>
        <c:auto val="1"/>
        <c:lblAlgn val="ctr"/>
        <c:lblOffset val="100"/>
        <c:noMultiLvlLbl val="1"/>
      </c:catAx>
      <c:valAx>
        <c:axId val="23754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54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BBB-4483-B239-8A5F598A12B7}"/>
            </c:ext>
          </c:extLst>
        </c:ser>
        <c:dLbls>
          <c:showLegendKey val="0"/>
          <c:showVal val="0"/>
          <c:showCatName val="0"/>
          <c:showSerName val="0"/>
          <c:showPercent val="0"/>
          <c:showBubbleSize val="0"/>
        </c:dLbls>
        <c:gapWidth val="150"/>
        <c:axId val="238494280"/>
        <c:axId val="23849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BB-4483-B239-8A5F598A12B7}"/>
            </c:ext>
          </c:extLst>
        </c:ser>
        <c:dLbls>
          <c:showLegendKey val="0"/>
          <c:showVal val="0"/>
          <c:showCatName val="0"/>
          <c:showSerName val="0"/>
          <c:showPercent val="0"/>
          <c:showBubbleSize val="0"/>
        </c:dLbls>
        <c:marker val="1"/>
        <c:smooth val="0"/>
        <c:axId val="238494280"/>
        <c:axId val="238494664"/>
      </c:lineChart>
      <c:catAx>
        <c:axId val="238494280"/>
        <c:scaling>
          <c:orientation val="minMax"/>
        </c:scaling>
        <c:delete val="1"/>
        <c:axPos val="b"/>
        <c:numFmt formatCode="General" sourceLinked="1"/>
        <c:majorTickMark val="none"/>
        <c:minorTickMark val="none"/>
        <c:tickLblPos val="none"/>
        <c:crossAx val="238494664"/>
        <c:crosses val="autoZero"/>
        <c:auto val="1"/>
        <c:lblAlgn val="ctr"/>
        <c:lblOffset val="100"/>
        <c:noMultiLvlLbl val="1"/>
      </c:catAx>
      <c:valAx>
        <c:axId val="23849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9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1B0-4C27-865B-4C344451431E}"/>
            </c:ext>
          </c:extLst>
        </c:ser>
        <c:dLbls>
          <c:showLegendKey val="0"/>
          <c:showVal val="0"/>
          <c:showCatName val="0"/>
          <c:showSerName val="0"/>
          <c:showPercent val="0"/>
          <c:showBubbleSize val="0"/>
        </c:dLbls>
        <c:gapWidth val="150"/>
        <c:axId val="237880008"/>
        <c:axId val="23788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1B0-4C27-865B-4C344451431E}"/>
            </c:ext>
          </c:extLst>
        </c:ser>
        <c:dLbls>
          <c:showLegendKey val="0"/>
          <c:showVal val="0"/>
          <c:showCatName val="0"/>
          <c:showSerName val="0"/>
          <c:showPercent val="0"/>
          <c:showBubbleSize val="0"/>
        </c:dLbls>
        <c:marker val="1"/>
        <c:smooth val="0"/>
        <c:axId val="237880008"/>
        <c:axId val="237880392"/>
      </c:lineChart>
      <c:catAx>
        <c:axId val="237880008"/>
        <c:scaling>
          <c:orientation val="minMax"/>
        </c:scaling>
        <c:delete val="1"/>
        <c:axPos val="b"/>
        <c:numFmt formatCode="General" sourceLinked="1"/>
        <c:majorTickMark val="none"/>
        <c:minorTickMark val="none"/>
        <c:tickLblPos val="none"/>
        <c:crossAx val="237880392"/>
        <c:crosses val="autoZero"/>
        <c:auto val="1"/>
        <c:lblAlgn val="ctr"/>
        <c:lblOffset val="100"/>
        <c:noMultiLvlLbl val="1"/>
      </c:catAx>
      <c:valAx>
        <c:axId val="23788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88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22.3</c:v>
                </c:pt>
                <c:pt idx="2">
                  <c:v>0</c:v>
                </c:pt>
                <c:pt idx="3">
                  <c:v>15.6</c:v>
                </c:pt>
                <c:pt idx="4">
                  <c:v>22.5</c:v>
                </c:pt>
              </c:numCache>
            </c:numRef>
          </c:val>
          <c:extLst>
            <c:ext xmlns:c16="http://schemas.microsoft.com/office/drawing/2014/chart" uri="{C3380CC4-5D6E-409C-BE32-E72D297353CC}">
              <c16:uniqueId val="{00000000-99D2-47E3-BCCC-1F71A26257FF}"/>
            </c:ext>
          </c:extLst>
        </c:ser>
        <c:dLbls>
          <c:showLegendKey val="0"/>
          <c:showVal val="0"/>
          <c:showCatName val="0"/>
          <c:showSerName val="0"/>
          <c:showPercent val="0"/>
          <c:showBubbleSize val="0"/>
        </c:dLbls>
        <c:gapWidth val="150"/>
        <c:axId val="238536144"/>
        <c:axId val="23853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99D2-47E3-BCCC-1F71A26257FF}"/>
            </c:ext>
          </c:extLst>
        </c:ser>
        <c:dLbls>
          <c:showLegendKey val="0"/>
          <c:showVal val="0"/>
          <c:showCatName val="0"/>
          <c:showSerName val="0"/>
          <c:showPercent val="0"/>
          <c:showBubbleSize val="0"/>
        </c:dLbls>
        <c:marker val="1"/>
        <c:smooth val="0"/>
        <c:axId val="238536144"/>
        <c:axId val="238536528"/>
      </c:lineChart>
      <c:catAx>
        <c:axId val="238536144"/>
        <c:scaling>
          <c:orientation val="minMax"/>
        </c:scaling>
        <c:delete val="1"/>
        <c:axPos val="b"/>
        <c:numFmt formatCode="General" sourceLinked="1"/>
        <c:majorTickMark val="none"/>
        <c:minorTickMark val="none"/>
        <c:tickLblPos val="none"/>
        <c:crossAx val="238536528"/>
        <c:crosses val="autoZero"/>
        <c:auto val="1"/>
        <c:lblAlgn val="ctr"/>
        <c:lblOffset val="100"/>
        <c:noMultiLvlLbl val="1"/>
      </c:catAx>
      <c:valAx>
        <c:axId val="23853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53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683</c:v>
                </c:pt>
                <c:pt idx="2">
                  <c:v>0</c:v>
                </c:pt>
                <c:pt idx="3">
                  <c:v>382</c:v>
                </c:pt>
                <c:pt idx="4">
                  <c:v>545</c:v>
                </c:pt>
              </c:numCache>
            </c:numRef>
          </c:val>
          <c:extLst>
            <c:ext xmlns:c16="http://schemas.microsoft.com/office/drawing/2014/chart" uri="{C3380CC4-5D6E-409C-BE32-E72D297353CC}">
              <c16:uniqueId val="{00000000-7429-456B-93CE-B444DA18D588}"/>
            </c:ext>
          </c:extLst>
        </c:ser>
        <c:dLbls>
          <c:showLegendKey val="0"/>
          <c:showVal val="0"/>
          <c:showCatName val="0"/>
          <c:showSerName val="0"/>
          <c:showPercent val="0"/>
          <c:showBubbleSize val="0"/>
        </c:dLbls>
        <c:gapWidth val="150"/>
        <c:axId val="238004200"/>
        <c:axId val="23800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7429-456B-93CE-B444DA18D588}"/>
            </c:ext>
          </c:extLst>
        </c:ser>
        <c:dLbls>
          <c:showLegendKey val="0"/>
          <c:showVal val="0"/>
          <c:showCatName val="0"/>
          <c:showSerName val="0"/>
          <c:showPercent val="0"/>
          <c:showBubbleSize val="0"/>
        </c:dLbls>
        <c:marker val="1"/>
        <c:smooth val="0"/>
        <c:axId val="238004200"/>
        <c:axId val="238001064"/>
      </c:lineChart>
      <c:catAx>
        <c:axId val="238004200"/>
        <c:scaling>
          <c:orientation val="minMax"/>
        </c:scaling>
        <c:delete val="1"/>
        <c:axPos val="b"/>
        <c:numFmt formatCode="General" sourceLinked="1"/>
        <c:majorTickMark val="none"/>
        <c:minorTickMark val="none"/>
        <c:tickLblPos val="none"/>
        <c:crossAx val="238001064"/>
        <c:crosses val="autoZero"/>
        <c:auto val="1"/>
        <c:lblAlgn val="ctr"/>
        <c:lblOffset val="100"/>
        <c:noMultiLvlLbl val="1"/>
      </c:catAx>
      <c:valAx>
        <c:axId val="238001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00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7.2</c:v>
                </c:pt>
                <c:pt idx="1">
                  <c:v>4.3</c:v>
                </c:pt>
                <c:pt idx="2">
                  <c:v>17.399999999999999</c:v>
                </c:pt>
                <c:pt idx="3">
                  <c:v>5.8</c:v>
                </c:pt>
                <c:pt idx="4">
                  <c:v>4.3</c:v>
                </c:pt>
              </c:numCache>
            </c:numRef>
          </c:val>
          <c:extLst>
            <c:ext xmlns:c16="http://schemas.microsoft.com/office/drawing/2014/chart" uri="{C3380CC4-5D6E-409C-BE32-E72D297353CC}">
              <c16:uniqueId val="{00000000-41FA-4AD9-BD26-1DE1FB5E9476}"/>
            </c:ext>
          </c:extLst>
        </c:ser>
        <c:dLbls>
          <c:showLegendKey val="0"/>
          <c:showVal val="0"/>
          <c:showCatName val="0"/>
          <c:showSerName val="0"/>
          <c:showPercent val="0"/>
          <c:showBubbleSize val="0"/>
        </c:dLbls>
        <c:gapWidth val="150"/>
        <c:axId val="238001848"/>
        <c:axId val="23800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41FA-4AD9-BD26-1DE1FB5E9476}"/>
            </c:ext>
          </c:extLst>
        </c:ser>
        <c:dLbls>
          <c:showLegendKey val="0"/>
          <c:showVal val="0"/>
          <c:showCatName val="0"/>
          <c:showSerName val="0"/>
          <c:showPercent val="0"/>
          <c:showBubbleSize val="0"/>
        </c:dLbls>
        <c:marker val="1"/>
        <c:smooth val="0"/>
        <c:axId val="238001848"/>
        <c:axId val="238002632"/>
      </c:lineChart>
      <c:catAx>
        <c:axId val="238001848"/>
        <c:scaling>
          <c:orientation val="minMax"/>
        </c:scaling>
        <c:delete val="1"/>
        <c:axPos val="b"/>
        <c:numFmt formatCode="General" sourceLinked="1"/>
        <c:majorTickMark val="none"/>
        <c:minorTickMark val="none"/>
        <c:tickLblPos val="none"/>
        <c:crossAx val="238002632"/>
        <c:crosses val="autoZero"/>
        <c:auto val="1"/>
        <c:lblAlgn val="ctr"/>
        <c:lblOffset val="100"/>
        <c:noMultiLvlLbl val="1"/>
      </c:catAx>
      <c:valAx>
        <c:axId val="23800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00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-31.3</c:v>
                </c:pt>
                <c:pt idx="1">
                  <c:v>-51</c:v>
                </c:pt>
                <c:pt idx="2">
                  <c:v>26.6</c:v>
                </c:pt>
                <c:pt idx="3">
                  <c:v>-97.9</c:v>
                </c:pt>
                <c:pt idx="4">
                  <c:v>-162</c:v>
                </c:pt>
              </c:numCache>
            </c:numRef>
          </c:val>
          <c:extLst>
            <c:ext xmlns:c16="http://schemas.microsoft.com/office/drawing/2014/chart" uri="{C3380CC4-5D6E-409C-BE32-E72D297353CC}">
              <c16:uniqueId val="{00000000-CD68-486F-8973-A466151B2B7F}"/>
            </c:ext>
          </c:extLst>
        </c:ser>
        <c:dLbls>
          <c:showLegendKey val="0"/>
          <c:showVal val="0"/>
          <c:showCatName val="0"/>
          <c:showSerName val="0"/>
          <c:showPercent val="0"/>
          <c:showBubbleSize val="0"/>
        </c:dLbls>
        <c:gapWidth val="150"/>
        <c:axId val="238003024"/>
        <c:axId val="2380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D68-486F-8973-A466151B2B7F}"/>
            </c:ext>
          </c:extLst>
        </c:ser>
        <c:dLbls>
          <c:showLegendKey val="0"/>
          <c:showVal val="0"/>
          <c:showCatName val="0"/>
          <c:showSerName val="0"/>
          <c:showPercent val="0"/>
          <c:showBubbleSize val="0"/>
        </c:dLbls>
        <c:marker val="1"/>
        <c:smooth val="0"/>
        <c:axId val="238003024"/>
        <c:axId val="238000672"/>
      </c:lineChart>
      <c:catAx>
        <c:axId val="238003024"/>
        <c:scaling>
          <c:orientation val="minMax"/>
        </c:scaling>
        <c:delete val="1"/>
        <c:axPos val="b"/>
        <c:numFmt formatCode="General" sourceLinked="1"/>
        <c:majorTickMark val="none"/>
        <c:minorTickMark val="none"/>
        <c:tickLblPos val="none"/>
        <c:crossAx val="238000672"/>
        <c:crosses val="autoZero"/>
        <c:auto val="1"/>
        <c:lblAlgn val="ctr"/>
        <c:lblOffset val="100"/>
        <c:noMultiLvlLbl val="1"/>
      </c:catAx>
      <c:valAx>
        <c:axId val="23800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00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-826</c:v>
                </c:pt>
                <c:pt idx="1">
                  <c:v>-1191</c:v>
                </c:pt>
                <c:pt idx="2">
                  <c:v>1339</c:v>
                </c:pt>
                <c:pt idx="3">
                  <c:v>-1763</c:v>
                </c:pt>
                <c:pt idx="4">
                  <c:v>-2356</c:v>
                </c:pt>
              </c:numCache>
            </c:numRef>
          </c:val>
          <c:extLst>
            <c:ext xmlns:c16="http://schemas.microsoft.com/office/drawing/2014/chart" uri="{C3380CC4-5D6E-409C-BE32-E72D297353CC}">
              <c16:uniqueId val="{00000000-068E-485A-9C6D-E6620E765CED}"/>
            </c:ext>
          </c:extLst>
        </c:ser>
        <c:dLbls>
          <c:showLegendKey val="0"/>
          <c:showVal val="0"/>
          <c:showCatName val="0"/>
          <c:showSerName val="0"/>
          <c:showPercent val="0"/>
          <c:showBubbleSize val="0"/>
        </c:dLbls>
        <c:gapWidth val="150"/>
        <c:axId val="238565648"/>
        <c:axId val="23856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68E-485A-9C6D-E6620E765CED}"/>
            </c:ext>
          </c:extLst>
        </c:ser>
        <c:dLbls>
          <c:showLegendKey val="0"/>
          <c:showVal val="0"/>
          <c:showCatName val="0"/>
          <c:showSerName val="0"/>
          <c:showPercent val="0"/>
          <c:showBubbleSize val="0"/>
        </c:dLbls>
        <c:marker val="1"/>
        <c:smooth val="0"/>
        <c:axId val="238565648"/>
        <c:axId val="238569960"/>
      </c:lineChart>
      <c:catAx>
        <c:axId val="238565648"/>
        <c:scaling>
          <c:orientation val="minMax"/>
        </c:scaling>
        <c:delete val="1"/>
        <c:axPos val="b"/>
        <c:numFmt formatCode="General" sourceLinked="1"/>
        <c:majorTickMark val="none"/>
        <c:minorTickMark val="none"/>
        <c:tickLblPos val="none"/>
        <c:crossAx val="238569960"/>
        <c:crosses val="autoZero"/>
        <c:auto val="1"/>
        <c:lblAlgn val="ctr"/>
        <c:lblOffset val="100"/>
        <c:noMultiLvlLbl val="1"/>
      </c:catAx>
      <c:valAx>
        <c:axId val="238569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56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千葉県袖ケ浦市　長浦駅臨海駐車場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2263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76.2</v>
      </c>
      <c r="V31" s="116"/>
      <c r="W31" s="116"/>
      <c r="X31" s="116"/>
      <c r="Y31" s="116"/>
      <c r="Z31" s="116"/>
      <c r="AA31" s="116"/>
      <c r="AB31" s="116"/>
      <c r="AC31" s="116"/>
      <c r="AD31" s="116"/>
      <c r="AE31" s="116"/>
      <c r="AF31" s="116"/>
      <c r="AG31" s="116"/>
      <c r="AH31" s="116"/>
      <c r="AI31" s="116"/>
      <c r="AJ31" s="116"/>
      <c r="AK31" s="116"/>
      <c r="AL31" s="116"/>
      <c r="AM31" s="116"/>
      <c r="AN31" s="116">
        <f>データ!Z7</f>
        <v>66.2</v>
      </c>
      <c r="AO31" s="116"/>
      <c r="AP31" s="116"/>
      <c r="AQ31" s="116"/>
      <c r="AR31" s="116"/>
      <c r="AS31" s="116"/>
      <c r="AT31" s="116"/>
      <c r="AU31" s="116"/>
      <c r="AV31" s="116"/>
      <c r="AW31" s="116"/>
      <c r="AX31" s="116"/>
      <c r="AY31" s="116"/>
      <c r="AZ31" s="116"/>
      <c r="BA31" s="116"/>
      <c r="BB31" s="116"/>
      <c r="BC31" s="116"/>
      <c r="BD31" s="116"/>
      <c r="BE31" s="116"/>
      <c r="BF31" s="116"/>
      <c r="BG31" s="116">
        <f>データ!AA7</f>
        <v>136.19999999999999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43.7</v>
      </c>
      <c r="CA31" s="116"/>
      <c r="CB31" s="116"/>
      <c r="CC31" s="116"/>
      <c r="CD31" s="116"/>
      <c r="CE31" s="116"/>
      <c r="CF31" s="116"/>
      <c r="CG31" s="116"/>
      <c r="CH31" s="116"/>
      <c r="CI31" s="116"/>
      <c r="CJ31" s="116"/>
      <c r="CK31" s="116"/>
      <c r="CL31" s="116"/>
      <c r="CM31" s="116"/>
      <c r="CN31" s="116"/>
      <c r="CO31" s="116"/>
      <c r="CP31" s="116"/>
      <c r="CQ31" s="116"/>
      <c r="CR31" s="116"/>
      <c r="CS31" s="116">
        <f>データ!AC7</f>
        <v>31.2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22.3</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15.6</v>
      </c>
      <c r="GR31" s="116"/>
      <c r="GS31" s="116"/>
      <c r="GT31" s="116"/>
      <c r="GU31" s="116"/>
      <c r="GV31" s="116"/>
      <c r="GW31" s="116"/>
      <c r="GX31" s="116"/>
      <c r="GY31" s="116"/>
      <c r="GZ31" s="116"/>
      <c r="HA31" s="116"/>
      <c r="HB31" s="116"/>
      <c r="HC31" s="116"/>
      <c r="HD31" s="116"/>
      <c r="HE31" s="116"/>
      <c r="HF31" s="116"/>
      <c r="HG31" s="116"/>
      <c r="HH31" s="116"/>
      <c r="HI31" s="116"/>
      <c r="HJ31" s="116">
        <f>データ!AN7</f>
        <v>22.5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7.2</v>
      </c>
      <c r="JD31" s="111"/>
      <c r="JE31" s="111"/>
      <c r="JF31" s="111"/>
      <c r="JG31" s="111"/>
      <c r="JH31" s="111"/>
      <c r="JI31" s="111"/>
      <c r="JJ31" s="111"/>
      <c r="JK31" s="111"/>
      <c r="JL31" s="111"/>
      <c r="JM31" s="111"/>
      <c r="JN31" s="111"/>
      <c r="JO31" s="111"/>
      <c r="JP31" s="111"/>
      <c r="JQ31" s="111"/>
      <c r="JR31" s="111"/>
      <c r="JS31" s="111"/>
      <c r="JT31" s="111"/>
      <c r="JU31" s="112"/>
      <c r="JV31" s="110">
        <f>データ!DL7</f>
        <v>4.3</v>
      </c>
      <c r="JW31" s="111"/>
      <c r="JX31" s="111"/>
      <c r="JY31" s="111"/>
      <c r="JZ31" s="111"/>
      <c r="KA31" s="111"/>
      <c r="KB31" s="111"/>
      <c r="KC31" s="111"/>
      <c r="KD31" s="111"/>
      <c r="KE31" s="111"/>
      <c r="KF31" s="111"/>
      <c r="KG31" s="111"/>
      <c r="KH31" s="111"/>
      <c r="KI31" s="111"/>
      <c r="KJ31" s="111"/>
      <c r="KK31" s="111"/>
      <c r="KL31" s="111"/>
      <c r="KM31" s="111"/>
      <c r="KN31" s="112"/>
      <c r="KO31" s="110">
        <f>データ!DM7</f>
        <v>17.399999999999999</v>
      </c>
      <c r="KP31" s="111"/>
      <c r="KQ31" s="111"/>
      <c r="KR31" s="111"/>
      <c r="KS31" s="111"/>
      <c r="KT31" s="111"/>
      <c r="KU31" s="111"/>
      <c r="KV31" s="111"/>
      <c r="KW31" s="111"/>
      <c r="KX31" s="111"/>
      <c r="KY31" s="111"/>
      <c r="KZ31" s="111"/>
      <c r="LA31" s="111"/>
      <c r="LB31" s="111"/>
      <c r="LC31" s="111"/>
      <c r="LD31" s="111"/>
      <c r="LE31" s="111"/>
      <c r="LF31" s="111"/>
      <c r="LG31" s="112"/>
      <c r="LH31" s="110">
        <f>データ!DN7</f>
        <v>5.8</v>
      </c>
      <c r="LI31" s="111"/>
      <c r="LJ31" s="111"/>
      <c r="LK31" s="111"/>
      <c r="LL31" s="111"/>
      <c r="LM31" s="111"/>
      <c r="LN31" s="111"/>
      <c r="LO31" s="111"/>
      <c r="LP31" s="111"/>
      <c r="LQ31" s="111"/>
      <c r="LR31" s="111"/>
      <c r="LS31" s="111"/>
      <c r="LT31" s="111"/>
      <c r="LU31" s="111"/>
      <c r="LV31" s="111"/>
      <c r="LW31" s="111"/>
      <c r="LX31" s="111"/>
      <c r="LY31" s="111"/>
      <c r="LZ31" s="112"/>
      <c r="MA31" s="110">
        <f>データ!DO7</f>
        <v>4.3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683</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382</v>
      </c>
      <c r="CA52" s="120"/>
      <c r="CB52" s="120"/>
      <c r="CC52" s="120"/>
      <c r="CD52" s="120"/>
      <c r="CE52" s="120"/>
      <c r="CF52" s="120"/>
      <c r="CG52" s="120"/>
      <c r="CH52" s="120"/>
      <c r="CI52" s="120"/>
      <c r="CJ52" s="120"/>
      <c r="CK52" s="120"/>
      <c r="CL52" s="120"/>
      <c r="CM52" s="120"/>
      <c r="CN52" s="120"/>
      <c r="CO52" s="120"/>
      <c r="CP52" s="120"/>
      <c r="CQ52" s="120"/>
      <c r="CR52" s="120"/>
      <c r="CS52" s="120">
        <f>データ!AY7</f>
        <v>545</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-31.3</v>
      </c>
      <c r="EM52" s="116"/>
      <c r="EN52" s="116"/>
      <c r="EO52" s="116"/>
      <c r="EP52" s="116"/>
      <c r="EQ52" s="116"/>
      <c r="ER52" s="116"/>
      <c r="ES52" s="116"/>
      <c r="ET52" s="116"/>
      <c r="EU52" s="116"/>
      <c r="EV52" s="116"/>
      <c r="EW52" s="116"/>
      <c r="EX52" s="116"/>
      <c r="EY52" s="116"/>
      <c r="EZ52" s="116"/>
      <c r="FA52" s="116"/>
      <c r="FB52" s="116"/>
      <c r="FC52" s="116"/>
      <c r="FD52" s="116"/>
      <c r="FE52" s="116">
        <f>データ!BG7</f>
        <v>-51</v>
      </c>
      <c r="FF52" s="116"/>
      <c r="FG52" s="116"/>
      <c r="FH52" s="116"/>
      <c r="FI52" s="116"/>
      <c r="FJ52" s="116"/>
      <c r="FK52" s="116"/>
      <c r="FL52" s="116"/>
      <c r="FM52" s="116"/>
      <c r="FN52" s="116"/>
      <c r="FO52" s="116"/>
      <c r="FP52" s="116"/>
      <c r="FQ52" s="116"/>
      <c r="FR52" s="116"/>
      <c r="FS52" s="116"/>
      <c r="FT52" s="116"/>
      <c r="FU52" s="116"/>
      <c r="FV52" s="116"/>
      <c r="FW52" s="116"/>
      <c r="FX52" s="116">
        <f>データ!BH7</f>
        <v>26.6</v>
      </c>
      <c r="FY52" s="116"/>
      <c r="FZ52" s="116"/>
      <c r="GA52" s="116"/>
      <c r="GB52" s="116"/>
      <c r="GC52" s="116"/>
      <c r="GD52" s="116"/>
      <c r="GE52" s="116"/>
      <c r="GF52" s="116"/>
      <c r="GG52" s="116"/>
      <c r="GH52" s="116"/>
      <c r="GI52" s="116"/>
      <c r="GJ52" s="116"/>
      <c r="GK52" s="116"/>
      <c r="GL52" s="116"/>
      <c r="GM52" s="116"/>
      <c r="GN52" s="116"/>
      <c r="GO52" s="116"/>
      <c r="GP52" s="116"/>
      <c r="GQ52" s="116">
        <f>データ!BI7</f>
        <v>-97.9</v>
      </c>
      <c r="GR52" s="116"/>
      <c r="GS52" s="116"/>
      <c r="GT52" s="116"/>
      <c r="GU52" s="116"/>
      <c r="GV52" s="116"/>
      <c r="GW52" s="116"/>
      <c r="GX52" s="116"/>
      <c r="GY52" s="116"/>
      <c r="GZ52" s="116"/>
      <c r="HA52" s="116"/>
      <c r="HB52" s="116"/>
      <c r="HC52" s="116"/>
      <c r="HD52" s="116"/>
      <c r="HE52" s="116"/>
      <c r="HF52" s="116"/>
      <c r="HG52" s="116"/>
      <c r="HH52" s="116"/>
      <c r="HI52" s="116"/>
      <c r="HJ52" s="116">
        <f>データ!BJ7</f>
        <v>-162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-826</v>
      </c>
      <c r="JD52" s="120"/>
      <c r="JE52" s="120"/>
      <c r="JF52" s="120"/>
      <c r="JG52" s="120"/>
      <c r="JH52" s="120"/>
      <c r="JI52" s="120"/>
      <c r="JJ52" s="120"/>
      <c r="JK52" s="120"/>
      <c r="JL52" s="120"/>
      <c r="JM52" s="120"/>
      <c r="JN52" s="120"/>
      <c r="JO52" s="120"/>
      <c r="JP52" s="120"/>
      <c r="JQ52" s="120"/>
      <c r="JR52" s="120"/>
      <c r="JS52" s="120"/>
      <c r="JT52" s="120"/>
      <c r="JU52" s="120"/>
      <c r="JV52" s="120">
        <f>データ!BR7</f>
        <v>-1191</v>
      </c>
      <c r="JW52" s="120"/>
      <c r="JX52" s="120"/>
      <c r="JY52" s="120"/>
      <c r="JZ52" s="120"/>
      <c r="KA52" s="120"/>
      <c r="KB52" s="120"/>
      <c r="KC52" s="120"/>
      <c r="KD52" s="120"/>
      <c r="KE52" s="120"/>
      <c r="KF52" s="120"/>
      <c r="KG52" s="120"/>
      <c r="KH52" s="120"/>
      <c r="KI52" s="120"/>
      <c r="KJ52" s="120"/>
      <c r="KK52" s="120"/>
      <c r="KL52" s="120"/>
      <c r="KM52" s="120"/>
      <c r="KN52" s="120"/>
      <c r="KO52" s="120">
        <f>データ!BS7</f>
        <v>1339</v>
      </c>
      <c r="KP52" s="120"/>
      <c r="KQ52" s="120"/>
      <c r="KR52" s="120"/>
      <c r="KS52" s="120"/>
      <c r="KT52" s="120"/>
      <c r="KU52" s="120"/>
      <c r="KV52" s="120"/>
      <c r="KW52" s="120"/>
      <c r="KX52" s="120"/>
      <c r="KY52" s="120"/>
      <c r="KZ52" s="120"/>
      <c r="LA52" s="120"/>
      <c r="LB52" s="120"/>
      <c r="LC52" s="120"/>
      <c r="LD52" s="120"/>
      <c r="LE52" s="120"/>
      <c r="LF52" s="120"/>
      <c r="LG52" s="120"/>
      <c r="LH52" s="120">
        <f>データ!BT7</f>
        <v>-1763</v>
      </c>
      <c r="LI52" s="120"/>
      <c r="LJ52" s="120"/>
      <c r="LK52" s="120"/>
      <c r="LL52" s="120"/>
      <c r="LM52" s="120"/>
      <c r="LN52" s="120"/>
      <c r="LO52" s="120"/>
      <c r="LP52" s="120"/>
      <c r="LQ52" s="120"/>
      <c r="LR52" s="120"/>
      <c r="LS52" s="120"/>
      <c r="LT52" s="120"/>
      <c r="LU52" s="120"/>
      <c r="LV52" s="120"/>
      <c r="LW52" s="120"/>
      <c r="LX52" s="120"/>
      <c r="LY52" s="120"/>
      <c r="LZ52" s="120"/>
      <c r="MA52" s="120">
        <f>データ!BU7</f>
        <v>-2356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133517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M8k25nQezNWF3yCXvrzSgf0s8W33gy+fryCZw8D8JWN9TD1hmJ0R76SExPuc/k4gbphEQIDfoJlMLTvmgv2KvA==" saltValue="UrxvTtn9LNIkYmYGRAmMQ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103</v>
      </c>
      <c r="AW5" s="47" t="s">
        <v>104</v>
      </c>
      <c r="AX5" s="47" t="s">
        <v>105</v>
      </c>
      <c r="AY5" s="47" t="s">
        <v>106</v>
      </c>
      <c r="AZ5" s="47" t="s">
        <v>94</v>
      </c>
      <c r="BA5" s="47" t="s">
        <v>95</v>
      </c>
      <c r="BB5" s="47" t="s">
        <v>96</v>
      </c>
      <c r="BC5" s="47" t="s">
        <v>97</v>
      </c>
      <c r="BD5" s="47" t="s">
        <v>98</v>
      </c>
      <c r="BE5" s="47" t="s">
        <v>99</v>
      </c>
      <c r="BF5" s="47" t="s">
        <v>89</v>
      </c>
      <c r="BG5" s="47" t="s">
        <v>107</v>
      </c>
      <c r="BH5" s="47" t="s">
        <v>108</v>
      </c>
      <c r="BI5" s="47" t="s">
        <v>92</v>
      </c>
      <c r="BJ5" s="47" t="s">
        <v>93</v>
      </c>
      <c r="BK5" s="47" t="s">
        <v>94</v>
      </c>
      <c r="BL5" s="47" t="s">
        <v>95</v>
      </c>
      <c r="BM5" s="47" t="s">
        <v>96</v>
      </c>
      <c r="BN5" s="47" t="s">
        <v>97</v>
      </c>
      <c r="BO5" s="47" t="s">
        <v>98</v>
      </c>
      <c r="BP5" s="47" t="s">
        <v>99</v>
      </c>
      <c r="BQ5" s="47" t="s">
        <v>109</v>
      </c>
      <c r="BR5" s="47" t="s">
        <v>107</v>
      </c>
      <c r="BS5" s="47" t="s">
        <v>91</v>
      </c>
      <c r="BT5" s="47" t="s">
        <v>105</v>
      </c>
      <c r="BU5" s="47" t="s">
        <v>106</v>
      </c>
      <c r="BV5" s="47" t="s">
        <v>94</v>
      </c>
      <c r="BW5" s="47" t="s">
        <v>95</v>
      </c>
      <c r="BX5" s="47" t="s">
        <v>96</v>
      </c>
      <c r="BY5" s="47" t="s">
        <v>97</v>
      </c>
      <c r="BZ5" s="47" t="s">
        <v>98</v>
      </c>
      <c r="CA5" s="47" t="s">
        <v>99</v>
      </c>
      <c r="CB5" s="47" t="s">
        <v>110</v>
      </c>
      <c r="CC5" s="47" t="s">
        <v>90</v>
      </c>
      <c r="CD5" s="47" t="s">
        <v>91</v>
      </c>
      <c r="CE5" s="47" t="s">
        <v>111</v>
      </c>
      <c r="CF5" s="47" t="s">
        <v>106</v>
      </c>
      <c r="CG5" s="47" t="s">
        <v>94</v>
      </c>
      <c r="CH5" s="47" t="s">
        <v>95</v>
      </c>
      <c r="CI5" s="47" t="s">
        <v>96</v>
      </c>
      <c r="CJ5" s="47" t="s">
        <v>97</v>
      </c>
      <c r="CK5" s="47" t="s">
        <v>98</v>
      </c>
      <c r="CL5" s="47" t="s">
        <v>99</v>
      </c>
      <c r="CM5" s="145"/>
      <c r="CN5" s="145"/>
      <c r="CO5" s="47" t="s">
        <v>89</v>
      </c>
      <c r="CP5" s="47" t="s">
        <v>103</v>
      </c>
      <c r="CQ5" s="47" t="s">
        <v>101</v>
      </c>
      <c r="CR5" s="47" t="s">
        <v>105</v>
      </c>
      <c r="CS5" s="47" t="s">
        <v>106</v>
      </c>
      <c r="CT5" s="47" t="s">
        <v>94</v>
      </c>
      <c r="CU5" s="47" t="s">
        <v>95</v>
      </c>
      <c r="CV5" s="47" t="s">
        <v>96</v>
      </c>
      <c r="CW5" s="47" t="s">
        <v>97</v>
      </c>
      <c r="CX5" s="47" t="s">
        <v>98</v>
      </c>
      <c r="CY5" s="47" t="s">
        <v>99</v>
      </c>
      <c r="CZ5" s="47" t="s">
        <v>109</v>
      </c>
      <c r="DA5" s="47" t="s">
        <v>112</v>
      </c>
      <c r="DB5" s="47" t="s">
        <v>104</v>
      </c>
      <c r="DC5" s="47" t="s">
        <v>92</v>
      </c>
      <c r="DD5" s="47" t="s">
        <v>93</v>
      </c>
      <c r="DE5" s="47" t="s">
        <v>94</v>
      </c>
      <c r="DF5" s="47" t="s">
        <v>95</v>
      </c>
      <c r="DG5" s="47" t="s">
        <v>96</v>
      </c>
      <c r="DH5" s="47" t="s">
        <v>97</v>
      </c>
      <c r="DI5" s="47" t="s">
        <v>98</v>
      </c>
      <c r="DJ5" s="47" t="s">
        <v>35</v>
      </c>
      <c r="DK5" s="47" t="s">
        <v>89</v>
      </c>
      <c r="DL5" s="47" t="s">
        <v>90</v>
      </c>
      <c r="DM5" s="47" t="s">
        <v>104</v>
      </c>
      <c r="DN5" s="47" t="s">
        <v>105</v>
      </c>
      <c r="DO5" s="47" t="s">
        <v>106</v>
      </c>
      <c r="DP5" s="47" t="s">
        <v>94</v>
      </c>
      <c r="DQ5" s="47" t="s">
        <v>95</v>
      </c>
      <c r="DR5" s="47" t="s">
        <v>96</v>
      </c>
      <c r="DS5" s="47" t="s">
        <v>97</v>
      </c>
      <c r="DT5" s="47" t="s">
        <v>98</v>
      </c>
      <c r="DU5" s="47" t="s">
        <v>99</v>
      </c>
    </row>
    <row r="6" spans="1:125" s="54" customFormat="1" x14ac:dyDescent="0.15">
      <c r="A6" s="37" t="s">
        <v>113</v>
      </c>
      <c r="B6" s="48">
        <f>B8</f>
        <v>2023</v>
      </c>
      <c r="C6" s="48">
        <f t="shared" ref="C6:X6" si="1">C8</f>
        <v>122297</v>
      </c>
      <c r="D6" s="48">
        <f t="shared" si="1"/>
        <v>47</v>
      </c>
      <c r="E6" s="48">
        <f t="shared" si="1"/>
        <v>14</v>
      </c>
      <c r="F6" s="48">
        <f t="shared" si="1"/>
        <v>0</v>
      </c>
      <c r="G6" s="48">
        <f t="shared" si="1"/>
        <v>1</v>
      </c>
      <c r="H6" s="48" t="str">
        <f>SUBSTITUTE(H8,"　","")</f>
        <v>千葉県袖ケ浦市</v>
      </c>
      <c r="I6" s="48" t="str">
        <f t="shared" si="1"/>
        <v>長浦駅臨海駐車場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31</v>
      </c>
      <c r="S6" s="50" t="str">
        <f t="shared" si="1"/>
        <v>駅</v>
      </c>
      <c r="T6" s="50" t="str">
        <f t="shared" si="1"/>
        <v>無</v>
      </c>
      <c r="U6" s="51">
        <f t="shared" si="1"/>
        <v>2263</v>
      </c>
      <c r="V6" s="51">
        <f t="shared" si="1"/>
        <v>69</v>
      </c>
      <c r="W6" s="51">
        <f t="shared" si="1"/>
        <v>500</v>
      </c>
      <c r="X6" s="50" t="str">
        <f t="shared" si="1"/>
        <v>代行制</v>
      </c>
      <c r="Y6" s="52">
        <f>IF(Y8="-",NA(),Y8)</f>
        <v>76.2</v>
      </c>
      <c r="Z6" s="52">
        <f t="shared" ref="Z6:AH6" si="2">IF(Z8="-",NA(),Z8)</f>
        <v>66.2</v>
      </c>
      <c r="AA6" s="52">
        <f t="shared" si="2"/>
        <v>136.19999999999999</v>
      </c>
      <c r="AB6" s="52">
        <f t="shared" si="2"/>
        <v>43.7</v>
      </c>
      <c r="AC6" s="52">
        <f t="shared" si="2"/>
        <v>31.2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22.3</v>
      </c>
      <c r="AL6" s="52">
        <f t="shared" si="3"/>
        <v>0</v>
      </c>
      <c r="AM6" s="52">
        <f t="shared" si="3"/>
        <v>15.6</v>
      </c>
      <c r="AN6" s="52">
        <f t="shared" si="3"/>
        <v>22.5</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683</v>
      </c>
      <c r="AW6" s="53">
        <f t="shared" si="4"/>
        <v>0</v>
      </c>
      <c r="AX6" s="53">
        <f t="shared" si="4"/>
        <v>382</v>
      </c>
      <c r="AY6" s="53">
        <f t="shared" si="4"/>
        <v>545</v>
      </c>
      <c r="AZ6" s="53">
        <f t="shared" si="4"/>
        <v>15</v>
      </c>
      <c r="BA6" s="53">
        <f t="shared" si="4"/>
        <v>407</v>
      </c>
      <c r="BB6" s="53">
        <f t="shared" si="4"/>
        <v>166</v>
      </c>
      <c r="BC6" s="53">
        <f t="shared" si="4"/>
        <v>18</v>
      </c>
      <c r="BD6" s="53">
        <f t="shared" si="4"/>
        <v>18</v>
      </c>
      <c r="BE6" s="51" t="str">
        <f>IF(BE8="-","",IF(BE8="-","【-】","【"&amp;SUBSTITUTE(TEXT(BE8,"#,##0"),"-","△")&amp;"】"))</f>
        <v>【127】</v>
      </c>
      <c r="BF6" s="52">
        <f>IF(BF8="-",NA(),BF8)</f>
        <v>-31.3</v>
      </c>
      <c r="BG6" s="52">
        <f t="shared" ref="BG6:BO6" si="5">IF(BG8="-",NA(),BG8)</f>
        <v>-51</v>
      </c>
      <c r="BH6" s="52">
        <f t="shared" si="5"/>
        <v>26.6</v>
      </c>
      <c r="BI6" s="52">
        <f t="shared" si="5"/>
        <v>-97.9</v>
      </c>
      <c r="BJ6" s="52">
        <f t="shared" si="5"/>
        <v>-162</v>
      </c>
      <c r="BK6" s="52">
        <f t="shared" si="5"/>
        <v>33.6</v>
      </c>
      <c r="BL6" s="52">
        <f t="shared" si="5"/>
        <v>-122.5</v>
      </c>
      <c r="BM6" s="52">
        <f t="shared" si="5"/>
        <v>8.5</v>
      </c>
      <c r="BN6" s="52">
        <f t="shared" si="5"/>
        <v>26.6</v>
      </c>
      <c r="BO6" s="52">
        <f t="shared" si="5"/>
        <v>36.5</v>
      </c>
      <c r="BP6" s="49" t="str">
        <f>IF(BP8="-","",IF(BP8="-","【-】","【"&amp;SUBSTITUTE(TEXT(BP8,"#,##0.0"),"-","△")&amp;"】"))</f>
        <v>【△55.6】</v>
      </c>
      <c r="BQ6" s="53">
        <f>IF(BQ8="-",NA(),BQ8)</f>
        <v>-826</v>
      </c>
      <c r="BR6" s="53">
        <f t="shared" ref="BR6:BZ6" si="6">IF(BR8="-",NA(),BR8)</f>
        <v>-1191</v>
      </c>
      <c r="BS6" s="53">
        <f t="shared" si="6"/>
        <v>1339</v>
      </c>
      <c r="BT6" s="53">
        <f t="shared" si="6"/>
        <v>-1763</v>
      </c>
      <c r="BU6" s="53">
        <f t="shared" si="6"/>
        <v>-2356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133517</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7.2</v>
      </c>
      <c r="DL6" s="52">
        <f t="shared" ref="DL6:DT6" si="9">IF(DL8="-",NA(),DL8)</f>
        <v>4.3</v>
      </c>
      <c r="DM6" s="52">
        <f t="shared" si="9"/>
        <v>17.399999999999999</v>
      </c>
      <c r="DN6" s="52">
        <f t="shared" si="9"/>
        <v>5.8</v>
      </c>
      <c r="DO6" s="52">
        <f t="shared" si="9"/>
        <v>4.3</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122297</v>
      </c>
      <c r="D7" s="48">
        <f t="shared" si="10"/>
        <v>47</v>
      </c>
      <c r="E7" s="48">
        <f t="shared" si="10"/>
        <v>14</v>
      </c>
      <c r="F7" s="48">
        <f t="shared" si="10"/>
        <v>0</v>
      </c>
      <c r="G7" s="48">
        <f t="shared" si="10"/>
        <v>1</v>
      </c>
      <c r="H7" s="48" t="str">
        <f t="shared" si="10"/>
        <v>千葉県　袖ケ浦市</v>
      </c>
      <c r="I7" s="48" t="str">
        <f t="shared" si="10"/>
        <v>長浦駅臨海駐車場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31</v>
      </c>
      <c r="S7" s="50" t="str">
        <f t="shared" si="10"/>
        <v>駅</v>
      </c>
      <c r="T7" s="50" t="str">
        <f t="shared" si="10"/>
        <v>無</v>
      </c>
      <c r="U7" s="51">
        <f t="shared" si="10"/>
        <v>2263</v>
      </c>
      <c r="V7" s="51">
        <f t="shared" si="10"/>
        <v>69</v>
      </c>
      <c r="W7" s="51">
        <f t="shared" si="10"/>
        <v>500</v>
      </c>
      <c r="X7" s="50" t="str">
        <f t="shared" si="10"/>
        <v>代行制</v>
      </c>
      <c r="Y7" s="52">
        <f>Y8</f>
        <v>76.2</v>
      </c>
      <c r="Z7" s="52">
        <f t="shared" ref="Z7:AH7" si="11">Z8</f>
        <v>66.2</v>
      </c>
      <c r="AA7" s="52">
        <f t="shared" si="11"/>
        <v>136.19999999999999</v>
      </c>
      <c r="AB7" s="52">
        <f t="shared" si="11"/>
        <v>43.7</v>
      </c>
      <c r="AC7" s="52">
        <f t="shared" si="11"/>
        <v>31.2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22.3</v>
      </c>
      <c r="AL7" s="52">
        <f t="shared" si="12"/>
        <v>0</v>
      </c>
      <c r="AM7" s="52">
        <f t="shared" si="12"/>
        <v>15.6</v>
      </c>
      <c r="AN7" s="52">
        <f t="shared" si="12"/>
        <v>22.5</v>
      </c>
      <c r="AO7" s="52">
        <f t="shared" si="12"/>
        <v>2</v>
      </c>
      <c r="AP7" s="52">
        <f t="shared" si="12"/>
        <v>10.199999999999999</v>
      </c>
      <c r="AQ7" s="52">
        <f t="shared" si="12"/>
        <v>5.0999999999999996</v>
      </c>
      <c r="AR7" s="52">
        <f t="shared" si="12"/>
        <v>1.9</v>
      </c>
      <c r="AS7" s="52">
        <f t="shared" si="12"/>
        <v>3</v>
      </c>
      <c r="AT7" s="49"/>
      <c r="AU7" s="53">
        <f>AU8</f>
        <v>0</v>
      </c>
      <c r="AV7" s="53">
        <f t="shared" ref="AV7:BD7" si="13">AV8</f>
        <v>683</v>
      </c>
      <c r="AW7" s="53">
        <f t="shared" si="13"/>
        <v>0</v>
      </c>
      <c r="AX7" s="53">
        <f t="shared" si="13"/>
        <v>382</v>
      </c>
      <c r="AY7" s="53">
        <f t="shared" si="13"/>
        <v>545</v>
      </c>
      <c r="AZ7" s="53">
        <f t="shared" si="13"/>
        <v>15</v>
      </c>
      <c r="BA7" s="53">
        <f t="shared" si="13"/>
        <v>407</v>
      </c>
      <c r="BB7" s="53">
        <f t="shared" si="13"/>
        <v>166</v>
      </c>
      <c r="BC7" s="53">
        <f t="shared" si="13"/>
        <v>18</v>
      </c>
      <c r="BD7" s="53">
        <f t="shared" si="13"/>
        <v>18</v>
      </c>
      <c r="BE7" s="51"/>
      <c r="BF7" s="52">
        <f>BF8</f>
        <v>-31.3</v>
      </c>
      <c r="BG7" s="52">
        <f t="shared" ref="BG7:BO7" si="14">BG8</f>
        <v>-51</v>
      </c>
      <c r="BH7" s="52">
        <f t="shared" si="14"/>
        <v>26.6</v>
      </c>
      <c r="BI7" s="52">
        <f t="shared" si="14"/>
        <v>-97.9</v>
      </c>
      <c r="BJ7" s="52">
        <f t="shared" si="14"/>
        <v>-162</v>
      </c>
      <c r="BK7" s="52">
        <f t="shared" si="14"/>
        <v>33.6</v>
      </c>
      <c r="BL7" s="52">
        <f t="shared" si="14"/>
        <v>-122.5</v>
      </c>
      <c r="BM7" s="52">
        <f t="shared" si="14"/>
        <v>8.5</v>
      </c>
      <c r="BN7" s="52">
        <f t="shared" si="14"/>
        <v>26.6</v>
      </c>
      <c r="BO7" s="52">
        <f t="shared" si="14"/>
        <v>36.5</v>
      </c>
      <c r="BP7" s="49"/>
      <c r="BQ7" s="53">
        <f>BQ8</f>
        <v>-826</v>
      </c>
      <c r="BR7" s="53">
        <f t="shared" ref="BR7:BZ7" si="15">BR8</f>
        <v>-1191</v>
      </c>
      <c r="BS7" s="53">
        <f t="shared" si="15"/>
        <v>1339</v>
      </c>
      <c r="BT7" s="53">
        <f t="shared" si="15"/>
        <v>-1763</v>
      </c>
      <c r="BU7" s="53">
        <f t="shared" si="15"/>
        <v>-2356</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133517</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7.2</v>
      </c>
      <c r="DL7" s="52">
        <f t="shared" ref="DL7:DT7" si="17">DL8</f>
        <v>4.3</v>
      </c>
      <c r="DM7" s="52">
        <f t="shared" si="17"/>
        <v>17.399999999999999</v>
      </c>
      <c r="DN7" s="52">
        <f t="shared" si="17"/>
        <v>5.8</v>
      </c>
      <c r="DO7" s="52">
        <f t="shared" si="17"/>
        <v>4.3</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122297</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31</v>
      </c>
      <c r="S8" s="57" t="s">
        <v>127</v>
      </c>
      <c r="T8" s="57" t="s">
        <v>128</v>
      </c>
      <c r="U8" s="58">
        <v>2263</v>
      </c>
      <c r="V8" s="58">
        <v>69</v>
      </c>
      <c r="W8" s="58">
        <v>500</v>
      </c>
      <c r="X8" s="57" t="s">
        <v>129</v>
      </c>
      <c r="Y8" s="59">
        <v>76.2</v>
      </c>
      <c r="Z8" s="59">
        <v>66.2</v>
      </c>
      <c r="AA8" s="59">
        <v>136.19999999999999</v>
      </c>
      <c r="AB8" s="59">
        <v>43.7</v>
      </c>
      <c r="AC8" s="59">
        <v>31.2</v>
      </c>
      <c r="AD8" s="59">
        <v>754.2</v>
      </c>
      <c r="AE8" s="59">
        <v>383.4</v>
      </c>
      <c r="AF8" s="59">
        <v>338.4</v>
      </c>
      <c r="AG8" s="59">
        <v>1268.9000000000001</v>
      </c>
      <c r="AH8" s="59">
        <v>2085.8000000000002</v>
      </c>
      <c r="AI8" s="56">
        <v>1905.8</v>
      </c>
      <c r="AJ8" s="59">
        <v>0</v>
      </c>
      <c r="AK8" s="59">
        <v>22.3</v>
      </c>
      <c r="AL8" s="59">
        <v>0</v>
      </c>
      <c r="AM8" s="59">
        <v>15.6</v>
      </c>
      <c r="AN8" s="59">
        <v>22.5</v>
      </c>
      <c r="AO8" s="59">
        <v>2</v>
      </c>
      <c r="AP8" s="59">
        <v>10.199999999999999</v>
      </c>
      <c r="AQ8" s="59">
        <v>5.0999999999999996</v>
      </c>
      <c r="AR8" s="59">
        <v>1.9</v>
      </c>
      <c r="AS8" s="59">
        <v>3</v>
      </c>
      <c r="AT8" s="56">
        <v>3.9</v>
      </c>
      <c r="AU8" s="60">
        <v>0</v>
      </c>
      <c r="AV8" s="60">
        <v>683</v>
      </c>
      <c r="AW8" s="60">
        <v>0</v>
      </c>
      <c r="AX8" s="60">
        <v>382</v>
      </c>
      <c r="AY8" s="60">
        <v>545</v>
      </c>
      <c r="AZ8" s="60">
        <v>15</v>
      </c>
      <c r="BA8" s="60">
        <v>407</v>
      </c>
      <c r="BB8" s="60">
        <v>166</v>
      </c>
      <c r="BC8" s="60">
        <v>18</v>
      </c>
      <c r="BD8" s="60">
        <v>18</v>
      </c>
      <c r="BE8" s="60">
        <v>127</v>
      </c>
      <c r="BF8" s="59">
        <v>-31.3</v>
      </c>
      <c r="BG8" s="59">
        <v>-51</v>
      </c>
      <c r="BH8" s="59">
        <v>26.6</v>
      </c>
      <c r="BI8" s="59">
        <v>-97.9</v>
      </c>
      <c r="BJ8" s="59">
        <v>-162</v>
      </c>
      <c r="BK8" s="59">
        <v>33.6</v>
      </c>
      <c r="BL8" s="59">
        <v>-122.5</v>
      </c>
      <c r="BM8" s="59">
        <v>8.5</v>
      </c>
      <c r="BN8" s="59">
        <v>26.6</v>
      </c>
      <c r="BO8" s="59">
        <v>36.5</v>
      </c>
      <c r="BP8" s="56">
        <v>-55.6</v>
      </c>
      <c r="BQ8" s="60">
        <v>-826</v>
      </c>
      <c r="BR8" s="60">
        <v>-1191</v>
      </c>
      <c r="BS8" s="60">
        <v>1339</v>
      </c>
      <c r="BT8" s="61">
        <v>-1763</v>
      </c>
      <c r="BU8" s="61">
        <v>-2356</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133517</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7.2</v>
      </c>
      <c r="DL8" s="59">
        <v>4.3</v>
      </c>
      <c r="DM8" s="59">
        <v>17.399999999999999</v>
      </c>
      <c r="DN8" s="59">
        <v>5.8</v>
      </c>
      <c r="DO8" s="59">
        <v>4.3</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2025-01-29T09:55:47Z</cp:lastPrinted>
  <dcterms:created xsi:type="dcterms:W3CDTF">2024-12-19T01:03:03Z</dcterms:created>
  <dcterms:modified xsi:type="dcterms:W3CDTF">2025-02-17T02:57:19Z</dcterms:modified>
  <cp:category/>
</cp:coreProperties>
</file>