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6E28F07D-C22E-4CE1-A1C3-A25951EE6551}" xr6:coauthVersionLast="47" xr6:coauthVersionMax="47" xr10:uidLastSave="{00000000-0000-0000-0000-000000000000}"/>
  <workbookProtection workbookAlgorithmName="SHA-512" workbookHashValue="UVBQxXWmo3RSIB/t1iiGqwcCJCkaIzCaMkNo6CWSIBoWe3KEYWssL+I1g2yj8zWnDZ4+vvtDGtWhB3axifTQ8w==" workbookSaltValue="hvLSQWG6jOJAOYg6OHB61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R6" i="5"/>
  <c r="AL8" i="4" s="1"/>
  <c r="Q6" i="5"/>
  <c r="W10" i="4" s="1"/>
  <c r="P6" i="5"/>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H85" i="4"/>
  <c r="G85" i="4"/>
  <c r="AT10" i="4"/>
  <c r="P10" i="4"/>
  <c r="I10" i="4"/>
  <c r="B10" i="4"/>
  <c r="AT8" i="4"/>
  <c r="P8" i="4"/>
  <c r="I8" i="4"/>
  <c r="B6" i="4"/>
</calcChain>
</file>

<file path=xl/sharedStrings.xml><?xml version="1.0" encoding="utf-8"?>
<sst xmlns="http://schemas.openxmlformats.org/spreadsheetml/2006/main" count="228" uniqueCount="116">
  <si>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</si>
  <si>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</si>
  <si>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</si>
  <si>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</si>
  <si>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</si>
  <si>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</si>
  <si>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</si>
  <si>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</si>
  <si>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</si>
  <si>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</si>
  <si>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</si>
  <si>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</si>
  <si>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</si>
  <si>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</si>
  <si>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</si>
  <si>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</si>
  <si>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</si>
  <si>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</si>
  <si>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</si>
  <si>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</si>
  <si>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</si>
  <si>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</si>
  <si>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</si>
  <si>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</si>
  <si>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</si>
  <si>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</si>
  <si>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</si>
  <si>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</si>
  <si>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</si>
  <si>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</si>
  <si>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</si>
  <si>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</si>
  <si>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</si>
  <si>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</si>
  <si>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</si>
  <si>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</si>
  <si>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</si>
  <si>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</si>
  <si>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</si>
  <si>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</si>
  <si>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</si>
  <si>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</si>
  <si>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</si>
  <si>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</si>
  <si>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</si>
  <si>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</si>
  <si>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</si>
  <si>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</si>
  <si>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</si>
  <si>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</si>
  <si>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</si>
  <si>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</si>
  <si>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</si>
  <si>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</si>
  <si>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</si>
  <si>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</si>
  <si>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</si>
  <si>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</si>
  <si>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</si>
  <si>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</si>
  <si>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</si>
  <si>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</si>
  <si>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</si>
  <si>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</si>
  <si>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</si>
  <si>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</si>
  <si>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</si>
  <si>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</si>
  <si>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</si>
  <si>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</si>
  <si>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</si>
  <si>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</si>
  <si>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</si>
  <si>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</si>
  <si>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</si>
  <si>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</si>
  <si>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</si>
  <si>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</si>
  <si>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</si>
  <si>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</si>
  <si>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</si>
  <si>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</si>
  <si>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</si>
  <si>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</si>
  <si>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</si>
  <si>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</si>
  <si>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</si>
  <si>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</si>
  <si>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</si>
  <si>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</si>
  <si>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</si>
  <si>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</si>
  <si>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</si>
  <si>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</si>
  <si>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</si>
  <si>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</si>
  <si>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</si>
  <si>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</si>
  <si>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</si>
  <si>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</si>
  <si>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</si>
  <si>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</si>
  <si>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</si>
  <si>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</si>
  <si>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</si>
  <si>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</si>
  <si>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</si>
  <si>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</si>
  <si>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</si>
  <si>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</si>
  <si>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</si>
  <si>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</si>
  <si>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</si>
  <si>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印西市内には、当市営水道の他に２事業体があり、水道料金の差が大きくならないような料金単価としているため、類似団体と比較して料金回収率が低い。
　また、水道の大口需要者が、水道と井水を併用している状況が続く限り、給水収益の改善は難しいため、今後とも経営の効率化に努める必要がある。
　管路については、法定耐用年数を超えた管路延長が増加していくため、今後の更新については経営戦略及び施設更新計画に基づき進めていく。</t>
    <phoneticPr fontId="4"/>
  </si>
  <si>
    <t>　水道事業としては、供用開始が昭和５７年と比較的後発であるため、全体的には老朽化は深刻な状況でないものの、法定耐用年数を超えた管路延長が令和３年より出始め、毎年増加していく状況である。                                                                                                                                                                                                               　　　　　　
　一方、配水管を毎年布設していることから、今後も同等の管路経年化率になると見込まれる。　　</t>
    <phoneticPr fontId="4"/>
  </si>
  <si>
    <t>　印西市水道事業は、印旛広域水道からの受水の割合が高く、高額なため、受水費の経営に与える影響が非常に大きくなっており、給水原価が高くなっている。
　一方、印西市内には、当市営水道の他に県営水道、長門川水道企業団の２事業体があり、水道料金の差が大きくならないような料金単価としているため、供給単価は給水原価を大きく下回り、料金回収率が低い。
　これを埋めるため、市から高料金対策の補助金を受け、経常収支比率は１００％付近を保っている。
　企業債残高対給水収益比率は、新たな企業債の借入がなく、また償還も進んでいることから、類似団体と比較し、低い数値で推移している。                                                   　
　流動比率は、工事等の未払金が増加したことから減少しているが、類似団体の平均値を上回っている。</t>
    <rPh sb="335" eb="337">
      <t>リュウドウ</t>
    </rPh>
    <rPh sb="337" eb="339">
      <t>ヒリツ</t>
    </rPh>
    <rPh sb="341" eb="343">
      <t>コウジ</t>
    </rPh>
    <rPh sb="343" eb="344">
      <t>トウ</t>
    </rPh>
    <rPh sb="345" eb="347">
      <t>ミバライ</t>
    </rPh>
    <rPh sb="347" eb="348">
      <t>キン</t>
    </rPh>
    <rPh sb="349" eb="351">
      <t>ゾウカ</t>
    </rPh>
    <rPh sb="357" eb="359">
      <t>ゲンショウ</t>
    </rPh>
    <rPh sb="365" eb="367">
      <t>ルイジ</t>
    </rPh>
    <rPh sb="367" eb="369">
      <t>ダンタイ</t>
    </rPh>
    <rPh sb="370" eb="372">
      <t>ヘイキン</t>
    </rPh>
    <rPh sb="372" eb="373">
      <t>アタイ</t>
    </rPh>
    <rPh sb="374" eb="37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</si>
</sst>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F-4290-9598-87B113CE4A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3CF-4290-9598-87B113CE4A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61.2</c:v>
                </c:pt>
                <c:pt idx="1">
                  <c:v>61.16</c:v>
                </c:pt>
                <c:pt idx="2">
                  <c:v>60.41</c:v>
                </c:pt>
                <c:pt idx="3">
                  <c:v>60.39</c:v>
                </c:pt>
                <c:pt idx="4">
                  <c:v>60.96</c:v>
                </c:pt>
              </c:numCache>
            </c:numRef>
          </c:val>
          <c:extLst>
            <c:ext xmlns:c16="http://schemas.microsoft.com/office/drawing/2014/chart" uri="{C3380CC4-5D6E-409C-BE32-E72D297353CC}">
              <c16:uniqueId val="{00000000-EC11-4805-9B86-5271016003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C11-4805-9B86-5271016003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c:v>
                </c:pt>
                <c:pt idx="1">
                  <c:v>96.35</c:v>
                </c:pt>
                <c:pt idx="2">
                  <c:v>98.35</c:v>
                </c:pt>
                <c:pt idx="3">
                  <c:v>97.44</c:v>
                </c:pt>
                <c:pt idx="4">
                  <c:v>95.76</c:v>
                </c:pt>
              </c:numCache>
            </c:numRef>
          </c:val>
          <c:extLst>
            <c:ext xmlns:c16="http://schemas.microsoft.com/office/drawing/2014/chart" uri="{C3380CC4-5D6E-409C-BE32-E72D297353CC}">
              <c16:uniqueId val="{00000000-FCBC-4ECB-969C-5B137FD818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CBC-4ECB-969C-5B137FD818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104.74</c:v>
                </c:pt>
                <c:pt idx="1">
                  <c:v>109.52</c:v>
                </c:pt>
                <c:pt idx="2">
                  <c:v>107.65</c:v>
                </c:pt>
                <c:pt idx="3">
                  <c:v>106.49</c:v>
                </c:pt>
                <c:pt idx="4">
                  <c:v>106.75</c:v>
                </c:pt>
              </c:numCache>
            </c:numRef>
          </c:val>
          <c:extLst>
            <c:ext xmlns:c16="http://schemas.microsoft.com/office/drawing/2014/chart" uri="{C3380CC4-5D6E-409C-BE32-E72D297353CC}">
              <c16:uniqueId val="{00000000-C9DB-4600-9DF3-7970A81808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9DB-4600-9DF3-7970A81808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60.82</c:v>
                </c:pt>
                <c:pt idx="1">
                  <c:v>60.93</c:v>
                </c:pt>
                <c:pt idx="2">
                  <c:v>61.58</c:v>
                </c:pt>
                <c:pt idx="3">
                  <c:v>61.95</c:v>
                </c:pt>
                <c:pt idx="4">
                  <c:v>62.05</c:v>
                </c:pt>
              </c:numCache>
            </c:numRef>
          </c:val>
          <c:extLst>
            <c:ext xmlns:c16="http://schemas.microsoft.com/office/drawing/2014/chart" uri="{C3380CC4-5D6E-409C-BE32-E72D297353CC}">
              <c16:uniqueId val="{00000000-BF70-474D-9A6D-2279A03CBE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F70-474D-9A6D-2279A03CBE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8.58</c:v>
                </c:pt>
                <c:pt idx="3" formatCode="#,##0.00;&quot;△&quot;#,##0.00;&quot;-&quot;">
                  <c:v>15.91</c:v>
                </c:pt>
                <c:pt idx="4" formatCode="#,##0.00;&quot;△&quot;#,##0.00;&quot;-&quot;">
                  <c:v>15.81</c:v>
                </c:pt>
              </c:numCache>
            </c:numRef>
          </c:val>
          <c:extLst>
            <c:ext xmlns:c16="http://schemas.microsoft.com/office/drawing/2014/chart" uri="{C3380CC4-5D6E-409C-BE32-E72D297353CC}">
              <c16:uniqueId val="{00000000-72CA-44F6-A8DA-9D68AE43C0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2CA-44F6-A8DA-9D68AE43C0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C-44BC-8852-767ECDC419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F0C-44BC-8852-767ECDC419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1370.22</c:v>
                </c:pt>
                <c:pt idx="1">
                  <c:v>1024.73</c:v>
                </c:pt>
                <c:pt idx="2">
                  <c:v>1396.11</c:v>
                </c:pt>
                <c:pt idx="3">
                  <c:v>1177.8399999999999</c:v>
                </c:pt>
                <c:pt idx="4">
                  <c:v>636.04999999999995</c:v>
                </c:pt>
              </c:numCache>
            </c:numRef>
          </c:val>
          <c:extLst>
            <c:ext xmlns:c16="http://schemas.microsoft.com/office/drawing/2014/chart" uri="{C3380CC4-5D6E-409C-BE32-E72D297353CC}">
              <c16:uniqueId val="{00000000-7C09-43D7-9418-12CD7833DD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C09-43D7-9418-12CD7833DD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53.98</c:v>
                </c:pt>
                <c:pt idx="1">
                  <c:v>48.65</c:v>
                </c:pt>
                <c:pt idx="2">
                  <c:v>42.78</c:v>
                </c:pt>
                <c:pt idx="3">
                  <c:v>37.74</c:v>
                </c:pt>
                <c:pt idx="4">
                  <c:v>32.47</c:v>
                </c:pt>
              </c:numCache>
            </c:numRef>
          </c:val>
          <c:extLst>
            <c:ext xmlns:c16="http://schemas.microsoft.com/office/drawing/2014/chart" uri="{C3380CC4-5D6E-409C-BE32-E72D297353CC}">
              <c16:uniqueId val="{00000000-933C-434D-BF2A-D0E24E72DD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933C-434D-BF2A-D0E24E72DD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78.03</c:v>
                </c:pt>
                <c:pt idx="1">
                  <c:v>79.930000000000007</c:v>
                </c:pt>
                <c:pt idx="2">
                  <c:v>78.45</c:v>
                </c:pt>
                <c:pt idx="3">
                  <c:v>80.37</c:v>
                </c:pt>
                <c:pt idx="4">
                  <c:v>83.2</c:v>
                </c:pt>
              </c:numCache>
            </c:numRef>
          </c:val>
          <c:extLst>
            <c:ext xmlns:c16="http://schemas.microsoft.com/office/drawing/2014/chart" uri="{C3380CC4-5D6E-409C-BE32-E72D297353CC}">
              <c16:uniqueId val="{00000000-A2F7-4F23-95EE-0A1E67EAB3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2F7-4F23-95EE-0A1E67EAB3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318.32</c:v>
                </c:pt>
                <c:pt idx="1">
                  <c:v>303.76</c:v>
                </c:pt>
                <c:pt idx="2">
                  <c:v>311.76</c:v>
                </c:pt>
                <c:pt idx="3">
                  <c:v>305.68</c:v>
                </c:pt>
                <c:pt idx="4">
                  <c:v>297.12</c:v>
                </c:pt>
              </c:numCache>
            </c:numRef>
          </c:val>
          <c:extLst>
            <c:ext xmlns:c16="http://schemas.microsoft.com/office/drawing/2014/chart" uri="{C3380CC4-5D6E-409C-BE32-E72D297353CC}">
              <c16:uniqueId val="{00000000-FDED-4C63-ABE4-5A7DEF627B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DED-4C63-ABE4-5A7DEF627B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印西市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111274</v>
      </c>
      <c r="AM8" s="65"/>
      <c r="AN8" s="65"/>
      <c r="AO8" s="65"/>
      <c r="AP8" s="65"/>
      <c r="AQ8" s="65"/>
      <c r="AR8" s="65"/>
      <c r="AS8" s="65"/>
      <c r="AT8" s="36">
        <f>データ!$S$6</f>
        <v>123.79</v>
      </c>
      <c r="AU8" s="37"/>
      <c r="AV8" s="37"/>
      <c r="AW8" s="37"/>
      <c r="AX8" s="37"/>
      <c r="AY8" s="37"/>
      <c r="AZ8" s="37"/>
      <c r="BA8" s="37"/>
      <c r="BB8" s="54">
        <f>データ!$T$6</f>
        <v>898.89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89.12</v>
      </c>
      <c r="J10" s="37"/>
      <c r="K10" s="37"/>
      <c r="L10" s="37"/>
      <c r="M10" s="37"/>
      <c r="N10" s="37"/>
      <c r="O10" s="64"/>
      <c r="P10" s="54">
        <f>データ!$P$6</f>
        <v>16.75</v>
      </c>
      <c r="Q10" s="54"/>
      <c r="R10" s="54"/>
      <c r="S10" s="54"/>
      <c r="T10" s="54"/>
      <c r="U10" s="54"/>
      <c r="V10" s="54"/>
      <c r="W10" s="65">
        <f>データ!$Q$6</f>
        <v>3960</v>
      </c>
      <c r="X10" s="65"/>
      <c r="Y10" s="65"/>
      <c r="Z10" s="65"/>
      <c r="AA10" s="65"/>
      <c r="AB10" s="65"/>
      <c r="AC10" s="65"/>
      <c r="AD10" s="2"/>
      <c r="AE10" s="2"/>
      <c r="AF10" s="2"/>
      <c r="AG10" s="2"/>
      <c r="AH10" s="2"/>
      <c r="AI10" s="2"/>
      <c r="AJ10" s="2"/>
      <c r="AK10" s="2"/>
      <c r="AL10" s="65">
        <f>データ!$U$6</f>
        <v>18149</v>
      </c>
      <c r="AM10" s="65"/>
      <c r="AN10" s="65"/>
      <c r="AO10" s="65"/>
      <c r="AP10" s="65"/>
      <c r="AQ10" s="65"/>
      <c r="AR10" s="65"/>
      <c r="AS10" s="65"/>
      <c r="AT10" s="36">
        <f>データ!$V$6</f>
        <v>11.17</v>
      </c>
      <c r="AU10" s="37"/>
      <c r="AV10" s="37"/>
      <c r="AW10" s="37"/>
      <c r="AX10" s="37"/>
      <c r="AY10" s="37"/>
      <c r="AZ10" s="37"/>
      <c r="BA10" s="37"/>
      <c r="BB10" s="54">
        <f>データ!$W$6</f>
        <v>1624.8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115</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JMpHmRZy19pdJXnwsQ6LScE/ja26nND4iiRVlwBGeqrlIvzuOKbjAu7YXBhTyQ3ago5jWv82zjxJQgFFknaw==" saltValue="gEzMvOol/xzzR9ZlLdgJ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122319</v>
      </c>
      <c r="D6" s="20">
        <f t="shared" si="3"/>
        <v>46</v>
      </c>
      <c r="E6" s="20">
        <f t="shared" si="3"/>
        <v>1</v>
      </c>
      <c r="F6" s="20">
        <f t="shared" si="3"/>
        <v>0</v>
      </c>
      <c r="G6" s="20">
        <f t="shared" si="3"/>
        <v>1</v>
      </c>
      <c r="H6" s="20" t="str">
        <f t="shared" si="3"/>
        <v>千葉県　印西市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89.12</v>
      </c>
      <c r="P6" s="21">
        <f t="shared" si="3"/>
        <v>16.75</v>
      </c>
      <c r="Q6" s="21">
        <f t="shared" si="3"/>
        <v>3960</v>
      </c>
      <c r="R6" s="21">
        <f t="shared" si="3"/>
        <v>111274</v>
      </c>
      <c r="S6" s="21">
        <f t="shared" si="3"/>
        <v>123.79</v>
      </c>
      <c r="T6" s="21">
        <f t="shared" si="3"/>
        <v>898.89</v>
      </c>
      <c r="U6" s="21">
        <f t="shared" si="3"/>
        <v>18149</v>
      </c>
      <c r="V6" s="21">
        <f t="shared" si="3"/>
        <v>11.17</v>
      </c>
      <c r="W6" s="21">
        <f t="shared" si="3"/>
        <v>1624.8</v>
      </c>
      <c r="X6" s="22">
        <f>IF(X7="",NA(),X7)</f>
        <v>104.74</v>
      </c>
      <c r="Y6" s="22">
        <f t="shared" ref="Y6:AG6" si="4">IF(Y7="",NA(),Y7)</f>
        <v>109.52</v>
      </c>
      <c r="Z6" s="22">
        <f t="shared" si="4"/>
        <v>107.65</v>
      </c>
      <c r="AA6" s="22">
        <f t="shared" si="4"/>
        <v>106.49</v>
      </c>
      <c r="AB6" s="22">
        <f t="shared" si="4"/>
        <v>106.75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1370.22</v>
      </c>
      <c r="AU6" s="22">
        <f t="shared" ref="AU6:BC6" si="6">IF(AU7="",NA(),AU7)</f>
        <v>1024.73</v>
      </c>
      <c r="AV6" s="22">
        <f t="shared" si="6"/>
        <v>1396.11</v>
      </c>
      <c r="AW6" s="22">
        <f t="shared" si="6"/>
        <v>1177.8399999999999</v>
      </c>
      <c r="AX6" s="22">
        <f t="shared" si="6"/>
        <v>636.04999999999995</v>
      </c>
      <c r="AY6" s="22">
        <f t="shared" si="6"/>
        <v>379.08</v>
      </c>
      <c r="AZ6" s="22">
        <f t="shared" si="6"/>
        <v>367.55</v>
      </c>
      <c r="BA6" s="22">
        <f t="shared" si="6"/>
        <v>378.56</v>
      </c>
      <c r="BB6" s="22">
        <f t="shared" si="6"/>
        <v>364.46</v>
      </c>
      <c r="BC6" s="22">
        <f t="shared" si="6"/>
        <v>338.89</v>
      </c>
      <c r="BD6" s="21" t="str">
        <f>IF(BD7="","",IF(BD7="-","【-】","【"&amp;SUBSTITUTE(TEXT(BD7,"#,##0.00"),"-","△")&amp;"】"))</f>
        <v>【243.36】</v>
      </c>
      <c r="BE6" s="22">
        <f>IF(BE7="",NA(),BE7)</f>
        <v>53.98</v>
      </c>
      <c r="BF6" s="22">
        <f t="shared" ref="BF6:BN6" si="7">IF(BF7="",NA(),BF7)</f>
        <v>48.65</v>
      </c>
      <c r="BG6" s="22">
        <f t="shared" si="7"/>
        <v>42.78</v>
      </c>
      <c r="BH6" s="22">
        <f t="shared" si="7"/>
        <v>37.74</v>
      </c>
      <c r="BI6" s="22">
        <f t="shared" si="7"/>
        <v>32.47</v>
      </c>
      <c r="BJ6" s="22">
        <f t="shared" si="7"/>
        <v>398.98</v>
      </c>
      <c r="BK6" s="22">
        <f t="shared" si="7"/>
        <v>418.68</v>
      </c>
      <c r="BL6" s="22">
        <f t="shared" si="7"/>
        <v>395.68</v>
      </c>
      <c r="BM6" s="22">
        <f t="shared" si="7"/>
        <v>403.72</v>
      </c>
      <c r="BN6" s="22">
        <f t="shared" si="7"/>
        <v>400.21</v>
      </c>
      <c r="BO6" s="21" t="str">
        <f>IF(BO7="","",IF(BO7="-","【-】","【"&amp;SUBSTITUTE(TEXT(BO7,"#,##0.00"),"-","△")&amp;"】"))</f>
        <v>【265.93】</v>
      </c>
      <c r="BP6" s="22">
        <f>IF(BP7="",NA(),BP7)</f>
        <v>78.03</v>
      </c>
      <c r="BQ6" s="22">
        <f t="shared" ref="BQ6:BY6" si="8">IF(BQ7="",NA(),BQ7)</f>
        <v>79.930000000000007</v>
      </c>
      <c r="BR6" s="22">
        <f t="shared" si="8"/>
        <v>78.45</v>
      </c>
      <c r="BS6" s="22">
        <f t="shared" si="8"/>
        <v>80.37</v>
      </c>
      <c r="BT6" s="22">
        <f t="shared" si="8"/>
        <v>83.2</v>
      </c>
      <c r="BU6" s="22">
        <f t="shared" si="8"/>
        <v>98.64</v>
      </c>
      <c r="BV6" s="22">
        <f t="shared" si="8"/>
        <v>94.78</v>
      </c>
      <c r="BW6" s="22">
        <f t="shared" si="8"/>
        <v>97.59</v>
      </c>
      <c r="BX6" s="22">
        <f t="shared" si="8"/>
        <v>92.17</v>
      </c>
      <c r="BY6" s="22">
        <f t="shared" si="8"/>
        <v>92.83</v>
      </c>
      <c r="BZ6" s="21" t="str">
        <f>IF(BZ7="","",IF(BZ7="-","【-】","【"&amp;SUBSTITUTE(TEXT(BZ7,"#,##0.00"),"-","△")&amp;"】"))</f>
        <v>【97.82】</v>
      </c>
      <c r="CA6" s="22">
        <f>IF(CA7="",NA(),CA7)</f>
        <v>318.32</v>
      </c>
      <c r="CB6" s="22">
        <f t="shared" ref="CB6:CJ6" si="9">IF(CB7="",NA(),CB7)</f>
        <v>303.76</v>
      </c>
      <c r="CC6" s="22">
        <f t="shared" si="9"/>
        <v>311.76</v>
      </c>
      <c r="CD6" s="22">
        <f t="shared" si="9"/>
        <v>305.68</v>
      </c>
      <c r="CE6" s="22">
        <f t="shared" si="9"/>
        <v>297.12</v>
      </c>
      <c r="CF6" s="22">
        <f t="shared" si="9"/>
        <v>178.92</v>
      </c>
      <c r="CG6" s="22">
        <f t="shared" si="9"/>
        <v>181.3</v>
      </c>
      <c r="CH6" s="22">
        <f t="shared" si="9"/>
        <v>181.71</v>
      </c>
      <c r="CI6" s="22">
        <f t="shared" si="9"/>
        <v>188.51</v>
      </c>
      <c r="CJ6" s="22">
        <f t="shared" si="9"/>
        <v>189.43</v>
      </c>
      <c r="CK6" s="21" t="str">
        <f>IF(CK7="","",IF(CK7="-","【-】","【"&amp;SUBSTITUTE(TEXT(CK7,"#,##0.00"),"-","△")&amp;"】"))</f>
        <v>【177.56】</v>
      </c>
      <c r="CL6" s="22">
        <f>IF(CL7="",NA(),CL7)</f>
        <v>61.2</v>
      </c>
      <c r="CM6" s="22">
        <f t="shared" ref="CM6:CU6" si="10">IF(CM7="",NA(),CM7)</f>
        <v>61.16</v>
      </c>
      <c r="CN6" s="22">
        <f t="shared" si="10"/>
        <v>60.41</v>
      </c>
      <c r="CO6" s="22">
        <f t="shared" si="10"/>
        <v>60.39</v>
      </c>
      <c r="CP6" s="22">
        <f t="shared" si="10"/>
        <v>60.96</v>
      </c>
      <c r="CQ6" s="22">
        <f t="shared" si="10"/>
        <v>55.14</v>
      </c>
      <c r="CR6" s="22">
        <f t="shared" si="10"/>
        <v>55.89</v>
      </c>
      <c r="CS6" s="22">
        <f t="shared" si="10"/>
        <v>55.72</v>
      </c>
      <c r="CT6" s="22">
        <f t="shared" si="10"/>
        <v>55.31</v>
      </c>
      <c r="CU6" s="22">
        <f t="shared" si="10"/>
        <v>55.14</v>
      </c>
      <c r="CV6" s="21" t="str">
        <f>IF(CV7="","",IF(CV7="-","【-】","【"&amp;SUBSTITUTE(TEXT(CV7,"#,##0.00"),"-","△")&amp;"】"))</f>
        <v>【59.81】</v>
      </c>
      <c r="CW6" s="22">
        <f>IF(CW7="",NA(),CW7)</f>
        <v>93.5</v>
      </c>
      <c r="CX6" s="22">
        <f t="shared" ref="CX6:DF6" si="11">IF(CX7="",NA(),CX7)</f>
        <v>96.35</v>
      </c>
      <c r="CY6" s="22">
        <f t="shared" si="11"/>
        <v>98.35</v>
      </c>
      <c r="CZ6" s="22">
        <f t="shared" si="11"/>
        <v>97.44</v>
      </c>
      <c r="DA6" s="22">
        <f t="shared" si="11"/>
        <v>95.76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60.82</v>
      </c>
      <c r="DI6" s="22">
        <f t="shared" ref="DI6:DQ6" si="12">IF(DI7="",NA(),DI7)</f>
        <v>60.93</v>
      </c>
      <c r="DJ6" s="22">
        <f t="shared" si="12"/>
        <v>61.58</v>
      </c>
      <c r="DK6" s="22">
        <f t="shared" si="12"/>
        <v>61.95</v>
      </c>
      <c r="DL6" s="22">
        <f t="shared" si="12"/>
        <v>62.05</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2">
        <f t="shared" si="13"/>
        <v>8.58</v>
      </c>
      <c r="DV6" s="22">
        <f t="shared" si="13"/>
        <v>15.91</v>
      </c>
      <c r="DW6" s="22">
        <f t="shared" si="13"/>
        <v>15.81</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122319</v>
      </c>
      <c r="D7" s="24">
        <v>46</v>
      </c>
      <c r="E7" s="24">
        <v>1</v>
      </c>
      <c r="F7" s="24">
        <v>0</v>
      </c>
      <c r="G7" s="24">
        <v>1</v>
      </c>
      <c r="H7" s="24" t="s">
        <v>93</v>
      </c>
      <c r="I7" s="24" t="s">
        <v>94</v>
      </c>
      <c r="J7" s="24" t="s">
        <v>95</v>
      </c>
      <c r="K7" s="24" t="s">
        <v>96</v>
      </c>
      <c r="L7" s="24" t="s">
        <v>97</v>
      </c>
      <c r="M7" s="24" t="s">
        <v>98</v>
      </c>
      <c r="N7" s="25" t="s">
        <v>99</v>
      </c>
      <c r="O7" s="25">
        <v>89.12</v>
      </c>
      <c r="P7" s="25">
        <v>16.75</v>
      </c>
      <c r="Q7" s="25">
        <v>3960</v>
      </c>
      <c r="R7" s="25">
        <v>111274</v>
      </c>
      <c r="S7" s="25">
        <v>123.79</v>
      </c>
      <c r="T7" s="25">
        <v>898.89</v>
      </c>
      <c r="U7" s="25">
        <v>18149</v>
      </c>
      <c r="V7" s="25">
        <v>11.17</v>
      </c>
      <c r="W7" s="25">
        <v>1624.8</v>
      </c>
      <c r="X7" s="25">
        <v>104.74</v>
      </c>
      <c r="Y7" s="25">
        <v>109.52</v>
      </c>
      <c r="Z7" s="25">
        <v>107.65</v>
      </c>
      <c r="AA7" s="25">
        <v>106.49</v>
      </c>
      <c r="AB7" s="25">
        <v>106.75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1370.22</v>
      </c>
      <c r="AU7" s="25">
        <v>1024.73</v>
      </c>
      <c r="AV7" s="25">
        <v>1396.11</v>
      </c>
      <c r="AW7" s="25">
        <v>1177.8399999999999</v>
      </c>
      <c r="AX7" s="25">
        <v>636.04999999999995</v>
      </c>
      <c r="AY7" s="25">
        <v>379.08</v>
      </c>
      <c r="AZ7" s="25">
        <v>367.55</v>
      </c>
      <c r="BA7" s="25">
        <v>378.56</v>
      </c>
      <c r="BB7" s="25">
        <v>364.46</v>
      </c>
      <c r="BC7" s="25">
        <v>338.89</v>
      </c>
      <c r="BD7" s="25">
        <v>243.36</v>
      </c>
      <c r="BE7" s="25">
        <v>53.98</v>
      </c>
      <c r="BF7" s="25">
        <v>48.65</v>
      </c>
      <c r="BG7" s="25">
        <v>42.78</v>
      </c>
      <c r="BH7" s="25">
        <v>37.74</v>
      </c>
      <c r="BI7" s="25">
        <v>32.47</v>
      </c>
      <c r="BJ7" s="25">
        <v>398.98</v>
      </c>
      <c r="BK7" s="25">
        <v>418.68</v>
      </c>
      <c r="BL7" s="25">
        <v>395.68</v>
      </c>
      <c r="BM7" s="25">
        <v>403.72</v>
      </c>
      <c r="BN7" s="25">
        <v>400.21</v>
      </c>
      <c r="BO7" s="25">
        <v>265.93</v>
      </c>
      <c r="BP7" s="25">
        <v>78.03</v>
      </c>
      <c r="BQ7" s="25">
        <v>79.930000000000007</v>
      </c>
      <c r="BR7" s="25">
        <v>78.45</v>
      </c>
      <c r="BS7" s="25">
        <v>80.37</v>
      </c>
      <c r="BT7" s="25">
        <v>83.2</v>
      </c>
      <c r="BU7" s="25">
        <v>98.64</v>
      </c>
      <c r="BV7" s="25">
        <v>94.78</v>
      </c>
      <c r="BW7" s="25">
        <v>97.59</v>
      </c>
      <c r="BX7" s="25">
        <v>92.17</v>
      </c>
      <c r="BY7" s="25">
        <v>92.83</v>
      </c>
      <c r="BZ7" s="25">
        <v>97.82</v>
      </c>
      <c r="CA7" s="25">
        <v>318.32</v>
      </c>
      <c r="CB7" s="25">
        <v>303.76</v>
      </c>
      <c r="CC7" s="25">
        <v>311.76</v>
      </c>
      <c r="CD7" s="25">
        <v>305.68</v>
      </c>
      <c r="CE7" s="25">
        <v>297.12</v>
      </c>
      <c r="CF7" s="25">
        <v>178.92</v>
      </c>
      <c r="CG7" s="25">
        <v>181.3</v>
      </c>
      <c r="CH7" s="25">
        <v>181.71</v>
      </c>
      <c r="CI7" s="25">
        <v>188.51</v>
      </c>
      <c r="CJ7" s="25">
        <v>189.43</v>
      </c>
      <c r="CK7" s="25">
        <v>177.56</v>
      </c>
      <c r="CL7" s="25">
        <v>61.2</v>
      </c>
      <c r="CM7" s="25">
        <v>61.16</v>
      </c>
      <c r="CN7" s="25">
        <v>60.41</v>
      </c>
      <c r="CO7" s="25">
        <v>60.39</v>
      </c>
      <c r="CP7" s="25">
        <v>60.96</v>
      </c>
      <c r="CQ7" s="25">
        <v>55.14</v>
      </c>
      <c r="CR7" s="25">
        <v>55.89</v>
      </c>
      <c r="CS7" s="25">
        <v>55.72</v>
      </c>
      <c r="CT7" s="25">
        <v>55.31</v>
      </c>
      <c r="CU7" s="25">
        <v>55.14</v>
      </c>
      <c r="CV7" s="25">
        <v>59.81</v>
      </c>
      <c r="CW7" s="25">
        <v>93.5</v>
      </c>
      <c r="CX7" s="25">
        <v>96.35</v>
      </c>
      <c r="CY7" s="25">
        <v>98.35</v>
      </c>
      <c r="CZ7" s="25">
        <v>97.44</v>
      </c>
      <c r="DA7" s="25">
        <v>95.76</v>
      </c>
      <c r="DB7" s="25">
        <v>81.39</v>
      </c>
      <c r="DC7" s="25">
        <v>81.27</v>
      </c>
      <c r="DD7" s="25">
        <v>81.260000000000005</v>
      </c>
      <c r="DE7" s="25">
        <v>80.36</v>
      </c>
      <c r="DF7" s="25">
        <v>80.13</v>
      </c>
      <c r="DG7" s="25">
        <v>89.42</v>
      </c>
      <c r="DH7" s="25">
        <v>60.82</v>
      </c>
      <c r="DI7" s="25">
        <v>60.93</v>
      </c>
      <c r="DJ7" s="25">
        <v>61.58</v>
      </c>
      <c r="DK7" s="25">
        <v>61.95</v>
      </c>
      <c r="DL7" s="25">
        <v>62.05</v>
      </c>
      <c r="DM7" s="25">
        <v>49.92</v>
      </c>
      <c r="DN7" s="25">
        <v>50.63</v>
      </c>
      <c r="DO7" s="25">
        <v>51.29</v>
      </c>
      <c r="DP7" s="25">
        <v>52.2</v>
      </c>
      <c r="DQ7" s="25">
        <v>52.7</v>
      </c>
      <c r="DR7" s="25">
        <v>52.02</v>
      </c>
      <c r="DS7" s="25">
        <v>0</v>
      </c>
      <c r="DT7" s="25">
        <v>0</v>
      </c>
      <c r="DU7" s="25">
        <v>8.58</v>
      </c>
      <c r="DV7" s="25">
        <v>15.91</v>
      </c>
      <c r="DW7" s="25">
        <v>15.81</v>
      </c>
      <c r="DX7" s="25">
        <v>16.88</v>
      </c>
      <c r="DY7" s="25">
        <v>18.28</v>
      </c>
      <c r="DZ7" s="25">
        <v>19.61</v>
      </c>
      <c r="EA7" s="25">
        <v>20.73</v>
      </c>
      <c r="EB7" s="25">
        <v>22.86</v>
      </c>
      <c r="EC7" s="25">
        <v>25.37</v>
      </c>
      <c r="ED7" s="25">
        <v>0</v>
      </c>
      <c r="EE7" s="25">
        <v>0</v>
      </c>
      <c r="EF7" s="25">
        <v>0</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2025-01-24T06:47:17Z</dcterms:created>
  <dcterms:modified xsi:type="dcterms:W3CDTF">2025-02-17T01:28:34Z</dcterms:modified>
  <cp:category/>
</cp:coreProperties>
</file>