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002\共有\0520総務部財政課\02 財政係\R06財政係電子ファイル\E01財務（財政）\E0101(財政調査報告）\003地方公営企業関係調査\20250121公営企業に係る経営比較分析表（令和５年度決算）の分析等について（依頼）\04市回答\"/>
    </mc:Choice>
  </mc:AlternateContent>
  <xr:revisionPtr revIDLastSave="0" documentId="13_ncr:1_{AA59BF69-DA11-4CF0-952A-33D2EA680C46}" xr6:coauthVersionLast="47" xr6:coauthVersionMax="47" xr10:uidLastSave="{00000000-0000-0000-0000-000000000000}"/>
  <workbookProtection workbookAlgorithmName="SHA-512" workbookHashValue="+dachMIqwpsY4k7B2coksmbQvSd5LAYGvI88YST8Tuvo+g/xPtATwKXT+DuLy/o6N3MEUe66gDspLO4PLO5Elg==" workbookSaltValue="PtvSNA2S11JZasj/UpWSAg==" workbookSpinCount="100000" lockStructure="1"/>
  <bookViews>
    <workbookView xWindow="20370" yWindow="-120" windowWidth="19440" windowHeight="148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I10" i="4" s="1"/>
  <c r="N6" i="5"/>
  <c r="B10" i="4" s="1"/>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L10" i="4"/>
  <c r="W10" i="4"/>
  <c r="AT8" i="4"/>
  <c r="AD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<sst xmlns="http://schemas.openxmlformats.org/spreadsheetml/2006/main" count="228" uniqueCount="114">
  <si>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</si>
  <si>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</si>
  <si>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</si>
  <si>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</si>
  <si>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</si>
  <si>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</si>
  <si>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</si>
  <si>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</si>
  <si>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</si>
  <si>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</si>
  <si>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</si>
  <si>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</si>
  <si>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</si>
  <si>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</si>
  <si>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</si>
  <si>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</si>
  <si>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</si>
  <si>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</si>
  <si>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</si>
  <si>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</si>
  <si>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</si>
  <si>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</si>
  <si>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</si>
  <si>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</si>
  <si>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</si>
  <si>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</si>
  <si>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</si>
  <si>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</si>
  <si>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</si>
  <si>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</si>
  <si>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</si>
  <si>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</si>
  <si>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</si>
  <si>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</si>
  <si>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</si>
  <si>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</si>
  <si>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</si>
  <si>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</si>
  <si>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</si>
  <si>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</si>
  <si>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</si>
  <si>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</si>
  <si>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</si>
  <si>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</si>
  <si>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</si>
  <si>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</si>
  <si>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</si>
  <si>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</si>
  <si>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</si>
  <si>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</si>
  <si>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</si>
  <si>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</si>
  <si>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</si>
  <si>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</si>
  <si>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</si>
  <si>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</si>
  <si>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</si>
  <si>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</si>
  <si>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</si>
  <si>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</si>
  <si>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</si>
  <si>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</si>
  <si>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</si>
  <si>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</si>
  <si>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</si>
  <si>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</si>
  <si>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</si>
  <si>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</si>
  <si>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</si>
  <si>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</si>
  <si>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</si>
  <si>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</si>
  <si>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</si>
  <si>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</si>
  <si>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</si>
  <si>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</si>
  <si>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</si>
  <si>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</si>
  <si>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</si>
  <si>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</si>
  <si>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</si>
  <si>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</si>
  <si>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</si>
  <si>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</si>
  <si>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</si>
  <si>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</si>
  <si>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</si>
  <si>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</si>
  <si>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</si>
  <si>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</si>
  <si>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</si>
  <si>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</si>
  <si>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</si>
  <si>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</si>
  <si>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</si>
  <si>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</si>
  <si>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</si>
  <si>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</si>
  <si>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</si>
  <si>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</si>
  <si>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</si>
  <si>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</si>
  <si>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</si>
  <si>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</si>
  <si>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</si>
  <si>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</si>
  <si>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</si>
  <si>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</si>
  <si>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</si>
  <si>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</si>
  <si>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</si>
  <si>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経常収支比率及び料金回収率は、類似団体平均を下回っており、高料金対策として、一般会計からの繰入金及び市町村水道総合対策事業補助金等の給水収益以外の収入で賄われているのが現状である。
　企業債残高対給水収益比率は類似団体と比較して非常に高い状況にある。原因は、創設時に発行した企業債の残高が大きいためである。
　流動比率は類似団体平均を上回っており、流動負債に対する支払能力は健全である。
　料金回収率が低い原因は、普及率が低いため有収水量が少なく、給水原価が類似団体と比較しても極端に高いためである。
　給水原価が類似団体と比較して高い理由は、普及率の低さに起因して有収水量が少ないことと、経常費用に占める減価償却費の割合が高いことに求められる。
　創設期の事業が終了し、平成20年度以降企業債を発行していないため、企業債残高対給水収益比率は減少傾向が続いている。
　施設利用率及び有収率は類似団体平均を上回っている。</t>
    <rPh sb="1" eb="3">
      <t>ケイジョウ</t>
    </rPh>
    <rPh sb="3" eb="5">
      <t>シュウシ</t>
    </rPh>
    <rPh sb="5" eb="7">
      <t>ヒリツ</t>
    </rPh>
    <rPh sb="7" eb="8">
      <t>オヨ</t>
    </rPh>
    <rPh sb="9" eb="11">
      <t>リョウキン</t>
    </rPh>
    <rPh sb="11" eb="13">
      <t>カイシュウ</t>
    </rPh>
    <rPh sb="13" eb="14">
      <t>リツ</t>
    </rPh>
    <rPh sb="16" eb="18">
      <t>ルイジ</t>
    </rPh>
    <rPh sb="18" eb="20">
      <t>ダンタイ</t>
    </rPh>
    <rPh sb="20" eb="22">
      <t>ヘイキン</t>
    </rPh>
    <rPh sb="23" eb="25">
      <t>シタマワ</t>
    </rPh>
    <rPh sb="65" eb="66">
      <t>トウ</t>
    </rPh>
    <rPh sb="67" eb="69">
      <t>キュウスイ</t>
    </rPh>
    <rPh sb="69" eb="71">
      <t>シュウエキ</t>
    </rPh>
    <rPh sb="71" eb="73">
      <t>イガイ</t>
    </rPh>
    <rPh sb="74" eb="76">
      <t>シュウニュウ</t>
    </rPh>
    <rPh sb="77" eb="78">
      <t>マカナ</t>
    </rPh>
    <rPh sb="85" eb="87">
      <t>ゲンジョウ</t>
    </rPh>
    <rPh sb="115" eb="117">
      <t>ヒジョウ</t>
    </rPh>
    <rPh sb="139" eb="143">
      <t>リュウドウヒリツ</t>
    </rPh>
    <rPh sb="150" eb="151">
      <t>クラ</t>
    </rPh>
    <rPh sb="153" eb="154">
      <t>タカ</t>
    </rPh>
    <rPh sb="155" eb="157">
      <t>スイジュン</t>
    </rPh>
    <rPh sb="165" eb="167">
      <t>ヘイキン</t>
    </rPh>
    <rPh sb="168" eb="170">
      <t>ウワマワ</t>
    </rPh>
    <rPh sb="180" eb="182">
      <t>リョウキン</t>
    </rPh>
    <rPh sb="182" eb="184">
      <t>カイシュウ</t>
    </rPh>
    <rPh sb="184" eb="185">
      <t>リツ</t>
    </rPh>
    <rPh sb="186" eb="187">
      <t>ヒク</t>
    </rPh>
    <rPh sb="188" eb="190">
      <t>ゲンイン</t>
    </rPh>
    <rPh sb="192" eb="194">
      <t>フキュウ</t>
    </rPh>
    <rPh sb="194" eb="195">
      <t>リツ</t>
    </rPh>
    <rPh sb="196" eb="197">
      <t>ヒク</t>
    </rPh>
    <rPh sb="200" eb="201">
      <t>ア</t>
    </rPh>
    <rPh sb="201" eb="202">
      <t>シュウ</t>
    </rPh>
    <rPh sb="202" eb="204">
      <t>スイリョウ</t>
    </rPh>
    <rPh sb="205" eb="206">
      <t>スク</t>
    </rPh>
    <rPh sb="209" eb="211">
      <t>キュウスイ</t>
    </rPh>
    <rPh sb="211" eb="213">
      <t>ゲンカ</t>
    </rPh>
    <rPh sb="214" eb="216">
      <t>ルイジ</t>
    </rPh>
    <rPh sb="216" eb="218">
      <t>ダンタイ</t>
    </rPh>
    <rPh sb="219" eb="221">
      <t>ヒカク</t>
    </rPh>
    <rPh sb="224" eb="226">
      <t>キョクタン</t>
    </rPh>
    <rPh sb="227" eb="228">
      <t>タカ</t>
    </rPh>
    <rPh sb="269" eb="271">
      <t>リユウ</t>
    </rPh>
    <rPh sb="273" eb="276">
      <t>フキュウリツ</t>
    </rPh>
    <rPh sb="277" eb="278">
      <t>ヒク</t>
    </rPh>
    <rPh sb="280" eb="282">
      <t>キイン</t>
    </rPh>
    <rPh sb="301" eb="302">
      <t>シ</t>
    </rPh>
    <rPh sb="318" eb="319">
      <t>モト</t>
    </rPh>
    <rPh sb="331" eb="333">
      <t>トウメン</t>
    </rPh>
    <rPh sb="334" eb="335">
      <t>アイダ</t>
    </rPh>
    <rPh sb="336" eb="338">
      <t>ゲンショウ</t>
    </rPh>
    <rPh sb="338" eb="340">
      <t>ケイコウ</t>
    </rPh>
    <rPh sb="341" eb="342">
      <t>ツヅ</t>
    </rPh>
    <rPh sb="346" eb="348">
      <t>スイソク</t>
    </rPh>
    <rPh sb="354" eb="356">
      <t>シセツ</t>
    </rPh>
    <rPh sb="356" eb="359">
      <t>リヨウリツ</t>
    </rPh>
    <rPh sb="360" eb="362">
      <t>ルイジ</t>
    </rPh>
    <rPh sb="362" eb="364">
      <t>ダンタイ</t>
    </rPh>
    <rPh sb="367" eb="368">
      <t>タカ</t>
    </rPh>
    <rPh sb="370" eb="371">
      <t>ア</t>
    </rPh>
    <rPh sb="371" eb="372">
      <t>シュウ</t>
    </rPh>
    <rPh sb="374" eb="376">
      <t>ウワマワ</t>
    </rPh>
    <rPh sb="390" eb="391">
      <t>オヨ</t>
    </rPh>
    <rPh sb="396" eb="398">
      <t>ルイジ</t>
    </rPh>
    <rPh sb="398" eb="400">
      <t>ダンタイ</t>
    </rPh>
    <phoneticPr fontId="4"/>
  </si>
  <si>
    <t>　有形固定資産減価償却率は、類似団体平均をやや上回っている。比較的新しい事業であるため、創設以来、大きな資産の取得がないことから定額法による償却の推移を単に表している。
　なお、電気設備等は、法定耐用年数を超えたものが多く、今後、計画的･効率的な更新に取り組んでいく必要がある。
　また、管路については供用開始が平成13年と比較的新しいため法定耐用年数を超えたものが無く、管路経年化率、更新率はともに0％である。
　</t>
    <rPh sb="1" eb="2">
      <t>ア</t>
    </rPh>
    <rPh sb="2" eb="3">
      <t>カタチ</t>
    </rPh>
    <rPh sb="3" eb="5">
      <t>コテイ</t>
    </rPh>
    <rPh sb="5" eb="7">
      <t>シサン</t>
    </rPh>
    <rPh sb="7" eb="9">
      <t>ゲンカ</t>
    </rPh>
    <rPh sb="9" eb="11">
      <t>ショウキャク</t>
    </rPh>
    <rPh sb="11" eb="12">
      <t>リツ</t>
    </rPh>
    <rPh sb="14" eb="16">
      <t>ルイジ</t>
    </rPh>
    <rPh sb="16" eb="18">
      <t>ダンタイ</t>
    </rPh>
    <rPh sb="18" eb="20">
      <t>ヘイキン</t>
    </rPh>
    <rPh sb="23" eb="25">
      <t>ウワマワ</t>
    </rPh>
    <rPh sb="30" eb="33">
      <t>ヒカクテキ</t>
    </rPh>
    <rPh sb="33" eb="34">
      <t>アタラ</t>
    </rPh>
    <rPh sb="36" eb="38">
      <t>ジギョウ</t>
    </rPh>
    <rPh sb="44" eb="48">
      <t>ソウセツイライ</t>
    </rPh>
    <rPh sb="49" eb="50">
      <t>オオ</t>
    </rPh>
    <rPh sb="52" eb="54">
      <t>シサン</t>
    </rPh>
    <rPh sb="55" eb="57">
      <t>シュトク</t>
    </rPh>
    <rPh sb="64" eb="67">
      <t>テイガクホウ</t>
    </rPh>
    <rPh sb="73" eb="75">
      <t>スイイ</t>
    </rPh>
    <rPh sb="78" eb="79">
      <t>アラワ</t>
    </rPh>
    <rPh sb="89" eb="90">
      <t>トウ</t>
    </rPh>
    <rPh sb="92" eb="94">
      <t>ホウテイ</t>
    </rPh>
    <rPh sb="94" eb="96">
      <t>タイヨウ</t>
    </rPh>
    <rPh sb="96" eb="98">
      <t>ネンスウ</t>
    </rPh>
    <rPh sb="99" eb="100">
      <t>コ</t>
    </rPh>
    <rPh sb="105" eb="106">
      <t>オオ</t>
    </rPh>
    <rPh sb="109" eb="110">
      <t>オオ</t>
    </rPh>
    <rPh sb="111" eb="114">
      <t>ケイカクテキ</t>
    </rPh>
    <rPh sb="115" eb="118">
      <t>コウリツテキ</t>
    </rPh>
    <rPh sb="119" eb="121">
      <t>コウシン</t>
    </rPh>
    <rPh sb="122" eb="123">
      <t>ト</t>
    </rPh>
    <rPh sb="124" eb="125">
      <t>ク</t>
    </rPh>
    <rPh sb="129" eb="131">
      <t>ヒツヨウ</t>
    </rPh>
    <rPh sb="140" eb="142">
      <t>カンロ</t>
    </rPh>
    <rPh sb="147" eb="149">
      <t>キョウヨウ</t>
    </rPh>
    <rPh sb="149" eb="151">
      <t>カイシ</t>
    </rPh>
    <rPh sb="152" eb="154">
      <t>ヘイセイ</t>
    </rPh>
    <rPh sb="156" eb="157">
      <t>ネン</t>
    </rPh>
    <rPh sb="158" eb="161">
      <t>ヒカクテキ</t>
    </rPh>
    <rPh sb="161" eb="162">
      <t>アタラ</t>
    </rPh>
    <rPh sb="166" eb="168">
      <t>ホウテイ</t>
    </rPh>
    <rPh sb="168" eb="170">
      <t>タイヨウ</t>
    </rPh>
    <rPh sb="170" eb="172">
      <t>ネンスウ</t>
    </rPh>
    <rPh sb="173" eb="174">
      <t>コ</t>
    </rPh>
    <rPh sb="179" eb="180">
      <t>ナ</t>
    </rPh>
    <rPh sb="182" eb="184">
      <t>カンロ</t>
    </rPh>
    <rPh sb="184" eb="187">
      <t>ケイネンカ</t>
    </rPh>
    <rPh sb="187" eb="188">
      <t>リツ</t>
    </rPh>
    <rPh sb="193" eb="196">
      <t>コウシンリツ</t>
    </rPh>
    <phoneticPr fontId="4"/>
  </si>
  <si>
    <t>　経営面では、供用開始から日が浅いことから、今後も普及率、有収水量は増加を見込んでいるものの、施設等が更新時期を迎えてくるため、更新需要の発生が見込まれる。
　今後、安定的な事業運営を行っていくためには、未加入世帯への普及促進による普及率の向上及び効果的な水道施設の更新計画等の見直しが必要である。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5">
      <t>ジキ</t>
    </rPh>
    <rPh sb="56" eb="57">
      <t>ムカ</t>
    </rPh>
    <rPh sb="64" eb="66">
      <t>コウシン</t>
    </rPh>
    <rPh sb="66" eb="68">
      <t>ジュヨウ</t>
    </rPh>
    <rPh sb="69" eb="71">
      <t>ハッセイ</t>
    </rPh>
    <rPh sb="72" eb="74">
      <t>ミコ</t>
    </rPh>
    <rPh sb="80" eb="82">
      <t>コンゴ</t>
    </rPh>
    <rPh sb="83" eb="86">
      <t>アンテイテキ</t>
    </rPh>
    <rPh sb="87" eb="89">
      <t>ジギョウ</t>
    </rPh>
    <rPh sb="89" eb="91">
      <t>ウンエイ</t>
    </rPh>
    <rPh sb="92" eb="93">
      <t>オコナ</t>
    </rPh>
    <rPh sb="102" eb="105">
      <t>ミカニュウ</t>
    </rPh>
    <rPh sb="105" eb="107">
      <t>セタイ</t>
    </rPh>
    <rPh sb="109" eb="111">
      <t>フキュウ</t>
    </rPh>
    <rPh sb="111" eb="113">
      <t>ソクシン</t>
    </rPh>
    <rPh sb="116" eb="118">
      <t>フキュウ</t>
    </rPh>
    <rPh sb="118" eb="119">
      <t>リツ</t>
    </rPh>
    <rPh sb="120" eb="122">
      <t>コウジョウ</t>
    </rPh>
    <rPh sb="122" eb="123">
      <t>オヨ</t>
    </rPh>
    <rPh sb="124" eb="127">
      <t>コウカテキ</t>
    </rPh>
    <rPh sb="128" eb="130">
      <t>スイドウ</t>
    </rPh>
    <rPh sb="130" eb="132">
      <t>シセツ</t>
    </rPh>
    <rPh sb="133" eb="137">
      <t>コウシンケイカク</t>
    </rPh>
    <rPh sb="137" eb="138">
      <t>トウ</t>
    </rPh>
    <rPh sb="139" eb="141">
      <t>ミナオ</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</si>
</sst>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B-4A43-B18B-C8C86B52C0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CC1B-4A43-B18B-C8C86B52C0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51.52</c:v>
                </c:pt>
                <c:pt idx="1">
                  <c:v>52.42</c:v>
                </c:pt>
                <c:pt idx="2">
                  <c:v>52.69</c:v>
                </c:pt>
                <c:pt idx="3">
                  <c:v>54.06</c:v>
                </c:pt>
                <c:pt idx="4">
                  <c:v>54.12</c:v>
                </c:pt>
              </c:numCache>
            </c:numRef>
          </c:val>
          <c:extLst>
            <c:ext xmlns:c16="http://schemas.microsoft.com/office/drawing/2014/chart" uri="{C3380CC4-5D6E-409C-BE32-E72D297353CC}">
              <c16:uniqueId val="{00000000-5A58-4904-8774-E5886A3314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A58-4904-8774-E5886A3314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92.23</c:v>
                </c:pt>
                <c:pt idx="1">
                  <c:v>91.96</c:v>
                </c:pt>
                <c:pt idx="2">
                  <c:v>91.37</c:v>
                </c:pt>
                <c:pt idx="3">
                  <c:v>89.63</c:v>
                </c:pt>
                <c:pt idx="4">
                  <c:v>91.35</c:v>
                </c:pt>
              </c:numCache>
            </c:numRef>
          </c:val>
          <c:extLst>
            <c:ext xmlns:c16="http://schemas.microsoft.com/office/drawing/2014/chart" uri="{C3380CC4-5D6E-409C-BE32-E72D297353CC}">
              <c16:uniqueId val="{00000000-A1D6-48D7-9101-EFF97DDF4E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A1D6-48D7-9101-EFF97DDF4E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115.52</c:v>
                </c:pt>
                <c:pt idx="1">
                  <c:v>111.83</c:v>
                </c:pt>
                <c:pt idx="2">
                  <c:v>107.96</c:v>
                </c:pt>
                <c:pt idx="3">
                  <c:v>108.11</c:v>
                </c:pt>
                <c:pt idx="4">
                  <c:v>102.94</c:v>
                </c:pt>
              </c:numCache>
            </c:numRef>
          </c:val>
          <c:extLst>
            <c:ext xmlns:c16="http://schemas.microsoft.com/office/drawing/2014/chart" uri="{C3380CC4-5D6E-409C-BE32-E72D297353CC}">
              <c16:uniqueId val="{00000000-7BA5-40CF-B91D-3C30CC1119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7BA5-40CF-B91D-3C30CC1119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47.33</c:v>
                </c:pt>
                <c:pt idx="1">
                  <c:v>49.28</c:v>
                </c:pt>
                <c:pt idx="2">
                  <c:v>51.23</c:v>
                </c:pt>
                <c:pt idx="3">
                  <c:v>53.18</c:v>
                </c:pt>
                <c:pt idx="4">
                  <c:v>54.78</c:v>
                </c:pt>
              </c:numCache>
            </c:numRef>
          </c:val>
          <c:extLst>
            <c:ext xmlns:c16="http://schemas.microsoft.com/office/drawing/2014/chart" uri="{C3380CC4-5D6E-409C-BE32-E72D297353CC}">
              <c16:uniqueId val="{00000000-AC7D-4F2A-844F-12219B2E8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C7D-4F2A-844F-12219B2E8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8-427B-A200-B5A4D5867C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D148-427B-A200-B5A4D5867C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0-409E-8008-150FF071D8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49A0-409E-8008-150FF071D8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642.30999999999995</c:v>
                </c:pt>
                <c:pt idx="1">
                  <c:v>609.87</c:v>
                </c:pt>
                <c:pt idx="2">
                  <c:v>571.45000000000005</c:v>
                </c:pt>
                <c:pt idx="3">
                  <c:v>543.36</c:v>
                </c:pt>
                <c:pt idx="4">
                  <c:v>493.02</c:v>
                </c:pt>
              </c:numCache>
            </c:numRef>
          </c:val>
          <c:extLst>
            <c:ext xmlns:c16="http://schemas.microsoft.com/office/drawing/2014/chart" uri="{C3380CC4-5D6E-409C-BE32-E72D297353CC}">
              <c16:uniqueId val="{00000000-5BA8-452C-B9CB-F96CA856FE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5BA8-452C-B9CB-F96CA856FE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1898.68</c:v>
                </c:pt>
                <c:pt idx="1">
                  <c:v>1725.28</c:v>
                </c:pt>
                <c:pt idx="2">
                  <c:v>1572.24</c:v>
                </c:pt>
                <c:pt idx="3">
                  <c:v>1405.06</c:v>
                </c:pt>
                <c:pt idx="4">
                  <c:v>1221.07</c:v>
                </c:pt>
              </c:numCache>
            </c:numRef>
          </c:val>
          <c:extLst>
            <c:ext xmlns:c16="http://schemas.microsoft.com/office/drawing/2014/chart" uri="{C3380CC4-5D6E-409C-BE32-E72D297353CC}">
              <c16:uniqueId val="{00000000-9546-4B4F-A274-4A6AB11877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546-4B4F-A274-4A6AB11877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46</c:v>
                </c:pt>
                <c:pt idx="1">
                  <c:v>49.79</c:v>
                </c:pt>
                <c:pt idx="2">
                  <c:v>49.2</c:v>
                </c:pt>
                <c:pt idx="3">
                  <c:v>50.64</c:v>
                </c:pt>
                <c:pt idx="4">
                  <c:v>50.24</c:v>
                </c:pt>
              </c:numCache>
            </c:numRef>
          </c:val>
          <c:extLst>
            <c:ext xmlns:c16="http://schemas.microsoft.com/office/drawing/2014/chart" uri="{C3380CC4-5D6E-409C-BE32-E72D297353CC}">
              <c16:uniqueId val="{00000000-D58B-4E4F-B628-ED93817FF7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D58B-4E4F-B628-ED93817FF7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470.57</c:v>
                </c:pt>
                <c:pt idx="1">
                  <c:v>434.99</c:v>
                </c:pt>
                <c:pt idx="2">
                  <c:v>440.79</c:v>
                </c:pt>
                <c:pt idx="3">
                  <c:v>428.85</c:v>
                </c:pt>
                <c:pt idx="4">
                  <c:v>431.6</c:v>
                </c:pt>
              </c:numCache>
            </c:numRef>
          </c:val>
          <c:extLst>
            <c:ext xmlns:c16="http://schemas.microsoft.com/office/drawing/2014/chart" uri="{C3380CC4-5D6E-409C-BE32-E72D297353CC}">
              <c16:uniqueId val="{00000000-9A87-4969-B609-D694D2325D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A87-4969-B609-D694D2325D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山武市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48369</v>
      </c>
      <c r="AM8" s="44"/>
      <c r="AN8" s="44"/>
      <c r="AO8" s="44"/>
      <c r="AP8" s="44"/>
      <c r="AQ8" s="44"/>
      <c r="AR8" s="44"/>
      <c r="AS8" s="44"/>
      <c r="AT8" s="45">
        <f>データ!$S$6</f>
        <v>146.77000000000001</v>
      </c>
      <c r="AU8" s="46"/>
      <c r="AV8" s="46"/>
      <c r="AW8" s="46"/>
      <c r="AX8" s="46"/>
      <c r="AY8" s="46"/>
      <c r="AZ8" s="46"/>
      <c r="BA8" s="46"/>
      <c r="BB8" s="47">
        <f>データ!$T$6</f>
        <v>329.56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69.319999999999993</v>
      </c>
      <c r="J10" s="46"/>
      <c r="K10" s="46"/>
      <c r="L10" s="46"/>
      <c r="M10" s="46"/>
      <c r="N10" s="46"/>
      <c r="O10" s="80"/>
      <c r="P10" s="47">
        <f>データ!$P$6</f>
        <v>16.260000000000002</v>
      </c>
      <c r="Q10" s="47"/>
      <c r="R10" s="47"/>
      <c r="S10" s="47"/>
      <c r="T10" s="47"/>
      <c r="U10" s="47"/>
      <c r="V10" s="47"/>
      <c r="W10" s="44">
        <f>データ!$Q$6</f>
        <v>4312</v>
      </c>
      <c r="X10" s="44"/>
      <c r="Y10" s="44"/>
      <c r="Z10" s="44"/>
      <c r="AA10" s="44"/>
      <c r="AB10" s="44"/>
      <c r="AC10" s="44"/>
      <c r="AD10" s="2"/>
      <c r="AE10" s="2"/>
      <c r="AF10" s="2"/>
      <c r="AG10" s="2"/>
      <c r="AH10" s="2"/>
      <c r="AI10" s="2"/>
      <c r="AJ10" s="2"/>
      <c r="AK10" s="2"/>
      <c r="AL10" s="44">
        <f>データ!$U$6</f>
        <v>7806</v>
      </c>
      <c r="AM10" s="44"/>
      <c r="AN10" s="44"/>
      <c r="AO10" s="44"/>
      <c r="AP10" s="44"/>
      <c r="AQ10" s="44"/>
      <c r="AR10" s="44"/>
      <c r="AS10" s="44"/>
      <c r="AT10" s="45">
        <f>データ!$V$6</f>
        <v>34.06</v>
      </c>
      <c r="AU10" s="46"/>
      <c r="AV10" s="46"/>
      <c r="AW10" s="46"/>
      <c r="AX10" s="46"/>
      <c r="AY10" s="46"/>
      <c r="AZ10" s="46"/>
      <c r="BA10" s="46"/>
      <c r="BB10" s="47">
        <f>データ!$W$6</f>
        <v>229.18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112</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VNEtpYyI/2t2DHWXWkkpOWAaX4mLOZfSRo72EwSEBZcmdyUGY0PIcHnbiKeFdzsMX7H6tog4/g3f2WkbXSPsg==" saltValue="6dg2oNgvIz8YlcMQLAJV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122378</v>
      </c>
      <c r="D6" s="20">
        <f t="shared" si="3"/>
        <v>46</v>
      </c>
      <c r="E6" s="20">
        <f t="shared" si="3"/>
        <v>1</v>
      </c>
      <c r="F6" s="20">
        <f t="shared" si="3"/>
        <v>0</v>
      </c>
      <c r="G6" s="20">
        <f t="shared" si="3"/>
        <v>1</v>
      </c>
      <c r="H6" s="20" t="str">
        <f t="shared" si="3"/>
        <v>千葉県　山武市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69.319999999999993</v>
      </c>
      <c r="P6" s="21">
        <f t="shared" si="3"/>
        <v>16.260000000000002</v>
      </c>
      <c r="Q6" s="21">
        <f t="shared" si="3"/>
        <v>4312</v>
      </c>
      <c r="R6" s="21">
        <f t="shared" si="3"/>
        <v>48369</v>
      </c>
      <c r="S6" s="21">
        <f t="shared" si="3"/>
        <v>146.77000000000001</v>
      </c>
      <c r="T6" s="21">
        <f t="shared" si="3"/>
        <v>329.56</v>
      </c>
      <c r="U6" s="21">
        <f t="shared" si="3"/>
        <v>7806</v>
      </c>
      <c r="V6" s="21">
        <f t="shared" si="3"/>
        <v>34.06</v>
      </c>
      <c r="W6" s="21">
        <f t="shared" si="3"/>
        <v>229.18</v>
      </c>
      <c r="X6" s="22">
        <f>IF(X7="",NA(),X7)</f>
        <v>115.52</v>
      </c>
      <c r="Y6" s="22">
        <f t="shared" ref="Y6:AG6" si="4">IF(Y7="",NA(),Y7)</f>
        <v>111.83</v>
      </c>
      <c r="Z6" s="22">
        <f t="shared" si="4"/>
        <v>107.96</v>
      </c>
      <c r="AA6" s="22">
        <f t="shared" si="4"/>
        <v>108.11</v>
      </c>
      <c r="AB6" s="22">
        <f t="shared" si="4"/>
        <v>102.94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642.30999999999995</v>
      </c>
      <c r="AU6" s="22">
        <f t="shared" ref="AU6:BC6" si="6">IF(AU7="",NA(),AU7)</f>
        <v>609.87</v>
      </c>
      <c r="AV6" s="22">
        <f t="shared" si="6"/>
        <v>571.45000000000005</v>
      </c>
      <c r="AW6" s="22">
        <f t="shared" si="6"/>
        <v>543.36</v>
      </c>
      <c r="AX6" s="22">
        <f t="shared" si="6"/>
        <v>493.02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1898.68</v>
      </c>
      <c r="BF6" s="22">
        <f t="shared" ref="BF6:BN6" si="7">IF(BF7="",NA(),BF7)</f>
        <v>1725.28</v>
      </c>
      <c r="BG6" s="22">
        <f t="shared" si="7"/>
        <v>1572.24</v>
      </c>
      <c r="BH6" s="22">
        <f t="shared" si="7"/>
        <v>1405.06</v>
      </c>
      <c r="BI6" s="22">
        <f t="shared" si="7"/>
        <v>1221.07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46</v>
      </c>
      <c r="BQ6" s="22">
        <f t="shared" ref="BQ6:BY6" si="8">IF(BQ7="",NA(),BQ7)</f>
        <v>49.79</v>
      </c>
      <c r="BR6" s="22">
        <f t="shared" si="8"/>
        <v>49.2</v>
      </c>
      <c r="BS6" s="22">
        <f t="shared" si="8"/>
        <v>50.64</v>
      </c>
      <c r="BT6" s="22">
        <f t="shared" si="8"/>
        <v>50.24</v>
      </c>
      <c r="BU6" s="22">
        <f t="shared" si="8"/>
        <v>87.11</v>
      </c>
      <c r="BV6" s="22">
        <f t="shared" si="8"/>
        <v>82.78</v>
      </c>
      <c r="BW6" s="22">
        <f t="shared" si="8"/>
        <v>84.82</v>
      </c>
      <c r="BX6" s="22">
        <f t="shared" si="8"/>
        <v>82.29</v>
      </c>
      <c r="BY6" s="22">
        <f t="shared" si="8"/>
        <v>84.16</v>
      </c>
      <c r="BZ6" s="21" t="str">
        <f>IF(BZ7="","",IF(BZ7="-","【-】","【"&amp;SUBSTITUTE(TEXT(BZ7,"#,##0.00"),"-","△")&amp;"】"))</f>
        <v>【97.82】</v>
      </c>
      <c r="CA6" s="22">
        <f>IF(CA7="",NA(),CA7)</f>
        <v>470.57</v>
      </c>
      <c r="CB6" s="22">
        <f t="shared" ref="CB6:CJ6" si="9">IF(CB7="",NA(),CB7)</f>
        <v>434.99</v>
      </c>
      <c r="CC6" s="22">
        <f t="shared" si="9"/>
        <v>440.79</v>
      </c>
      <c r="CD6" s="22">
        <f t="shared" si="9"/>
        <v>428.85</v>
      </c>
      <c r="CE6" s="22">
        <f t="shared" si="9"/>
        <v>431.6</v>
      </c>
      <c r="CF6" s="22">
        <f t="shared" si="9"/>
        <v>223.98</v>
      </c>
      <c r="CG6" s="22">
        <f t="shared" si="9"/>
        <v>225.09</v>
      </c>
      <c r="CH6" s="22">
        <f t="shared" si="9"/>
        <v>224.82</v>
      </c>
      <c r="CI6" s="22">
        <f t="shared" si="9"/>
        <v>230.85</v>
      </c>
      <c r="CJ6" s="22">
        <f t="shared" si="9"/>
        <v>230.21</v>
      </c>
      <c r="CK6" s="21" t="str">
        <f>IF(CK7="","",IF(CK7="-","【-】","【"&amp;SUBSTITUTE(TEXT(CK7,"#,##0.00"),"-","△")&amp;"】"))</f>
        <v>【177.56】</v>
      </c>
      <c r="CL6" s="22">
        <f>IF(CL7="",NA(),CL7)</f>
        <v>51.52</v>
      </c>
      <c r="CM6" s="22">
        <f t="shared" ref="CM6:CU6" si="10">IF(CM7="",NA(),CM7)</f>
        <v>52.42</v>
      </c>
      <c r="CN6" s="22">
        <f t="shared" si="10"/>
        <v>52.69</v>
      </c>
      <c r="CO6" s="22">
        <f t="shared" si="10"/>
        <v>54.06</v>
      </c>
      <c r="CP6" s="22">
        <f t="shared" si="10"/>
        <v>54.12</v>
      </c>
      <c r="CQ6" s="22">
        <f t="shared" si="10"/>
        <v>49.64</v>
      </c>
      <c r="CR6" s="22">
        <f t="shared" si="10"/>
        <v>49.38</v>
      </c>
      <c r="CS6" s="22">
        <f t="shared" si="10"/>
        <v>50.09</v>
      </c>
      <c r="CT6" s="22">
        <f t="shared" si="10"/>
        <v>50.1</v>
      </c>
      <c r="CU6" s="22">
        <f t="shared" si="10"/>
        <v>49.76</v>
      </c>
      <c r="CV6" s="21" t="str">
        <f>IF(CV7="","",IF(CV7="-","【-】","【"&amp;SUBSTITUTE(TEXT(CV7,"#,##0.00"),"-","△")&amp;"】"))</f>
        <v>【59.81】</v>
      </c>
      <c r="CW6" s="22">
        <f>IF(CW7="",NA(),CW7)</f>
        <v>92.23</v>
      </c>
      <c r="CX6" s="22">
        <f t="shared" ref="CX6:DF6" si="11">IF(CX7="",NA(),CX7)</f>
        <v>91.96</v>
      </c>
      <c r="CY6" s="22">
        <f t="shared" si="11"/>
        <v>91.37</v>
      </c>
      <c r="CZ6" s="22">
        <f t="shared" si="11"/>
        <v>89.63</v>
      </c>
      <c r="DA6" s="22">
        <f t="shared" si="11"/>
        <v>91.35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47.33</v>
      </c>
      <c r="DI6" s="22">
        <f t="shared" ref="DI6:DQ6" si="12">IF(DI7="",NA(),DI7)</f>
        <v>49.28</v>
      </c>
      <c r="DJ6" s="22">
        <f t="shared" si="12"/>
        <v>51.23</v>
      </c>
      <c r="DK6" s="22">
        <f t="shared" si="12"/>
        <v>53.18</v>
      </c>
      <c r="DL6" s="22">
        <f t="shared" si="12"/>
        <v>54.78</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122378</v>
      </c>
      <c r="D7" s="24">
        <v>46</v>
      </c>
      <c r="E7" s="24">
        <v>1</v>
      </c>
      <c r="F7" s="24">
        <v>0</v>
      </c>
      <c r="G7" s="24">
        <v>1</v>
      </c>
      <c r="H7" s="24" t="s">
        <v>93</v>
      </c>
      <c r="I7" s="24" t="s">
        <v>94</v>
      </c>
      <c r="J7" s="24" t="s">
        <v>95</v>
      </c>
      <c r="K7" s="24" t="s">
        <v>96</v>
      </c>
      <c r="L7" s="24" t="s">
        <v>97</v>
      </c>
      <c r="M7" s="24" t="s">
        <v>98</v>
      </c>
      <c r="N7" s="25" t="s">
        <v>99</v>
      </c>
      <c r="O7" s="25">
        <v>69.319999999999993</v>
      </c>
      <c r="P7" s="25">
        <v>16.260000000000002</v>
      </c>
      <c r="Q7" s="25">
        <v>4312</v>
      </c>
      <c r="R7" s="25">
        <v>48369</v>
      </c>
      <c r="S7" s="25">
        <v>146.77000000000001</v>
      </c>
      <c r="T7" s="25">
        <v>329.56</v>
      </c>
      <c r="U7" s="25">
        <v>7806</v>
      </c>
      <c r="V7" s="25">
        <v>34.06</v>
      </c>
      <c r="W7" s="25">
        <v>229.18</v>
      </c>
      <c r="X7" s="25">
        <v>115.52</v>
      </c>
      <c r="Y7" s="25">
        <v>111.83</v>
      </c>
      <c r="Z7" s="25">
        <v>107.96</v>
      </c>
      <c r="AA7" s="25">
        <v>108.11</v>
      </c>
      <c r="AB7" s="25">
        <v>102.94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642.30999999999995</v>
      </c>
      <c r="AU7" s="25">
        <v>609.87</v>
      </c>
      <c r="AV7" s="25">
        <v>571.45000000000005</v>
      </c>
      <c r="AW7" s="25">
        <v>543.36</v>
      </c>
      <c r="AX7" s="25">
        <v>493.02</v>
      </c>
      <c r="AY7" s="25">
        <v>301.04000000000002</v>
      </c>
      <c r="AZ7" s="25">
        <v>305.08</v>
      </c>
      <c r="BA7" s="25">
        <v>305.33999999999997</v>
      </c>
      <c r="BB7" s="25">
        <v>310.01</v>
      </c>
      <c r="BC7" s="25">
        <v>311.12</v>
      </c>
      <c r="BD7" s="25">
        <v>243.36</v>
      </c>
      <c r="BE7" s="25">
        <v>1898.68</v>
      </c>
      <c r="BF7" s="25">
        <v>1725.28</v>
      </c>
      <c r="BG7" s="25">
        <v>1572.24</v>
      </c>
      <c r="BH7" s="25">
        <v>1405.06</v>
      </c>
      <c r="BI7" s="25">
        <v>1221.07</v>
      </c>
      <c r="BJ7" s="25">
        <v>551.62</v>
      </c>
      <c r="BK7" s="25">
        <v>585.59</v>
      </c>
      <c r="BL7" s="25">
        <v>561.34</v>
      </c>
      <c r="BM7" s="25">
        <v>538.33000000000004</v>
      </c>
      <c r="BN7" s="25">
        <v>515.14</v>
      </c>
      <c r="BO7" s="25">
        <v>265.93</v>
      </c>
      <c r="BP7" s="25">
        <v>46</v>
      </c>
      <c r="BQ7" s="25">
        <v>49.79</v>
      </c>
      <c r="BR7" s="25">
        <v>49.2</v>
      </c>
      <c r="BS7" s="25">
        <v>50.64</v>
      </c>
      <c r="BT7" s="25">
        <v>50.24</v>
      </c>
      <c r="BU7" s="25">
        <v>87.11</v>
      </c>
      <c r="BV7" s="25">
        <v>82.78</v>
      </c>
      <c r="BW7" s="25">
        <v>84.82</v>
      </c>
      <c r="BX7" s="25">
        <v>82.29</v>
      </c>
      <c r="BY7" s="25">
        <v>84.16</v>
      </c>
      <c r="BZ7" s="25">
        <v>97.82</v>
      </c>
      <c r="CA7" s="25">
        <v>470.57</v>
      </c>
      <c r="CB7" s="25">
        <v>434.99</v>
      </c>
      <c r="CC7" s="25">
        <v>440.79</v>
      </c>
      <c r="CD7" s="25">
        <v>428.85</v>
      </c>
      <c r="CE7" s="25">
        <v>431.6</v>
      </c>
      <c r="CF7" s="25">
        <v>223.98</v>
      </c>
      <c r="CG7" s="25">
        <v>225.09</v>
      </c>
      <c r="CH7" s="25">
        <v>224.82</v>
      </c>
      <c r="CI7" s="25">
        <v>230.85</v>
      </c>
      <c r="CJ7" s="25">
        <v>230.21</v>
      </c>
      <c r="CK7" s="25">
        <v>177.56</v>
      </c>
      <c r="CL7" s="25">
        <v>51.52</v>
      </c>
      <c r="CM7" s="25">
        <v>52.42</v>
      </c>
      <c r="CN7" s="25">
        <v>52.69</v>
      </c>
      <c r="CO7" s="25">
        <v>54.06</v>
      </c>
      <c r="CP7" s="25">
        <v>54.12</v>
      </c>
      <c r="CQ7" s="25">
        <v>49.64</v>
      </c>
      <c r="CR7" s="25">
        <v>49.38</v>
      </c>
      <c r="CS7" s="25">
        <v>50.09</v>
      </c>
      <c r="CT7" s="25">
        <v>50.1</v>
      </c>
      <c r="CU7" s="25">
        <v>49.76</v>
      </c>
      <c r="CV7" s="25">
        <v>59.81</v>
      </c>
      <c r="CW7" s="25">
        <v>92.23</v>
      </c>
      <c r="CX7" s="25">
        <v>91.96</v>
      </c>
      <c r="CY7" s="25">
        <v>91.37</v>
      </c>
      <c r="CZ7" s="25">
        <v>89.63</v>
      </c>
      <c r="DA7" s="25">
        <v>91.35</v>
      </c>
      <c r="DB7" s="25">
        <v>78.09</v>
      </c>
      <c r="DC7" s="25">
        <v>78.010000000000005</v>
      </c>
      <c r="DD7" s="25">
        <v>77.599999999999994</v>
      </c>
      <c r="DE7" s="25">
        <v>77.3</v>
      </c>
      <c r="DF7" s="25">
        <v>76.64</v>
      </c>
      <c r="DG7" s="25">
        <v>89.42</v>
      </c>
      <c r="DH7" s="25">
        <v>47.33</v>
      </c>
      <c r="DI7" s="25">
        <v>49.28</v>
      </c>
      <c r="DJ7" s="25">
        <v>51.23</v>
      </c>
      <c r="DK7" s="25">
        <v>53.18</v>
      </c>
      <c r="DL7" s="25">
        <v>54.78</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2025-01-31T02:45:17Z</cp:lastPrinted>
  <dcterms:created xsi:type="dcterms:W3CDTF">2025-01-24T06:47:21Z</dcterms:created>
  <dcterms:modified xsi:type="dcterms:W3CDTF">2025-01-31T02:46:47Z</dcterms:modified>
  <cp:category/>
</cp:coreProperties>
</file>