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4 下水道（特環）\"/>
    </mc:Choice>
  </mc:AlternateContent>
  <xr:revisionPtr revIDLastSave="0" documentId="13_ncr:1_{EF27C300-7B1F-4B2D-AE32-C39DDFCBA40C}" xr6:coauthVersionLast="47" xr6:coauthVersionMax="47" xr10:uidLastSave="{00000000-0000-0000-0000-000000000000}"/>
  <workbookProtection workbookAlgorithmName="SHA-512" workbookHashValue="TTO0a7vD8Dw7+dYrQUcTTshXzaT5jEIrHD0CjsLCZRIs0kMxkjOWe4Bq9jsiZIpqsVLrBsVCCQH8WNPakIBx1A==" workbookSaltValue="ZNpD62d6xEPkkx0/M9Lu/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AT10" i="4"/>
  <c r="I10" i="4"/>
  <c r="P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<sst xmlns="http://schemas.openxmlformats.org/spreadsheetml/2006/main" count="236" uniqueCount="118">
  <si>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</si>
  <si>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</si>
  <si>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</si>
  <si>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</si>
  <si>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</si>
  <si>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</si>
  <si>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</si>
  <si>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</si>
  <si>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</si>
  <si>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</si>
  <si>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</si>
  <si>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</si>
  <si>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</si>
  <si>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</si>
  <si>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</si>
  <si>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</si>
  <si>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</si>
  <si>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</si>
  <si>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</si>
  <si>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</si>
  <si>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</si>
  <si>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</si>
  <si>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</si>
  <si>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</si>
  <si>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</si>
  <si>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</si>
  <si>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</si>
  <si>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</si>
  <si>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</si>
  <si>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</si>
  <si>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</si>
  <si>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</si>
  <si>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</si>
  <si>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</si>
  <si>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</si>
  <si>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</si>
  <si>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</si>
  <si>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</si>
  <si>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</si>
  <si>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</si>
  <si>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</si>
  <si>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</si>
  <si>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</si>
  <si>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</si>
  <si>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</si>
  <si>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</si>
  <si>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</si>
  <si>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</si>
  <si>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</si>
  <si>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</si>
  <si>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</si>
  <si>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</si>
  <si>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</si>
  <si>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</si>
  <si>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</si>
  <si>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</si>
  <si>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</si>
  <si>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</si>
  <si>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</si>
  <si>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</si>
  <si>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</si>
  <si>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</si>
  <si>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</si>
  <si>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</si>
  <si>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</si>
  <si>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</si>
  <si>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</si>
  <si>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</si>
  <si>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</si>
  <si>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</si>
  <si>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</si>
  <si>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</si>
  <si>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</si>
  <si>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</si>
  <si>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</si>
  <si>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</si>
  <si>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</si>
  <si>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</si>
  <si>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</si>
  <si>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</si>
  <si>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</si>
  <si>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</si>
  <si>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</si>
  <si>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</si>
  <si>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</si>
  <si>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</si>
  <si>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</si>
  <si>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</si>
  <si>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</si>
  <si>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</si>
  <si>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</si>
  <si>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</si>
  <si>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</si>
  <si>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</si>
  <si>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</si>
  <si>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</si>
  <si>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酒々井町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</si>
  <si>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</si>
  <si>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</si>
  <si>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</si>
  <si>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</si>
  <si>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</si>
  <si>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</si>
  <si>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</si>
  <si>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</si>
  <si>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</si>
  <si>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</si>
  <si>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</si>
  <si>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</si>
  <si>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</si>
  <si>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</si>
  <si>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</si>
  <si>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</si>
  <si>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</si>
  <si>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</si>
  <si>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経常収支比率については、公共下水道事業と同様、赤字経営が続いている。②累積欠損金比率も類似団体平均と比較して極めて高い数値になっており、⑤経費回収率も100％に届かない状況が続いている。今後は、令和7年7月に料金の増額改定が決定していることから、ある程度の改善は見込まれるが引き続き経営の改善を図っていく必要がある。しかし、当町の特定環境保全公共下水道事業については、⑧水洗化率のとおり類似団体よりもかなり下水道が整備されている状況にあることから、経費縮減による改善は難しいと考えている。
③流動比率については、基準となる100％を大きく上回っており、類似団体平均と比較しても高い水準を維持できていることから、現状問題はないと考えている。④企業債残高対事業規模比率は類似団体平均よりも良い状態にある。今後は、先に耐用年数を迎える公共下水道の更新に重点を移す必要があり、特定環境保全公共下水道事業の新設も現在計画されている区域の完了後は予定されていないことから、現状のまま推移すると考えている。</t>
    <rPh sb="1" eb="7">
      <t>ケイジョウシュウシヒリツ</t>
    </rPh>
    <rPh sb="13" eb="18">
      <t>コウキョウゲスイドウ</t>
    </rPh>
    <rPh sb="18" eb="20">
      <t>ジギョウ</t>
    </rPh>
    <rPh sb="21" eb="23">
      <t>ドウヨウ</t>
    </rPh>
    <rPh sb="24" eb="28">
      <t>アカジケイエイ</t>
    </rPh>
    <rPh sb="29" eb="30">
      <t>ツヅ</t>
    </rPh>
    <rPh sb="36" eb="43">
      <t>ルイセキケッソンキンヒリツ</t>
    </rPh>
    <rPh sb="44" eb="46">
      <t>ルイジ</t>
    </rPh>
    <rPh sb="46" eb="48">
      <t>ダンタイ</t>
    </rPh>
    <rPh sb="48" eb="50">
      <t>ヘイキン</t>
    </rPh>
    <rPh sb="51" eb="53">
      <t>ヒカク</t>
    </rPh>
    <rPh sb="55" eb="56">
      <t>キワ</t>
    </rPh>
    <rPh sb="58" eb="59">
      <t>タカ</t>
    </rPh>
    <rPh sb="60" eb="62">
      <t>スウチ</t>
    </rPh>
    <rPh sb="70" eb="75">
      <t>ケイヒカイシュウリツ</t>
    </rPh>
    <rPh sb="81" eb="82">
      <t>トド</t>
    </rPh>
    <rPh sb="85" eb="87">
      <t>ジョウキョウ</t>
    </rPh>
    <rPh sb="88" eb="89">
      <t>ツヅ</t>
    </rPh>
    <rPh sb="94" eb="96">
      <t>コンゴ</t>
    </rPh>
    <rPh sb="98" eb="100">
      <t>レイワ</t>
    </rPh>
    <rPh sb="101" eb="102">
      <t>ネン</t>
    </rPh>
    <rPh sb="103" eb="104">
      <t>ガツ</t>
    </rPh>
    <rPh sb="105" eb="107">
      <t>リョウキン</t>
    </rPh>
    <rPh sb="108" eb="110">
      <t>ゾウガク</t>
    </rPh>
    <rPh sb="110" eb="112">
      <t>カイテイ</t>
    </rPh>
    <rPh sb="113" eb="115">
      <t>ケッテイ</t>
    </rPh>
    <rPh sb="126" eb="128">
      <t>テイド</t>
    </rPh>
    <rPh sb="129" eb="131">
      <t>カイゼン</t>
    </rPh>
    <rPh sb="132" eb="134">
      <t>ミコ</t>
    </rPh>
    <rPh sb="138" eb="139">
      <t>ヒ</t>
    </rPh>
    <rPh sb="140" eb="141">
      <t>ツヅ</t>
    </rPh>
    <rPh sb="142" eb="144">
      <t>ケイエイ</t>
    </rPh>
    <rPh sb="145" eb="147">
      <t>カイゼン</t>
    </rPh>
    <rPh sb="148" eb="149">
      <t>ハカ</t>
    </rPh>
    <rPh sb="153" eb="155">
      <t>ヒツヨウ</t>
    </rPh>
    <rPh sb="163" eb="165">
      <t>トウチョウ</t>
    </rPh>
    <rPh sb="166" eb="179">
      <t>トクテイカンキョウホゼンコウキョウゲスイドウジギョウ</t>
    </rPh>
    <rPh sb="186" eb="190">
      <t>スイセンカリツ</t>
    </rPh>
    <rPh sb="247" eb="251">
      <t>リュウドウヒリツ</t>
    </rPh>
    <rPh sb="257" eb="259">
      <t>キジュン</t>
    </rPh>
    <rPh sb="267" eb="268">
      <t>オオ</t>
    </rPh>
    <rPh sb="270" eb="272">
      <t>ウワマワ</t>
    </rPh>
    <rPh sb="277" eb="283">
      <t>ルイジダンタイヘイキン</t>
    </rPh>
    <rPh sb="284" eb="286">
      <t>ヒカク</t>
    </rPh>
    <rPh sb="289" eb="290">
      <t>タカ</t>
    </rPh>
    <rPh sb="291" eb="293">
      <t>スイジュン</t>
    </rPh>
    <rPh sb="294" eb="296">
      <t>イジ</t>
    </rPh>
    <rPh sb="306" eb="308">
      <t>ゲンジョウ</t>
    </rPh>
    <rPh sb="308" eb="310">
      <t>モンダイ</t>
    </rPh>
    <rPh sb="314" eb="315">
      <t>カンガ</t>
    </rPh>
    <rPh sb="321" eb="324">
      <t>キギョウサイ</t>
    </rPh>
    <rPh sb="324" eb="326">
      <t>ザンダカ</t>
    </rPh>
    <rPh sb="326" eb="327">
      <t>タイ</t>
    </rPh>
    <rPh sb="327" eb="331">
      <t>ジギョウキボ</t>
    </rPh>
    <rPh sb="331" eb="333">
      <t>ヒリツ</t>
    </rPh>
    <rPh sb="334" eb="336">
      <t>ルイジ</t>
    </rPh>
    <rPh sb="336" eb="338">
      <t>ダンタイ</t>
    </rPh>
    <rPh sb="338" eb="340">
      <t>ヘイキン</t>
    </rPh>
    <rPh sb="343" eb="344">
      <t>ヨ</t>
    </rPh>
    <rPh sb="345" eb="347">
      <t>ジョウタイ</t>
    </rPh>
    <rPh sb="351" eb="353">
      <t>コンゴ</t>
    </rPh>
    <rPh sb="355" eb="356">
      <t>サキ</t>
    </rPh>
    <rPh sb="357" eb="361">
      <t>タイヨウネンスウ</t>
    </rPh>
    <rPh sb="362" eb="363">
      <t>ムカ</t>
    </rPh>
    <rPh sb="365" eb="370">
      <t>コウキョウゲスイドウ</t>
    </rPh>
    <rPh sb="371" eb="373">
      <t>コウシン</t>
    </rPh>
    <rPh sb="374" eb="376">
      <t>ジュウテン</t>
    </rPh>
    <rPh sb="377" eb="378">
      <t>ウツ</t>
    </rPh>
    <rPh sb="379" eb="381">
      <t>ヒツヨウ</t>
    </rPh>
    <rPh sb="385" eb="398">
      <t>トクテイカンキョウホゼンコウキョウゲスイドウジギョウ</t>
    </rPh>
    <rPh sb="399" eb="401">
      <t>シンセツ</t>
    </rPh>
    <rPh sb="402" eb="404">
      <t>ゲンザイ</t>
    </rPh>
    <rPh sb="404" eb="406">
      <t>ケイカク</t>
    </rPh>
    <rPh sb="411" eb="413">
      <t>クイキ</t>
    </rPh>
    <rPh sb="414" eb="417">
      <t>カンリョウゴ</t>
    </rPh>
    <rPh sb="418" eb="420">
      <t>ヨテイ</t>
    </rPh>
    <rPh sb="431" eb="433">
      <t>ゲンジョウ</t>
    </rPh>
    <rPh sb="436" eb="438">
      <t>スイイ</t>
    </rPh>
    <rPh sb="441" eb="442">
      <t>カンガ</t>
    </rPh>
    <phoneticPr fontId="4"/>
  </si>
  <si>
    <t>特定環境保全公共下水道事業については、公共下水道事業よりも整備年が新しいことから、老朽化及び更新の重要性は低い状況にある。しかし、①有形固定資産減価償却率は年々上昇傾向にあり、本年度において類似団体平均とも並んだことから、今後は公共下水道の更新と並行して考えていく必要がある。</t>
    <rPh sb="0" eb="13">
      <t>トクテイカンキョウホゼンコウキョウゲスイドウジギョウ</t>
    </rPh>
    <rPh sb="19" eb="24">
      <t>コウキョウゲスイドウ</t>
    </rPh>
    <rPh sb="24" eb="26">
      <t>ジギョウ</t>
    </rPh>
    <rPh sb="29" eb="31">
      <t>セイビ</t>
    </rPh>
    <rPh sb="31" eb="32">
      <t>ネン</t>
    </rPh>
    <rPh sb="33" eb="34">
      <t>アタラ</t>
    </rPh>
    <rPh sb="41" eb="44">
      <t>ロウキュウカ</t>
    </rPh>
    <rPh sb="44" eb="45">
      <t>オヨ</t>
    </rPh>
    <rPh sb="46" eb="48">
      <t>コウシン</t>
    </rPh>
    <rPh sb="49" eb="52">
      <t>ジュウヨウセイ</t>
    </rPh>
    <rPh sb="53" eb="54">
      <t>ヒク</t>
    </rPh>
    <rPh sb="55" eb="57">
      <t>ジョウキョウ</t>
    </rPh>
    <rPh sb="66" eb="72">
      <t>ユウケイコテイシサン</t>
    </rPh>
    <rPh sb="72" eb="77">
      <t>ゲンカショウキャクリツ</t>
    </rPh>
    <rPh sb="78" eb="80">
      <t>ネンネン</t>
    </rPh>
    <rPh sb="80" eb="84">
      <t>ジョウショウケイコウ</t>
    </rPh>
    <rPh sb="88" eb="91">
      <t>ホンネンド</t>
    </rPh>
    <rPh sb="95" eb="99">
      <t>ルイジダンタイ</t>
    </rPh>
    <rPh sb="99" eb="101">
      <t>ヘイキン</t>
    </rPh>
    <rPh sb="103" eb="104">
      <t>ナラ</t>
    </rPh>
    <rPh sb="111" eb="113">
      <t>コンゴ</t>
    </rPh>
    <rPh sb="114" eb="119">
      <t>コウキョウゲスイドウ</t>
    </rPh>
    <rPh sb="120" eb="122">
      <t>コウシン</t>
    </rPh>
    <rPh sb="123" eb="125">
      <t>ヘイコウ</t>
    </rPh>
    <rPh sb="127" eb="128">
      <t>カンガ</t>
    </rPh>
    <phoneticPr fontId="4"/>
  </si>
  <si>
    <t>公共下水道事業と同様、依然として厳しい経営状況が続いている。収入の面については令和7年7月からの下水道使用料の増額改定によって多少の改善は期待されているが、支出の面については、類似団体と比較しても整備規模が大きいことから、大幅な経費縮減は難しいと考えている。
老朽化の状況については、公共下水道よりも新しいことから、更新までの余裕はある。将来的な更新に向けて公共下水道事業とのバランスを考慮した更新計画の策定を進めて行きたい。</t>
    <rPh sb="0" eb="7">
      <t>コウキョウゲスイドウジギョウ</t>
    </rPh>
    <rPh sb="8" eb="10">
      <t>ドウヨウ</t>
    </rPh>
    <rPh sb="11" eb="13">
      <t>イゼン</t>
    </rPh>
    <rPh sb="16" eb="17">
      <t>キビ</t>
    </rPh>
    <rPh sb="19" eb="23">
      <t>ケイエイジョウキョウ</t>
    </rPh>
    <rPh sb="24" eb="25">
      <t>ツヅ</t>
    </rPh>
    <rPh sb="30" eb="32">
      <t>シュウニュウ</t>
    </rPh>
    <rPh sb="33" eb="34">
      <t>メン</t>
    </rPh>
    <rPh sb="39" eb="41">
      <t>レイワ</t>
    </rPh>
    <rPh sb="42" eb="43">
      <t>ネン</t>
    </rPh>
    <rPh sb="44" eb="45">
      <t>ガツ</t>
    </rPh>
    <rPh sb="48" eb="54">
      <t>ゲスイドウシヨウリョウ</t>
    </rPh>
    <rPh sb="55" eb="59">
      <t>ゾウガクカイテイ</t>
    </rPh>
    <rPh sb="63" eb="65">
      <t>タショウ</t>
    </rPh>
    <rPh sb="66" eb="68">
      <t>カイゼン</t>
    </rPh>
    <rPh sb="69" eb="71">
      <t>キタイ</t>
    </rPh>
    <rPh sb="78" eb="80">
      <t>シシュツ</t>
    </rPh>
    <rPh sb="81" eb="82">
      <t>メン</t>
    </rPh>
    <rPh sb="88" eb="92">
      <t>ルイジダンタイ</t>
    </rPh>
    <rPh sb="93" eb="95">
      <t>ヒカク</t>
    </rPh>
    <rPh sb="98" eb="100">
      <t>セイビ</t>
    </rPh>
    <rPh sb="100" eb="102">
      <t>キボ</t>
    </rPh>
    <rPh sb="103" eb="104">
      <t>オオ</t>
    </rPh>
    <rPh sb="111" eb="113">
      <t>オオハバ</t>
    </rPh>
    <rPh sb="114" eb="118">
      <t>ケイヒシュクゲン</t>
    </rPh>
    <rPh sb="119" eb="120">
      <t>ムズカ</t>
    </rPh>
    <rPh sb="123" eb="124">
      <t>カンガ</t>
    </rPh>
    <rPh sb="130" eb="133">
      <t>ロウキュウカ</t>
    </rPh>
    <rPh sb="134" eb="136">
      <t>ジョウキョウ</t>
    </rPh>
    <rPh sb="142" eb="147">
      <t>コウキョウゲスイドウ</t>
    </rPh>
    <rPh sb="150" eb="151">
      <t>アタラ</t>
    </rPh>
    <rPh sb="158" eb="160">
      <t>コウシン</t>
    </rPh>
    <rPh sb="163" eb="165">
      <t>ヨユウ</t>
    </rPh>
    <rPh sb="169" eb="172">
      <t>ショウライテキ</t>
    </rPh>
    <rPh sb="173" eb="175">
      <t>コウシン</t>
    </rPh>
    <rPh sb="176" eb="177">
      <t>ム</t>
    </rPh>
    <rPh sb="179" eb="184">
      <t>コウキョウゲスイドウ</t>
    </rPh>
    <rPh sb="184" eb="186">
      <t>ジギョウ</t>
    </rPh>
    <rPh sb="193" eb="195">
      <t>コウリョ</t>
    </rPh>
    <rPh sb="197" eb="201">
      <t>コウシンケイカク</t>
    </rPh>
    <rPh sb="202" eb="204">
      <t>サクテイ</t>
    </rPh>
    <rPh sb="205" eb="206">
      <t>スス</t>
    </rPh>
    <rPh sb="208" eb="209">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</si>
</sst>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AC-49E2-B184-54E65D2B87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E8AC-49E2-B184-54E65D2B87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4A-448E-9B8B-7FCAE70AFAA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5C4A-448E-9B8B-7FCAE70AFAA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97.4</c:v>
                </c:pt>
                <c:pt idx="1">
                  <c:v>97.38</c:v>
                </c:pt>
                <c:pt idx="2">
                  <c:v>97.36</c:v>
                </c:pt>
                <c:pt idx="3">
                  <c:v>97.34</c:v>
                </c:pt>
                <c:pt idx="4">
                  <c:v>97.39</c:v>
                </c:pt>
              </c:numCache>
            </c:numRef>
          </c:val>
          <c:extLst>
            <c:ext xmlns:c16="http://schemas.microsoft.com/office/drawing/2014/chart" uri="{C3380CC4-5D6E-409C-BE32-E72D297353CC}">
              <c16:uniqueId val="{00000000-48E2-419E-98BC-AAEBBDDC88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48E2-419E-98BC-AAEBBDDC88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89.45</c:v>
                </c:pt>
                <c:pt idx="1">
                  <c:v>82.3</c:v>
                </c:pt>
                <c:pt idx="2">
                  <c:v>81.39</c:v>
                </c:pt>
                <c:pt idx="3">
                  <c:v>88.64</c:v>
                </c:pt>
                <c:pt idx="4">
                  <c:v>85.52</c:v>
                </c:pt>
              </c:numCache>
            </c:numRef>
          </c:val>
          <c:extLst>
            <c:ext xmlns:c16="http://schemas.microsoft.com/office/drawing/2014/chart" uri="{C3380CC4-5D6E-409C-BE32-E72D297353CC}">
              <c16:uniqueId val="{00000000-B906-477F-8275-BD887BAB158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B906-477F-8275-BD887BAB158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20.81</c:v>
                </c:pt>
                <c:pt idx="1">
                  <c:v>24</c:v>
                </c:pt>
                <c:pt idx="2">
                  <c:v>26.27</c:v>
                </c:pt>
                <c:pt idx="3">
                  <c:v>29.72</c:v>
                </c:pt>
                <c:pt idx="4">
                  <c:v>33.96</c:v>
                </c:pt>
              </c:numCache>
            </c:numRef>
          </c:val>
          <c:extLst>
            <c:ext xmlns:c16="http://schemas.microsoft.com/office/drawing/2014/chart" uri="{C3380CC4-5D6E-409C-BE32-E72D297353CC}">
              <c16:uniqueId val="{00000000-3FDF-460C-8BC9-71AC6360B1B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3FDF-460C-8BC9-71AC6360B1B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DE-4B62-80FD-CF07609783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9EDE-4B62-80FD-CF07609783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84.8</c:v>
                </c:pt>
                <c:pt idx="1">
                  <c:v>120.19</c:v>
                </c:pt>
                <c:pt idx="2">
                  <c:v>147.13999999999999</c:v>
                </c:pt>
                <c:pt idx="3">
                  <c:v>149.77000000000001</c:v>
                </c:pt>
                <c:pt idx="4">
                  <c:v>125.71</c:v>
                </c:pt>
              </c:numCache>
            </c:numRef>
          </c:val>
          <c:extLst>
            <c:ext xmlns:c16="http://schemas.microsoft.com/office/drawing/2014/chart" uri="{C3380CC4-5D6E-409C-BE32-E72D297353CC}">
              <c16:uniqueId val="{00000000-FE74-41E1-A310-D59B1A76EA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FE74-41E1-A310-D59B1A76EA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748.74</c:v>
                </c:pt>
                <c:pt idx="1">
                  <c:v>653.09</c:v>
                </c:pt>
                <c:pt idx="2">
                  <c:v>1052.17</c:v>
                </c:pt>
                <c:pt idx="3">
                  <c:v>1346.66</c:v>
                </c:pt>
                <c:pt idx="4">
                  <c:v>1548.45</c:v>
                </c:pt>
              </c:numCache>
            </c:numRef>
          </c:val>
          <c:extLst>
            <c:ext xmlns:c16="http://schemas.microsoft.com/office/drawing/2014/chart" uri="{C3380CC4-5D6E-409C-BE32-E72D297353CC}">
              <c16:uniqueId val="{00000000-431E-404D-853D-CB0888BA35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431E-404D-853D-CB0888BA35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157.85</c:v>
                </c:pt>
                <c:pt idx="1">
                  <c:v>176.96</c:v>
                </c:pt>
                <c:pt idx="2">
                  <c:v>267.52</c:v>
                </c:pt>
                <c:pt idx="3">
                  <c:v>262.83</c:v>
                </c:pt>
                <c:pt idx="4">
                  <c:v>181.77</c:v>
                </c:pt>
              </c:numCache>
            </c:numRef>
          </c:val>
          <c:extLst>
            <c:ext xmlns:c16="http://schemas.microsoft.com/office/drawing/2014/chart" uri="{C3380CC4-5D6E-409C-BE32-E72D297353CC}">
              <c16:uniqueId val="{00000000-31E2-41AB-82CC-523AA67A2E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31E2-41AB-82CC-523AA67A2E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118.2</c:v>
                </c:pt>
                <c:pt idx="1">
                  <c:v>72.319999999999993</c:v>
                </c:pt>
                <c:pt idx="2">
                  <c:v>69.3</c:v>
                </c:pt>
                <c:pt idx="3">
                  <c:v>61.67</c:v>
                </c:pt>
                <c:pt idx="4">
                  <c:v>82.15</c:v>
                </c:pt>
              </c:numCache>
            </c:numRef>
          </c:val>
          <c:extLst>
            <c:ext xmlns:c16="http://schemas.microsoft.com/office/drawing/2014/chart" uri="{C3380CC4-5D6E-409C-BE32-E72D297353CC}">
              <c16:uniqueId val="{00000000-94DC-49FF-9C31-E9C402666D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94DC-49FF-9C31-E9C402666D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184.84</c:v>
                </c:pt>
                <c:pt idx="1">
                  <c:v>291.77999999999997</c:v>
                </c:pt>
                <c:pt idx="2">
                  <c:v>305.32</c:v>
                </c:pt>
                <c:pt idx="3">
                  <c:v>295.32</c:v>
                </c:pt>
                <c:pt idx="4">
                  <c:v>268.86</c:v>
                </c:pt>
              </c:numCache>
            </c:numRef>
          </c:val>
          <c:extLst>
            <c:ext xmlns:c16="http://schemas.microsoft.com/office/drawing/2014/chart" uri="{C3380CC4-5D6E-409C-BE32-E72D297353CC}">
              <c16:uniqueId val="{00000000-B055-4858-9C04-F028984F6E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B055-4858-9C04-F028984F6E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酒々井町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非設置</v>
      </c>
      <c r="AE8" s="40"/>
      <c r="AF8" s="40"/>
      <c r="AG8" s="40"/>
      <c r="AH8" s="40"/>
      <c r="AI8" s="40"/>
      <c r="AJ8" s="40"/>
      <c r="AK8" s="3"/>
      <c r="AL8" s="41">
        <f>データ!S6</f>
        <v>20207</v>
      </c>
      <c r="AM8" s="41"/>
      <c r="AN8" s="41"/>
      <c r="AO8" s="41"/>
      <c r="AP8" s="41"/>
      <c r="AQ8" s="41"/>
      <c r="AR8" s="41"/>
      <c r="AS8" s="41"/>
      <c r="AT8" s="34">
        <f>データ!T6</f>
        <v>51.52</v>
      </c>
      <c r="AU8" s="34"/>
      <c r="AV8" s="34"/>
      <c r="AW8" s="34"/>
      <c r="AX8" s="34"/>
      <c r="AY8" s="34"/>
      <c r="AZ8" s="34"/>
      <c r="BA8" s="34"/>
      <c r="BB8" s="34">
        <f>データ!U6</f>
        <v>392.22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86.81</v>
      </c>
      <c r="J10" s="34"/>
      <c r="K10" s="34"/>
      <c r="L10" s="34"/>
      <c r="M10" s="34"/>
      <c r="N10" s="34"/>
      <c r="O10" s="34"/>
      <c r="P10" s="34">
        <f>データ!P6</f>
        <v>6.1</v>
      </c>
      <c r="Q10" s="34"/>
      <c r="R10" s="34"/>
      <c r="S10" s="34"/>
      <c r="T10" s="34"/>
      <c r="U10" s="34"/>
      <c r="V10" s="34"/>
      <c r="W10" s="34">
        <f>データ!Q6</f>
        <v>84.99</v>
      </c>
      <c r="X10" s="34"/>
      <c r="Y10" s="34"/>
      <c r="Z10" s="34"/>
      <c r="AA10" s="34"/>
      <c r="AB10" s="34"/>
      <c r="AC10" s="34"/>
      <c r="AD10" s="41">
        <f>データ!R6</f>
        <v>2266</v>
      </c>
      <c r="AE10" s="41"/>
      <c r="AF10" s="41"/>
      <c r="AG10" s="41"/>
      <c r="AH10" s="41"/>
      <c r="AI10" s="41"/>
      <c r="AJ10" s="41"/>
      <c r="AK10" s="2"/>
      <c r="AL10" s="41">
        <f>データ!V6</f>
        <v>1226</v>
      </c>
      <c r="AM10" s="41"/>
      <c r="AN10" s="41"/>
      <c r="AO10" s="41"/>
      <c r="AP10" s="41"/>
      <c r="AQ10" s="41"/>
      <c r="AR10" s="41"/>
      <c r="AS10" s="41"/>
      <c r="AT10" s="34">
        <f>データ!W6</f>
        <v>1.22</v>
      </c>
      <c r="AU10" s="34"/>
      <c r="AV10" s="34"/>
      <c r="AW10" s="34"/>
      <c r="AX10" s="34"/>
      <c r="AY10" s="34"/>
      <c r="AZ10" s="34"/>
      <c r="BA10" s="34"/>
      <c r="BB10" s="34">
        <f>データ!X6</f>
        <v>1004.92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OSW1zTOiyL3gaQ6Vp9oQKEB85uTDzDBk6qG8iZ7SQH+XOP4sPxnvm4Jmqh33k0oPMBuZGyX+KMh3DWLhFig/gQ==" saltValue="rW1fQkES2JSHm2nLkYtQ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123226</v>
      </c>
      <c r="D6" s="19">
        <f t="shared" si="3"/>
        <v>46</v>
      </c>
      <c r="E6" s="19">
        <f t="shared" si="3"/>
        <v>17</v>
      </c>
      <c r="F6" s="19">
        <f t="shared" si="3"/>
        <v>4</v>
      </c>
      <c r="G6" s="19">
        <f t="shared" si="3"/>
        <v>0</v>
      </c>
      <c r="H6" s="19" t="str">
        <f t="shared" si="3"/>
        <v>千葉県　酒々井町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86.81</v>
      </c>
      <c r="P6" s="20">
        <f t="shared" si="3"/>
        <v>6.1</v>
      </c>
      <c r="Q6" s="20">
        <f t="shared" si="3"/>
        <v>84.99</v>
      </c>
      <c r="R6" s="20">
        <f t="shared" si="3"/>
        <v>2266</v>
      </c>
      <c r="S6" s="20">
        <f t="shared" si="3"/>
        <v>20207</v>
      </c>
      <c r="T6" s="20">
        <f t="shared" si="3"/>
        <v>51.52</v>
      </c>
      <c r="U6" s="20">
        <f t="shared" si="3"/>
        <v>392.22</v>
      </c>
      <c r="V6" s="20">
        <f t="shared" si="3"/>
        <v>1226</v>
      </c>
      <c r="W6" s="20">
        <f t="shared" si="3"/>
        <v>1.22</v>
      </c>
      <c r="X6" s="20">
        <f t="shared" si="3"/>
        <v>1004.92</v>
      </c>
      <c r="Y6" s="21">
        <f>IF(Y7="",NA(),Y7)</f>
        <v>89.45</v>
      </c>
      <c r="Z6" s="21">
        <f t="shared" ref="Z6:AH6" si="4">IF(Z7="",NA(),Z7)</f>
        <v>82.3</v>
      </c>
      <c r="AA6" s="21">
        <f t="shared" si="4"/>
        <v>81.39</v>
      </c>
      <c r="AB6" s="21">
        <f t="shared" si="4"/>
        <v>88.64</v>
      </c>
      <c r="AC6" s="21">
        <f t="shared" si="4"/>
        <v>85.52</v>
      </c>
      <c r="AD6" s="21">
        <f t="shared" si="4"/>
        <v>103.34</v>
      </c>
      <c r="AE6" s="21">
        <f t="shared" si="4"/>
        <v>102.7</v>
      </c>
      <c r="AF6" s="21">
        <f t="shared" si="4"/>
        <v>104.11</v>
      </c>
      <c r="AG6" s="21">
        <f t="shared" si="4"/>
        <v>101.98</v>
      </c>
      <c r="AH6" s="21">
        <f t="shared" si="4"/>
        <v>102.68</v>
      </c>
      <c r="AI6" s="20" t="str">
        <f>IF(AI7="","",IF(AI7="-","【-】","【"&amp;SUBSTITUTE(TEXT(AI7,"#,##0.00"),"-","△")&amp;"】"))</f>
        <v>【105.09】</v>
      </c>
      <c r="AJ6" s="21">
        <f>IF(AJ7="",NA(),AJ7)</f>
        <v>84.8</v>
      </c>
      <c r="AK6" s="21">
        <f t="shared" ref="AK6:AS6" si="5">IF(AK7="",NA(),AK7)</f>
        <v>120.19</v>
      </c>
      <c r="AL6" s="21">
        <f t="shared" si="5"/>
        <v>147.13999999999999</v>
      </c>
      <c r="AM6" s="21">
        <f t="shared" si="5"/>
        <v>149.77000000000001</v>
      </c>
      <c r="AN6" s="21">
        <f t="shared" si="5"/>
        <v>125.71</v>
      </c>
      <c r="AO6" s="21">
        <f t="shared" si="5"/>
        <v>29.74</v>
      </c>
      <c r="AP6" s="21">
        <f t="shared" si="5"/>
        <v>48.2</v>
      </c>
      <c r="AQ6" s="21">
        <f t="shared" si="5"/>
        <v>46.91</v>
      </c>
      <c r="AR6" s="21">
        <f t="shared" si="5"/>
        <v>52.27</v>
      </c>
      <c r="AS6" s="21">
        <f t="shared" si="5"/>
        <v>58.68</v>
      </c>
      <c r="AT6" s="20" t="str">
        <f>IF(AT7="","",IF(AT7="-","【-】","【"&amp;SUBSTITUTE(TEXT(AT7,"#,##0.00"),"-","△")&amp;"】"))</f>
        <v>【65.73】</v>
      </c>
      <c r="AU6" s="21">
        <f>IF(AU7="",NA(),AU7)</f>
        <v>748.74</v>
      </c>
      <c r="AV6" s="21">
        <f t="shared" ref="AV6:BD6" si="6">IF(AV7="",NA(),AV7)</f>
        <v>653.09</v>
      </c>
      <c r="AW6" s="21">
        <f t="shared" si="6"/>
        <v>1052.17</v>
      </c>
      <c r="AX6" s="21">
        <f t="shared" si="6"/>
        <v>1346.66</v>
      </c>
      <c r="AY6" s="21">
        <f t="shared" si="6"/>
        <v>1548.45</v>
      </c>
      <c r="AZ6" s="21">
        <f t="shared" si="6"/>
        <v>53.44</v>
      </c>
      <c r="BA6" s="21">
        <f t="shared" si="6"/>
        <v>46.85</v>
      </c>
      <c r="BB6" s="21">
        <f t="shared" si="6"/>
        <v>44.35</v>
      </c>
      <c r="BC6" s="21">
        <f t="shared" si="6"/>
        <v>41.51</v>
      </c>
      <c r="BD6" s="21">
        <f t="shared" si="6"/>
        <v>45.01</v>
      </c>
      <c r="BE6" s="20" t="str">
        <f>IF(BE7="","",IF(BE7="-","【-】","【"&amp;SUBSTITUTE(TEXT(BE7,"#,##0.00"),"-","△")&amp;"】"))</f>
        <v>【48.91】</v>
      </c>
      <c r="BF6" s="21">
        <f>IF(BF7="",NA(),BF7)</f>
        <v>157.85</v>
      </c>
      <c r="BG6" s="21">
        <f t="shared" ref="BG6:BO6" si="7">IF(BG7="",NA(),BG7)</f>
        <v>176.96</v>
      </c>
      <c r="BH6" s="21">
        <f t="shared" si="7"/>
        <v>267.52</v>
      </c>
      <c r="BI6" s="21">
        <f t="shared" si="7"/>
        <v>262.83</v>
      </c>
      <c r="BJ6" s="21">
        <f t="shared" si="7"/>
        <v>181.77</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118.2</v>
      </c>
      <c r="BR6" s="21">
        <f t="shared" ref="BR6:BZ6" si="8">IF(BR7="",NA(),BR7)</f>
        <v>72.319999999999993</v>
      </c>
      <c r="BS6" s="21">
        <f t="shared" si="8"/>
        <v>69.3</v>
      </c>
      <c r="BT6" s="21">
        <f t="shared" si="8"/>
        <v>61.67</v>
      </c>
      <c r="BU6" s="21">
        <f t="shared" si="8"/>
        <v>82.15</v>
      </c>
      <c r="BV6" s="21">
        <f t="shared" si="8"/>
        <v>84.3</v>
      </c>
      <c r="BW6" s="21">
        <f t="shared" si="8"/>
        <v>82.88</v>
      </c>
      <c r="BX6" s="21">
        <f t="shared" si="8"/>
        <v>82.53</v>
      </c>
      <c r="BY6" s="21">
        <f t="shared" si="8"/>
        <v>81.81</v>
      </c>
      <c r="BZ6" s="21">
        <f t="shared" si="8"/>
        <v>82.27</v>
      </c>
      <c r="CA6" s="20" t="str">
        <f>IF(CA7="","",IF(CA7="-","【-】","【"&amp;SUBSTITUTE(TEXT(CA7,"#,##0.00"),"-","△")&amp;"】"))</f>
        <v>【75.33】</v>
      </c>
      <c r="CB6" s="21">
        <f>IF(CB7="",NA(),CB7)</f>
        <v>184.84</v>
      </c>
      <c r="CC6" s="21">
        <f t="shared" ref="CC6:CK6" si="9">IF(CC7="",NA(),CC7)</f>
        <v>291.77999999999997</v>
      </c>
      <c r="CD6" s="21">
        <f t="shared" si="9"/>
        <v>305.32</v>
      </c>
      <c r="CE6" s="21">
        <f t="shared" si="9"/>
        <v>295.32</v>
      </c>
      <c r="CF6" s="21">
        <f t="shared" si="9"/>
        <v>268.86</v>
      </c>
      <c r="CG6" s="21">
        <f t="shared" si="9"/>
        <v>185.47</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45.68</v>
      </c>
      <c r="CS6" s="21">
        <f t="shared" si="10"/>
        <v>45.87</v>
      </c>
      <c r="CT6" s="21">
        <f t="shared" si="10"/>
        <v>44.24</v>
      </c>
      <c r="CU6" s="21">
        <f t="shared" si="10"/>
        <v>45.3</v>
      </c>
      <c r="CV6" s="21">
        <f t="shared" si="10"/>
        <v>45.6</v>
      </c>
      <c r="CW6" s="20" t="str">
        <f>IF(CW7="","",IF(CW7="-","【-】","【"&amp;SUBSTITUTE(TEXT(CW7,"#,##0.00"),"-","△")&amp;"】"))</f>
        <v>【43.28】</v>
      </c>
      <c r="CX6" s="21">
        <f>IF(CX7="",NA(),CX7)</f>
        <v>97.4</v>
      </c>
      <c r="CY6" s="21">
        <f t="shared" ref="CY6:DG6" si="11">IF(CY7="",NA(),CY7)</f>
        <v>97.38</v>
      </c>
      <c r="CZ6" s="21">
        <f t="shared" si="11"/>
        <v>97.36</v>
      </c>
      <c r="DA6" s="21">
        <f t="shared" si="11"/>
        <v>97.34</v>
      </c>
      <c r="DB6" s="21">
        <f t="shared" si="11"/>
        <v>97.39</v>
      </c>
      <c r="DC6" s="21">
        <f t="shared" si="11"/>
        <v>87.96</v>
      </c>
      <c r="DD6" s="21">
        <f t="shared" si="11"/>
        <v>87.65</v>
      </c>
      <c r="DE6" s="21">
        <f t="shared" si="11"/>
        <v>88.15</v>
      </c>
      <c r="DF6" s="21">
        <f t="shared" si="11"/>
        <v>88.37</v>
      </c>
      <c r="DG6" s="21">
        <f t="shared" si="11"/>
        <v>88.66</v>
      </c>
      <c r="DH6" s="20" t="str">
        <f>IF(DH7="","",IF(DH7="-","【-】","【"&amp;SUBSTITUTE(TEXT(DH7,"#,##0.00"),"-","△")&amp;"】"))</f>
        <v>【86.21】</v>
      </c>
      <c r="DI6" s="21">
        <f>IF(DI7="",NA(),DI7)</f>
        <v>20.81</v>
      </c>
      <c r="DJ6" s="21">
        <f t="shared" ref="DJ6:DR6" si="12">IF(DJ7="",NA(),DJ7)</f>
        <v>24</v>
      </c>
      <c r="DK6" s="21">
        <f t="shared" si="12"/>
        <v>26.27</v>
      </c>
      <c r="DL6" s="21">
        <f t="shared" si="12"/>
        <v>29.72</v>
      </c>
      <c r="DM6" s="21">
        <f t="shared" si="12"/>
        <v>33.96</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123226</v>
      </c>
      <c r="D7" s="23">
        <v>46</v>
      </c>
      <c r="E7" s="23">
        <v>17</v>
      </c>
      <c r="F7" s="23">
        <v>4</v>
      </c>
      <c r="G7" s="23">
        <v>0</v>
      </c>
      <c r="H7" s="23" t="s">
        <v>96</v>
      </c>
      <c r="I7" s="23" t="s">
        <v>97</v>
      </c>
      <c r="J7" s="23" t="s">
        <v>98</v>
      </c>
      <c r="K7" s="23" t="s">
        <v>99</v>
      </c>
      <c r="L7" s="23" t="s">
        <v>100</v>
      </c>
      <c r="M7" s="23" t="s">
        <v>101</v>
      </c>
      <c r="N7" s="24" t="s">
        <v>102</v>
      </c>
      <c r="O7" s="24">
        <v>86.81</v>
      </c>
      <c r="P7" s="24">
        <v>6.1</v>
      </c>
      <c r="Q7" s="24">
        <v>84.99</v>
      </c>
      <c r="R7" s="24">
        <v>2266</v>
      </c>
      <c r="S7" s="24">
        <v>20207</v>
      </c>
      <c r="T7" s="24">
        <v>51.52</v>
      </c>
      <c r="U7" s="24">
        <v>392.22</v>
      </c>
      <c r="V7" s="24">
        <v>1226</v>
      </c>
      <c r="W7" s="24">
        <v>1.22</v>
      </c>
      <c r="X7" s="24">
        <v>1004.92</v>
      </c>
      <c r="Y7" s="24">
        <v>89.45</v>
      </c>
      <c r="Z7" s="24">
        <v>82.3</v>
      </c>
      <c r="AA7" s="24">
        <v>81.39</v>
      </c>
      <c r="AB7" s="24">
        <v>88.64</v>
      </c>
      <c r="AC7" s="24">
        <v>85.52</v>
      </c>
      <c r="AD7" s="24">
        <v>103.34</v>
      </c>
      <c r="AE7" s="24">
        <v>102.7</v>
      </c>
      <c r="AF7" s="24">
        <v>104.11</v>
      </c>
      <c r="AG7" s="24">
        <v>101.98</v>
      </c>
      <c r="AH7" s="24">
        <v>102.68</v>
      </c>
      <c r="AI7" s="24">
        <v>105.09</v>
      </c>
      <c r="AJ7" s="24">
        <v>84.8</v>
      </c>
      <c r="AK7" s="24">
        <v>120.19</v>
      </c>
      <c r="AL7" s="24">
        <v>147.13999999999999</v>
      </c>
      <c r="AM7" s="24">
        <v>149.77000000000001</v>
      </c>
      <c r="AN7" s="24">
        <v>125.71</v>
      </c>
      <c r="AO7" s="24">
        <v>29.74</v>
      </c>
      <c r="AP7" s="24">
        <v>48.2</v>
      </c>
      <c r="AQ7" s="24">
        <v>46.91</v>
      </c>
      <c r="AR7" s="24">
        <v>52.27</v>
      </c>
      <c r="AS7" s="24">
        <v>58.68</v>
      </c>
      <c r="AT7" s="24">
        <v>65.73</v>
      </c>
      <c r="AU7" s="24">
        <v>748.74</v>
      </c>
      <c r="AV7" s="24">
        <v>653.09</v>
      </c>
      <c r="AW7" s="24">
        <v>1052.17</v>
      </c>
      <c r="AX7" s="24">
        <v>1346.66</v>
      </c>
      <c r="AY7" s="24">
        <v>1548.45</v>
      </c>
      <c r="AZ7" s="24">
        <v>53.44</v>
      </c>
      <c r="BA7" s="24">
        <v>46.85</v>
      </c>
      <c r="BB7" s="24">
        <v>44.35</v>
      </c>
      <c r="BC7" s="24">
        <v>41.51</v>
      </c>
      <c r="BD7" s="24">
        <v>45.01</v>
      </c>
      <c r="BE7" s="24">
        <v>48.91</v>
      </c>
      <c r="BF7" s="24">
        <v>157.85</v>
      </c>
      <c r="BG7" s="24">
        <v>176.96</v>
      </c>
      <c r="BH7" s="24">
        <v>267.52</v>
      </c>
      <c r="BI7" s="24">
        <v>262.83</v>
      </c>
      <c r="BJ7" s="24">
        <v>181.77</v>
      </c>
      <c r="BK7" s="24">
        <v>1267.3900000000001</v>
      </c>
      <c r="BL7" s="24">
        <v>1268.6300000000001</v>
      </c>
      <c r="BM7" s="24">
        <v>1283.69</v>
      </c>
      <c r="BN7" s="24">
        <v>1160.22</v>
      </c>
      <c r="BO7" s="24">
        <v>1141.98</v>
      </c>
      <c r="BP7" s="24">
        <v>1156.82</v>
      </c>
      <c r="BQ7" s="24">
        <v>118.2</v>
      </c>
      <c r="BR7" s="24">
        <v>72.319999999999993</v>
      </c>
      <c r="BS7" s="24">
        <v>69.3</v>
      </c>
      <c r="BT7" s="24">
        <v>61.67</v>
      </c>
      <c r="BU7" s="24">
        <v>82.15</v>
      </c>
      <c r="BV7" s="24">
        <v>84.3</v>
      </c>
      <c r="BW7" s="24">
        <v>82.88</v>
      </c>
      <c r="BX7" s="24">
        <v>82.53</v>
      </c>
      <c r="BY7" s="24">
        <v>81.81</v>
      </c>
      <c r="BZ7" s="24">
        <v>82.27</v>
      </c>
      <c r="CA7" s="24">
        <v>75.33</v>
      </c>
      <c r="CB7" s="24">
        <v>184.84</v>
      </c>
      <c r="CC7" s="24">
        <v>291.77999999999997</v>
      </c>
      <c r="CD7" s="24">
        <v>305.32</v>
      </c>
      <c r="CE7" s="24">
        <v>295.32</v>
      </c>
      <c r="CF7" s="24">
        <v>268.86</v>
      </c>
      <c r="CG7" s="24">
        <v>185.47</v>
      </c>
      <c r="CH7" s="24">
        <v>187.76</v>
      </c>
      <c r="CI7" s="24">
        <v>190.48</v>
      </c>
      <c r="CJ7" s="24">
        <v>193.59</v>
      </c>
      <c r="CK7" s="24">
        <v>194.42</v>
      </c>
      <c r="CL7" s="24">
        <v>215.73</v>
      </c>
      <c r="CM7" s="24" t="s">
        <v>102</v>
      </c>
      <c r="CN7" s="24" t="s">
        <v>102</v>
      </c>
      <c r="CO7" s="24" t="s">
        <v>102</v>
      </c>
      <c r="CP7" s="24" t="s">
        <v>102</v>
      </c>
      <c r="CQ7" s="24" t="s">
        <v>102</v>
      </c>
      <c r="CR7" s="24">
        <v>45.68</v>
      </c>
      <c r="CS7" s="24">
        <v>45.87</v>
      </c>
      <c r="CT7" s="24">
        <v>44.24</v>
      </c>
      <c r="CU7" s="24">
        <v>45.3</v>
      </c>
      <c r="CV7" s="24">
        <v>45.6</v>
      </c>
      <c r="CW7" s="24">
        <v>43.28</v>
      </c>
      <c r="CX7" s="24">
        <v>97.4</v>
      </c>
      <c r="CY7" s="24">
        <v>97.38</v>
      </c>
      <c r="CZ7" s="24">
        <v>97.36</v>
      </c>
      <c r="DA7" s="24">
        <v>97.34</v>
      </c>
      <c r="DB7" s="24">
        <v>97.39</v>
      </c>
      <c r="DC7" s="24">
        <v>87.96</v>
      </c>
      <c r="DD7" s="24">
        <v>87.65</v>
      </c>
      <c r="DE7" s="24">
        <v>88.15</v>
      </c>
      <c r="DF7" s="24">
        <v>88.37</v>
      </c>
      <c r="DG7" s="24">
        <v>88.66</v>
      </c>
      <c r="DH7" s="24">
        <v>86.21</v>
      </c>
      <c r="DI7" s="24">
        <v>20.81</v>
      </c>
      <c r="DJ7" s="24">
        <v>24</v>
      </c>
      <c r="DK7" s="24">
        <v>26.27</v>
      </c>
      <c r="DL7" s="24">
        <v>29.72</v>
      </c>
      <c r="DM7" s="24">
        <v>33.96</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v>
      </c>
      <c r="EF7" s="24">
        <v>0</v>
      </c>
      <c r="EG7" s="24">
        <v>0</v>
      </c>
      <c r="EH7" s="24">
        <v>0</v>
      </c>
      <c r="EI7" s="24">
        <v>0</v>
      </c>
      <c r="EJ7" s="24">
        <v>0.04</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2025-01-31T05:13:14Z</cp:lastPrinted>
  <dcterms:created xsi:type="dcterms:W3CDTF">2024-12-19T01:23:09Z</dcterms:created>
  <dcterms:modified xsi:type="dcterms:W3CDTF">2025-02-07T05:51:37Z</dcterms:modified>
  <cp:category/>
</cp:coreProperties>
</file>