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DDF3AEB4-CCC8-42DB-9FB5-510E6FD88FC4}" xr6:coauthVersionLast="47" xr6:coauthVersionMax="47" xr10:uidLastSave="{00000000-0000-0000-0000-000000000000}"/>
  <workbookProtection workbookAlgorithmName="SHA-512" workbookHashValue="qOiKZYcO/6R9Tvsot93HL/Fm9vWADYi/XeXXQKzOvHysU8KhMvaO0dcI5KpeUWQhyWHbyZKqtkGl6JHqNgJaPw==" workbookSaltValue="3IOSEQ3IEoP2ZbmGg/9S6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<sst xmlns="http://schemas.openxmlformats.org/spreadsheetml/2006/main" count="228" uniqueCount="113">
  <si>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</si>
  <si>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</si>
  <si>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</si>
  <si>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</si>
  <si>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</si>
  <si>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</si>
  <si>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</si>
  <si>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</si>
  <si>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</si>
  <si>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</si>
  <si>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</si>
  <si>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</si>
  <si>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</si>
  <si>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</si>
  <si>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</si>
  <si>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</si>
  <si>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</si>
  <si>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</si>
  <si>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</si>
  <si>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</si>
  <si>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</si>
  <si>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</si>
  <si>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</si>
  <si>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</si>
  <si>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</si>
  <si>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</si>
  <si>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</si>
  <si>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</si>
  <si>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</si>
  <si>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</si>
  <si>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</si>
  <si>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</si>
  <si>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</si>
  <si>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</si>
  <si>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</si>
  <si>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</si>
  <si>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</si>
  <si>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</si>
  <si>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</si>
  <si>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</si>
  <si>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</si>
  <si>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</si>
  <si>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</si>
  <si>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</si>
  <si>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</si>
  <si>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</si>
  <si>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</si>
  <si>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</si>
  <si>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</si>
  <si>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</si>
  <si>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</si>
  <si>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</si>
  <si>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</si>
  <si>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</si>
  <si>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</si>
  <si>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</si>
  <si>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</si>
  <si>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</si>
  <si>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</si>
  <si>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</si>
  <si>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</si>
  <si>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</si>
  <si>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</si>
  <si>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</si>
  <si>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</si>
  <si>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</si>
  <si>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</si>
  <si>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</si>
  <si>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</si>
  <si>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</si>
  <si>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</si>
  <si>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</si>
  <si>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</si>
  <si>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</si>
  <si>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</si>
  <si>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</si>
  <si>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</si>
  <si>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</si>
  <si>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</si>
  <si>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</si>
  <si>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</si>
  <si>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</si>
  <si>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</si>
  <si>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</si>
  <si>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</si>
  <si>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</si>
  <si>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</si>
  <si>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</si>
  <si>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</si>
  <si>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</si>
  <si>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</si>
  <si>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</si>
  <si>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</si>
  <si>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</si>
  <si>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</si>
  <si>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</si>
  <si>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</si>
  <si>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</si>
  <si>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</si>
  <si>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</si>
  <si>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</si>
  <si>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</si>
  <si>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</si>
  <si>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</si>
  <si>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</si>
  <si>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</si>
  <si>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</si>
  <si>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</si>
  <si>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</si>
  <si>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</si>
  <si>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表流水系の第二浄水場は、東日本大震災により建て直しをしており新しいが、地下水系の古原浄水場は建設後２９年を経過しており、直営で修繕し対応をしている。また、制御盤等については、部品供給停止などにより更新の必要が出ており、令和２年度から順次更新を進めている。
　管路については、東日本大震災の災害復旧により壊れた経年管の布設替えを実施し、また平成３０年度に老朽管となる石綿管を全廃しており、経年化率は低い水準である。今後は経年管に対する計画的な更新が必要となっている。
　なお、２つある浄水場は同一敷地内にあり、地下水系・表流水系の２つの水源を確保し、災害対応出来るようになっている。</t>
    <rPh sb="194" eb="197">
      <t>ケイネンカ</t>
    </rPh>
    <rPh sb="197" eb="198">
      <t>リツ</t>
    </rPh>
    <rPh sb="199" eb="200">
      <t>ヒク</t>
    </rPh>
    <rPh sb="201" eb="203">
      <t>スイジュン</t>
    </rPh>
    <phoneticPr fontId="4"/>
  </si>
  <si>
    <t xml:space="preserve">　経常収支比率について全国・類似団体平均値より高い水準にある。料金回収率が100%を下回っているが、同数値が高い数値となる大きな要因は、営業外収益である町・県からの高料金対策補助金と長期前受金戻入によるものである。なお、給水収益においては、給水人口の微増、一人当たり一日平均有収水量が微減しており、横ばい傾向となっている。事業費用については、徹底した費用削減による経営改善を実施しており、これ以上の削減は非常に困難な状態である。
　累積欠損金比率について、平成２６年度に東日本大震災の水道施設被災分を固定資産除却費（特別損失）に計上したため、多額の累積欠損金が発生したが、それ以降の欠損は発生していない。
　流動比率について、令和３年度から微増の傾向となっている。100％以上、平均値以上であり十分な支払い能力があると考えられる。今後も経営改善を費用削減のため、直営工事等を推進し、企業債等借入を最小限に抑止していく。今後、施設等更新のため企業債等の借入れが増加し、企業債残高対給水収益率が上昇傾向となる見込みである。料金回収率は、令和元年度から下降傾向である。また、令和３年度から100％を下回っている。物価高騰に伴う薬品、燃料を含む動力費、材料価格等費用の増加、人件費等による給水原価の上昇に伴い、今後も料金回収率が下降傾向になると見込まれる。施設利用率は、水道施設工事が完了した後、当初計画された住宅団地開発が予定戸数を大きく減らして販売されたため、計画人口と大きな差異が生じており現況では改善することは出来ない。
　有収率は、経年管の廃止及び配水量の監視を行っているため平均値以上となっている。
</t>
    <rPh sb="50" eb="51">
      <t>ドウ</t>
    </rPh>
    <rPh sb="56" eb="58">
      <t>スウチ</t>
    </rPh>
    <rPh sb="61" eb="62">
      <t>オオ</t>
    </rPh>
    <rPh sb="125" eb="127">
      <t>ビゾウ</t>
    </rPh>
    <rPh sb="142" eb="144">
      <t>ビゲン</t>
    </rPh>
    <rPh sb="149" eb="150">
      <t>ヨコ</t>
    </rPh>
    <rPh sb="205" eb="207">
      <t>コンナン</t>
    </rPh>
    <rPh sb="228" eb="230">
      <t>ヘイセイ</t>
    </rPh>
    <rPh sb="232" eb="234">
      <t>ネンド</t>
    </rPh>
    <rPh sb="242" eb="244">
      <t>スイドウ</t>
    </rPh>
    <rPh sb="244" eb="246">
      <t>シセツ</t>
    </rPh>
    <rPh sb="246" eb="249">
      <t>ヒサイブン</t>
    </rPh>
    <rPh sb="256" eb="257">
      <t>ヒ</t>
    </rPh>
    <rPh sb="259" eb="260">
      <t>ベツ</t>
    </rPh>
    <rPh sb="320" eb="322">
      <t>ビゾウ</t>
    </rPh>
    <rPh sb="420" eb="422">
      <t>コンゴ</t>
    </rPh>
    <rPh sb="423" eb="425">
      <t>シセツ</t>
    </rPh>
    <rPh sb="425" eb="426">
      <t>トウ</t>
    </rPh>
    <rPh sb="426" eb="428">
      <t>コウシン</t>
    </rPh>
    <rPh sb="445" eb="446">
      <t>トウ</t>
    </rPh>
    <rPh sb="447" eb="449">
      <t>カリイ</t>
    </rPh>
    <rPh sb="451" eb="453">
      <t>ゾウカ</t>
    </rPh>
    <rPh sb="456" eb="458">
      <t>ジョウショウ</t>
    </rPh>
    <rPh sb="461" eb="463">
      <t>ミコ</t>
    </rPh>
    <rPh sb="514" eb="516">
      <t>ブッカ</t>
    </rPh>
    <rPh sb="516" eb="518">
      <t>コウトウ</t>
    </rPh>
    <rPh sb="519" eb="520">
      <t>トモナ</t>
    </rPh>
    <rPh sb="526" eb="527">
      <t>フク</t>
    </rPh>
    <rPh sb="528" eb="530">
      <t>ヒヨウ</t>
    </rPh>
    <rPh sb="533" eb="535">
      <t>カカク</t>
    </rPh>
    <rPh sb="535" eb="536">
      <t>トウ</t>
    </rPh>
    <rPh sb="536" eb="538">
      <t>ジョウショウ</t>
    </rPh>
    <rPh sb="571" eb="573">
      <t>カコウ</t>
    </rPh>
    <rPh sb="678" eb="680">
      <t>ケイネン</t>
    </rPh>
    <rPh sb="680" eb="681">
      <t>カン</t>
    </rPh>
    <phoneticPr fontId="4"/>
  </si>
  <si>
    <t xml:space="preserve">　給水人口が微増、一人当たり一日平均有収水量が微減となっており、有収水量は横ばい傾向となっている。有収水量がコロナ禍前より増加傾向傾向にある。　家庭用水は給水収益の割合の殆どを占めているため、今後も人口の増減・一人当たり一日平均有収水量を注視していく必要がある。
　表流水は、利根川から取水し導水ポンプ場で加圧してくみ上げており、加えて１級河川下流域という地域性もあり水質が良くないため浄水に多くの薬品が必要であり、給水原価が高い状況である。加えて物価（薬品単価、動力費、材料費等）の高騰が更に給水原価を押し上げている。
　表流水系浄水場の運転は直営で実施し経費削減に効果をあげているが、相応の技能が必要である。職員の定年等の退職が続いており、直営体制での運営に対し技術継承が大きな課題となっている。
　近隣市町村と広域化については、令和５年１１月３０日に香取市・多古町と「香取ブロックにおける広域連携に係る検討会」を設置し、経営改善、経営強化のため様々な方法について検討をしていく。
</t>
    <rPh sb="6" eb="8">
      <t>ビゾウ</t>
    </rPh>
    <rPh sb="23" eb="25">
      <t>ビゲン</t>
    </rPh>
    <rPh sb="49" eb="51">
      <t>ユウシュウ</t>
    </rPh>
    <rPh sb="51" eb="53">
      <t>スイリョウ</t>
    </rPh>
    <rPh sb="63" eb="65">
      <t>ケイコウ</t>
    </rPh>
    <rPh sb="65" eb="67">
      <t>ケイコウ</t>
    </rPh>
    <rPh sb="85" eb="86">
      <t>ホトン</t>
    </rPh>
    <rPh sb="213" eb="214">
      <t>タカ</t>
    </rPh>
    <rPh sb="221" eb="222">
      <t>クワ</t>
    </rPh>
    <rPh sb="224" eb="226">
      <t>ブッカ</t>
    </rPh>
    <rPh sb="227" eb="229">
      <t>ヤクヒン</t>
    </rPh>
    <rPh sb="229" eb="231">
      <t>タンカ</t>
    </rPh>
    <rPh sb="232" eb="235">
      <t>ドウリョクヒ</t>
    </rPh>
    <rPh sb="236" eb="239">
      <t>ザイリョウヒ</t>
    </rPh>
    <rPh sb="239" eb="240">
      <t>トウ</t>
    </rPh>
    <rPh sb="242" eb="244">
      <t>コウトウ</t>
    </rPh>
    <rPh sb="245" eb="246">
      <t>サラ</t>
    </rPh>
    <rPh sb="247" eb="251">
      <t>キュウスイゲンカ</t>
    </rPh>
    <rPh sb="252" eb="253">
      <t>オ</t>
    </rPh>
    <rPh sb="254" eb="255">
      <t>ア</t>
    </rPh>
    <rPh sb="273" eb="275">
      <t>チョクエイ</t>
    </rPh>
    <rPh sb="276" eb="278">
      <t>ジッシ</t>
    </rPh>
    <rPh sb="279" eb="281">
      <t>ケイヒ</t>
    </rPh>
    <rPh sb="281" eb="283">
      <t>サクゲン</t>
    </rPh>
    <rPh sb="284" eb="286">
      <t>コウカ</t>
    </rPh>
    <rPh sb="311" eb="312">
      <t>トウ</t>
    </rPh>
    <rPh sb="322" eb="324">
      <t>チョクエイ</t>
    </rPh>
    <rPh sb="324" eb="326">
      <t>タイセイ</t>
    </rPh>
    <rPh sb="328" eb="330">
      <t>ウンエイ</t>
    </rPh>
    <rPh sb="331" eb="332">
      <t>タイ</t>
    </rPh>
    <rPh sb="367" eb="369">
      <t>レイワ</t>
    </rPh>
    <rPh sb="370" eb="371">
      <t>ネン</t>
    </rPh>
    <rPh sb="373" eb="374">
      <t>ガツ</t>
    </rPh>
    <rPh sb="376" eb="377">
      <t>ニチ</t>
    </rPh>
    <rPh sb="415" eb="417">
      <t>カイゼン</t>
    </rPh>
    <rPh sb="418" eb="420">
      <t>ケイエイ</t>
    </rPh>
    <rPh sb="425" eb="427">
      <t>サマザマ</t>
    </rPh>
    <rPh sb="428" eb="430">
      <t>ホウホウ</t>
    </rPh>
    <rPh sb="434" eb="4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</si>
</sst>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1-42A8-8552-882B07B84E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FD41-42A8-8552-882B07B84E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35.950000000000003</c:v>
                </c:pt>
                <c:pt idx="1">
                  <c:v>36.950000000000003</c:v>
                </c:pt>
                <c:pt idx="2">
                  <c:v>37.46</c:v>
                </c:pt>
                <c:pt idx="3">
                  <c:v>36.99</c:v>
                </c:pt>
                <c:pt idx="4">
                  <c:v>37.270000000000003</c:v>
                </c:pt>
              </c:numCache>
            </c:numRef>
          </c:val>
          <c:extLst>
            <c:ext xmlns:c16="http://schemas.microsoft.com/office/drawing/2014/chart" uri="{C3380CC4-5D6E-409C-BE32-E72D297353CC}">
              <c16:uniqueId val="{00000000-F765-4EFF-8EEB-F3145E9129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F765-4EFF-8EEB-F3145E9129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97.91</c:v>
                </c:pt>
                <c:pt idx="1">
                  <c:v>98.88</c:v>
                </c:pt>
                <c:pt idx="2">
                  <c:v>96.41</c:v>
                </c:pt>
                <c:pt idx="3">
                  <c:v>97.97</c:v>
                </c:pt>
                <c:pt idx="4">
                  <c:v>97.3</c:v>
                </c:pt>
              </c:numCache>
            </c:numRef>
          </c:val>
          <c:extLst>
            <c:ext xmlns:c16="http://schemas.microsoft.com/office/drawing/2014/chart" uri="{C3380CC4-5D6E-409C-BE32-E72D297353CC}">
              <c16:uniqueId val="{00000000-2610-4A54-AC65-6BE96117D0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2610-4A54-AC65-6BE96117D0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124.36</c:v>
                </c:pt>
                <c:pt idx="1">
                  <c:v>122.02</c:v>
                </c:pt>
                <c:pt idx="2">
                  <c:v>118.82</c:v>
                </c:pt>
                <c:pt idx="3">
                  <c:v>117.76</c:v>
                </c:pt>
                <c:pt idx="4">
                  <c:v>117.48</c:v>
                </c:pt>
              </c:numCache>
            </c:numRef>
          </c:val>
          <c:extLst>
            <c:ext xmlns:c16="http://schemas.microsoft.com/office/drawing/2014/chart" uri="{C3380CC4-5D6E-409C-BE32-E72D297353CC}">
              <c16:uniqueId val="{00000000-9B70-426F-BB62-F51D87D711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9B70-426F-BB62-F51D87D711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50.74</c:v>
                </c:pt>
                <c:pt idx="1">
                  <c:v>52.35</c:v>
                </c:pt>
                <c:pt idx="2">
                  <c:v>54.11</c:v>
                </c:pt>
                <c:pt idx="3">
                  <c:v>56.45</c:v>
                </c:pt>
                <c:pt idx="4">
                  <c:v>58.72</c:v>
                </c:pt>
              </c:numCache>
            </c:numRef>
          </c:val>
          <c:extLst>
            <c:ext xmlns:c16="http://schemas.microsoft.com/office/drawing/2014/chart" uri="{C3380CC4-5D6E-409C-BE32-E72D297353CC}">
              <c16:uniqueId val="{00000000-3A76-47C1-B056-9D0AE14D10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3A76-47C1-B056-9D0AE14D10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10.9</c:v>
                </c:pt>
              </c:numCache>
            </c:numRef>
          </c:val>
          <c:extLst>
            <c:ext xmlns:c16="http://schemas.microsoft.com/office/drawing/2014/chart" uri="{C3380CC4-5D6E-409C-BE32-E72D297353CC}">
              <c16:uniqueId val="{00000000-EC98-48A2-8426-8613EA8408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EC98-48A2-8426-8613EA8408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6C-41A1-9E68-56E0E02447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FC6C-41A1-9E68-56E0E02447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522.32000000000005</c:v>
                </c:pt>
                <c:pt idx="1">
                  <c:v>518.85</c:v>
                </c:pt>
                <c:pt idx="2">
                  <c:v>496.76</c:v>
                </c:pt>
                <c:pt idx="3">
                  <c:v>505.94</c:v>
                </c:pt>
                <c:pt idx="4">
                  <c:v>548.5</c:v>
                </c:pt>
              </c:numCache>
            </c:numRef>
          </c:val>
          <c:extLst>
            <c:ext xmlns:c16="http://schemas.microsoft.com/office/drawing/2014/chart" uri="{C3380CC4-5D6E-409C-BE32-E72D297353CC}">
              <c16:uniqueId val="{00000000-97C9-4C8E-8D80-C178A5C1CC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97C9-4C8E-8D80-C178A5C1CC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264.42</c:v>
                </c:pt>
                <c:pt idx="1">
                  <c:v>222.16</c:v>
                </c:pt>
                <c:pt idx="2">
                  <c:v>217.28</c:v>
                </c:pt>
                <c:pt idx="3">
                  <c:v>181</c:v>
                </c:pt>
                <c:pt idx="4">
                  <c:v>144.53</c:v>
                </c:pt>
              </c:numCache>
            </c:numRef>
          </c:val>
          <c:extLst>
            <c:ext xmlns:c16="http://schemas.microsoft.com/office/drawing/2014/chart" uri="{C3380CC4-5D6E-409C-BE32-E72D297353CC}">
              <c16:uniqueId val="{00000000-44CF-4043-89A4-3CD00577EB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44CF-4043-89A4-3CD00577EB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101.12</c:v>
                </c:pt>
                <c:pt idx="1">
                  <c:v>100.03</c:v>
                </c:pt>
                <c:pt idx="2">
                  <c:v>97.09</c:v>
                </c:pt>
                <c:pt idx="3">
                  <c:v>93.17</c:v>
                </c:pt>
                <c:pt idx="4">
                  <c:v>94.92</c:v>
                </c:pt>
              </c:numCache>
            </c:numRef>
          </c:val>
          <c:extLst>
            <c:ext xmlns:c16="http://schemas.microsoft.com/office/drawing/2014/chart" uri="{C3380CC4-5D6E-409C-BE32-E72D297353CC}">
              <c16:uniqueId val="{00000000-DACD-4902-A2A4-1E51214DC6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DACD-4902-A2A4-1E51214DC6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215.17</c:v>
                </c:pt>
                <c:pt idx="1">
                  <c:v>218.29</c:v>
                </c:pt>
                <c:pt idx="2">
                  <c:v>225.8</c:v>
                </c:pt>
                <c:pt idx="3">
                  <c:v>235.86</c:v>
                </c:pt>
                <c:pt idx="4">
                  <c:v>231.98</c:v>
                </c:pt>
              </c:numCache>
            </c:numRef>
          </c:val>
          <c:extLst>
            <c:ext xmlns:c16="http://schemas.microsoft.com/office/drawing/2014/chart" uri="{C3380CC4-5D6E-409C-BE32-E72D297353CC}">
              <c16:uniqueId val="{00000000-947C-4CD3-A428-0D52EE0053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947C-4CD3-A428-0D52EE0053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神崎町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5679</v>
      </c>
      <c r="AM8" s="44"/>
      <c r="AN8" s="44"/>
      <c r="AO8" s="44"/>
      <c r="AP8" s="44"/>
      <c r="AQ8" s="44"/>
      <c r="AR8" s="44"/>
      <c r="AS8" s="44"/>
      <c r="AT8" s="45">
        <f>データ!$S$6</f>
        <v>19.899999999999999</v>
      </c>
      <c r="AU8" s="46"/>
      <c r="AV8" s="46"/>
      <c r="AW8" s="46"/>
      <c r="AX8" s="46"/>
      <c r="AY8" s="46"/>
      <c r="AZ8" s="46"/>
      <c r="BA8" s="46"/>
      <c r="BB8" s="47">
        <f>データ!$T$6</f>
        <v>285.38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91.34</v>
      </c>
      <c r="J10" s="46"/>
      <c r="K10" s="46"/>
      <c r="L10" s="46"/>
      <c r="M10" s="46"/>
      <c r="N10" s="46"/>
      <c r="O10" s="80"/>
      <c r="P10" s="47">
        <f>データ!$P$6</f>
        <v>82.64</v>
      </c>
      <c r="Q10" s="47"/>
      <c r="R10" s="47"/>
      <c r="S10" s="47"/>
      <c r="T10" s="47"/>
      <c r="U10" s="47"/>
      <c r="V10" s="47"/>
      <c r="W10" s="44">
        <f>データ!$Q$6</f>
        <v>4400</v>
      </c>
      <c r="X10" s="44"/>
      <c r="Y10" s="44"/>
      <c r="Z10" s="44"/>
      <c r="AA10" s="44"/>
      <c r="AB10" s="44"/>
      <c r="AC10" s="44"/>
      <c r="AD10" s="2"/>
      <c r="AE10" s="2"/>
      <c r="AF10" s="2"/>
      <c r="AG10" s="2"/>
      <c r="AH10" s="2"/>
      <c r="AI10" s="2"/>
      <c r="AJ10" s="2"/>
      <c r="AK10" s="2"/>
      <c r="AL10" s="44">
        <f>データ!$U$6</f>
        <v>4884</v>
      </c>
      <c r="AM10" s="44"/>
      <c r="AN10" s="44"/>
      <c r="AO10" s="44"/>
      <c r="AP10" s="44"/>
      <c r="AQ10" s="44"/>
      <c r="AR10" s="44"/>
      <c r="AS10" s="44"/>
      <c r="AT10" s="45">
        <f>データ!$V$6</f>
        <v>22.19</v>
      </c>
      <c r="AU10" s="46"/>
      <c r="AV10" s="46"/>
      <c r="AW10" s="46"/>
      <c r="AX10" s="46"/>
      <c r="AY10" s="46"/>
      <c r="AZ10" s="46"/>
      <c r="BA10" s="46"/>
      <c r="BB10" s="47">
        <f>データ!$W$6</f>
        <v>220.1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D+PSa21nxDKNiiEa/qugiT20SwPwyQ0MKG8gPzy7tQMN4FI2vZQV85Am9yEGZS032wGUApqcOCpuAL/oSM36w==" saltValue="cGKd8/60p8+RwDfutz5h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123421</v>
      </c>
      <c r="D6" s="20">
        <f t="shared" si="3"/>
        <v>46</v>
      </c>
      <c r="E6" s="20">
        <f t="shared" si="3"/>
        <v>1</v>
      </c>
      <c r="F6" s="20">
        <f t="shared" si="3"/>
        <v>0</v>
      </c>
      <c r="G6" s="20">
        <f t="shared" si="3"/>
        <v>1</v>
      </c>
      <c r="H6" s="20" t="str">
        <f t="shared" si="3"/>
        <v>千葉県　神崎町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91.34</v>
      </c>
      <c r="P6" s="21">
        <f t="shared" si="3"/>
        <v>82.64</v>
      </c>
      <c r="Q6" s="21">
        <f t="shared" si="3"/>
        <v>4400</v>
      </c>
      <c r="R6" s="21">
        <f t="shared" si="3"/>
        <v>5679</v>
      </c>
      <c r="S6" s="21">
        <f t="shared" si="3"/>
        <v>19.899999999999999</v>
      </c>
      <c r="T6" s="21">
        <f t="shared" si="3"/>
        <v>285.38</v>
      </c>
      <c r="U6" s="21">
        <f t="shared" si="3"/>
        <v>4884</v>
      </c>
      <c r="V6" s="21">
        <f t="shared" si="3"/>
        <v>22.19</v>
      </c>
      <c r="W6" s="21">
        <f t="shared" si="3"/>
        <v>220.1</v>
      </c>
      <c r="X6" s="22">
        <f>IF(X7="",NA(),X7)</f>
        <v>124.36</v>
      </c>
      <c r="Y6" s="22">
        <f t="shared" ref="Y6:AG6" si="4">IF(Y7="",NA(),Y7)</f>
        <v>122.02</v>
      </c>
      <c r="Z6" s="22">
        <f t="shared" si="4"/>
        <v>118.82</v>
      </c>
      <c r="AA6" s="22">
        <f t="shared" si="4"/>
        <v>117.76</v>
      </c>
      <c r="AB6" s="22">
        <f t="shared" si="4"/>
        <v>117.48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522.32000000000005</v>
      </c>
      <c r="AU6" s="22">
        <f t="shared" ref="AU6:BC6" si="6">IF(AU7="",NA(),AU7)</f>
        <v>518.85</v>
      </c>
      <c r="AV6" s="22">
        <f t="shared" si="6"/>
        <v>496.76</v>
      </c>
      <c r="AW6" s="22">
        <f t="shared" si="6"/>
        <v>505.94</v>
      </c>
      <c r="AX6" s="22">
        <f t="shared" si="6"/>
        <v>548.5</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264.42</v>
      </c>
      <c r="BF6" s="22">
        <f t="shared" ref="BF6:BN6" si="7">IF(BF7="",NA(),BF7)</f>
        <v>222.16</v>
      </c>
      <c r="BG6" s="22">
        <f t="shared" si="7"/>
        <v>217.28</v>
      </c>
      <c r="BH6" s="22">
        <f t="shared" si="7"/>
        <v>181</v>
      </c>
      <c r="BI6" s="22">
        <f t="shared" si="7"/>
        <v>144.53</v>
      </c>
      <c r="BJ6" s="22">
        <f t="shared" si="7"/>
        <v>540.38</v>
      </c>
      <c r="BK6" s="22">
        <f t="shared" si="7"/>
        <v>556.47</v>
      </c>
      <c r="BL6" s="22">
        <f t="shared" si="7"/>
        <v>564.99</v>
      </c>
      <c r="BM6" s="22">
        <f t="shared" si="7"/>
        <v>631.39</v>
      </c>
      <c r="BN6" s="22">
        <f t="shared" si="7"/>
        <v>625.11</v>
      </c>
      <c r="BO6" s="21" t="str">
        <f>IF(BO7="","",IF(BO7="-","【-】","【"&amp;SUBSTITUTE(TEXT(BO7,"#,##0.00"),"-","△")&amp;"】"))</f>
        <v>【265.93】</v>
      </c>
      <c r="BP6" s="22">
        <f>IF(BP7="",NA(),BP7)</f>
        <v>101.12</v>
      </c>
      <c r="BQ6" s="22">
        <f t="shared" ref="BQ6:BY6" si="8">IF(BQ7="",NA(),BQ7)</f>
        <v>100.03</v>
      </c>
      <c r="BR6" s="22">
        <f t="shared" si="8"/>
        <v>97.09</v>
      </c>
      <c r="BS6" s="22">
        <f t="shared" si="8"/>
        <v>93.17</v>
      </c>
      <c r="BT6" s="22">
        <f t="shared" si="8"/>
        <v>94.92</v>
      </c>
      <c r="BU6" s="22">
        <f t="shared" si="8"/>
        <v>83.22</v>
      </c>
      <c r="BV6" s="22">
        <f t="shared" si="8"/>
        <v>78.67</v>
      </c>
      <c r="BW6" s="22">
        <f t="shared" si="8"/>
        <v>80.56</v>
      </c>
      <c r="BX6" s="22">
        <f t="shared" si="8"/>
        <v>76.55</v>
      </c>
      <c r="BY6" s="22">
        <f t="shared" si="8"/>
        <v>77.739999999999995</v>
      </c>
      <c r="BZ6" s="21" t="str">
        <f>IF(BZ7="","",IF(BZ7="-","【-】","【"&amp;SUBSTITUTE(TEXT(BZ7,"#,##0.00"),"-","△")&amp;"】"))</f>
        <v>【97.82】</v>
      </c>
      <c r="CA6" s="22">
        <f>IF(CA7="",NA(),CA7)</f>
        <v>215.17</v>
      </c>
      <c r="CB6" s="22">
        <f t="shared" ref="CB6:CJ6" si="9">IF(CB7="",NA(),CB7)</f>
        <v>218.29</v>
      </c>
      <c r="CC6" s="22">
        <f t="shared" si="9"/>
        <v>225.8</v>
      </c>
      <c r="CD6" s="22">
        <f t="shared" si="9"/>
        <v>235.86</v>
      </c>
      <c r="CE6" s="22">
        <f t="shared" si="9"/>
        <v>231.98</v>
      </c>
      <c r="CF6" s="22">
        <f t="shared" si="9"/>
        <v>234.17</v>
      </c>
      <c r="CG6" s="22">
        <f t="shared" si="9"/>
        <v>257.95</v>
      </c>
      <c r="CH6" s="22">
        <f t="shared" si="9"/>
        <v>260.87</v>
      </c>
      <c r="CI6" s="22">
        <f t="shared" si="9"/>
        <v>269.25</v>
      </c>
      <c r="CJ6" s="22">
        <f t="shared" si="9"/>
        <v>274.94</v>
      </c>
      <c r="CK6" s="21" t="str">
        <f>IF(CK7="","",IF(CK7="-","【-】","【"&amp;SUBSTITUTE(TEXT(CK7,"#,##0.00"),"-","△")&amp;"】"))</f>
        <v>【177.56】</v>
      </c>
      <c r="CL6" s="22">
        <f>IF(CL7="",NA(),CL7)</f>
        <v>35.950000000000003</v>
      </c>
      <c r="CM6" s="22">
        <f t="shared" ref="CM6:CU6" si="10">IF(CM7="",NA(),CM7)</f>
        <v>36.950000000000003</v>
      </c>
      <c r="CN6" s="22">
        <f t="shared" si="10"/>
        <v>37.46</v>
      </c>
      <c r="CO6" s="22">
        <f t="shared" si="10"/>
        <v>36.99</v>
      </c>
      <c r="CP6" s="22">
        <f t="shared" si="10"/>
        <v>37.270000000000003</v>
      </c>
      <c r="CQ6" s="22">
        <f t="shared" si="10"/>
        <v>41.06</v>
      </c>
      <c r="CR6" s="22">
        <f t="shared" si="10"/>
        <v>39.94</v>
      </c>
      <c r="CS6" s="22">
        <f t="shared" si="10"/>
        <v>40.19</v>
      </c>
      <c r="CT6" s="22">
        <f t="shared" si="10"/>
        <v>41.14</v>
      </c>
      <c r="CU6" s="22">
        <f t="shared" si="10"/>
        <v>41.02</v>
      </c>
      <c r="CV6" s="21" t="str">
        <f>IF(CV7="","",IF(CV7="-","【-】","【"&amp;SUBSTITUTE(TEXT(CV7,"#,##0.00"),"-","△")&amp;"】"))</f>
        <v>【59.81】</v>
      </c>
      <c r="CW6" s="22">
        <f>IF(CW7="",NA(),CW7)</f>
        <v>97.91</v>
      </c>
      <c r="CX6" s="22">
        <f t="shared" ref="CX6:DF6" si="11">IF(CX7="",NA(),CX7)</f>
        <v>98.88</v>
      </c>
      <c r="CY6" s="22">
        <f t="shared" si="11"/>
        <v>96.41</v>
      </c>
      <c r="CZ6" s="22">
        <f t="shared" si="11"/>
        <v>97.97</v>
      </c>
      <c r="DA6" s="22">
        <f t="shared" si="11"/>
        <v>97.3</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50.74</v>
      </c>
      <c r="DI6" s="22">
        <f t="shared" ref="DI6:DQ6" si="12">IF(DI7="",NA(),DI7)</f>
        <v>52.35</v>
      </c>
      <c r="DJ6" s="22">
        <f t="shared" si="12"/>
        <v>54.11</v>
      </c>
      <c r="DK6" s="22">
        <f t="shared" si="12"/>
        <v>56.45</v>
      </c>
      <c r="DL6" s="22">
        <f t="shared" si="12"/>
        <v>58.72</v>
      </c>
      <c r="DM6" s="22">
        <f t="shared" si="12"/>
        <v>52.73</v>
      </c>
      <c r="DN6" s="22">
        <f t="shared" si="12"/>
        <v>53.25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2">
        <f t="shared" si="13"/>
        <v>10.9</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123421</v>
      </c>
      <c r="D7" s="24">
        <v>46</v>
      </c>
      <c r="E7" s="24">
        <v>1</v>
      </c>
      <c r="F7" s="24">
        <v>0</v>
      </c>
      <c r="G7" s="24">
        <v>1</v>
      </c>
      <c r="H7" s="24" t="s">
        <v>93</v>
      </c>
      <c r="I7" s="24" t="s">
        <v>94</v>
      </c>
      <c r="J7" s="24" t="s">
        <v>95</v>
      </c>
      <c r="K7" s="24" t="s">
        <v>96</v>
      </c>
      <c r="L7" s="24" t="s">
        <v>97</v>
      </c>
      <c r="M7" s="24" t="s">
        <v>98</v>
      </c>
      <c r="N7" s="25" t="s">
        <v>99</v>
      </c>
      <c r="O7" s="25">
        <v>91.34</v>
      </c>
      <c r="P7" s="25">
        <v>82.64</v>
      </c>
      <c r="Q7" s="25">
        <v>4400</v>
      </c>
      <c r="R7" s="25">
        <v>5679</v>
      </c>
      <c r="S7" s="25">
        <v>19.899999999999999</v>
      </c>
      <c r="T7" s="25">
        <v>285.38</v>
      </c>
      <c r="U7" s="25">
        <v>4884</v>
      </c>
      <c r="V7" s="25">
        <v>22.19</v>
      </c>
      <c r="W7" s="25">
        <v>220.1</v>
      </c>
      <c r="X7" s="25">
        <v>124.36</v>
      </c>
      <c r="Y7" s="25">
        <v>122.02</v>
      </c>
      <c r="Z7" s="25">
        <v>118.82</v>
      </c>
      <c r="AA7" s="25">
        <v>117.76</v>
      </c>
      <c r="AB7" s="25">
        <v>117.48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522.32000000000005</v>
      </c>
      <c r="AU7" s="25">
        <v>518.85</v>
      </c>
      <c r="AV7" s="25">
        <v>496.76</v>
      </c>
      <c r="AW7" s="25">
        <v>505.94</v>
      </c>
      <c r="AX7" s="25">
        <v>548.5</v>
      </c>
      <c r="AY7" s="25">
        <v>348.88</v>
      </c>
      <c r="AZ7" s="25">
        <v>381.07</v>
      </c>
      <c r="BA7" s="25">
        <v>367.4</v>
      </c>
      <c r="BB7" s="25">
        <v>345.42</v>
      </c>
      <c r="BC7" s="25">
        <v>315.60000000000002</v>
      </c>
      <c r="BD7" s="25">
        <v>243.36</v>
      </c>
      <c r="BE7" s="25">
        <v>264.42</v>
      </c>
      <c r="BF7" s="25">
        <v>222.16</v>
      </c>
      <c r="BG7" s="25">
        <v>217.28</v>
      </c>
      <c r="BH7" s="25">
        <v>181</v>
      </c>
      <c r="BI7" s="25">
        <v>144.53</v>
      </c>
      <c r="BJ7" s="25">
        <v>540.38</v>
      </c>
      <c r="BK7" s="25">
        <v>556.47</v>
      </c>
      <c r="BL7" s="25">
        <v>564.99</v>
      </c>
      <c r="BM7" s="25">
        <v>631.39</v>
      </c>
      <c r="BN7" s="25">
        <v>625.11</v>
      </c>
      <c r="BO7" s="25">
        <v>265.93</v>
      </c>
      <c r="BP7" s="25">
        <v>101.12</v>
      </c>
      <c r="BQ7" s="25">
        <v>100.03</v>
      </c>
      <c r="BR7" s="25">
        <v>97.09</v>
      </c>
      <c r="BS7" s="25">
        <v>93.17</v>
      </c>
      <c r="BT7" s="25">
        <v>94.92</v>
      </c>
      <c r="BU7" s="25">
        <v>83.22</v>
      </c>
      <c r="BV7" s="25">
        <v>78.67</v>
      </c>
      <c r="BW7" s="25">
        <v>80.56</v>
      </c>
      <c r="BX7" s="25">
        <v>76.55</v>
      </c>
      <c r="BY7" s="25">
        <v>77.739999999999995</v>
      </c>
      <c r="BZ7" s="25">
        <v>97.82</v>
      </c>
      <c r="CA7" s="25">
        <v>215.17</v>
      </c>
      <c r="CB7" s="25">
        <v>218.29</v>
      </c>
      <c r="CC7" s="25">
        <v>225.8</v>
      </c>
      <c r="CD7" s="25">
        <v>235.86</v>
      </c>
      <c r="CE7" s="25">
        <v>231.98</v>
      </c>
      <c r="CF7" s="25">
        <v>234.17</v>
      </c>
      <c r="CG7" s="25">
        <v>257.95</v>
      </c>
      <c r="CH7" s="25">
        <v>260.87</v>
      </c>
      <c r="CI7" s="25">
        <v>269.25</v>
      </c>
      <c r="CJ7" s="25">
        <v>274.94</v>
      </c>
      <c r="CK7" s="25">
        <v>177.56</v>
      </c>
      <c r="CL7" s="25">
        <v>35.950000000000003</v>
      </c>
      <c r="CM7" s="25">
        <v>36.950000000000003</v>
      </c>
      <c r="CN7" s="25">
        <v>37.46</v>
      </c>
      <c r="CO7" s="25">
        <v>36.99</v>
      </c>
      <c r="CP7" s="25">
        <v>37.270000000000003</v>
      </c>
      <c r="CQ7" s="25">
        <v>41.06</v>
      </c>
      <c r="CR7" s="25">
        <v>39.94</v>
      </c>
      <c r="CS7" s="25">
        <v>40.19</v>
      </c>
      <c r="CT7" s="25">
        <v>41.14</v>
      </c>
      <c r="CU7" s="25">
        <v>41.02</v>
      </c>
      <c r="CV7" s="25">
        <v>59.81</v>
      </c>
      <c r="CW7" s="25">
        <v>97.91</v>
      </c>
      <c r="CX7" s="25">
        <v>98.88</v>
      </c>
      <c r="CY7" s="25">
        <v>96.41</v>
      </c>
      <c r="CZ7" s="25">
        <v>97.97</v>
      </c>
      <c r="DA7" s="25">
        <v>97.3</v>
      </c>
      <c r="DB7" s="25">
        <v>72.42</v>
      </c>
      <c r="DC7" s="25">
        <v>69.41</v>
      </c>
      <c r="DD7" s="25">
        <v>71.52</v>
      </c>
      <c r="DE7" s="25">
        <v>70.42</v>
      </c>
      <c r="DF7" s="25">
        <v>69.900000000000006</v>
      </c>
      <c r="DG7" s="25">
        <v>89.42</v>
      </c>
      <c r="DH7" s="25">
        <v>50.74</v>
      </c>
      <c r="DI7" s="25">
        <v>52.35</v>
      </c>
      <c r="DJ7" s="25">
        <v>54.11</v>
      </c>
      <c r="DK7" s="25">
        <v>56.45</v>
      </c>
      <c r="DL7" s="25">
        <v>58.72</v>
      </c>
      <c r="DM7" s="25">
        <v>52.73</v>
      </c>
      <c r="DN7" s="25">
        <v>53.25</v>
      </c>
      <c r="DO7" s="25">
        <v>53.4</v>
      </c>
      <c r="DP7" s="25">
        <v>52.14</v>
      </c>
      <c r="DQ7" s="25">
        <v>53.49</v>
      </c>
      <c r="DR7" s="25">
        <v>52.02</v>
      </c>
      <c r="DS7" s="25">
        <v>0</v>
      </c>
      <c r="DT7" s="25">
        <v>0</v>
      </c>
      <c r="DU7" s="25">
        <v>0</v>
      </c>
      <c r="DV7" s="25">
        <v>0</v>
      </c>
      <c r="DW7" s="25">
        <v>10.9</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2025-02-03T04:27:58Z</cp:lastPrinted>
  <dcterms:created xsi:type="dcterms:W3CDTF">2025-01-24T06:47:23Z</dcterms:created>
  <dcterms:modified xsi:type="dcterms:W3CDTF">2025-02-06T07:24:10Z</dcterms:modified>
  <cp:category/>
</cp:coreProperties>
</file>