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010 上水道（末端）\"/>
    </mc:Choice>
  </mc:AlternateContent>
  <xr:revisionPtr revIDLastSave="0" documentId="13_ncr:1_{962EB9DC-3F17-41E5-B2EA-875607DE7DC9}" xr6:coauthVersionLast="47" xr6:coauthVersionMax="47" xr10:uidLastSave="{00000000-0000-0000-0000-000000000000}"/>
  <workbookProtection workbookAlgorithmName="SHA-512" workbookHashValue="qAnqCipe3GwdMA/qYmez4Kctxq2kJoGQ/CjkgWu+6ogNn9/gjvkTxK0iY72VjMO2XqE3kt6C4kqQhpHhlLvZTQ==" workbookSaltValue="MvIbyGuKMzZZ6KNFDGhQ0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P10" i="4" s="1"/>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H85" i="4"/>
  <c r="BB10" i="4"/>
  <c r="AT10" i="4"/>
  <c r="AL10" i="4"/>
  <c r="W10" i="4"/>
  <c r="B10" i="4"/>
  <c r="AT8" i="4"/>
  <c r="AL8" i="4"/>
  <c r="AD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<sst xmlns="http://schemas.openxmlformats.org/spreadsheetml/2006/main" count="228" uniqueCount="113">
  <si>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</si>
  <si>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</si>
  <si>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</si>
  <si>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</si>
  <si>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</si>
  <si>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</si>
  <si>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</si>
  <si>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</si>
  <si>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</si>
  <si>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</si>
  <si>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</si>
  <si>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</si>
  <si>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</si>
  <si>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</si>
  <si>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</si>
  <si>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</si>
  <si>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</si>
  <si>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</si>
  <si>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</si>
  <si>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</si>
  <si>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</si>
  <si>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</si>
  <si>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</si>
  <si>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</si>
  <si>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</si>
  <si>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</si>
  <si>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</si>
  <si>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</si>
  <si>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</si>
  <si>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</si>
  <si>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</si>
  <si>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</si>
  <si>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</si>
  <si>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</si>
  <si>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</si>
  <si>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</si>
  <si>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</si>
  <si>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</si>
  <si>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</si>
  <si>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</si>
  <si>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</si>
  <si>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</si>
  <si>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</si>
  <si>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</si>
  <si>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</si>
  <si>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</si>
  <si>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</si>
  <si>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</si>
  <si>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</si>
  <si>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</si>
  <si>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</si>
  <si>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</si>
  <si>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</si>
  <si>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</si>
  <si>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</si>
  <si>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</si>
  <si>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</si>
  <si>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</si>
  <si>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</si>
  <si>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</si>
  <si>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</si>
  <si>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</si>
  <si>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</si>
  <si>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</si>
  <si>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</si>
  <si>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</si>
  <si>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</si>
  <si>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</si>
  <si>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</si>
  <si>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</si>
  <si>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</si>
  <si>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</si>
  <si>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</si>
  <si>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</si>
  <si>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</si>
  <si>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</si>
  <si>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</si>
  <si>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</si>
  <si>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</si>
  <si>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</si>
  <si>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</si>
  <si>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</si>
  <si>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</si>
  <si>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</si>
  <si>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</si>
  <si>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</si>
  <si>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</si>
  <si>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</si>
  <si>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</si>
  <si>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</si>
  <si>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</si>
  <si>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</si>
  <si>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</si>
  <si>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多古町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</si>
  <si>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</si>
  <si>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</si>
  <si>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</si>
  <si>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</si>
  <si>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</si>
  <si>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</si>
  <si>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</si>
  <si>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</si>
  <si>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</si>
  <si>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</si>
  <si>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</si>
  <si>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</si>
  <si>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</si>
  <si>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</si>
  <si>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</si>
  <si>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</si>
  <si>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経常収支比率は前年度より経常費用が減少したため比率は向上したが、水道施設の多くが更新時期を迎えることから、今後は維持管理費の増加が見込まれる。
  累積欠損金比率については、令和２年度からは累積欠損金は生じておらず、給水収益も増加に転じたが、引続き経営改善に努めていく必要はある。
 流動比率については流動資産が微増だが、以前と比べれば減少しているため、流動比率もほぼ横ばいとなっている。
 企業債残高対給水収益比率については企業債残高が減少しているため、比率も減少傾向であるが、水道事業施設更新計画に基づく更新を開始しており、今後はバランスを見て検討していく。
 料金回収率および給水原価については、配水及び給水費以外の全般的に経常費用が減少したため、料金回収率は上昇し、給水原価は低減した。本年度は特異な値とも考えられるので留意が必要である。
 施設利用率については適切な施設規模を検討していく必要がある。
 有収率は無収水量(漏水)が更なる増加傾向にあり、下落が続いていることから、計画的・効率的に老朽管の更新を着実に進めていく必要がある。</t>
    <rPh sb="14" eb="18">
      <t>ケイジョウヒヨウ</t>
    </rPh>
    <rPh sb="19" eb="21">
      <t>ゲンショウ</t>
    </rPh>
    <rPh sb="89" eb="91">
      <t>レイワ</t>
    </rPh>
    <rPh sb="92" eb="94">
      <t>ネンド</t>
    </rPh>
    <rPh sb="97" eb="102">
      <t>ルイセキケッソンキン</t>
    </rPh>
    <rPh sb="103" eb="104">
      <t>ショウ</t>
    </rPh>
    <rPh sb="110" eb="114">
      <t>キュウスイシュウエキ</t>
    </rPh>
    <rPh sb="115" eb="117">
      <t>ゾウカ</t>
    </rPh>
    <rPh sb="118" eb="119">
      <t>テン</t>
    </rPh>
    <rPh sb="186" eb="187">
      <t>ヨコ</t>
    </rPh>
    <rPh sb="259" eb="261">
      <t>カイシ</t>
    </rPh>
    <rPh sb="266" eb="268">
      <t>コンゴ</t>
    </rPh>
    <rPh sb="274" eb="275">
      <t>ミ</t>
    </rPh>
    <rPh sb="276" eb="278">
      <t>ケントウ</t>
    </rPh>
    <rPh sb="303" eb="306">
      <t>ハイスイオヨ</t>
    </rPh>
    <rPh sb="307" eb="312">
      <t>キュウスイヒイガイ</t>
    </rPh>
    <rPh sb="313" eb="315">
      <t>ゼンパン</t>
    </rPh>
    <rPh sb="315" eb="316">
      <t>テキ</t>
    </rPh>
    <rPh sb="317" eb="321">
      <t>ケイジョウヒヨウ</t>
    </rPh>
    <rPh sb="322" eb="324">
      <t>ゲンショウ</t>
    </rPh>
    <rPh sb="329" eb="334">
      <t>リョウキンカイシュウリツ</t>
    </rPh>
    <rPh sb="335" eb="337">
      <t>ジョウショウ</t>
    </rPh>
    <rPh sb="344" eb="346">
      <t>テイゲン</t>
    </rPh>
    <rPh sb="349" eb="352">
      <t>ホンネンド</t>
    </rPh>
    <rPh sb="353" eb="355">
      <t>トクイ</t>
    </rPh>
    <rPh sb="356" eb="357">
      <t>アタイ</t>
    </rPh>
    <rPh sb="359" eb="360">
      <t>カンガ</t>
    </rPh>
    <rPh sb="366" eb="368">
      <t>リュウイ</t>
    </rPh>
    <rPh sb="369" eb="371">
      <t>ヒツヨウ</t>
    </rPh>
    <rPh sb="422" eb="423">
      <t>サラ</t>
    </rPh>
    <phoneticPr fontId="4"/>
  </si>
  <si>
    <t>　有形固定資産減価償却率は老朽化した水道管及び施設の更新が進んでいないことから年々増加しており、必要な更新投資を先送りしてきたことが伺える。今後は、施設更新計画に基づく計画的な更新を着実に進めていく必要がある。
　管路経年化率については、喫緊の課題であった施設更新計画策定の令和４年度調査時点で把握した法定耐用年数40年を超えた管路は、実に全体の３割を超過していることがわかり、更に10年後は６割を超えることもわかった。この事実を重く受け止めて、重要度および優先度を考慮した管路の更新をはじめ、本更新計画で示す事業を着実に実施していくことが求められる。</t>
    <rPh sb="74" eb="80">
      <t>シセツコウシンケイカク</t>
    </rPh>
    <rPh sb="81" eb="82">
      <t>モト</t>
    </rPh>
    <rPh sb="91" eb="93">
      <t>チャクジツ</t>
    </rPh>
    <rPh sb="94" eb="95">
      <t>スス</t>
    </rPh>
    <rPh sb="137" eb="139">
      <t>レイワ</t>
    </rPh>
    <rPh sb="140" eb="142">
      <t>ネンド</t>
    </rPh>
    <rPh sb="142" eb="144">
      <t>チョウサ</t>
    </rPh>
    <rPh sb="144" eb="146">
      <t>ジテン</t>
    </rPh>
    <phoneticPr fontId="4"/>
  </si>
  <si>
    <t>　水道施設の老朽化による更新や管路の耐震化を計画的に進めていかなければならないが、人口減少による給水収益の減少や企業債の償還により、資金残高が減少している状況にある。
　このような財源確保の見通しが厳しい中ではあるが、安全で安定した事業を継続するためより一層の経営改善に努めていくと同時に、料金バランスを見通して検討する必要がある。</t>
    <rPh sb="141" eb="143">
      <t>ドウジ</t>
    </rPh>
    <rPh sb="145" eb="147">
      <t>リョウキン</t>
    </rPh>
    <rPh sb="152" eb="154">
      <t>ミトオ</t>
    </rPh>
    <rPh sb="156" eb="15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</si>
</sst>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DA-4C1A-8876-FF60F71A935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56DA-4C1A-8876-FF60F71A935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42.21</c:v>
                </c:pt>
                <c:pt idx="1">
                  <c:v>42.23</c:v>
                </c:pt>
                <c:pt idx="2">
                  <c:v>43.24</c:v>
                </c:pt>
                <c:pt idx="3">
                  <c:v>43.41</c:v>
                </c:pt>
                <c:pt idx="4">
                  <c:v>43.72</c:v>
                </c:pt>
              </c:numCache>
            </c:numRef>
          </c:val>
          <c:extLst>
            <c:ext xmlns:c16="http://schemas.microsoft.com/office/drawing/2014/chart" uri="{C3380CC4-5D6E-409C-BE32-E72D297353CC}">
              <c16:uniqueId val="{00000000-944F-47A8-8559-7CFBF6D353E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944F-47A8-8559-7CFBF6D353E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72.45</c:v>
                </c:pt>
                <c:pt idx="1">
                  <c:v>73.8</c:v>
                </c:pt>
                <c:pt idx="2">
                  <c:v>70.790000000000006</c:v>
                </c:pt>
                <c:pt idx="3">
                  <c:v>68.78</c:v>
                </c:pt>
                <c:pt idx="4">
                  <c:v>68.33</c:v>
                </c:pt>
              </c:numCache>
            </c:numRef>
          </c:val>
          <c:extLst>
            <c:ext xmlns:c16="http://schemas.microsoft.com/office/drawing/2014/chart" uri="{C3380CC4-5D6E-409C-BE32-E72D297353CC}">
              <c16:uniqueId val="{00000000-E7E9-4E39-976D-D557E5B698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E7E9-4E39-976D-D557E5B698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100.14</c:v>
                </c:pt>
                <c:pt idx="1">
                  <c:v>113.92</c:v>
                </c:pt>
                <c:pt idx="2">
                  <c:v>115.57</c:v>
                </c:pt>
                <c:pt idx="3">
                  <c:v>116.67</c:v>
                </c:pt>
                <c:pt idx="4">
                  <c:v>126.66</c:v>
                </c:pt>
              </c:numCache>
            </c:numRef>
          </c:val>
          <c:extLst>
            <c:ext xmlns:c16="http://schemas.microsoft.com/office/drawing/2014/chart" uri="{C3380CC4-5D6E-409C-BE32-E72D297353CC}">
              <c16:uniqueId val="{00000000-7BA1-433D-B17A-0C0EDB9476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7BA1-433D-B17A-0C0EDB9476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61.47</c:v>
                </c:pt>
                <c:pt idx="1">
                  <c:v>63.51</c:v>
                </c:pt>
                <c:pt idx="2">
                  <c:v>65.44</c:v>
                </c:pt>
                <c:pt idx="3">
                  <c:v>67.040000000000006</c:v>
                </c:pt>
                <c:pt idx="4">
                  <c:v>68.72</c:v>
                </c:pt>
              </c:numCache>
            </c:numRef>
          </c:val>
          <c:extLst>
            <c:ext xmlns:c16="http://schemas.microsoft.com/office/drawing/2014/chart" uri="{C3380CC4-5D6E-409C-BE32-E72D297353CC}">
              <c16:uniqueId val="{00000000-81D2-4B10-9C5A-F9BD8F9BBF9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81D2-4B10-9C5A-F9BD8F9BBF9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quot;-&quot;">
                  <c:v>30.87</c:v>
                </c:pt>
              </c:numCache>
            </c:numRef>
          </c:val>
          <c:extLst>
            <c:ext xmlns:c16="http://schemas.microsoft.com/office/drawing/2014/chart" uri="{C3380CC4-5D6E-409C-BE32-E72D297353CC}">
              <c16:uniqueId val="{00000000-88C6-4C76-8617-6E790D0A4B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88C6-4C76-8617-6E790D0A4B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10.09</c:v>
                </c:pt>
                <c:pt idx="1">
                  <c:v>0</c:v>
                </c:pt>
                <c:pt idx="2">
                  <c:v>0</c:v>
                </c:pt>
                <c:pt idx="3">
                  <c:v>0</c:v>
                </c:pt>
                <c:pt idx="4">
                  <c:v>0</c:v>
                </c:pt>
              </c:numCache>
            </c:numRef>
          </c:val>
          <c:extLst>
            <c:ext xmlns:c16="http://schemas.microsoft.com/office/drawing/2014/chart" uri="{C3380CC4-5D6E-409C-BE32-E72D297353CC}">
              <c16:uniqueId val="{00000000-D141-4BCE-8F18-15E87BAA7C2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D141-4BCE-8F18-15E87BAA7C2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240.57</c:v>
                </c:pt>
                <c:pt idx="1">
                  <c:v>223.58</c:v>
                </c:pt>
                <c:pt idx="2">
                  <c:v>226.63</c:v>
                </c:pt>
                <c:pt idx="3">
                  <c:v>210.31</c:v>
                </c:pt>
                <c:pt idx="4">
                  <c:v>277.3</c:v>
                </c:pt>
              </c:numCache>
            </c:numRef>
          </c:val>
          <c:extLst>
            <c:ext xmlns:c16="http://schemas.microsoft.com/office/drawing/2014/chart" uri="{C3380CC4-5D6E-409C-BE32-E72D297353CC}">
              <c16:uniqueId val="{00000000-D48B-4BA6-A142-E2D1F83241D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D48B-4BA6-A142-E2D1F83241D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475.28</c:v>
                </c:pt>
                <c:pt idx="1">
                  <c:v>415.23</c:v>
                </c:pt>
                <c:pt idx="2">
                  <c:v>365.07</c:v>
                </c:pt>
                <c:pt idx="3">
                  <c:v>318.08999999999997</c:v>
                </c:pt>
                <c:pt idx="4">
                  <c:v>269.93</c:v>
                </c:pt>
              </c:numCache>
            </c:numRef>
          </c:val>
          <c:extLst>
            <c:ext xmlns:c16="http://schemas.microsoft.com/office/drawing/2014/chart" uri="{C3380CC4-5D6E-409C-BE32-E72D297353CC}">
              <c16:uniqueId val="{00000000-5038-458D-B511-4281C2ACE2B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5038-458D-B511-4281C2ACE2B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90.09</c:v>
                </c:pt>
                <c:pt idx="1">
                  <c:v>111.72</c:v>
                </c:pt>
                <c:pt idx="2">
                  <c:v>115.14</c:v>
                </c:pt>
                <c:pt idx="3">
                  <c:v>108.99</c:v>
                </c:pt>
                <c:pt idx="4">
                  <c:v>118.54</c:v>
                </c:pt>
              </c:numCache>
            </c:numRef>
          </c:val>
          <c:extLst>
            <c:ext xmlns:c16="http://schemas.microsoft.com/office/drawing/2014/chart" uri="{C3380CC4-5D6E-409C-BE32-E72D297353CC}">
              <c16:uniqueId val="{00000000-0415-4110-AE2C-D19A3097E28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0415-4110-AE2C-D19A3097E28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236.73</c:v>
                </c:pt>
                <c:pt idx="1">
                  <c:v>190.02</c:v>
                </c:pt>
                <c:pt idx="2">
                  <c:v>184.84</c:v>
                </c:pt>
                <c:pt idx="3">
                  <c:v>195.89</c:v>
                </c:pt>
                <c:pt idx="4">
                  <c:v>180.64</c:v>
                </c:pt>
              </c:numCache>
            </c:numRef>
          </c:val>
          <c:extLst>
            <c:ext xmlns:c16="http://schemas.microsoft.com/office/drawing/2014/chart" uri="{C3380CC4-5D6E-409C-BE32-E72D297353CC}">
              <c16:uniqueId val="{00000000-E996-4638-A05A-48C5AE21D67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E996-4638-A05A-48C5AE21D67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zoomScaleSheetLayoutView="85"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千葉県　多古町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13588</v>
      </c>
      <c r="AM8" s="65"/>
      <c r="AN8" s="65"/>
      <c r="AO8" s="65"/>
      <c r="AP8" s="65"/>
      <c r="AQ8" s="65"/>
      <c r="AR8" s="65"/>
      <c r="AS8" s="65"/>
      <c r="AT8" s="36">
        <f>データ!$S$6</f>
        <v>72.8</v>
      </c>
      <c r="AU8" s="37"/>
      <c r="AV8" s="37"/>
      <c r="AW8" s="37"/>
      <c r="AX8" s="37"/>
      <c r="AY8" s="37"/>
      <c r="AZ8" s="37"/>
      <c r="BA8" s="37"/>
      <c r="BB8" s="54">
        <f>データ!$T$6</f>
        <v>186.65</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73.95</v>
      </c>
      <c r="J10" s="37"/>
      <c r="K10" s="37"/>
      <c r="L10" s="37"/>
      <c r="M10" s="37"/>
      <c r="N10" s="37"/>
      <c r="O10" s="64"/>
      <c r="P10" s="54">
        <f>データ!$P$6</f>
        <v>94.59</v>
      </c>
      <c r="Q10" s="54"/>
      <c r="R10" s="54"/>
      <c r="S10" s="54"/>
      <c r="T10" s="54"/>
      <c r="U10" s="54"/>
      <c r="V10" s="54"/>
      <c r="W10" s="65">
        <f>データ!$Q$6</f>
        <v>3960</v>
      </c>
      <c r="X10" s="65"/>
      <c r="Y10" s="65"/>
      <c r="Z10" s="65"/>
      <c r="AA10" s="65"/>
      <c r="AB10" s="65"/>
      <c r="AC10" s="65"/>
      <c r="AD10" s="2"/>
      <c r="AE10" s="2"/>
      <c r="AF10" s="2"/>
      <c r="AG10" s="2"/>
      <c r="AH10" s="2"/>
      <c r="AI10" s="2"/>
      <c r="AJ10" s="2"/>
      <c r="AK10" s="2"/>
      <c r="AL10" s="65">
        <f>データ!$U$6</f>
        <v>12756</v>
      </c>
      <c r="AM10" s="65"/>
      <c r="AN10" s="65"/>
      <c r="AO10" s="65"/>
      <c r="AP10" s="65"/>
      <c r="AQ10" s="65"/>
      <c r="AR10" s="65"/>
      <c r="AS10" s="65"/>
      <c r="AT10" s="36">
        <f>データ!$V$6</f>
        <v>72.8</v>
      </c>
      <c r="AU10" s="37"/>
      <c r="AV10" s="37"/>
      <c r="AW10" s="37"/>
      <c r="AX10" s="37"/>
      <c r="AY10" s="37"/>
      <c r="AZ10" s="37"/>
      <c r="BA10" s="37"/>
      <c r="BB10" s="54">
        <f>データ!$W$6</f>
        <v>175.22</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ZSwWsLR+MtIEngNlidhyH0oXyChUkWPk++SYCuJnMX0ZHF/nqeU+Wza2Op7y22DJeKU4Hu0nJXK+EdBOHEi7w==" saltValue="uhY2JZrLqRg1CiRVUyoQA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123471</v>
      </c>
      <c r="D6" s="20">
        <f t="shared" si="3"/>
        <v>46</v>
      </c>
      <c r="E6" s="20">
        <f t="shared" si="3"/>
        <v>1</v>
      </c>
      <c r="F6" s="20">
        <f t="shared" si="3"/>
        <v>0</v>
      </c>
      <c r="G6" s="20">
        <f t="shared" si="3"/>
        <v>1</v>
      </c>
      <c r="H6" s="20" t="str">
        <f t="shared" si="3"/>
        <v>千葉県　多古町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73.95</v>
      </c>
      <c r="P6" s="21">
        <f t="shared" si="3"/>
        <v>94.59</v>
      </c>
      <c r="Q6" s="21">
        <f t="shared" si="3"/>
        <v>3960</v>
      </c>
      <c r="R6" s="21">
        <f t="shared" si="3"/>
        <v>13588</v>
      </c>
      <c r="S6" s="21">
        <f t="shared" si="3"/>
        <v>72.8</v>
      </c>
      <c r="T6" s="21">
        <f t="shared" si="3"/>
        <v>186.65</v>
      </c>
      <c r="U6" s="21">
        <f t="shared" si="3"/>
        <v>12756</v>
      </c>
      <c r="V6" s="21">
        <f t="shared" si="3"/>
        <v>72.8</v>
      </c>
      <c r="W6" s="21">
        <f t="shared" si="3"/>
        <v>175.22</v>
      </c>
      <c r="X6" s="22">
        <f>IF(X7="",NA(),X7)</f>
        <v>100.14</v>
      </c>
      <c r="Y6" s="22">
        <f t="shared" ref="Y6:AG6" si="4">IF(Y7="",NA(),Y7)</f>
        <v>113.92</v>
      </c>
      <c r="Z6" s="22">
        <f t="shared" si="4"/>
        <v>115.57</v>
      </c>
      <c r="AA6" s="22">
        <f t="shared" si="4"/>
        <v>116.67</v>
      </c>
      <c r="AB6" s="22">
        <f t="shared" si="4"/>
        <v>126.66</v>
      </c>
      <c r="AC6" s="22">
        <f t="shared" si="4"/>
        <v>108.46</v>
      </c>
      <c r="AD6" s="22">
        <f t="shared" si="4"/>
        <v>109.02</v>
      </c>
      <c r="AE6" s="22">
        <f t="shared" si="4"/>
        <v>107.81</v>
      </c>
      <c r="AF6" s="22">
        <f t="shared" si="4"/>
        <v>107.21</v>
      </c>
      <c r="AG6" s="22">
        <f t="shared" si="4"/>
        <v>105.97</v>
      </c>
      <c r="AH6" s="21" t="str">
        <f>IF(AH7="","",IF(AH7="-","【-】","【"&amp;SUBSTITUTE(TEXT(AH7,"#,##0.00"),"-","△")&amp;"】"))</f>
        <v>【108.24】</v>
      </c>
      <c r="AI6" s="22">
        <f>IF(AI7="",NA(),AI7)</f>
        <v>10.09</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240.57</v>
      </c>
      <c r="AU6" s="22">
        <f t="shared" ref="AU6:BC6" si="6">IF(AU7="",NA(),AU7)</f>
        <v>223.58</v>
      </c>
      <c r="AV6" s="22">
        <f t="shared" si="6"/>
        <v>226.63</v>
      </c>
      <c r="AW6" s="22">
        <f t="shared" si="6"/>
        <v>210.31</v>
      </c>
      <c r="AX6" s="22">
        <f t="shared" si="6"/>
        <v>277.3</v>
      </c>
      <c r="AY6" s="22">
        <f t="shared" si="6"/>
        <v>362.93</v>
      </c>
      <c r="AZ6" s="22">
        <f t="shared" si="6"/>
        <v>371.81</v>
      </c>
      <c r="BA6" s="22">
        <f t="shared" si="6"/>
        <v>384.23</v>
      </c>
      <c r="BB6" s="22">
        <f t="shared" si="6"/>
        <v>364.3</v>
      </c>
      <c r="BC6" s="22">
        <f t="shared" si="6"/>
        <v>378.87</v>
      </c>
      <c r="BD6" s="21" t="str">
        <f>IF(BD7="","",IF(BD7="-","【-】","【"&amp;SUBSTITUTE(TEXT(BD7,"#,##0.00"),"-","△")&amp;"】"))</f>
        <v>【243.36】</v>
      </c>
      <c r="BE6" s="22">
        <f>IF(BE7="",NA(),BE7)</f>
        <v>475.28</v>
      </c>
      <c r="BF6" s="22">
        <f t="shared" ref="BF6:BN6" si="7">IF(BF7="",NA(),BF7)</f>
        <v>415.23</v>
      </c>
      <c r="BG6" s="22">
        <f t="shared" si="7"/>
        <v>365.07</v>
      </c>
      <c r="BH6" s="22">
        <f t="shared" si="7"/>
        <v>318.08999999999997</v>
      </c>
      <c r="BI6" s="22">
        <f t="shared" si="7"/>
        <v>269.93</v>
      </c>
      <c r="BJ6" s="22">
        <f t="shared" si="7"/>
        <v>439.05</v>
      </c>
      <c r="BK6" s="22">
        <f t="shared" si="7"/>
        <v>465.85</v>
      </c>
      <c r="BL6" s="22">
        <f t="shared" si="7"/>
        <v>439.43</v>
      </c>
      <c r="BM6" s="22">
        <f t="shared" si="7"/>
        <v>438.41</v>
      </c>
      <c r="BN6" s="22">
        <f t="shared" si="7"/>
        <v>430.23</v>
      </c>
      <c r="BO6" s="21" t="str">
        <f>IF(BO7="","",IF(BO7="-","【-】","【"&amp;SUBSTITUTE(TEXT(BO7,"#,##0.00"),"-","△")&amp;"】"))</f>
        <v>【265.93】</v>
      </c>
      <c r="BP6" s="22">
        <f>IF(BP7="",NA(),BP7)</f>
        <v>90.09</v>
      </c>
      <c r="BQ6" s="22">
        <f t="shared" ref="BQ6:BY6" si="8">IF(BQ7="",NA(),BQ7)</f>
        <v>111.72</v>
      </c>
      <c r="BR6" s="22">
        <f t="shared" si="8"/>
        <v>115.14</v>
      </c>
      <c r="BS6" s="22">
        <f t="shared" si="8"/>
        <v>108.99</v>
      </c>
      <c r="BT6" s="22">
        <f t="shared" si="8"/>
        <v>118.54</v>
      </c>
      <c r="BU6" s="22">
        <f t="shared" si="8"/>
        <v>95.26</v>
      </c>
      <c r="BV6" s="22">
        <f t="shared" si="8"/>
        <v>92.39</v>
      </c>
      <c r="BW6" s="22">
        <f t="shared" si="8"/>
        <v>94.41</v>
      </c>
      <c r="BX6" s="22">
        <f t="shared" si="8"/>
        <v>90.96</v>
      </c>
      <c r="BY6" s="22">
        <f t="shared" si="8"/>
        <v>90.66</v>
      </c>
      <c r="BZ6" s="21" t="str">
        <f>IF(BZ7="","",IF(BZ7="-","【-】","【"&amp;SUBSTITUTE(TEXT(BZ7,"#,##0.00"),"-","△")&amp;"】"))</f>
        <v>【97.82】</v>
      </c>
      <c r="CA6" s="22">
        <f>IF(CA7="",NA(),CA7)</f>
        <v>236.73</v>
      </c>
      <c r="CB6" s="22">
        <f t="shared" ref="CB6:CJ6" si="9">IF(CB7="",NA(),CB7)</f>
        <v>190.02</v>
      </c>
      <c r="CC6" s="22">
        <f t="shared" si="9"/>
        <v>184.84</v>
      </c>
      <c r="CD6" s="22">
        <f t="shared" si="9"/>
        <v>195.89</v>
      </c>
      <c r="CE6" s="22">
        <f t="shared" si="9"/>
        <v>180.64</v>
      </c>
      <c r="CF6" s="22">
        <f t="shared" si="9"/>
        <v>192.82</v>
      </c>
      <c r="CG6" s="22">
        <f t="shared" si="9"/>
        <v>192.98</v>
      </c>
      <c r="CH6" s="22">
        <f t="shared" si="9"/>
        <v>192.13</v>
      </c>
      <c r="CI6" s="22">
        <f t="shared" si="9"/>
        <v>197.04</v>
      </c>
      <c r="CJ6" s="22">
        <f t="shared" si="9"/>
        <v>199.33</v>
      </c>
      <c r="CK6" s="21" t="str">
        <f>IF(CK7="","",IF(CK7="-","【-】","【"&amp;SUBSTITUTE(TEXT(CK7,"#,##0.00"),"-","△")&amp;"】"))</f>
        <v>【177.56】</v>
      </c>
      <c r="CL6" s="22">
        <f>IF(CL7="",NA(),CL7)</f>
        <v>42.21</v>
      </c>
      <c r="CM6" s="22">
        <f t="shared" ref="CM6:CU6" si="10">IF(CM7="",NA(),CM7)</f>
        <v>42.23</v>
      </c>
      <c r="CN6" s="22">
        <f t="shared" si="10"/>
        <v>43.24</v>
      </c>
      <c r="CO6" s="22">
        <f t="shared" si="10"/>
        <v>43.41</v>
      </c>
      <c r="CP6" s="22">
        <f t="shared" si="10"/>
        <v>43.72</v>
      </c>
      <c r="CQ6" s="22">
        <f t="shared" si="10"/>
        <v>54.05</v>
      </c>
      <c r="CR6" s="22">
        <f t="shared" si="10"/>
        <v>54.43</v>
      </c>
      <c r="CS6" s="22">
        <f t="shared" si="10"/>
        <v>53.87</v>
      </c>
      <c r="CT6" s="22">
        <f t="shared" si="10"/>
        <v>54.49</v>
      </c>
      <c r="CU6" s="22">
        <f t="shared" si="10"/>
        <v>54.8</v>
      </c>
      <c r="CV6" s="21" t="str">
        <f>IF(CV7="","",IF(CV7="-","【-】","【"&amp;SUBSTITUTE(TEXT(CV7,"#,##0.00"),"-","△")&amp;"】"))</f>
        <v>【59.81】</v>
      </c>
      <c r="CW6" s="22">
        <f>IF(CW7="",NA(),CW7)</f>
        <v>72.45</v>
      </c>
      <c r="CX6" s="22">
        <f t="shared" ref="CX6:DF6" si="11">IF(CX7="",NA(),CX7)</f>
        <v>73.8</v>
      </c>
      <c r="CY6" s="22">
        <f t="shared" si="11"/>
        <v>70.790000000000006</v>
      </c>
      <c r="CZ6" s="22">
        <f t="shared" si="11"/>
        <v>68.78</v>
      </c>
      <c r="DA6" s="22">
        <f t="shared" si="11"/>
        <v>68.33</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61.47</v>
      </c>
      <c r="DI6" s="22">
        <f t="shared" ref="DI6:DQ6" si="12">IF(DI7="",NA(),DI7)</f>
        <v>63.51</v>
      </c>
      <c r="DJ6" s="22">
        <f t="shared" si="12"/>
        <v>65.44</v>
      </c>
      <c r="DK6" s="22">
        <f t="shared" si="12"/>
        <v>67.040000000000006</v>
      </c>
      <c r="DL6" s="22">
        <f t="shared" si="12"/>
        <v>68.72</v>
      </c>
      <c r="DM6" s="22">
        <f t="shared" si="12"/>
        <v>49.12</v>
      </c>
      <c r="DN6" s="22">
        <f t="shared" si="12"/>
        <v>49.39</v>
      </c>
      <c r="DO6" s="22">
        <f t="shared" si="12"/>
        <v>50.75</v>
      </c>
      <c r="DP6" s="22">
        <f t="shared" si="12"/>
        <v>51.72</v>
      </c>
      <c r="DQ6" s="22">
        <f t="shared" si="12"/>
        <v>52.27</v>
      </c>
      <c r="DR6" s="21" t="str">
        <f>IF(DR7="","",IF(DR7="-","【-】","【"&amp;SUBSTITUTE(TEXT(DR7,"#,##0.00"),"-","△")&amp;"】"))</f>
        <v>【52.02】</v>
      </c>
      <c r="DS6" s="21">
        <f>IF(DS7="",NA(),DS7)</f>
        <v>0</v>
      </c>
      <c r="DT6" s="21">
        <f t="shared" ref="DT6:EB6" si="13">IF(DT7="",NA(),DT7)</f>
        <v>0</v>
      </c>
      <c r="DU6" s="21">
        <f t="shared" si="13"/>
        <v>0</v>
      </c>
      <c r="DV6" s="21">
        <f t="shared" si="13"/>
        <v>0</v>
      </c>
      <c r="DW6" s="22">
        <f t="shared" si="13"/>
        <v>30.87</v>
      </c>
      <c r="DX6" s="22">
        <f t="shared" si="13"/>
        <v>16.760000000000002</v>
      </c>
      <c r="DY6" s="22">
        <f t="shared" si="13"/>
        <v>18.57</v>
      </c>
      <c r="DZ6" s="22">
        <f t="shared" si="13"/>
        <v>21.14</v>
      </c>
      <c r="EA6" s="22">
        <f t="shared" si="13"/>
        <v>22.12</v>
      </c>
      <c r="EB6" s="22">
        <f t="shared" si="13"/>
        <v>25.67</v>
      </c>
      <c r="EC6" s="21" t="str">
        <f>IF(EC7="","",IF(EC7="-","【-】","【"&amp;SUBSTITUTE(TEXT(EC7,"#,##0.00"),"-","△")&amp;"】"))</f>
        <v>【25.37】</v>
      </c>
      <c r="ED6" s="21">
        <f>IF(ED7="",NA(),ED7)</f>
        <v>0</v>
      </c>
      <c r="EE6" s="21">
        <f t="shared" ref="EE6:EM6" si="14">IF(EE7="",NA(),EE7)</f>
        <v>0</v>
      </c>
      <c r="EF6" s="21">
        <f t="shared" si="14"/>
        <v>0</v>
      </c>
      <c r="EG6" s="21">
        <f t="shared" si="14"/>
        <v>0</v>
      </c>
      <c r="EH6" s="21">
        <f t="shared" si="14"/>
        <v>0</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123471</v>
      </c>
      <c r="D7" s="24">
        <v>46</v>
      </c>
      <c r="E7" s="24">
        <v>1</v>
      </c>
      <c r="F7" s="24">
        <v>0</v>
      </c>
      <c r="G7" s="24">
        <v>1</v>
      </c>
      <c r="H7" s="24" t="s">
        <v>93</v>
      </c>
      <c r="I7" s="24" t="s">
        <v>94</v>
      </c>
      <c r="J7" s="24" t="s">
        <v>95</v>
      </c>
      <c r="K7" s="24" t="s">
        <v>96</v>
      </c>
      <c r="L7" s="24" t="s">
        <v>97</v>
      </c>
      <c r="M7" s="24" t="s">
        <v>98</v>
      </c>
      <c r="N7" s="25" t="s">
        <v>99</v>
      </c>
      <c r="O7" s="25">
        <v>73.95</v>
      </c>
      <c r="P7" s="25">
        <v>94.59</v>
      </c>
      <c r="Q7" s="25">
        <v>3960</v>
      </c>
      <c r="R7" s="25">
        <v>13588</v>
      </c>
      <c r="S7" s="25">
        <v>72.8</v>
      </c>
      <c r="T7" s="25">
        <v>186.65</v>
      </c>
      <c r="U7" s="25">
        <v>12756</v>
      </c>
      <c r="V7" s="25">
        <v>72.8</v>
      </c>
      <c r="W7" s="25">
        <v>175.22</v>
      </c>
      <c r="X7" s="25">
        <v>100.14</v>
      </c>
      <c r="Y7" s="25">
        <v>113.92</v>
      </c>
      <c r="Z7" s="25">
        <v>115.57</v>
      </c>
      <c r="AA7" s="25">
        <v>116.67</v>
      </c>
      <c r="AB7" s="25">
        <v>126.66</v>
      </c>
      <c r="AC7" s="25">
        <v>108.46</v>
      </c>
      <c r="AD7" s="25">
        <v>109.02</v>
      </c>
      <c r="AE7" s="25">
        <v>107.81</v>
      </c>
      <c r="AF7" s="25">
        <v>107.21</v>
      </c>
      <c r="AG7" s="25">
        <v>105.97</v>
      </c>
      <c r="AH7" s="25">
        <v>108.24</v>
      </c>
      <c r="AI7" s="25">
        <v>10.09</v>
      </c>
      <c r="AJ7" s="25">
        <v>0</v>
      </c>
      <c r="AK7" s="25">
        <v>0</v>
      </c>
      <c r="AL7" s="25">
        <v>0</v>
      </c>
      <c r="AM7" s="25">
        <v>0</v>
      </c>
      <c r="AN7" s="25">
        <v>11.94</v>
      </c>
      <c r="AO7" s="25">
        <v>11</v>
      </c>
      <c r="AP7" s="25">
        <v>8.86</v>
      </c>
      <c r="AQ7" s="25">
        <v>7.65</v>
      </c>
      <c r="AR7" s="25">
        <v>8.52</v>
      </c>
      <c r="AS7" s="25">
        <v>1.5</v>
      </c>
      <c r="AT7" s="25">
        <v>240.57</v>
      </c>
      <c r="AU7" s="25">
        <v>223.58</v>
      </c>
      <c r="AV7" s="25">
        <v>226.63</v>
      </c>
      <c r="AW7" s="25">
        <v>210.31</v>
      </c>
      <c r="AX7" s="25">
        <v>277.3</v>
      </c>
      <c r="AY7" s="25">
        <v>362.93</v>
      </c>
      <c r="AZ7" s="25">
        <v>371.81</v>
      </c>
      <c r="BA7" s="25">
        <v>384.23</v>
      </c>
      <c r="BB7" s="25">
        <v>364.3</v>
      </c>
      <c r="BC7" s="25">
        <v>378.87</v>
      </c>
      <c r="BD7" s="25">
        <v>243.36</v>
      </c>
      <c r="BE7" s="25">
        <v>475.28</v>
      </c>
      <c r="BF7" s="25">
        <v>415.23</v>
      </c>
      <c r="BG7" s="25">
        <v>365.07</v>
      </c>
      <c r="BH7" s="25">
        <v>318.08999999999997</v>
      </c>
      <c r="BI7" s="25">
        <v>269.93</v>
      </c>
      <c r="BJ7" s="25">
        <v>439.05</v>
      </c>
      <c r="BK7" s="25">
        <v>465.85</v>
      </c>
      <c r="BL7" s="25">
        <v>439.43</v>
      </c>
      <c r="BM7" s="25">
        <v>438.41</v>
      </c>
      <c r="BN7" s="25">
        <v>430.23</v>
      </c>
      <c r="BO7" s="25">
        <v>265.93</v>
      </c>
      <c r="BP7" s="25">
        <v>90.09</v>
      </c>
      <c r="BQ7" s="25">
        <v>111.72</v>
      </c>
      <c r="BR7" s="25">
        <v>115.14</v>
      </c>
      <c r="BS7" s="25">
        <v>108.99</v>
      </c>
      <c r="BT7" s="25">
        <v>118.54</v>
      </c>
      <c r="BU7" s="25">
        <v>95.26</v>
      </c>
      <c r="BV7" s="25">
        <v>92.39</v>
      </c>
      <c r="BW7" s="25">
        <v>94.41</v>
      </c>
      <c r="BX7" s="25">
        <v>90.96</v>
      </c>
      <c r="BY7" s="25">
        <v>90.66</v>
      </c>
      <c r="BZ7" s="25">
        <v>97.82</v>
      </c>
      <c r="CA7" s="25">
        <v>236.73</v>
      </c>
      <c r="CB7" s="25">
        <v>190.02</v>
      </c>
      <c r="CC7" s="25">
        <v>184.84</v>
      </c>
      <c r="CD7" s="25">
        <v>195.89</v>
      </c>
      <c r="CE7" s="25">
        <v>180.64</v>
      </c>
      <c r="CF7" s="25">
        <v>192.82</v>
      </c>
      <c r="CG7" s="25">
        <v>192.98</v>
      </c>
      <c r="CH7" s="25">
        <v>192.13</v>
      </c>
      <c r="CI7" s="25">
        <v>197.04</v>
      </c>
      <c r="CJ7" s="25">
        <v>199.33</v>
      </c>
      <c r="CK7" s="25">
        <v>177.56</v>
      </c>
      <c r="CL7" s="25">
        <v>42.21</v>
      </c>
      <c r="CM7" s="25">
        <v>42.23</v>
      </c>
      <c r="CN7" s="25">
        <v>43.24</v>
      </c>
      <c r="CO7" s="25">
        <v>43.41</v>
      </c>
      <c r="CP7" s="25">
        <v>43.72</v>
      </c>
      <c r="CQ7" s="25">
        <v>54.05</v>
      </c>
      <c r="CR7" s="25">
        <v>54.43</v>
      </c>
      <c r="CS7" s="25">
        <v>53.87</v>
      </c>
      <c r="CT7" s="25">
        <v>54.49</v>
      </c>
      <c r="CU7" s="25">
        <v>54.8</v>
      </c>
      <c r="CV7" s="25">
        <v>59.81</v>
      </c>
      <c r="CW7" s="25">
        <v>72.45</v>
      </c>
      <c r="CX7" s="25">
        <v>73.8</v>
      </c>
      <c r="CY7" s="25">
        <v>70.790000000000006</v>
      </c>
      <c r="CZ7" s="25">
        <v>68.78</v>
      </c>
      <c r="DA7" s="25">
        <v>68.33</v>
      </c>
      <c r="DB7" s="25">
        <v>80.510000000000005</v>
      </c>
      <c r="DC7" s="25">
        <v>79.44</v>
      </c>
      <c r="DD7" s="25">
        <v>79.489999999999995</v>
      </c>
      <c r="DE7" s="25">
        <v>78.8</v>
      </c>
      <c r="DF7" s="25">
        <v>77.98</v>
      </c>
      <c r="DG7" s="25">
        <v>89.42</v>
      </c>
      <c r="DH7" s="25">
        <v>61.47</v>
      </c>
      <c r="DI7" s="25">
        <v>63.51</v>
      </c>
      <c r="DJ7" s="25">
        <v>65.44</v>
      </c>
      <c r="DK7" s="25">
        <v>67.040000000000006</v>
      </c>
      <c r="DL7" s="25">
        <v>68.72</v>
      </c>
      <c r="DM7" s="25">
        <v>49.12</v>
      </c>
      <c r="DN7" s="25">
        <v>49.39</v>
      </c>
      <c r="DO7" s="25">
        <v>50.75</v>
      </c>
      <c r="DP7" s="25">
        <v>51.72</v>
      </c>
      <c r="DQ7" s="25">
        <v>52.27</v>
      </c>
      <c r="DR7" s="25">
        <v>52.02</v>
      </c>
      <c r="DS7" s="25">
        <v>0</v>
      </c>
      <c r="DT7" s="25">
        <v>0</v>
      </c>
      <c r="DU7" s="25">
        <v>0</v>
      </c>
      <c r="DV7" s="25">
        <v>0</v>
      </c>
      <c r="DW7" s="25">
        <v>30.87</v>
      </c>
      <c r="DX7" s="25">
        <v>16.760000000000002</v>
      </c>
      <c r="DY7" s="25">
        <v>18.57</v>
      </c>
      <c r="DZ7" s="25">
        <v>21.14</v>
      </c>
      <c r="EA7" s="25">
        <v>22.12</v>
      </c>
      <c r="EB7" s="25">
        <v>25.67</v>
      </c>
      <c r="EC7" s="25">
        <v>25.37</v>
      </c>
      <c r="ED7" s="25">
        <v>0</v>
      </c>
      <c r="EE7" s="25">
        <v>0</v>
      </c>
      <c r="EF7" s="25">
        <v>0</v>
      </c>
      <c r="EG7" s="25">
        <v>0</v>
      </c>
      <c r="EH7" s="25">
        <v>0</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2025-01-29T07:58:40Z</cp:lastPrinted>
  <dcterms:created xsi:type="dcterms:W3CDTF">2025-01-24T06:47:23Z</dcterms:created>
  <dcterms:modified xsi:type="dcterms:W3CDTF">2025-02-17T01:51:20Z</dcterms:modified>
  <cp:category/>
</cp:coreProperties>
</file>