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5 下水道（農集）\"/>
    </mc:Choice>
  </mc:AlternateContent>
  <xr:revisionPtr revIDLastSave="0" documentId="13_ncr:1_{EA1471D6-F7FD-4B50-A6E0-F7DB80837A6C}" xr6:coauthVersionLast="47" xr6:coauthVersionMax="47" xr10:uidLastSave="{00000000-0000-0000-0000-000000000000}"/>
  <workbookProtection workbookAlgorithmName="SHA-512" workbookHashValue="Jtaj+bNwdadPl0pEqyKaRGAyZFW6qUeevQvkO6X9eKEXoMWOPjloL6foSyZWVAvOFdnTyaxKx16TeacTeVNw6w==" workbookSaltValue="acyZn2ALFHANV6HjLmaR7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BB10" i="4"/>
  <c r="AT10" i="4"/>
  <c r="AT8" i="4"/>
  <c r="W8" i="4"/>
  <c r="P8" i="4"/>
  <c r="B6" i="4"/>
</calcChain>
</file>

<file path=xl/sharedStrings.xml><?xml version="1.0" encoding="utf-8"?>
<sst xmlns="http://schemas.openxmlformats.org/spreadsheetml/2006/main" count="275" uniqueCount="115">
  <si>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</si>
  <si>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</si>
  <si>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</si>
  <si>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</si>
  <si>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</si>
  <si>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</si>
  <si>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</si>
  <si>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</si>
  <si>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</si>
  <si>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</si>
  <si>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</si>
  <si>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</si>
  <si>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</si>
  <si>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</si>
  <si>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</si>
  <si>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</si>
  <si>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</si>
  <si>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</si>
  <si>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</si>
  <si>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</si>
  <si>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</si>
  <si>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</si>
  <si>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</si>
  <si>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</si>
  <si>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</si>
  <si>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</si>
  <si>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</si>
  <si>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</si>
  <si>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</si>
  <si>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</si>
  <si>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</si>
  <si>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</si>
  <si>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</si>
  <si>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</si>
  <si>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</si>
  <si>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</si>
  <si>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</si>
  <si>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</si>
  <si>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</si>
  <si>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</si>
  <si>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</si>
  <si>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</si>
  <si>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</si>
  <si>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</si>
  <si>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</si>
  <si>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</si>
  <si>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</si>
  <si>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</si>
  <si>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</si>
  <si>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</si>
  <si>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</si>
  <si>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</si>
  <si>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</si>
  <si>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</si>
  <si>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</si>
  <si>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</si>
  <si>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</si>
  <si>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</si>
  <si>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</si>
  <si>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</si>
  <si>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</si>
  <si>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</si>
  <si>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</si>
  <si>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</si>
  <si>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</si>
  <si>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</si>
  <si>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</si>
  <si>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</si>
  <si>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</si>
  <si>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</si>
  <si>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</si>
  <si>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</si>
  <si>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</si>
  <si>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</si>
  <si>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</si>
  <si>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</si>
  <si>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</si>
  <si>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</si>
  <si>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</si>
  <si>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</si>
  <si>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</si>
  <si>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</si>
  <si>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</si>
  <si>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</si>
  <si>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</si>
  <si>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</si>
  <si>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</si>
  <si>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</si>
  <si>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</si>
  <si>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</si>
  <si>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</si>
  <si>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</si>
  <si>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</si>
  <si>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</si>
  <si>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</si>
  <si>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</si>
  <si>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</si>
  <si>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</si>
  <si>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</si>
  <si>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</si>
  <si>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</si>
  <si>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</si>
  <si>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</si>
  <si>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</si>
  <si>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</si>
  <si>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</si>
  <si>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</si>
  <si>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</si>
  <si>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</si>
  <si>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</si>
  <si>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</si>
  <si>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</si>
  <si>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本町の下水道事業は、令和3年度に地方公営企業法を適用し公営企業会計に移行した。本表は、公営企業会計適用後、3年目決算時の経営比較分析表となる。
①経常収支比率は、前々年度の純利益分を一般会計繰入金から差し引いたことにより100％を下回ったものの、翌年度以降は資本的収入から差し引くため、増加の見込みである。
②累積欠損金は生じていない。
③流動比率は100％を大きく下回っているが、次年度償還予定の企業債元金額が大きいためであり、次年度予算において償還財源の計上を行っているため、短期的な債務に対する支払能力は確保している。
④企業債残高対事業規模比率については、一般会計からの繰入金による控除のため、0％となっている。
⑤経費回収率は類似団体平均を上回っているが、一般会計からの繰入金に依存するところが大きいため、使用料の見直し等経営改善を図る必要がある。
⑥汚水処理原価については、類似団体平均を下回っているものの、今後人口減少に伴い有収水量の低下が懸念される。
⑦⑧前年度と比較すると施設利用率は減少、水洗化率は微増となった。類似団体平均との比較では、数値が僅かに下回っており今後大幅な増加も見込めないため、地域の実情に合わせスケールダウン等を検討していくことも必要と考えられる。</t>
    <rPh sb="82" eb="86">
      <t>ゼンゼンネンド</t>
    </rPh>
    <rPh sb="87" eb="90">
      <t>ジュンリエキ</t>
    </rPh>
    <rPh sb="90" eb="91">
      <t>ブン</t>
    </rPh>
    <rPh sb="92" eb="99">
      <t>イッパンカイケイクリイレキン</t>
    </rPh>
    <rPh sb="101" eb="102">
      <t>サ</t>
    </rPh>
    <rPh sb="103" eb="104">
      <t>ヒ</t>
    </rPh>
    <rPh sb="124" eb="127">
      <t>ヨクネンド</t>
    </rPh>
    <rPh sb="127" eb="129">
      <t>イコウ</t>
    </rPh>
    <rPh sb="130" eb="133">
      <t>シホンテキ</t>
    </rPh>
    <rPh sb="133" eb="135">
      <t>シュウニュウ</t>
    </rPh>
    <rPh sb="137" eb="138">
      <t>サ</t>
    </rPh>
    <rPh sb="139" eb="140">
      <t>ヒ</t>
    </rPh>
    <rPh sb="144" eb="146">
      <t>ゾウカ</t>
    </rPh>
    <rPh sb="147" eb="149">
      <t>ミコミ</t>
    </rPh>
    <rPh sb="345" eb="347">
      <t>イゾン</t>
    </rPh>
    <rPh sb="398" eb="400">
      <t>ヘイキン</t>
    </rPh>
    <rPh sb="401" eb="403">
      <t>シタマワ</t>
    </rPh>
    <rPh sb="437" eb="440">
      <t>ゼンネンド</t>
    </rPh>
    <rPh sb="441" eb="443">
      <t>ヒカク</t>
    </rPh>
    <rPh sb="452" eb="454">
      <t>ゲンショウ</t>
    </rPh>
    <rPh sb="460" eb="462">
      <t>ビゾウ</t>
    </rPh>
    <rPh sb="471" eb="473">
      <t>ヘイキン</t>
    </rPh>
    <phoneticPr fontId="4"/>
  </si>
  <si>
    <t xml:space="preserve"> 供用開始より年数が経過しており、機械類の老朽化が進行している。管渠については、現状維持が続いているが、更新計画を作成し老朽化への対策を進めていく必要がある。
　耐用年数が経過し、更新が必要な時期を迎えている設備が多くなっているため、故障機器の修繕を行うとともに更新計画による予防保全を行っていく必要がある。
　３処理場中１ヶ所については、令和４年度に大規模改修工事が完了している。</t>
    <rPh sb="104" eb="106">
      <t>セツビ</t>
    </rPh>
    <rPh sb="107" eb="108">
      <t>オオ</t>
    </rPh>
    <phoneticPr fontId="4"/>
  </si>
  <si>
    <t>　本事業は、一般会計からの繰入金によって見掛け上は単年度収支が合うものとなっている。今後は事業開始当初に借入れた企業債の償還が進み、繰入金の大部分を占める元利償還金の額も減ってくるが、一方で人口減少に伴う施設使用料の減少や施設の老朽化に伴う維持費の増加が予想される。
　施設使用料の値上げについては、近隣自治体の価格水準や動向を見ながら検討し、併せて今後の更新時等に地区の実情に合わせた設備のスペックを検討し、経費の縮減を考える必要がある。</t>
    <rPh sb="31" eb="32">
      <t>ア</t>
    </rPh>
    <rPh sb="108" eb="110">
      <t>ゲンショウ</t>
    </rPh>
    <rPh sb="124" eb="12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</si>
</sst>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73-4AFC-BD22-C6B3EEE21F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0.03</c:v>
                </c:pt>
                <c:pt idx="4">
                  <c:v>0.03</c:v>
                </c:pt>
              </c:numCache>
            </c:numRef>
          </c:val>
          <c:smooth val="0"/>
          <c:extLst>
            <c:ext xmlns:c16="http://schemas.microsoft.com/office/drawing/2014/chart" uri="{C3380CC4-5D6E-409C-BE32-E72D297353CC}">
              <c16:uniqueId val="{00000001-A873-4AFC-BD22-C6B3EEE21F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50.98</c:v>
                </c:pt>
                <c:pt idx="3">
                  <c:v>48.48</c:v>
                </c:pt>
                <c:pt idx="4">
                  <c:v>45.8</c:v>
                </c:pt>
              </c:numCache>
            </c:numRef>
          </c:val>
          <c:extLst>
            <c:ext xmlns:c16="http://schemas.microsoft.com/office/drawing/2014/chart" uri="{C3380CC4-5D6E-409C-BE32-E72D297353CC}">
              <c16:uniqueId val="{00000000-23CC-4D7F-B4DF-A9B1A48D7D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66.53</c:v>
                </c:pt>
                <c:pt idx="3">
                  <c:v>52.35</c:v>
                </c:pt>
                <c:pt idx="4">
                  <c:v>46.25</c:v>
                </c:pt>
              </c:numCache>
            </c:numRef>
          </c:val>
          <c:smooth val="0"/>
          <c:extLst>
            <c:ext xmlns:c16="http://schemas.microsoft.com/office/drawing/2014/chart" uri="{C3380CC4-5D6E-409C-BE32-E72D297353CC}">
              <c16:uniqueId val="{00000001-23CC-4D7F-B4DF-A9B1A48D7D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81.819999999999993</c:v>
                </c:pt>
                <c:pt idx="3">
                  <c:v>81.48</c:v>
                </c:pt>
                <c:pt idx="4">
                  <c:v>83.3</c:v>
                </c:pt>
              </c:numCache>
            </c:numRef>
          </c:val>
          <c:extLst>
            <c:ext xmlns:c16="http://schemas.microsoft.com/office/drawing/2014/chart" uri="{C3380CC4-5D6E-409C-BE32-E72D297353CC}">
              <c16:uniqueId val="{00000000-7241-4D68-9369-3084A60A73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84.67</c:v>
                </c:pt>
                <c:pt idx="3">
                  <c:v>84.39</c:v>
                </c:pt>
                <c:pt idx="4">
                  <c:v>83.96</c:v>
                </c:pt>
              </c:numCache>
            </c:numRef>
          </c:val>
          <c:smooth val="0"/>
          <c:extLst>
            <c:ext xmlns:c16="http://schemas.microsoft.com/office/drawing/2014/chart" uri="{C3380CC4-5D6E-409C-BE32-E72D297353CC}">
              <c16:uniqueId val="{00000001-7241-4D68-9369-3084A60A73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102.08</c:v>
                </c:pt>
                <c:pt idx="3">
                  <c:v>102.41</c:v>
                </c:pt>
                <c:pt idx="4">
                  <c:v>99.46</c:v>
                </c:pt>
              </c:numCache>
            </c:numRef>
          </c:val>
          <c:extLst>
            <c:ext xmlns:c16="http://schemas.microsoft.com/office/drawing/2014/chart" uri="{C3380CC4-5D6E-409C-BE32-E72D297353CC}">
              <c16:uniqueId val="{00000000-AB9D-47FD-8E32-A8180C1417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106.07</c:v>
                </c:pt>
                <c:pt idx="3">
                  <c:v>105.5</c:v>
                </c:pt>
                <c:pt idx="4">
                  <c:v>106.35</c:v>
                </c:pt>
              </c:numCache>
            </c:numRef>
          </c:val>
          <c:smooth val="0"/>
          <c:extLst>
            <c:ext xmlns:c16="http://schemas.microsoft.com/office/drawing/2014/chart" uri="{C3380CC4-5D6E-409C-BE32-E72D297353CC}">
              <c16:uniqueId val="{00000001-AB9D-47FD-8E32-A8180C1417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75.209999999999994</c:v>
                </c:pt>
                <c:pt idx="3">
                  <c:v>75.010000000000005</c:v>
                </c:pt>
                <c:pt idx="4">
                  <c:v>75.599999999999994</c:v>
                </c:pt>
              </c:numCache>
            </c:numRef>
          </c:val>
          <c:extLst>
            <c:ext xmlns:c16="http://schemas.microsoft.com/office/drawing/2014/chart" uri="{C3380CC4-5D6E-409C-BE32-E72D297353CC}">
              <c16:uniqueId val="{00000000-2806-4687-9733-ADC4945E54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21.85</c:v>
                </c:pt>
                <c:pt idx="3">
                  <c:v>25.19</c:v>
                </c:pt>
                <c:pt idx="4">
                  <c:v>25.46</c:v>
                </c:pt>
              </c:numCache>
            </c:numRef>
          </c:val>
          <c:smooth val="0"/>
          <c:extLst>
            <c:ext xmlns:c16="http://schemas.microsoft.com/office/drawing/2014/chart" uri="{C3380CC4-5D6E-409C-BE32-E72D297353CC}">
              <c16:uniqueId val="{00000001-2806-4687-9733-ADC4945E54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18C-4DA0-90EE-6C3174E877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0.19</c:v>
                </c:pt>
              </c:numCache>
            </c:numRef>
          </c:val>
          <c:smooth val="0"/>
          <c:extLst>
            <c:ext xmlns:c16="http://schemas.microsoft.com/office/drawing/2014/chart" uri="{C3380CC4-5D6E-409C-BE32-E72D297353CC}">
              <c16:uniqueId val="{00000001-318C-4DA0-90EE-6C3174E877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E4-42BF-A2A2-1F214A609B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132.04</c:v>
                </c:pt>
                <c:pt idx="3">
                  <c:v>145.43</c:v>
                </c:pt>
                <c:pt idx="4">
                  <c:v>129.88999999999999</c:v>
                </c:pt>
              </c:numCache>
            </c:numRef>
          </c:val>
          <c:smooth val="0"/>
          <c:extLst>
            <c:ext xmlns:c16="http://schemas.microsoft.com/office/drawing/2014/chart" uri="{C3380CC4-5D6E-409C-BE32-E72D297353CC}">
              <c16:uniqueId val="{00000001-33E4-42BF-A2A2-1F214A609B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22.12</c:v>
                </c:pt>
                <c:pt idx="3">
                  <c:v>27.5</c:v>
                </c:pt>
                <c:pt idx="4">
                  <c:v>29.01</c:v>
                </c:pt>
              </c:numCache>
            </c:numRef>
          </c:val>
          <c:extLst>
            <c:ext xmlns:c16="http://schemas.microsoft.com/office/drawing/2014/chart" uri="{C3380CC4-5D6E-409C-BE32-E72D297353CC}">
              <c16:uniqueId val="{00000000-D291-4E5B-848D-2650242737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35.69</c:v>
                </c:pt>
                <c:pt idx="3">
                  <c:v>38.4</c:v>
                </c:pt>
                <c:pt idx="4">
                  <c:v>44.04</c:v>
                </c:pt>
              </c:numCache>
            </c:numRef>
          </c:val>
          <c:smooth val="0"/>
          <c:extLst>
            <c:ext xmlns:c16="http://schemas.microsoft.com/office/drawing/2014/chart" uri="{C3380CC4-5D6E-409C-BE32-E72D297353CC}">
              <c16:uniqueId val="{00000001-D291-4E5B-848D-2650242737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18-4DEE-81D7-BE15946007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791.76</c:v>
                </c:pt>
                <c:pt idx="3">
                  <c:v>900.82</c:v>
                </c:pt>
                <c:pt idx="4">
                  <c:v>839.21</c:v>
                </c:pt>
              </c:numCache>
            </c:numRef>
          </c:val>
          <c:smooth val="0"/>
          <c:extLst>
            <c:ext xmlns:c16="http://schemas.microsoft.com/office/drawing/2014/chart" uri="{C3380CC4-5D6E-409C-BE32-E72D297353CC}">
              <c16:uniqueId val="{00000001-5918-4DEE-81D7-BE15946007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60.38</c:v>
                </c:pt>
                <c:pt idx="3">
                  <c:v>63.13</c:v>
                </c:pt>
                <c:pt idx="4">
                  <c:v>65.650000000000006</c:v>
                </c:pt>
              </c:numCache>
            </c:numRef>
          </c:val>
          <c:extLst>
            <c:ext xmlns:c16="http://schemas.microsoft.com/office/drawing/2014/chart" uri="{C3380CC4-5D6E-409C-BE32-E72D297353CC}">
              <c16:uniqueId val="{00000000-5E6B-41DB-9770-C9B5C8A2AF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56.26</c:v>
                </c:pt>
                <c:pt idx="3">
                  <c:v>52.94</c:v>
                </c:pt>
                <c:pt idx="4">
                  <c:v>52.05</c:v>
                </c:pt>
              </c:numCache>
            </c:numRef>
          </c:val>
          <c:smooth val="0"/>
          <c:extLst>
            <c:ext xmlns:c16="http://schemas.microsoft.com/office/drawing/2014/chart" uri="{C3380CC4-5D6E-409C-BE32-E72D297353CC}">
              <c16:uniqueId val="{00000001-5E6B-41DB-9770-C9B5C8A2AF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276.58</c:v>
                </c:pt>
                <c:pt idx="3">
                  <c:v>264.52</c:v>
                </c:pt>
                <c:pt idx="4">
                  <c:v>254.3</c:v>
                </c:pt>
              </c:numCache>
            </c:numRef>
          </c:val>
          <c:extLst>
            <c:ext xmlns:c16="http://schemas.microsoft.com/office/drawing/2014/chart" uri="{C3380CC4-5D6E-409C-BE32-E72D297353CC}">
              <c16:uniqueId val="{00000000-7CAD-46F9-8034-6AAAD37E98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282.08999999999997</c:v>
                </c:pt>
                <c:pt idx="3">
                  <c:v>303.27999999999997</c:v>
                </c:pt>
                <c:pt idx="4">
                  <c:v>301.86</c:v>
                </c:pt>
              </c:numCache>
            </c:numRef>
          </c:val>
          <c:smooth val="0"/>
          <c:extLst>
            <c:ext xmlns:c16="http://schemas.microsoft.com/office/drawing/2014/chart" uri="{C3380CC4-5D6E-409C-BE32-E72D297353CC}">
              <c16:uniqueId val="{00000001-7CAD-46F9-8034-6AAAD37E98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九十九里町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14333</v>
      </c>
      <c r="AM8" s="36"/>
      <c r="AN8" s="36"/>
      <c r="AO8" s="36"/>
      <c r="AP8" s="36"/>
      <c r="AQ8" s="36"/>
      <c r="AR8" s="36"/>
      <c r="AS8" s="36"/>
      <c r="AT8" s="37">
        <f>データ!T6</f>
        <v>24.44</v>
      </c>
      <c r="AU8" s="37"/>
      <c r="AV8" s="37"/>
      <c r="AW8" s="37"/>
      <c r="AX8" s="37"/>
      <c r="AY8" s="37"/>
      <c r="AZ8" s="37"/>
      <c r="BA8" s="37"/>
      <c r="BB8" s="37">
        <f>データ!U6</f>
        <v>586.46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83.04</v>
      </c>
      <c r="J10" s="37"/>
      <c r="K10" s="37"/>
      <c r="L10" s="37"/>
      <c r="M10" s="37"/>
      <c r="N10" s="37"/>
      <c r="O10" s="37"/>
      <c r="P10" s="37">
        <f>データ!P6</f>
        <v>16.05</v>
      </c>
      <c r="Q10" s="37"/>
      <c r="R10" s="37"/>
      <c r="S10" s="37"/>
      <c r="T10" s="37"/>
      <c r="U10" s="37"/>
      <c r="V10" s="37"/>
      <c r="W10" s="37">
        <f>データ!Q6</f>
        <v>84</v>
      </c>
      <c r="X10" s="37"/>
      <c r="Y10" s="37"/>
      <c r="Z10" s="37"/>
      <c r="AA10" s="37"/>
      <c r="AB10" s="37"/>
      <c r="AC10" s="37"/>
      <c r="AD10" s="36">
        <f>データ!R6</f>
        <v>3190</v>
      </c>
      <c r="AE10" s="36"/>
      <c r="AF10" s="36"/>
      <c r="AG10" s="36"/>
      <c r="AH10" s="36"/>
      <c r="AI10" s="36"/>
      <c r="AJ10" s="36"/>
      <c r="AK10" s="2"/>
      <c r="AL10" s="36">
        <f>データ!V6</f>
        <v>2275</v>
      </c>
      <c r="AM10" s="36"/>
      <c r="AN10" s="36"/>
      <c r="AO10" s="36"/>
      <c r="AP10" s="36"/>
      <c r="AQ10" s="36"/>
      <c r="AR10" s="36"/>
      <c r="AS10" s="36"/>
      <c r="AT10" s="37">
        <f>データ!W6</f>
        <v>1.1499999999999999</v>
      </c>
      <c r="AU10" s="37"/>
      <c r="AV10" s="37"/>
      <c r="AW10" s="37"/>
      <c r="AX10" s="37"/>
      <c r="AY10" s="37"/>
      <c r="AZ10" s="37"/>
      <c r="BA10" s="37"/>
      <c r="BB10" s="37">
        <f>データ!X6</f>
        <v>1978.26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BYHyaQwNNzF6bJ9GpbUrWMnzimej+DuJw1QNCoNgs0lbmLpELeWVWdXNAS5fuzoQJ9qq4eGmLiqXj5rWJsLZg==" saltValue="ax1QAw1H/dvDZEp8OXxw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124036</v>
      </c>
      <c r="D6" s="19">
        <f t="shared" si="3"/>
        <v>46</v>
      </c>
      <c r="E6" s="19">
        <f t="shared" si="3"/>
        <v>17</v>
      </c>
      <c r="F6" s="19">
        <f t="shared" si="3"/>
        <v>5</v>
      </c>
      <c r="G6" s="19">
        <f t="shared" si="3"/>
        <v>0</v>
      </c>
      <c r="H6" s="19" t="str">
        <f t="shared" si="3"/>
        <v>千葉県　九十九里町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83.04</v>
      </c>
      <c r="P6" s="20">
        <f t="shared" si="3"/>
        <v>16.05</v>
      </c>
      <c r="Q6" s="20">
        <f t="shared" si="3"/>
        <v>84</v>
      </c>
      <c r="R6" s="20">
        <f t="shared" si="3"/>
        <v>3190</v>
      </c>
      <c r="S6" s="20">
        <f t="shared" si="3"/>
        <v>14333</v>
      </c>
      <c r="T6" s="20">
        <f t="shared" si="3"/>
        <v>24.44</v>
      </c>
      <c r="U6" s="20">
        <f t="shared" si="3"/>
        <v>586.46</v>
      </c>
      <c r="V6" s="20">
        <f t="shared" si="3"/>
        <v>2275</v>
      </c>
      <c r="W6" s="20">
        <f t="shared" si="3"/>
        <v>1.1499999999999999</v>
      </c>
      <c r="X6" s="20">
        <f t="shared" si="3"/>
        <v>1978.26</v>
      </c>
      <c r="Y6" s="21" t="str">
        <f>IF(Y7="",NA(),Y7)</f>
        <v>-</v>
      </c>
      <c r="Z6" s="21" t="str">
        <f t="shared" ref="Z6:AH6" si="4">IF(Z7="",NA(),Z7)</f>
        <v>-</v>
      </c>
      <c r="AA6" s="21">
        <f t="shared" si="4"/>
        <v>102.08</v>
      </c>
      <c r="AB6" s="21">
        <f t="shared" si="4"/>
        <v>102.41</v>
      </c>
      <c r="AC6" s="21">
        <f t="shared" si="4"/>
        <v>99.46</v>
      </c>
      <c r="AD6" s="21" t="str">
        <f t="shared" si="4"/>
        <v>-</v>
      </c>
      <c r="AE6" s="21" t="str">
        <f t="shared" si="4"/>
        <v>-</v>
      </c>
      <c r="AF6" s="21">
        <f t="shared" si="4"/>
        <v>106.07</v>
      </c>
      <c r="AG6" s="21">
        <f t="shared" si="4"/>
        <v>105.5</v>
      </c>
      <c r="AH6" s="21">
        <f t="shared" si="4"/>
        <v>106.35</v>
      </c>
      <c r="AI6" s="20" t="str">
        <f>IF(AI7="","",IF(AI7="-","【-】","【"&amp;SUBSTITUTE(TEXT(AI7,"#,##0.00"),"-","△")&amp;"】"))</f>
        <v>【104.44】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132.04</v>
      </c>
      <c r="AR6" s="21">
        <f t="shared" si="5"/>
        <v>145.43</v>
      </c>
      <c r="AS6" s="21">
        <f t="shared" si="5"/>
        <v>129.88999999999999</v>
      </c>
      <c r="AT6" s="20" t="str">
        <f>IF(AT7="","",IF(AT7="-","【-】","【"&amp;SUBSTITUTE(TEXT(AT7,"#,##0.00"),"-","△")&amp;"】"))</f>
        <v>【124.06】</v>
      </c>
      <c r="AU6" s="21" t="str">
        <f>IF(AU7="",NA(),AU7)</f>
        <v>-</v>
      </c>
      <c r="AV6" s="21" t="str">
        <f t="shared" ref="AV6:BD6" si="6">IF(AV7="",NA(),AV7)</f>
        <v>-</v>
      </c>
      <c r="AW6" s="21">
        <f t="shared" si="6"/>
        <v>22.12</v>
      </c>
      <c r="AX6" s="21">
        <f t="shared" si="6"/>
        <v>27.5</v>
      </c>
      <c r="AY6" s="21">
        <f t="shared" si="6"/>
        <v>29.01</v>
      </c>
      <c r="AZ6" s="21" t="str">
        <f t="shared" si="6"/>
        <v>-</v>
      </c>
      <c r="BA6" s="21" t="str">
        <f t="shared" si="6"/>
        <v>-</v>
      </c>
      <c r="BB6" s="21">
        <f t="shared" si="6"/>
        <v>35.69</v>
      </c>
      <c r="BC6" s="21">
        <f t="shared" si="6"/>
        <v>38.4</v>
      </c>
      <c r="BD6" s="21">
        <f t="shared" si="6"/>
        <v>44.04</v>
      </c>
      <c r="BE6" s="20" t="str">
        <f>IF(BE7="","",IF(BE7="-","【-】","【"&amp;SUBSTITUTE(TEXT(BE7,"#,##0.00"),"-","△")&amp;"】"))</f>
        <v>【42.02】</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791.76</v>
      </c>
      <c r="BN6" s="21">
        <f t="shared" si="7"/>
        <v>900.82</v>
      </c>
      <c r="BO6" s="21">
        <f t="shared" si="7"/>
        <v>839.21</v>
      </c>
      <c r="BP6" s="20" t="str">
        <f>IF(BP7="","",IF(BP7="-","【-】","【"&amp;SUBSTITUTE(TEXT(BP7,"#,##0.00"),"-","△")&amp;"】"))</f>
        <v>【785.10】</v>
      </c>
      <c r="BQ6" s="21" t="str">
        <f>IF(BQ7="",NA(),BQ7)</f>
        <v>-</v>
      </c>
      <c r="BR6" s="21" t="str">
        <f t="shared" ref="BR6:BZ6" si="8">IF(BR7="",NA(),BR7)</f>
        <v>-</v>
      </c>
      <c r="BS6" s="21">
        <f t="shared" si="8"/>
        <v>60.38</v>
      </c>
      <c r="BT6" s="21">
        <f t="shared" si="8"/>
        <v>63.13</v>
      </c>
      <c r="BU6" s="21">
        <f t="shared" si="8"/>
        <v>65.650000000000006</v>
      </c>
      <c r="BV6" s="21" t="str">
        <f t="shared" si="8"/>
        <v>-</v>
      </c>
      <c r="BW6" s="21" t="str">
        <f t="shared" si="8"/>
        <v>-</v>
      </c>
      <c r="BX6" s="21">
        <f t="shared" si="8"/>
        <v>56.26</v>
      </c>
      <c r="BY6" s="21">
        <f t="shared" si="8"/>
        <v>52.94</v>
      </c>
      <c r="BZ6" s="21">
        <f t="shared" si="8"/>
        <v>52.05</v>
      </c>
      <c r="CA6" s="20" t="str">
        <f>IF(CA7="","",IF(CA7="-","【-】","【"&amp;SUBSTITUTE(TEXT(CA7,"#,##0.00"),"-","△")&amp;"】"))</f>
        <v>【56.93】</v>
      </c>
      <c r="CB6" s="21" t="str">
        <f>IF(CB7="",NA(),CB7)</f>
        <v>-</v>
      </c>
      <c r="CC6" s="21" t="str">
        <f t="shared" ref="CC6:CK6" si="9">IF(CC7="",NA(),CC7)</f>
        <v>-</v>
      </c>
      <c r="CD6" s="21">
        <f t="shared" si="9"/>
        <v>276.58</v>
      </c>
      <c r="CE6" s="21">
        <f t="shared" si="9"/>
        <v>264.52</v>
      </c>
      <c r="CF6" s="21">
        <f t="shared" si="9"/>
        <v>254.3</v>
      </c>
      <c r="CG6" s="21" t="str">
        <f t="shared" si="9"/>
        <v>-</v>
      </c>
      <c r="CH6" s="21" t="str">
        <f t="shared" si="9"/>
        <v>-</v>
      </c>
      <c r="CI6" s="21">
        <f t="shared" si="9"/>
        <v>282.08999999999997</v>
      </c>
      <c r="CJ6" s="21">
        <f t="shared" si="9"/>
        <v>303.27999999999997</v>
      </c>
      <c r="CK6" s="21">
        <f t="shared" si="9"/>
        <v>301.86</v>
      </c>
      <c r="CL6" s="20" t="str">
        <f>IF(CL7="","",IF(CL7="-","【-】","【"&amp;SUBSTITUTE(TEXT(CL7,"#,##0.00"),"-","△")&amp;"】"))</f>
        <v>【271.15】</v>
      </c>
      <c r="CM6" s="21" t="str">
        <f>IF(CM7="",NA(),CM7)</f>
        <v>-</v>
      </c>
      <c r="CN6" s="21" t="str">
        <f t="shared" ref="CN6:CV6" si="10">IF(CN7="",NA(),CN7)</f>
        <v>-</v>
      </c>
      <c r="CO6" s="21">
        <f t="shared" si="10"/>
        <v>50.98</v>
      </c>
      <c r="CP6" s="21">
        <f t="shared" si="10"/>
        <v>48.48</v>
      </c>
      <c r="CQ6" s="21">
        <f t="shared" si="10"/>
        <v>45.8</v>
      </c>
      <c r="CR6" s="21" t="str">
        <f t="shared" si="10"/>
        <v>-</v>
      </c>
      <c r="CS6" s="21" t="str">
        <f t="shared" si="10"/>
        <v>-</v>
      </c>
      <c r="CT6" s="21">
        <f t="shared" si="10"/>
        <v>66.53</v>
      </c>
      <c r="CU6" s="21">
        <f t="shared" si="10"/>
        <v>52.35</v>
      </c>
      <c r="CV6" s="21">
        <f t="shared" si="10"/>
        <v>46.25</v>
      </c>
      <c r="CW6" s="20" t="str">
        <f>IF(CW7="","",IF(CW7="-","【-】","【"&amp;SUBSTITUTE(TEXT(CW7,"#,##0.00"),"-","△")&amp;"】"))</f>
        <v>【49.87】</v>
      </c>
      <c r="CX6" s="21" t="str">
        <f>IF(CX7="",NA(),CX7)</f>
        <v>-</v>
      </c>
      <c r="CY6" s="21" t="str">
        <f t="shared" ref="CY6:DG6" si="11">IF(CY7="",NA(),CY7)</f>
        <v>-</v>
      </c>
      <c r="CZ6" s="21">
        <f t="shared" si="11"/>
        <v>81.819999999999993</v>
      </c>
      <c r="DA6" s="21">
        <f t="shared" si="11"/>
        <v>81.48</v>
      </c>
      <c r="DB6" s="21">
        <f t="shared" si="11"/>
        <v>83.3</v>
      </c>
      <c r="DC6" s="21" t="str">
        <f t="shared" si="11"/>
        <v>-</v>
      </c>
      <c r="DD6" s="21" t="str">
        <f t="shared" si="11"/>
        <v>-</v>
      </c>
      <c r="DE6" s="21">
        <f t="shared" si="11"/>
        <v>84.67</v>
      </c>
      <c r="DF6" s="21">
        <f t="shared" si="11"/>
        <v>84.39</v>
      </c>
      <c r="DG6" s="21">
        <f t="shared" si="11"/>
        <v>83.96</v>
      </c>
      <c r="DH6" s="20" t="str">
        <f>IF(DH7="","",IF(DH7="-","【-】","【"&amp;SUBSTITUTE(TEXT(DH7,"#,##0.00"),"-","△")&amp;"】"))</f>
        <v>【87.54】</v>
      </c>
      <c r="DI6" s="21" t="str">
        <f>IF(DI7="",NA(),DI7)</f>
        <v>-</v>
      </c>
      <c r="DJ6" s="21" t="str">
        <f t="shared" ref="DJ6:DR6" si="12">IF(DJ7="",NA(),DJ7)</f>
        <v>-</v>
      </c>
      <c r="DK6" s="21">
        <f t="shared" si="12"/>
        <v>75.209999999999994</v>
      </c>
      <c r="DL6" s="21">
        <f t="shared" si="12"/>
        <v>75.010000000000005</v>
      </c>
      <c r="DM6" s="21">
        <f t="shared" si="12"/>
        <v>75.599999999999994</v>
      </c>
      <c r="DN6" s="21" t="str">
        <f t="shared" si="12"/>
        <v>-</v>
      </c>
      <c r="DO6" s="21" t="str">
        <f t="shared" si="12"/>
        <v>-</v>
      </c>
      <c r="DP6" s="21">
        <f t="shared" si="12"/>
        <v>21.85</v>
      </c>
      <c r="DQ6" s="21">
        <f t="shared" si="12"/>
        <v>25.19</v>
      </c>
      <c r="DR6" s="21">
        <f t="shared" si="12"/>
        <v>25.46</v>
      </c>
      <c r="DS6" s="20" t="str">
        <f>IF(DS7="","",IF(DS7="-","【-】","【"&amp;SUBSTITUTE(TEXT(DS7,"#,##0.00"),"-","△")&amp;"】"))</f>
        <v>【28.42】</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0.19</v>
      </c>
      <c r="ED6" s="20" t="str">
        <f>IF(ED7="","",IF(ED7="-","【-】","【"&amp;SUBSTITUTE(TEXT(ED7,"#,##0.00"),"-","△")&amp;"】"))</f>
        <v>【0.08】</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0.05</v>
      </c>
      <c r="EM6" s="21">
        <f t="shared" si="14"/>
        <v>0.03</v>
      </c>
      <c r="EN6" s="21">
        <f t="shared" si="14"/>
        <v>0.03</v>
      </c>
      <c r="EO6" s="20" t="str">
        <f>IF(EO7="","",IF(EO7="-","【-】","【"&amp;SUBSTITUTE(TEXT(EO7,"#,##0.00"),"-","△")&amp;"】"))</f>
        <v>【0.02】</v>
      </c>
    </row>
    <row r="7" spans="1:148" s="22" customFormat="1" x14ac:dyDescent="0.15">
      <c r="A7" s="14"/>
      <c r="B7" s="23">
        <v>2023</v>
      </c>
      <c r="C7" s="23">
        <v>124036</v>
      </c>
      <c r="D7" s="23">
        <v>46</v>
      </c>
      <c r="E7" s="23">
        <v>17</v>
      </c>
      <c r="F7" s="23">
        <v>5</v>
      </c>
      <c r="G7" s="23">
        <v>0</v>
      </c>
      <c r="H7" s="23" t="s">
        <v>96</v>
      </c>
      <c r="I7" s="23" t="s">
        <v>97</v>
      </c>
      <c r="J7" s="23" t="s">
        <v>98</v>
      </c>
      <c r="K7" s="23" t="s">
        <v>99</v>
      </c>
      <c r="L7" s="23" t="s">
        <v>100</v>
      </c>
      <c r="M7" s="23" t="s">
        <v>101</v>
      </c>
      <c r="N7" s="24" t="s">
        <v>102</v>
      </c>
      <c r="O7" s="24">
        <v>83.04</v>
      </c>
      <c r="P7" s="24">
        <v>16.05</v>
      </c>
      <c r="Q7" s="24">
        <v>84</v>
      </c>
      <c r="R7" s="24">
        <v>3190</v>
      </c>
      <c r="S7" s="24">
        <v>14333</v>
      </c>
      <c r="T7" s="24">
        <v>24.44</v>
      </c>
      <c r="U7" s="24">
        <v>586.46</v>
      </c>
      <c r="V7" s="24">
        <v>2275</v>
      </c>
      <c r="W7" s="24">
        <v>1.1499999999999999</v>
      </c>
      <c r="X7" s="24">
        <v>1978.26</v>
      </c>
      <c r="Y7" s="24" t="s">
        <v>102</v>
      </c>
      <c r="Z7" s="24" t="s">
        <v>102</v>
      </c>
      <c r="AA7" s="24">
        <v>102.08</v>
      </c>
      <c r="AB7" s="24">
        <v>102.41</v>
      </c>
      <c r="AC7" s="24">
        <v>99.46</v>
      </c>
      <c r="AD7" s="24" t="s">
        <v>102</v>
      </c>
      <c r="AE7" s="24" t="s">
        <v>102</v>
      </c>
      <c r="AF7" s="24">
        <v>106.07</v>
      </c>
      <c r="AG7" s="24">
        <v>105.5</v>
      </c>
      <c r="AH7" s="24">
        <v>106.35</v>
      </c>
      <c r="AI7" s="24">
        <v>104.44</v>
      </c>
      <c r="AJ7" s="24" t="s">
        <v>102</v>
      </c>
      <c r="AK7" s="24" t="s">
        <v>102</v>
      </c>
      <c r="AL7" s="24">
        <v>0</v>
      </c>
      <c r="AM7" s="24">
        <v>0</v>
      </c>
      <c r="AN7" s="24">
        <v>0</v>
      </c>
      <c r="AO7" s="24" t="s">
        <v>102</v>
      </c>
      <c r="AP7" s="24" t="s">
        <v>102</v>
      </c>
      <c r="AQ7" s="24">
        <v>132.04</v>
      </c>
      <c r="AR7" s="24">
        <v>145.43</v>
      </c>
      <c r="AS7" s="24">
        <v>129.88999999999999</v>
      </c>
      <c r="AT7" s="24">
        <v>124.06</v>
      </c>
      <c r="AU7" s="24" t="s">
        <v>102</v>
      </c>
      <c r="AV7" s="24" t="s">
        <v>102</v>
      </c>
      <c r="AW7" s="24">
        <v>22.12</v>
      </c>
      <c r="AX7" s="24">
        <v>27.5</v>
      </c>
      <c r="AY7" s="24">
        <v>29.01</v>
      </c>
      <c r="AZ7" s="24" t="s">
        <v>102</v>
      </c>
      <c r="BA7" s="24" t="s">
        <v>102</v>
      </c>
      <c r="BB7" s="24">
        <v>35.69</v>
      </c>
      <c r="BC7" s="24">
        <v>38.4</v>
      </c>
      <c r="BD7" s="24">
        <v>44.04</v>
      </c>
      <c r="BE7" s="24">
        <v>42.02</v>
      </c>
      <c r="BF7" s="24" t="s">
        <v>102</v>
      </c>
      <c r="BG7" s="24" t="s">
        <v>102</v>
      </c>
      <c r="BH7" s="24">
        <v>0</v>
      </c>
      <c r="BI7" s="24">
        <v>0</v>
      </c>
      <c r="BJ7" s="24">
        <v>0</v>
      </c>
      <c r="BK7" s="24" t="s">
        <v>102</v>
      </c>
      <c r="BL7" s="24" t="s">
        <v>102</v>
      </c>
      <c r="BM7" s="24">
        <v>791.76</v>
      </c>
      <c r="BN7" s="24">
        <v>900.82</v>
      </c>
      <c r="BO7" s="24">
        <v>839.21</v>
      </c>
      <c r="BP7" s="24">
        <v>785.1</v>
      </c>
      <c r="BQ7" s="24" t="s">
        <v>102</v>
      </c>
      <c r="BR7" s="24" t="s">
        <v>102</v>
      </c>
      <c r="BS7" s="24">
        <v>60.38</v>
      </c>
      <c r="BT7" s="24">
        <v>63.13</v>
      </c>
      <c r="BU7" s="24">
        <v>65.650000000000006</v>
      </c>
      <c r="BV7" s="24" t="s">
        <v>102</v>
      </c>
      <c r="BW7" s="24" t="s">
        <v>102</v>
      </c>
      <c r="BX7" s="24">
        <v>56.26</v>
      </c>
      <c r="BY7" s="24">
        <v>52.94</v>
      </c>
      <c r="BZ7" s="24">
        <v>52.05</v>
      </c>
      <c r="CA7" s="24">
        <v>56.93</v>
      </c>
      <c r="CB7" s="24" t="s">
        <v>102</v>
      </c>
      <c r="CC7" s="24" t="s">
        <v>102</v>
      </c>
      <c r="CD7" s="24">
        <v>276.58</v>
      </c>
      <c r="CE7" s="24">
        <v>264.52</v>
      </c>
      <c r="CF7" s="24">
        <v>254.3</v>
      </c>
      <c r="CG7" s="24" t="s">
        <v>102</v>
      </c>
      <c r="CH7" s="24" t="s">
        <v>102</v>
      </c>
      <c r="CI7" s="24">
        <v>282.08999999999997</v>
      </c>
      <c r="CJ7" s="24">
        <v>303.27999999999997</v>
      </c>
      <c r="CK7" s="24">
        <v>301.86</v>
      </c>
      <c r="CL7" s="24">
        <v>271.14999999999998</v>
      </c>
      <c r="CM7" s="24" t="s">
        <v>102</v>
      </c>
      <c r="CN7" s="24" t="s">
        <v>102</v>
      </c>
      <c r="CO7" s="24">
        <v>50.98</v>
      </c>
      <c r="CP7" s="24">
        <v>48.48</v>
      </c>
      <c r="CQ7" s="24">
        <v>45.8</v>
      </c>
      <c r="CR7" s="24" t="s">
        <v>102</v>
      </c>
      <c r="CS7" s="24" t="s">
        <v>102</v>
      </c>
      <c r="CT7" s="24">
        <v>66.53</v>
      </c>
      <c r="CU7" s="24">
        <v>52.35</v>
      </c>
      <c r="CV7" s="24">
        <v>46.25</v>
      </c>
      <c r="CW7" s="24">
        <v>49.87</v>
      </c>
      <c r="CX7" s="24" t="s">
        <v>102</v>
      </c>
      <c r="CY7" s="24" t="s">
        <v>102</v>
      </c>
      <c r="CZ7" s="24">
        <v>81.819999999999993</v>
      </c>
      <c r="DA7" s="24">
        <v>81.48</v>
      </c>
      <c r="DB7" s="24">
        <v>83.3</v>
      </c>
      <c r="DC7" s="24" t="s">
        <v>102</v>
      </c>
      <c r="DD7" s="24" t="s">
        <v>102</v>
      </c>
      <c r="DE7" s="24">
        <v>84.67</v>
      </c>
      <c r="DF7" s="24">
        <v>84.39</v>
      </c>
      <c r="DG7" s="24">
        <v>83.96</v>
      </c>
      <c r="DH7" s="24">
        <v>87.54</v>
      </c>
      <c r="DI7" s="24" t="s">
        <v>102</v>
      </c>
      <c r="DJ7" s="24" t="s">
        <v>102</v>
      </c>
      <c r="DK7" s="24">
        <v>75.209999999999994</v>
      </c>
      <c r="DL7" s="24">
        <v>75.010000000000005</v>
      </c>
      <c r="DM7" s="24">
        <v>75.599999999999994</v>
      </c>
      <c r="DN7" s="24" t="s">
        <v>102</v>
      </c>
      <c r="DO7" s="24" t="s">
        <v>102</v>
      </c>
      <c r="DP7" s="24">
        <v>21.85</v>
      </c>
      <c r="DQ7" s="24">
        <v>25.19</v>
      </c>
      <c r="DR7" s="24">
        <v>25.46</v>
      </c>
      <c r="DS7" s="24">
        <v>28.42</v>
      </c>
      <c r="DT7" s="24" t="s">
        <v>102</v>
      </c>
      <c r="DU7" s="24" t="s">
        <v>102</v>
      </c>
      <c r="DV7" s="24">
        <v>0</v>
      </c>
      <c r="DW7" s="24">
        <v>0</v>
      </c>
      <c r="DX7" s="24">
        <v>0</v>
      </c>
      <c r="DY7" s="24" t="s">
        <v>102</v>
      </c>
      <c r="DZ7" s="24" t="s">
        <v>102</v>
      </c>
      <c r="EA7" s="24">
        <v>0</v>
      </c>
      <c r="EB7" s="24">
        <v>0</v>
      </c>
      <c r="EC7" s="24">
        <v>0.19</v>
      </c>
      <c r="ED7" s="24">
        <v>0.08</v>
      </c>
      <c r="EE7" s="24" t="s">
        <v>102</v>
      </c>
      <c r="EF7" s="24" t="s">
        <v>102</v>
      </c>
      <c r="EG7" s="24">
        <v>0</v>
      </c>
      <c r="EH7" s="24">
        <v>0</v>
      </c>
      <c r="EI7" s="24">
        <v>0</v>
      </c>
      <c r="EJ7" s="24" t="s">
        <v>102</v>
      </c>
      <c r="EK7" s="24" t="s">
        <v>102</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2025-01-28T05:12:31Z</cp:lastPrinted>
  <dcterms:created xsi:type="dcterms:W3CDTF">2025-01-24T07:16:59Z</dcterms:created>
  <dcterms:modified xsi:type="dcterms:W3CDTF">2025-02-10T06:34:46Z</dcterms:modified>
  <cp:category/>
</cp:coreProperties>
</file>