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74 下水道（特環）済\"/>
    </mc:Choice>
  </mc:AlternateContent>
  <xr:revisionPtr revIDLastSave="0" documentId="13_ncr:1_{D007D0C1-11DD-45AD-9715-CD84E677A933}" xr6:coauthVersionLast="47" xr6:coauthVersionMax="47" xr10:uidLastSave="{00000000-0000-0000-0000-000000000000}"/>
  <workbookProtection workbookAlgorithmName="SHA-512" workbookHashValue="YLvBPAA5rHgKjegRmhyjMm47KqlOX351H/mOFHXPAHhj5jVZhz+feLnM/SQCcdsXzjfiWdKs8cHoTwivB17DIg==" workbookSaltValue="iuFSgM0P7XRZK4+vY9M9mw=="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AL8" i="4" s="1"/>
  <c r="R6" i="5"/>
  <c r="AD10" i="4" s="1"/>
  <c r="Q6" i="5"/>
  <c r="W10" i="4" s="1"/>
  <c r="P6" i="5"/>
  <c r="P10" i="4" s="1"/>
  <c r="O6" i="5"/>
  <c r="I10" i="4" s="1"/>
  <c r="N6" i="5"/>
  <c r="B10" i="4" s="1"/>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I85" i="4"/>
  <c r="H85" i="4"/>
  <c r="AT8" i="4"/>
  <c r="W8" i="4"/>
</calcChain>
</file>

<file path=xl/sharedStrings.xml><?xml version="1.0" encoding="utf-8"?>
<sst xmlns="http://schemas.openxmlformats.org/spreadsheetml/2006/main" count="319" uniqueCount="117">
  <si>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</si>
  <si>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</si>
  <si>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</si>
  <si>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</si>
  <si>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</si>
  <si>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</si>
  <si>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</si>
  <si>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</si>
  <si>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</si>
  <si>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</si>
  <si>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</si>
  <si>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</si>
  <si>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</si>
  <si>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</si>
  <si>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</si>
  <si>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</si>
  <si>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</si>
  <si>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</si>
  <si>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</si>
  <si>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</si>
  <si>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</si>
  <si>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</si>
  <si>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</si>
  <si>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</si>
  <si>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</si>
  <si>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</si>
  <si>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</si>
  <si>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</si>
  <si>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</si>
  <si>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</si>
  <si>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</si>
  <si>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</si>
  <si>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</si>
  <si>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</si>
  <si>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</si>
  <si>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</si>
  <si>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</si>
  <si>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</si>
  <si>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</si>
  <si>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</si>
  <si>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</si>
  <si>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</si>
  <si>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</si>
  <si>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</si>
  <si>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</si>
  <si>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</si>
  <si>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</si>
  <si>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</si>
  <si>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</si>
  <si>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</si>
  <si>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</si>
  <si>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</si>
  <si>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</si>
  <si>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</si>
  <si>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</si>
  <si>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</si>
  <si>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</si>
  <si>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</si>
  <si>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</si>
  <si>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</si>
  <si>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</si>
  <si>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</si>
  <si>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</si>
  <si>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</si>
  <si>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</si>
  <si>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</si>
  <si>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</si>
  <si>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</si>
  <si>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</si>
  <si>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</si>
  <si>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</si>
  <si>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</si>
  <si>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</si>
  <si>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</si>
  <si>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</si>
  <si>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</si>
  <si>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</si>
  <si>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</si>
  <si>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</si>
  <si>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</si>
  <si>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</si>
  <si>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</si>
  <si>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</si>
  <si>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</si>
  <si>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</si>
  <si>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</si>
  <si>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</si>
  <si>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</si>
  <si>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</si>
  <si>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</si>
  <si>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</si>
  <si>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</si>
  <si>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</si>
  <si>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</si>
  <si>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</si>
  <si>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</si>
  <si>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芝山町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</si>
  <si>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</si>
  <si>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</si>
  <si>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</si>
  <si>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</si>
  <si>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</si>
  <si>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</si>
  <si>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</si>
  <si>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</si>
  <si>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</si>
  <si>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</si>
  <si>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</si>
  <si>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</si>
  <si>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</si>
  <si>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</si>
  <si>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</si>
  <si>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</si>
  <si>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</si>
  <si>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芝山町は、令和5年度から地方公営企業法の財務規定を適用している。また、下水道事業を公共下水道事業と特定環境保全公共下水道事業に分けたため数値は各事業の按分の数値となっている。
①経常収支比率は、汚水処理費に対する使用料収入の不足については繰入金で賄っているため、経常収支比率は概ね100％となっており、安定している。
②累積欠損金比率は、0％であり、類似団体平均値を下回っており、健全な経営状況である。
③流動比率は、100%を上回っており、支払能力に問題が無い状況である。
④企業債残高対事業規模比率は、全国平均、類似団体平均値より高い水準にあるが、建設事業が終了していることから、企業債残高は今後減少していく見込みである。
⑤経費回収率は、全国平均、類似団体平均値を下回っているため、適正な使用料収入の確保及び汚水処理費の削減を図る必要がある。
⑥汚水処理原価は、全国平均、類似団体平均値を上回っているため、汚水処理費の削減、接続率の向上による有収水量を増加させる取り組みを実施していく必要がある。
⑦施設利用率は、類似団体平均値より高い利用率となっており、全国平均と概ね同等である。今後も引き続き、接続率の向上に努める。</t>
    <rPh sb="218" eb="220">
      <t>ウワマワ</t>
    </rPh>
    <rPh sb="225" eb="227">
      <t>シハライ</t>
    </rPh>
    <rPh sb="227" eb="229">
      <t>ノウリョク</t>
    </rPh>
    <rPh sb="230" eb="232">
      <t>モンダイ</t>
    </rPh>
    <rPh sb="233" eb="234">
      <t>ナ</t>
    </rPh>
    <rPh sb="235" eb="237">
      <t>ジョウキョウ</t>
    </rPh>
    <rPh sb="258" eb="260">
      <t>ゼンコク</t>
    </rPh>
    <rPh sb="260" eb="262">
      <t>ヘイキン</t>
    </rPh>
    <rPh sb="263" eb="265">
      <t>ルイジ</t>
    </rPh>
    <rPh sb="265" eb="267">
      <t>ダンタイ</t>
    </rPh>
    <rPh sb="267" eb="270">
      <t>ヘイキンチ</t>
    </rPh>
    <rPh sb="272" eb="273">
      <t>タカ</t>
    </rPh>
    <rPh sb="274" eb="276">
      <t>スイジュン</t>
    </rPh>
    <rPh sb="281" eb="283">
      <t>ケンセツ</t>
    </rPh>
    <rPh sb="283" eb="285">
      <t>ジギョウ</t>
    </rPh>
    <rPh sb="286" eb="288">
      <t>シュウリョウ</t>
    </rPh>
    <rPh sb="297" eb="299">
      <t>キギョウ</t>
    </rPh>
    <rPh sb="299" eb="300">
      <t>サイ</t>
    </rPh>
    <rPh sb="300" eb="302">
      <t>ザンダカ</t>
    </rPh>
    <rPh sb="303" eb="305">
      <t>コンゴ</t>
    </rPh>
    <rPh sb="305" eb="307">
      <t>ゲンショウ</t>
    </rPh>
    <rPh sb="311" eb="313">
      <t>ミコ</t>
    </rPh>
    <rPh sb="333" eb="335">
      <t>ルイジ</t>
    </rPh>
    <rPh sb="335" eb="337">
      <t>ダンタイ</t>
    </rPh>
    <rPh sb="337" eb="339">
      <t>ヘイキン</t>
    </rPh>
    <rPh sb="339" eb="340">
      <t>チ</t>
    </rPh>
    <rPh sb="396" eb="398">
      <t>ルイジ</t>
    </rPh>
    <rPh sb="398" eb="400">
      <t>ダンタイ</t>
    </rPh>
    <rPh sb="400" eb="403">
      <t>ヘイキンチ</t>
    </rPh>
    <phoneticPr fontId="4"/>
  </si>
  <si>
    <t>①有形固定資産減価償却率については、令和5年度から公営企業会計に移行したことに伴い、過去の減価償却費が反映されていない計上方法となっていることから、数値が低い状態となっている。
②管渠老朽化率、③管渠改善率については、法定耐用年数を経過している管渠が無く、老朽化の進んだ管渠が少ないため、全国平均より低い値を示している。今後耐用年数の経過により更新時期が到来する管渠が存在することから、更新が必要なものは適正に整備していく必要がある。</t>
    <phoneticPr fontId="4"/>
  </si>
  <si>
    <t>　芝山町の下水道事業について、下水道事業経営戦略の経営の基本方針と今後の基本方針で人口減少や高齢化の進行、節水機器の普及などによる下水道使用料収入の減少に加えて、施設・設備の老朽化に伴う改築更新事業への投資の増加など、今後の下水道事業を取り巻く経営環境はますます厳しくなることが予想されている。
　今後はストックマネジメント計画による投資額の平準化、下水道事業の効率化による維持管理費の縮減、下水道使用料の適正化等による経営基盤の強化に向けた取り組みを進めていく。</t>
    <rPh sb="95" eb="97">
      <t>コウシン</t>
    </rPh>
    <rPh sb="104" eb="106">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</si>
</sst>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EA6-413C-981E-AA19F0B5A75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5EA6-413C-981E-AA19F0B5A75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108.69</c:v>
                </c:pt>
              </c:numCache>
            </c:numRef>
          </c:val>
          <c:extLst>
            <c:ext xmlns:c16="http://schemas.microsoft.com/office/drawing/2014/chart" uri="{C3380CC4-5D6E-409C-BE32-E72D297353CC}">
              <c16:uniqueId val="{00000000-851B-470F-B48D-86DED4D63AF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107.11</c:v>
                </c:pt>
              </c:numCache>
            </c:numRef>
          </c:val>
          <c:smooth val="0"/>
          <c:extLst>
            <c:ext xmlns:c16="http://schemas.microsoft.com/office/drawing/2014/chart" uri="{C3380CC4-5D6E-409C-BE32-E72D297353CC}">
              <c16:uniqueId val="{00000001-851B-470F-B48D-86DED4D63AF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3.74</c:v>
                </c:pt>
              </c:numCache>
            </c:numRef>
          </c:val>
          <c:extLst>
            <c:ext xmlns:c16="http://schemas.microsoft.com/office/drawing/2014/chart" uri="{C3380CC4-5D6E-409C-BE32-E72D297353CC}">
              <c16:uniqueId val="{00000000-D0A6-4B0F-A9F6-9C675D7E2DA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26.77</c:v>
                </c:pt>
              </c:numCache>
            </c:numRef>
          </c:val>
          <c:smooth val="0"/>
          <c:extLst>
            <c:ext xmlns:c16="http://schemas.microsoft.com/office/drawing/2014/chart" uri="{C3380CC4-5D6E-409C-BE32-E72D297353CC}">
              <c16:uniqueId val="{00000001-D0A6-4B0F-A9F6-9C675D7E2DA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6A1-49AE-8905-A0C23E95D01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06A1-49AE-8905-A0C23E95D01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D3D-4117-BDF7-D99E45615D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69.540000000000006</c:v>
                </c:pt>
              </c:numCache>
            </c:numRef>
          </c:val>
          <c:smooth val="0"/>
          <c:extLst>
            <c:ext xmlns:c16="http://schemas.microsoft.com/office/drawing/2014/chart" uri="{C3380CC4-5D6E-409C-BE32-E72D297353CC}">
              <c16:uniqueId val="{00000001-0D3D-4117-BDF7-D99E45615D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109.57</c:v>
                </c:pt>
              </c:numCache>
            </c:numRef>
          </c:val>
          <c:extLst>
            <c:ext xmlns:c16="http://schemas.microsoft.com/office/drawing/2014/chart" uri="{C3380CC4-5D6E-409C-BE32-E72D297353CC}">
              <c16:uniqueId val="{00000000-77A3-4D83-AD8A-0884FBE461B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50.63</c:v>
                </c:pt>
              </c:numCache>
            </c:numRef>
          </c:val>
          <c:smooth val="0"/>
          <c:extLst>
            <c:ext xmlns:c16="http://schemas.microsoft.com/office/drawing/2014/chart" uri="{C3380CC4-5D6E-409C-BE32-E72D297353CC}">
              <c16:uniqueId val="{00000001-77A3-4D83-AD8A-0884FBE461B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1258.01</c:v>
                </c:pt>
              </c:numCache>
            </c:numRef>
          </c:val>
          <c:extLst>
            <c:ext xmlns:c16="http://schemas.microsoft.com/office/drawing/2014/chart" uri="{C3380CC4-5D6E-409C-BE32-E72D297353CC}">
              <c16:uniqueId val="{00000000-E011-470B-8780-2B1E8488F2E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1168.69</c:v>
                </c:pt>
              </c:numCache>
            </c:numRef>
          </c:val>
          <c:smooth val="0"/>
          <c:extLst>
            <c:ext xmlns:c16="http://schemas.microsoft.com/office/drawing/2014/chart" uri="{C3380CC4-5D6E-409C-BE32-E72D297353CC}">
              <c16:uniqueId val="{00000001-E011-470B-8780-2B1E8488F2E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40.590000000000003</c:v>
                </c:pt>
              </c:numCache>
            </c:numRef>
          </c:val>
          <c:extLst>
            <c:ext xmlns:c16="http://schemas.microsoft.com/office/drawing/2014/chart" uri="{C3380CC4-5D6E-409C-BE32-E72D297353CC}">
              <c16:uniqueId val="{00000000-2434-4EF9-99CF-A124A46998A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70.709999999999994</c:v>
                </c:pt>
              </c:numCache>
            </c:numRef>
          </c:val>
          <c:smooth val="0"/>
          <c:extLst>
            <c:ext xmlns:c16="http://schemas.microsoft.com/office/drawing/2014/chart" uri="{C3380CC4-5D6E-409C-BE32-E72D297353CC}">
              <c16:uniqueId val="{00000001-2434-4EF9-99CF-A124A46998A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245.11</c:v>
                </c:pt>
              </c:numCache>
            </c:numRef>
          </c:val>
          <c:extLst>
            <c:ext xmlns:c16="http://schemas.microsoft.com/office/drawing/2014/chart" uri="{C3380CC4-5D6E-409C-BE32-E72D297353CC}">
              <c16:uniqueId val="{00000000-1FCD-4DA8-B208-805B7B6841D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233.15</c:v>
                </c:pt>
              </c:numCache>
            </c:numRef>
          </c:val>
          <c:smooth val="0"/>
          <c:extLst>
            <c:ext xmlns:c16="http://schemas.microsoft.com/office/drawing/2014/chart" uri="{C3380CC4-5D6E-409C-BE32-E72D297353CC}">
              <c16:uniqueId val="{00000001-1FCD-4DA8-B208-805B7B6841D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56.75</c:v>
                </c:pt>
              </c:numCache>
            </c:numRef>
          </c:val>
          <c:extLst>
            <c:ext xmlns:c16="http://schemas.microsoft.com/office/drawing/2014/chart" uri="{C3380CC4-5D6E-409C-BE32-E72D297353CC}">
              <c16:uniqueId val="{00000000-46CF-4E02-9DF1-EC1BAFAEAE0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42.09</c:v>
                </c:pt>
              </c:numCache>
            </c:numRef>
          </c:val>
          <c:smooth val="0"/>
          <c:extLst>
            <c:ext xmlns:c16="http://schemas.microsoft.com/office/drawing/2014/chart" uri="{C3380CC4-5D6E-409C-BE32-E72D297353CC}">
              <c16:uniqueId val="{00000001-46CF-4E02-9DF1-EC1BAFAEAE0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61.7</c:v>
                </c:pt>
              </c:numCache>
            </c:numRef>
          </c:val>
          <c:extLst>
            <c:ext xmlns:c16="http://schemas.microsoft.com/office/drawing/2014/chart" uri="{C3380CC4-5D6E-409C-BE32-E72D297353CC}">
              <c16:uniqueId val="{00000000-3DF6-4038-BA69-D22D7978113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84.73</c:v>
                </c:pt>
              </c:numCache>
            </c:numRef>
          </c:val>
          <c:smooth val="0"/>
          <c:extLst>
            <c:ext xmlns:c16="http://schemas.microsoft.com/office/drawing/2014/chart" uri="{C3380CC4-5D6E-409C-BE32-E72D297353CC}">
              <c16:uniqueId val="{00000001-3DF6-4038-BA69-D22D7978113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芝山町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6776</v>
      </c>
      <c r="AM8" s="41"/>
      <c r="AN8" s="41"/>
      <c r="AO8" s="41"/>
      <c r="AP8" s="41"/>
      <c r="AQ8" s="41"/>
      <c r="AR8" s="41"/>
      <c r="AS8" s="41"/>
      <c r="AT8" s="34">
        <f>データ!T6</f>
        <v>24.44</v>
      </c>
      <c r="AU8" s="34"/>
      <c r="AV8" s="34"/>
      <c r="AW8" s="34"/>
      <c r="AX8" s="34"/>
      <c r="AY8" s="34"/>
      <c r="AZ8" s="34"/>
      <c r="BA8" s="34"/>
      <c r="BB8" s="34">
        <f>データ!U6</f>
        <v>277.25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83.97</v>
      </c>
      <c r="J10" s="34"/>
      <c r="K10" s="34"/>
      <c r="L10" s="34"/>
      <c r="M10" s="34"/>
      <c r="N10" s="34"/>
      <c r="O10" s="34"/>
      <c r="P10" s="34">
        <f>データ!P6</f>
        <v>18.260000000000002</v>
      </c>
      <c r="Q10" s="34"/>
      <c r="R10" s="34"/>
      <c r="S10" s="34"/>
      <c r="T10" s="34"/>
      <c r="U10" s="34"/>
      <c r="V10" s="34"/>
      <c r="W10" s="34">
        <f>データ!Q6</f>
        <v>100</v>
      </c>
      <c r="X10" s="34"/>
      <c r="Y10" s="34"/>
      <c r="Z10" s="34"/>
      <c r="AA10" s="34"/>
      <c r="AB10" s="34"/>
      <c r="AC10" s="34"/>
      <c r="AD10" s="41">
        <f>データ!R6</f>
        <v>3850</v>
      </c>
      <c r="AE10" s="41"/>
      <c r="AF10" s="41"/>
      <c r="AG10" s="41"/>
      <c r="AH10" s="41"/>
      <c r="AI10" s="41"/>
      <c r="AJ10" s="41"/>
      <c r="AK10" s="2"/>
      <c r="AL10" s="41">
        <f>データ!V6</f>
        <v>1222</v>
      </c>
      <c r="AM10" s="41"/>
      <c r="AN10" s="41"/>
      <c r="AO10" s="41"/>
      <c r="AP10" s="41"/>
      <c r="AQ10" s="41"/>
      <c r="AR10" s="41"/>
      <c r="AS10" s="41"/>
      <c r="AT10" s="34">
        <f>データ!W6</f>
        <v>0.81</v>
      </c>
      <c r="AU10" s="34"/>
      <c r="AV10" s="34"/>
      <c r="AW10" s="34"/>
      <c r="AX10" s="34"/>
      <c r="AY10" s="34"/>
      <c r="AZ10" s="34"/>
      <c r="BA10" s="34"/>
      <c r="BB10" s="34">
        <f>データ!X6</f>
        <v>1508.64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115</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116</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SNzFrOEXekRtzUuBogyNQKXrQrVZhaA5VYx5eF2xnf8bcFDDAGHU9dlw9Hv5R4+KtGwH9bAerM8nd76R2zKYOA==" saltValue="hD0iA/bcEg51BIlz1XB37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124095</v>
      </c>
      <c r="D6" s="19">
        <f t="shared" si="3"/>
        <v>46</v>
      </c>
      <c r="E6" s="19">
        <f t="shared" si="3"/>
        <v>17</v>
      </c>
      <c r="F6" s="19">
        <f t="shared" si="3"/>
        <v>4</v>
      </c>
      <c r="G6" s="19">
        <f t="shared" si="3"/>
        <v>0</v>
      </c>
      <c r="H6" s="19" t="str">
        <f t="shared" si="3"/>
        <v>千葉県　芝山町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83.97</v>
      </c>
      <c r="P6" s="20">
        <f t="shared" si="3"/>
        <v>18.260000000000002</v>
      </c>
      <c r="Q6" s="20">
        <f t="shared" si="3"/>
        <v>100</v>
      </c>
      <c r="R6" s="20">
        <f t="shared" si="3"/>
        <v>3850</v>
      </c>
      <c r="S6" s="20">
        <f t="shared" si="3"/>
        <v>6776</v>
      </c>
      <c r="T6" s="20">
        <f t="shared" si="3"/>
        <v>24.44</v>
      </c>
      <c r="U6" s="20">
        <f t="shared" si="3"/>
        <v>277.25</v>
      </c>
      <c r="V6" s="20">
        <f t="shared" si="3"/>
        <v>1222</v>
      </c>
      <c r="W6" s="20">
        <f t="shared" si="3"/>
        <v>0.81</v>
      </c>
      <c r="X6" s="20">
        <f t="shared" si="3"/>
        <v>1508.64</v>
      </c>
      <c r="Y6" s="21" t="str">
        <f>IF(Y7="",NA(),Y7)</f>
        <v>-</v>
      </c>
      <c r="Z6" s="21" t="str">
        <f t="shared" ref="Z6:AH6" si="4">IF(Z7="",NA(),Z7)</f>
        <v>-</v>
      </c>
      <c r="AA6" s="21" t="str">
        <f t="shared" si="4"/>
        <v>-</v>
      </c>
      <c r="AB6" s="21" t="str">
        <f t="shared" si="4"/>
        <v>-</v>
      </c>
      <c r="AC6" s="21">
        <f t="shared" si="4"/>
        <v>108.69</v>
      </c>
      <c r="AD6" s="21" t="str">
        <f t="shared" si="4"/>
        <v>-</v>
      </c>
      <c r="AE6" s="21" t="str">
        <f t="shared" si="4"/>
        <v>-</v>
      </c>
      <c r="AF6" s="21" t="str">
        <f t="shared" si="4"/>
        <v>-</v>
      </c>
      <c r="AG6" s="21" t="str">
        <f t="shared" si="4"/>
        <v>-</v>
      </c>
      <c r="AH6" s="21">
        <f t="shared" si="4"/>
        <v>107.11</v>
      </c>
      <c r="AI6" s="20" t="str">
        <f>IF(AI7="","",IF(AI7="-","【-】","【"&amp;SUBSTITUTE(TEXT(AI7,"#,##0.00"),"-","△")&amp;"】"))</f>
        <v>【105.09】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69.540000000000006</v>
      </c>
      <c r="AT6" s="20" t="str">
        <f>IF(AT7="","",IF(AT7="-","【-】","【"&amp;SUBSTITUTE(TEXT(AT7,"#,##0.00"),"-","△")&amp;"】"))</f>
        <v>【65.73】</v>
      </c>
      <c r="AU6" s="21" t="str">
        <f>IF(AU7="",NA(),AU7)</f>
        <v>-</v>
      </c>
      <c r="AV6" s="21" t="str">
        <f t="shared" ref="AV6:BD6" si="6">IF(AV7="",NA(),AV7)</f>
        <v>-</v>
      </c>
      <c r="AW6" s="21" t="str">
        <f t="shared" si="6"/>
        <v>-</v>
      </c>
      <c r="AX6" s="21" t="str">
        <f t="shared" si="6"/>
        <v>-</v>
      </c>
      <c r="AY6" s="21">
        <f t="shared" si="6"/>
        <v>109.57</v>
      </c>
      <c r="AZ6" s="21" t="str">
        <f t="shared" si="6"/>
        <v>-</v>
      </c>
      <c r="BA6" s="21" t="str">
        <f t="shared" si="6"/>
        <v>-</v>
      </c>
      <c r="BB6" s="21" t="str">
        <f t="shared" si="6"/>
        <v>-</v>
      </c>
      <c r="BC6" s="21" t="str">
        <f t="shared" si="6"/>
        <v>-</v>
      </c>
      <c r="BD6" s="21">
        <f t="shared" si="6"/>
        <v>50.63</v>
      </c>
      <c r="BE6" s="20" t="str">
        <f>IF(BE7="","",IF(BE7="-","【-】","【"&amp;SUBSTITUTE(TEXT(BE7,"#,##0.00"),"-","△")&amp;"】"))</f>
        <v>【48.91】</v>
      </c>
      <c r="BF6" s="21" t="str">
        <f>IF(BF7="",NA(),BF7)</f>
        <v>-</v>
      </c>
      <c r="BG6" s="21" t="str">
        <f t="shared" ref="BG6:BO6" si="7">IF(BG7="",NA(),BG7)</f>
        <v>-</v>
      </c>
      <c r="BH6" s="21" t="str">
        <f t="shared" si="7"/>
        <v>-</v>
      </c>
      <c r="BI6" s="21" t="str">
        <f t="shared" si="7"/>
        <v>-</v>
      </c>
      <c r="BJ6" s="21">
        <f t="shared" si="7"/>
        <v>1258.01</v>
      </c>
      <c r="BK6" s="21" t="str">
        <f t="shared" si="7"/>
        <v>-</v>
      </c>
      <c r="BL6" s="21" t="str">
        <f t="shared" si="7"/>
        <v>-</v>
      </c>
      <c r="BM6" s="21" t="str">
        <f t="shared" si="7"/>
        <v>-</v>
      </c>
      <c r="BN6" s="21" t="str">
        <f t="shared" si="7"/>
        <v>-</v>
      </c>
      <c r="BO6" s="21">
        <f t="shared" si="7"/>
        <v>1168.69</v>
      </c>
      <c r="BP6" s="20" t="str">
        <f>IF(BP7="","",IF(BP7="-","【-】","【"&amp;SUBSTITUTE(TEXT(BP7,"#,##0.00"),"-","△")&amp;"】"))</f>
        <v>【1,156.82】</v>
      </c>
      <c r="BQ6" s="21" t="str">
        <f>IF(BQ7="",NA(),BQ7)</f>
        <v>-</v>
      </c>
      <c r="BR6" s="21" t="str">
        <f t="shared" ref="BR6:BZ6" si="8">IF(BR7="",NA(),BR7)</f>
        <v>-</v>
      </c>
      <c r="BS6" s="21" t="str">
        <f t="shared" si="8"/>
        <v>-</v>
      </c>
      <c r="BT6" s="21" t="str">
        <f t="shared" si="8"/>
        <v>-</v>
      </c>
      <c r="BU6" s="21">
        <f t="shared" si="8"/>
        <v>40.590000000000003</v>
      </c>
      <c r="BV6" s="21" t="str">
        <f t="shared" si="8"/>
        <v>-</v>
      </c>
      <c r="BW6" s="21" t="str">
        <f t="shared" si="8"/>
        <v>-</v>
      </c>
      <c r="BX6" s="21" t="str">
        <f t="shared" si="8"/>
        <v>-</v>
      </c>
      <c r="BY6" s="21" t="str">
        <f t="shared" si="8"/>
        <v>-</v>
      </c>
      <c r="BZ6" s="21">
        <f t="shared" si="8"/>
        <v>70.709999999999994</v>
      </c>
      <c r="CA6" s="20" t="str">
        <f>IF(CA7="","",IF(CA7="-","【-】","【"&amp;SUBSTITUTE(TEXT(CA7,"#,##0.00"),"-","△")&amp;"】"))</f>
        <v>【75.33】</v>
      </c>
      <c r="CB6" s="21" t="str">
        <f>IF(CB7="",NA(),CB7)</f>
        <v>-</v>
      </c>
      <c r="CC6" s="21" t="str">
        <f t="shared" ref="CC6:CK6" si="9">IF(CC7="",NA(),CC7)</f>
        <v>-</v>
      </c>
      <c r="CD6" s="21" t="str">
        <f t="shared" si="9"/>
        <v>-</v>
      </c>
      <c r="CE6" s="21" t="str">
        <f t="shared" si="9"/>
        <v>-</v>
      </c>
      <c r="CF6" s="21">
        <f t="shared" si="9"/>
        <v>245.11</v>
      </c>
      <c r="CG6" s="21" t="str">
        <f t="shared" si="9"/>
        <v>-</v>
      </c>
      <c r="CH6" s="21" t="str">
        <f t="shared" si="9"/>
        <v>-</v>
      </c>
      <c r="CI6" s="21" t="str">
        <f t="shared" si="9"/>
        <v>-</v>
      </c>
      <c r="CJ6" s="21" t="str">
        <f t="shared" si="9"/>
        <v>-</v>
      </c>
      <c r="CK6" s="21">
        <f t="shared" si="9"/>
        <v>233.15</v>
      </c>
      <c r="CL6" s="20" t="str">
        <f>IF(CL7="","",IF(CL7="-","【-】","【"&amp;SUBSTITUTE(TEXT(CL7,"#,##0.00"),"-","△")&amp;"】"))</f>
        <v>【215.73】</v>
      </c>
      <c r="CM6" s="21" t="str">
        <f>IF(CM7="",NA(),CM7)</f>
        <v>-</v>
      </c>
      <c r="CN6" s="21" t="str">
        <f t="shared" ref="CN6:CV6" si="10">IF(CN7="",NA(),CN7)</f>
        <v>-</v>
      </c>
      <c r="CO6" s="21" t="str">
        <f t="shared" si="10"/>
        <v>-</v>
      </c>
      <c r="CP6" s="21" t="str">
        <f t="shared" si="10"/>
        <v>-</v>
      </c>
      <c r="CQ6" s="21">
        <f t="shared" si="10"/>
        <v>56.75</v>
      </c>
      <c r="CR6" s="21" t="str">
        <f t="shared" si="10"/>
        <v>-</v>
      </c>
      <c r="CS6" s="21" t="str">
        <f t="shared" si="10"/>
        <v>-</v>
      </c>
      <c r="CT6" s="21" t="str">
        <f t="shared" si="10"/>
        <v>-</v>
      </c>
      <c r="CU6" s="21" t="str">
        <f t="shared" si="10"/>
        <v>-</v>
      </c>
      <c r="CV6" s="21">
        <f t="shared" si="10"/>
        <v>42.09</v>
      </c>
      <c r="CW6" s="20" t="str">
        <f>IF(CW7="","",IF(CW7="-","【-】","【"&amp;SUBSTITUTE(TEXT(CW7,"#,##0.00"),"-","△")&amp;"】"))</f>
        <v>【43.28】</v>
      </c>
      <c r="CX6" s="21" t="str">
        <f>IF(CX7="",NA(),CX7)</f>
        <v>-</v>
      </c>
      <c r="CY6" s="21" t="str">
        <f t="shared" ref="CY6:DG6" si="11">IF(CY7="",NA(),CY7)</f>
        <v>-</v>
      </c>
      <c r="CZ6" s="21" t="str">
        <f t="shared" si="11"/>
        <v>-</v>
      </c>
      <c r="DA6" s="21" t="str">
        <f t="shared" si="11"/>
        <v>-</v>
      </c>
      <c r="DB6" s="21">
        <f t="shared" si="11"/>
        <v>61.7</v>
      </c>
      <c r="DC6" s="21" t="str">
        <f t="shared" si="11"/>
        <v>-</v>
      </c>
      <c r="DD6" s="21" t="str">
        <f t="shared" si="11"/>
        <v>-</v>
      </c>
      <c r="DE6" s="21" t="str">
        <f t="shared" si="11"/>
        <v>-</v>
      </c>
      <c r="DF6" s="21" t="str">
        <f t="shared" si="11"/>
        <v>-</v>
      </c>
      <c r="DG6" s="21">
        <f t="shared" si="11"/>
        <v>84.73</v>
      </c>
      <c r="DH6" s="20" t="str">
        <f>IF(DH7="","",IF(DH7="-","【-】","【"&amp;SUBSTITUTE(TEXT(DH7,"#,##0.00"),"-","△")&amp;"】"))</f>
        <v>【86.21】</v>
      </c>
      <c r="DI6" s="21" t="str">
        <f>IF(DI7="",NA(),DI7)</f>
        <v>-</v>
      </c>
      <c r="DJ6" s="21" t="str">
        <f t="shared" ref="DJ6:DR6" si="12">IF(DJ7="",NA(),DJ7)</f>
        <v>-</v>
      </c>
      <c r="DK6" s="21" t="str">
        <f t="shared" si="12"/>
        <v>-</v>
      </c>
      <c r="DL6" s="21" t="str">
        <f t="shared" si="12"/>
        <v>-</v>
      </c>
      <c r="DM6" s="21">
        <f t="shared" si="12"/>
        <v>3.74</v>
      </c>
      <c r="DN6" s="21" t="str">
        <f t="shared" si="12"/>
        <v>-</v>
      </c>
      <c r="DO6" s="21" t="str">
        <f t="shared" si="12"/>
        <v>-</v>
      </c>
      <c r="DP6" s="21" t="str">
        <f t="shared" si="12"/>
        <v>-</v>
      </c>
      <c r="DQ6" s="21" t="str">
        <f t="shared" si="12"/>
        <v>-</v>
      </c>
      <c r="DR6" s="21">
        <f t="shared" si="12"/>
        <v>26.77</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7.0000000000000007E-2</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0.06</v>
      </c>
      <c r="EO6" s="20" t="str">
        <f>IF(EO7="","",IF(EO7="-","【-】","【"&amp;SUBSTITUTE(TEXT(EO7,"#,##0.00"),"-","△")&amp;"】"))</f>
        <v>【0.11】</v>
      </c>
    </row>
    <row r="7" spans="1:148" s="22" customFormat="1" x14ac:dyDescent="0.15">
      <c r="A7" s="14"/>
      <c r="B7" s="23">
        <v>2023</v>
      </c>
      <c r="C7" s="23">
        <v>124095</v>
      </c>
      <c r="D7" s="23">
        <v>46</v>
      </c>
      <c r="E7" s="23">
        <v>17</v>
      </c>
      <c r="F7" s="23">
        <v>4</v>
      </c>
      <c r="G7" s="23">
        <v>0</v>
      </c>
      <c r="H7" s="23" t="s">
        <v>96</v>
      </c>
      <c r="I7" s="23" t="s">
        <v>97</v>
      </c>
      <c r="J7" s="23" t="s">
        <v>98</v>
      </c>
      <c r="K7" s="23" t="s">
        <v>99</v>
      </c>
      <c r="L7" s="23" t="s">
        <v>100</v>
      </c>
      <c r="M7" s="23" t="s">
        <v>101</v>
      </c>
      <c r="N7" s="24" t="s">
        <v>102</v>
      </c>
      <c r="O7" s="24">
        <v>83.97</v>
      </c>
      <c r="P7" s="24">
        <v>18.260000000000002</v>
      </c>
      <c r="Q7" s="24">
        <v>100</v>
      </c>
      <c r="R7" s="24">
        <v>3850</v>
      </c>
      <c r="S7" s="24">
        <v>6776</v>
      </c>
      <c r="T7" s="24">
        <v>24.44</v>
      </c>
      <c r="U7" s="24">
        <v>277.25</v>
      </c>
      <c r="V7" s="24">
        <v>1222</v>
      </c>
      <c r="W7" s="24">
        <v>0.81</v>
      </c>
      <c r="X7" s="24">
        <v>1508.64</v>
      </c>
      <c r="Y7" s="24" t="s">
        <v>102</v>
      </c>
      <c r="Z7" s="24" t="s">
        <v>102</v>
      </c>
      <c r="AA7" s="24" t="s">
        <v>102</v>
      </c>
      <c r="AB7" s="24" t="s">
        <v>102</v>
      </c>
      <c r="AC7" s="24">
        <v>108.69</v>
      </c>
      <c r="AD7" s="24" t="s">
        <v>102</v>
      </c>
      <c r="AE7" s="24" t="s">
        <v>102</v>
      </c>
      <c r="AF7" s="24" t="s">
        <v>102</v>
      </c>
      <c r="AG7" s="24" t="s">
        <v>102</v>
      </c>
      <c r="AH7" s="24">
        <v>107.11</v>
      </c>
      <c r="AI7" s="24">
        <v>105.09</v>
      </c>
      <c r="AJ7" s="24" t="s">
        <v>102</v>
      </c>
      <c r="AK7" s="24" t="s">
        <v>102</v>
      </c>
      <c r="AL7" s="24" t="s">
        <v>102</v>
      </c>
      <c r="AM7" s="24" t="s">
        <v>102</v>
      </c>
      <c r="AN7" s="24">
        <v>0</v>
      </c>
      <c r="AO7" s="24" t="s">
        <v>102</v>
      </c>
      <c r="AP7" s="24" t="s">
        <v>102</v>
      </c>
      <c r="AQ7" s="24" t="s">
        <v>102</v>
      </c>
      <c r="AR7" s="24" t="s">
        <v>102</v>
      </c>
      <c r="AS7" s="24">
        <v>69.540000000000006</v>
      </c>
      <c r="AT7" s="24">
        <v>65.73</v>
      </c>
      <c r="AU7" s="24" t="s">
        <v>102</v>
      </c>
      <c r="AV7" s="24" t="s">
        <v>102</v>
      </c>
      <c r="AW7" s="24" t="s">
        <v>102</v>
      </c>
      <c r="AX7" s="24" t="s">
        <v>102</v>
      </c>
      <c r="AY7" s="24">
        <v>109.57</v>
      </c>
      <c r="AZ7" s="24" t="s">
        <v>102</v>
      </c>
      <c r="BA7" s="24" t="s">
        <v>102</v>
      </c>
      <c r="BB7" s="24" t="s">
        <v>102</v>
      </c>
      <c r="BC7" s="24" t="s">
        <v>102</v>
      </c>
      <c r="BD7" s="24">
        <v>50.63</v>
      </c>
      <c r="BE7" s="24">
        <v>48.91</v>
      </c>
      <c r="BF7" s="24" t="s">
        <v>102</v>
      </c>
      <c r="BG7" s="24" t="s">
        <v>102</v>
      </c>
      <c r="BH7" s="24" t="s">
        <v>102</v>
      </c>
      <c r="BI7" s="24" t="s">
        <v>102</v>
      </c>
      <c r="BJ7" s="24">
        <v>1258.01</v>
      </c>
      <c r="BK7" s="24" t="s">
        <v>102</v>
      </c>
      <c r="BL7" s="24" t="s">
        <v>102</v>
      </c>
      <c r="BM7" s="24" t="s">
        <v>102</v>
      </c>
      <c r="BN7" s="24" t="s">
        <v>102</v>
      </c>
      <c r="BO7" s="24">
        <v>1168.69</v>
      </c>
      <c r="BP7" s="24">
        <v>1156.82</v>
      </c>
      <c r="BQ7" s="24" t="s">
        <v>102</v>
      </c>
      <c r="BR7" s="24" t="s">
        <v>102</v>
      </c>
      <c r="BS7" s="24" t="s">
        <v>102</v>
      </c>
      <c r="BT7" s="24" t="s">
        <v>102</v>
      </c>
      <c r="BU7" s="24">
        <v>40.590000000000003</v>
      </c>
      <c r="BV7" s="24" t="s">
        <v>102</v>
      </c>
      <c r="BW7" s="24" t="s">
        <v>102</v>
      </c>
      <c r="BX7" s="24" t="s">
        <v>102</v>
      </c>
      <c r="BY7" s="24" t="s">
        <v>102</v>
      </c>
      <c r="BZ7" s="24">
        <v>70.709999999999994</v>
      </c>
      <c r="CA7" s="24">
        <v>75.33</v>
      </c>
      <c r="CB7" s="24" t="s">
        <v>102</v>
      </c>
      <c r="CC7" s="24" t="s">
        <v>102</v>
      </c>
      <c r="CD7" s="24" t="s">
        <v>102</v>
      </c>
      <c r="CE7" s="24" t="s">
        <v>102</v>
      </c>
      <c r="CF7" s="24">
        <v>245.11</v>
      </c>
      <c r="CG7" s="24" t="s">
        <v>102</v>
      </c>
      <c r="CH7" s="24" t="s">
        <v>102</v>
      </c>
      <c r="CI7" s="24" t="s">
        <v>102</v>
      </c>
      <c r="CJ7" s="24" t="s">
        <v>102</v>
      </c>
      <c r="CK7" s="24">
        <v>233.15</v>
      </c>
      <c r="CL7" s="24">
        <v>215.73</v>
      </c>
      <c r="CM7" s="24" t="s">
        <v>102</v>
      </c>
      <c r="CN7" s="24" t="s">
        <v>102</v>
      </c>
      <c r="CO7" s="24" t="s">
        <v>102</v>
      </c>
      <c r="CP7" s="24" t="s">
        <v>102</v>
      </c>
      <c r="CQ7" s="24">
        <v>56.75</v>
      </c>
      <c r="CR7" s="24" t="s">
        <v>102</v>
      </c>
      <c r="CS7" s="24" t="s">
        <v>102</v>
      </c>
      <c r="CT7" s="24" t="s">
        <v>102</v>
      </c>
      <c r="CU7" s="24" t="s">
        <v>102</v>
      </c>
      <c r="CV7" s="24">
        <v>42.09</v>
      </c>
      <c r="CW7" s="24">
        <v>43.28</v>
      </c>
      <c r="CX7" s="24" t="s">
        <v>102</v>
      </c>
      <c r="CY7" s="24" t="s">
        <v>102</v>
      </c>
      <c r="CZ7" s="24" t="s">
        <v>102</v>
      </c>
      <c r="DA7" s="24" t="s">
        <v>102</v>
      </c>
      <c r="DB7" s="24">
        <v>61.7</v>
      </c>
      <c r="DC7" s="24" t="s">
        <v>102</v>
      </c>
      <c r="DD7" s="24" t="s">
        <v>102</v>
      </c>
      <c r="DE7" s="24" t="s">
        <v>102</v>
      </c>
      <c r="DF7" s="24" t="s">
        <v>102</v>
      </c>
      <c r="DG7" s="24">
        <v>84.73</v>
      </c>
      <c r="DH7" s="24">
        <v>86.21</v>
      </c>
      <c r="DI7" s="24" t="s">
        <v>102</v>
      </c>
      <c r="DJ7" s="24" t="s">
        <v>102</v>
      </c>
      <c r="DK7" s="24" t="s">
        <v>102</v>
      </c>
      <c r="DL7" s="24" t="s">
        <v>102</v>
      </c>
      <c r="DM7" s="24">
        <v>3.74</v>
      </c>
      <c r="DN7" s="24" t="s">
        <v>102</v>
      </c>
      <c r="DO7" s="24" t="s">
        <v>102</v>
      </c>
      <c r="DP7" s="24" t="s">
        <v>102</v>
      </c>
      <c r="DQ7" s="24" t="s">
        <v>102</v>
      </c>
      <c r="DR7" s="24">
        <v>26.77</v>
      </c>
      <c r="DS7" s="24">
        <v>29.62</v>
      </c>
      <c r="DT7" s="24" t="s">
        <v>102</v>
      </c>
      <c r="DU7" s="24" t="s">
        <v>102</v>
      </c>
      <c r="DV7" s="24" t="s">
        <v>102</v>
      </c>
      <c r="DW7" s="24" t="s">
        <v>102</v>
      </c>
      <c r="DX7" s="24">
        <v>0</v>
      </c>
      <c r="DY7" s="24" t="s">
        <v>102</v>
      </c>
      <c r="DZ7" s="24" t="s">
        <v>102</v>
      </c>
      <c r="EA7" s="24" t="s">
        <v>102</v>
      </c>
      <c r="EB7" s="24" t="s">
        <v>102</v>
      </c>
      <c r="EC7" s="24">
        <v>7.0000000000000007E-2</v>
      </c>
      <c r="ED7" s="24">
        <v>0.09</v>
      </c>
      <c r="EE7" s="24" t="s">
        <v>102</v>
      </c>
      <c r="EF7" s="24" t="s">
        <v>102</v>
      </c>
      <c r="EG7" s="24" t="s">
        <v>102</v>
      </c>
      <c r="EH7" s="24" t="s">
        <v>102</v>
      </c>
      <c r="EI7" s="24">
        <v>0</v>
      </c>
      <c r="EJ7" s="24" t="s">
        <v>102</v>
      </c>
      <c r="EK7" s="24" t="s">
        <v>102</v>
      </c>
      <c r="EL7" s="24" t="s">
        <v>102</v>
      </c>
      <c r="EM7" s="24" t="s">
        <v>102</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2025-01-25T07:17:06Z</cp:lastPrinted>
  <dcterms:created xsi:type="dcterms:W3CDTF">2024-12-19T01:23:10Z</dcterms:created>
  <dcterms:modified xsi:type="dcterms:W3CDTF">2025-02-10T02:16:58Z</dcterms:modified>
  <cp:category/>
</cp:coreProperties>
</file>