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03_2財政課\01_財政班\24_地方公営企業\R06地方公営企業\照会\【1.31期限】20240121公営企業に係る経営比較分析表（令和５年度決算）の分析等について（依頼）\産業課回答\"/>
    </mc:Choice>
  </mc:AlternateContent>
  <xr:revisionPtr revIDLastSave="0" documentId="13_ncr:1_{1D4D3FCF-EC93-4062-B69A-719F27E2BCE6}" xr6:coauthVersionLast="47" xr6:coauthVersionMax="47" xr10:uidLastSave="{00000000-0000-0000-0000-000000000000}"/>
  <workbookProtection workbookAlgorithmName="SHA-512" workbookHashValue="O1RFxVNgmBvxXEem9x2b6W9IGygppVjdbuGI0ntRrZZJQ8yIzDccx/rvSSC3p7VGtMdI6HzgpnUjoeB/wf6gOg==" workbookSaltValue="WdARZf3JCFgU93e4W31xrw=="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P6" i="5"/>
  <c r="O6" i="5"/>
  <c r="I10" i="4" s="1"/>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W10" i="4"/>
  <c r="P10"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<sst xmlns="http://schemas.openxmlformats.org/spreadsheetml/2006/main" count="236" uniqueCount="116">
  <si>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</si>
  <si>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</si>
  <si>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</si>
  <si>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</si>
  <si>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</si>
  <si>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</si>
  <si>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</si>
  <si>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</si>
  <si>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</si>
  <si>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</si>
  <si>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</si>
  <si>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</si>
  <si>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</si>
  <si>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</si>
  <si>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</si>
  <si>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</si>
  <si>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</si>
  <si>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</si>
  <si>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</si>
  <si>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</si>
  <si>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</si>
  <si>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</si>
  <si>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</si>
  <si>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</si>
  <si>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</si>
  <si>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</si>
  <si>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</si>
  <si>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</si>
  <si>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</si>
  <si>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</si>
  <si>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</si>
  <si>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</si>
  <si>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</si>
  <si>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</si>
  <si>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</si>
  <si>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</si>
  <si>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</si>
  <si>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</si>
  <si>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</si>
  <si>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</si>
  <si>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</si>
  <si>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</si>
  <si>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</si>
  <si>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</si>
  <si>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</si>
  <si>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</si>
  <si>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</si>
  <si>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</si>
  <si>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</si>
  <si>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</si>
  <si>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</si>
  <si>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</si>
  <si>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</si>
  <si>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</si>
  <si>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</si>
  <si>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</si>
  <si>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</si>
  <si>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</si>
  <si>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</si>
  <si>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</si>
  <si>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</si>
  <si>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</si>
  <si>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</si>
  <si>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</si>
  <si>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</si>
  <si>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</si>
  <si>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</si>
  <si>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</si>
  <si>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</si>
  <si>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</si>
  <si>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</si>
  <si>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</si>
  <si>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</si>
  <si>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</si>
  <si>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</si>
  <si>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</si>
  <si>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</si>
  <si>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</si>
  <si>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</si>
  <si>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</si>
  <si>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</si>
  <si>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</si>
  <si>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</si>
  <si>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</si>
  <si>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</si>
  <si>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</si>
  <si>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</si>
  <si>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</si>
  <si>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</si>
  <si>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</si>
  <si>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</si>
  <si>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</si>
  <si>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</si>
  <si>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</si>
  <si>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</si>
  <si>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</si>
  <si>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横芝光町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</si>
  <si>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</si>
  <si>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</si>
  <si>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</si>
  <si>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</si>
  <si>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</si>
  <si>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</si>
  <si>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</si>
  <si>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</si>
  <si>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</si>
  <si>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</si>
  <si>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</si>
  <si>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</si>
  <si>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</si>
  <si>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</si>
  <si>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</si>
  <si>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</si>
  <si>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は、令和5年度は90.10％で前年度と比較をすると僅かに上昇している。主な要因として、前年度に行っていた工事が完了したため工事費が減少したことである。しかし、使用料収入減少により今後も厳しい状況が続くと考えられる。
④企業債残高対事業規模比率は、平成30年度から令和5年度まで0.00%となっているが、これは、企業債の償還に要する資金の全部を一般会計等において負担することとしているためである。
⑤経費回収率は、前年度と比較し工事費は減少したが、使用料収入も減少しているため結果は改善されなかった。
⑥汚水処理原価は、前年度と比較し工事費が減少したため、結果として下がったと考えられる。
⑦施設利用率は、類似団体に比べ高い稼働率であり、適正に稼働している。
⑧水洗化率は過去の参照データに誤りが発生していることが判明した。当施設の接続者については全て水洗化している為数値を100％とした。</t>
    <rPh sb="131" eb="133">
      <t>ヘイセイ</t>
    </rPh>
    <rPh sb="135" eb="137">
      <t>ネンド</t>
    </rPh>
    <rPh sb="139" eb="141">
      <t>レイワ</t>
    </rPh>
    <rPh sb="142" eb="144">
      <t>ネンド</t>
    </rPh>
    <phoneticPr fontId="1"/>
  </si>
  <si>
    <t xml:space="preserve">③管渠改善率は、平成30年度から令和5年度まで0.00%である。これは改善を要する管渠がなかったためである。
　しかし、平成29年度に実施した機能診断において経過観察の管渠等もあったことから、状態を注視し、機能保全と健全な経営を行いたい。
</t>
    <rPh sb="8" eb="10">
      <t>ヘイセイ</t>
    </rPh>
    <rPh sb="12" eb="14">
      <t>ネンド</t>
    </rPh>
    <rPh sb="16" eb="18">
      <t>レイワ</t>
    </rPh>
    <rPh sb="19" eb="21">
      <t>ネンド</t>
    </rPh>
    <rPh sb="60" eb="62">
      <t>ヘイセイ</t>
    </rPh>
    <rPh sb="64" eb="66">
      <t>ネンド</t>
    </rPh>
    <phoneticPr fontId="1"/>
  </si>
  <si>
    <t>　直接の維持管理費については、概ね使用料で賄うことができるが、使用者の減少により使用料収入の減少が今後の課題と考える。また、維持管理に必要な各設備の老朽化も散見されるため、厳しい状況が続くと考えられる。
　また、令和3年度から令和5年度まで公営企業会計移行移行業務に係る地方債を借り入れており、今年度からは元金分の償還も発生している。
　設備老朽化に伴う必要経費の見込みについては、平成29年度に実施した機能診断・最適整備構想に基づき、中長期的な事業計画を策定し、健全な経営を図る。</t>
    <rPh sb="191" eb="193">
      <t>ヘイセイ</t>
    </rPh>
    <rPh sb="195" eb="19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</si>
</sst>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2-4DC8-9A10-81A40A9D26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562-4DC8-9A10-81A40A9D26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75.11</c:v>
                </c:pt>
                <c:pt idx="1">
                  <c:v>76.86</c:v>
                </c:pt>
                <c:pt idx="2">
                  <c:v>76.42</c:v>
                </c:pt>
                <c:pt idx="3">
                  <c:v>72.05</c:v>
                </c:pt>
                <c:pt idx="4">
                  <c:v>70.31</c:v>
                </c:pt>
              </c:numCache>
            </c:numRef>
          </c:val>
          <c:extLst>
            <c:ext xmlns:c16="http://schemas.microsoft.com/office/drawing/2014/chart" uri="{C3380CC4-5D6E-409C-BE32-E72D297353CC}">
              <c16:uniqueId val="{00000000-C1C2-411F-B3F5-6457064CA8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1C2-411F-B3F5-6457064CA8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84.42</c:v>
                </c:pt>
                <c:pt idx="1">
                  <c:v>85.1</c:v>
                </c:pt>
                <c:pt idx="2">
                  <c:v>85.02</c:v>
                </c:pt>
                <c:pt idx="3">
                  <c:v>86.26</c:v>
                </c:pt>
                <c:pt idx="4">
                  <c:v>100</c:v>
                </c:pt>
              </c:numCache>
            </c:numRef>
          </c:val>
          <c:extLst>
            <c:ext xmlns:c16="http://schemas.microsoft.com/office/drawing/2014/chart" uri="{C3380CC4-5D6E-409C-BE32-E72D297353CC}">
              <c16:uniqueId val="{00000000-C016-45E6-BC88-7BD448C72D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016-45E6-BC88-7BD448C72D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98.22</c:v>
                </c:pt>
                <c:pt idx="1">
                  <c:v>101.8</c:v>
                </c:pt>
                <c:pt idx="2">
                  <c:v>100.92</c:v>
                </c:pt>
                <c:pt idx="3">
                  <c:v>87.35</c:v>
                </c:pt>
                <c:pt idx="4">
                  <c:v>90.1</c:v>
                </c:pt>
              </c:numCache>
            </c:numRef>
          </c:val>
          <c:extLst>
            <c:ext xmlns:c16="http://schemas.microsoft.com/office/drawing/2014/chart" uri="{C3380CC4-5D6E-409C-BE32-E72D297353CC}">
              <c16:uniqueId val="{00000000-8A0D-4B4D-85F4-8347BE17B8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D-4B4D-85F4-8347BE17B8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0-4BF0-9A13-7481A780DF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0-4BF0-9A13-7481A780DF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9-401A-A1A4-2ECD691077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9-401A-A1A4-2ECD691077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A-40AE-BDB2-3567D8B0E3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A-40AE-BDB2-3567D8B0E3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7-4024-AAF6-55414D2444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7-4024-AAF6-55414D2444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F3-4FA1-A70F-FF6AF5B153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2F3-4FA1-A70F-FF6AF5B153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39.76</c:v>
                </c:pt>
                <c:pt idx="1">
                  <c:v>49.65</c:v>
                </c:pt>
                <c:pt idx="2">
                  <c:v>35.01</c:v>
                </c:pt>
                <c:pt idx="3">
                  <c:v>28.59</c:v>
                </c:pt>
                <c:pt idx="4">
                  <c:v>25.25</c:v>
                </c:pt>
              </c:numCache>
            </c:numRef>
          </c:val>
          <c:extLst>
            <c:ext xmlns:c16="http://schemas.microsoft.com/office/drawing/2014/chart" uri="{C3380CC4-5D6E-409C-BE32-E72D297353CC}">
              <c16:uniqueId val="{00000000-137F-4C88-9A58-727AADD63C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37F-4C88-9A58-727AADD63C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358.81</c:v>
                </c:pt>
                <c:pt idx="1">
                  <c:v>267.27</c:v>
                </c:pt>
                <c:pt idx="2">
                  <c:v>374.06</c:v>
                </c:pt>
                <c:pt idx="3">
                  <c:v>485.88</c:v>
                </c:pt>
                <c:pt idx="4">
                  <c:v>456.81</c:v>
                </c:pt>
              </c:numCache>
            </c:numRef>
          </c:val>
          <c:extLst>
            <c:ext xmlns:c16="http://schemas.microsoft.com/office/drawing/2014/chart" uri="{C3380CC4-5D6E-409C-BE32-E72D297353CC}">
              <c16:uniqueId val="{00000000-BD5B-4F2F-A16E-9A24140357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D5B-4F2F-A16E-9A24140357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千葉県　横芝光町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法非適用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22378</v>
      </c>
      <c r="AM8" s="35"/>
      <c r="AN8" s="35"/>
      <c r="AO8" s="35"/>
      <c r="AP8" s="35"/>
      <c r="AQ8" s="35"/>
      <c r="AR8" s="35"/>
      <c r="AS8" s="35"/>
      <c r="AT8" s="36">
        <f>データ!T6</f>
        <v>67.010000000000005</v>
      </c>
      <c r="AU8" s="36"/>
      <c r="AV8" s="36"/>
      <c r="AW8" s="36"/>
      <c r="AX8" s="36"/>
      <c r="AY8" s="36"/>
      <c r="AZ8" s="36"/>
      <c r="BA8" s="36"/>
      <c r="BB8" s="36">
        <f>データ!U6</f>
        <v>333.95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22</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2.17</v>
      </c>
      <c r="Q10" s="36"/>
      <c r="R10" s="36"/>
      <c r="S10" s="36"/>
      <c r="T10" s="36"/>
      <c r="U10" s="36"/>
      <c r="V10" s="36"/>
      <c r="W10" s="36">
        <f>データ!Q6</f>
        <v>100</v>
      </c>
      <c r="X10" s="36"/>
      <c r="Y10" s="36"/>
      <c r="Z10" s="36"/>
      <c r="AA10" s="36"/>
      <c r="AB10" s="36"/>
      <c r="AC10" s="36"/>
      <c r="AD10" s="35">
        <f>データ!R6</f>
        <v>3850</v>
      </c>
      <c r="AE10" s="35"/>
      <c r="AF10" s="35"/>
      <c r="AG10" s="35"/>
      <c r="AH10" s="35"/>
      <c r="AI10" s="35"/>
      <c r="AJ10" s="35"/>
      <c r="AK10" s="2"/>
      <c r="AL10" s="35">
        <f>データ!V6</f>
        <v>484</v>
      </c>
      <c r="AM10" s="35"/>
      <c r="AN10" s="35"/>
      <c r="AO10" s="35"/>
      <c r="AP10" s="35"/>
      <c r="AQ10" s="35"/>
      <c r="AR10" s="35"/>
      <c r="AS10" s="35"/>
      <c r="AT10" s="36">
        <f>データ!W6</f>
        <v>0.39</v>
      </c>
      <c r="AU10" s="36"/>
      <c r="AV10" s="36"/>
      <c r="AW10" s="36"/>
      <c r="AX10" s="36"/>
      <c r="AY10" s="36"/>
      <c r="AZ10" s="36"/>
      <c r="BA10" s="36"/>
      <c r="BB10" s="36">
        <f>データ!X6</f>
        <v>1241.03</v>
      </c>
      <c r="BC10" s="36"/>
      <c r="BD10" s="36"/>
      <c r="BE10" s="36"/>
      <c r="BF10" s="36"/>
      <c r="BG10" s="36"/>
      <c r="BH10" s="36"/>
      <c r="BI10" s="36"/>
      <c r="BJ10" s="2"/>
      <c r="BK10" s="2"/>
      <c r="BL10" s="67" t="s">
        <v>36</v>
      </c>
      <c r="BM10" s="68"/>
      <c r="BN10" s="69" t="s">
        <v>37</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39</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40</v>
      </c>
      <c r="BM14" s="56"/>
      <c r="BN14" s="56"/>
      <c r="BO14" s="56"/>
      <c r="BP14" s="56"/>
      <c r="BQ14" s="56"/>
      <c r="BR14" s="56"/>
      <c r="BS14" s="56"/>
      <c r="BT14" s="56"/>
      <c r="BU14" s="56"/>
      <c r="BV14" s="56"/>
      <c r="BW14" s="56"/>
      <c r="BX14" s="56"/>
      <c r="BY14" s="56"/>
      <c r="BZ14" s="57"/>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42</v>
      </c>
      <c r="BM45" s="56"/>
      <c r="BN45" s="56"/>
      <c r="BO45" s="56"/>
      <c r="BP45" s="56"/>
      <c r="BQ45" s="56"/>
      <c r="BR45" s="56"/>
      <c r="BS45" s="56"/>
      <c r="BT45" s="56"/>
      <c r="BU45" s="56"/>
      <c r="BV45" s="56"/>
      <c r="BW45" s="56"/>
      <c r="BX45" s="56"/>
      <c r="BY45" s="56"/>
      <c r="BZ45" s="5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1"/>
      <c r="BM58" s="62"/>
      <c r="BN58" s="62"/>
      <c r="BO58" s="62"/>
      <c r="BP58" s="62"/>
      <c r="BQ58" s="62"/>
      <c r="BR58" s="62"/>
      <c r="BS58" s="62"/>
      <c r="BT58" s="62"/>
      <c r="BU58" s="62"/>
      <c r="BV58" s="62"/>
      <c r="BW58" s="62"/>
      <c r="BX58" s="62"/>
      <c r="BY58" s="62"/>
      <c r="BZ58" s="6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1"/>
      <c r="BM59" s="62"/>
      <c r="BN59" s="62"/>
      <c r="BO59" s="62"/>
      <c r="BP59" s="62"/>
      <c r="BQ59" s="62"/>
      <c r="BR59" s="62"/>
      <c r="BS59" s="62"/>
      <c r="BT59" s="62"/>
      <c r="BU59" s="62"/>
      <c r="BV59" s="62"/>
      <c r="BW59" s="62"/>
      <c r="BX59" s="62"/>
      <c r="BY59" s="62"/>
      <c r="BZ59" s="63"/>
    </row>
    <row r="60" spans="1:78" ht="13.5" customHeight="1" x14ac:dyDescent="0.15">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1"/>
      <c r="BM60" s="62"/>
      <c r="BN60" s="62"/>
      <c r="BO60" s="62"/>
      <c r="BP60" s="62"/>
      <c r="BQ60" s="62"/>
      <c r="BR60" s="62"/>
      <c r="BS60" s="62"/>
      <c r="BT60" s="62"/>
      <c r="BU60" s="62"/>
      <c r="BV60" s="62"/>
      <c r="BW60" s="62"/>
      <c r="BX60" s="62"/>
      <c r="BY60" s="62"/>
      <c r="BZ60" s="63"/>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1"/>
      <c r="BM80" s="62"/>
      <c r="BN80" s="62"/>
      <c r="BO80" s="62"/>
      <c r="BP80" s="62"/>
      <c r="BQ80" s="62"/>
      <c r="BR80" s="62"/>
      <c r="BS80" s="62"/>
      <c r="BT80" s="62"/>
      <c r="BU80" s="62"/>
      <c r="BV80" s="62"/>
      <c r="BW80" s="62"/>
      <c r="BX80" s="62"/>
      <c r="BY80" s="62"/>
      <c r="BZ80" s="6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1"/>
      <c r="BM81" s="62"/>
      <c r="BN81" s="62"/>
      <c r="BO81" s="62"/>
      <c r="BP81" s="62"/>
      <c r="BQ81" s="62"/>
      <c r="BR81" s="62"/>
      <c r="BS81" s="62"/>
      <c r="BT81" s="62"/>
      <c r="BU81" s="62"/>
      <c r="BV81" s="62"/>
      <c r="BW81" s="62"/>
      <c r="BX81" s="62"/>
      <c r="BY81" s="62"/>
      <c r="BZ81" s="6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4"/>
      <c r="BM82" s="65"/>
      <c r="BN82" s="65"/>
      <c r="BO82" s="65"/>
      <c r="BP82" s="65"/>
      <c r="BQ82" s="65"/>
      <c r="BR82" s="65"/>
      <c r="BS82" s="65"/>
      <c r="BT82" s="65"/>
      <c r="BU82" s="65"/>
      <c r="BV82" s="65"/>
      <c r="BW82" s="65"/>
      <c r="BX82" s="65"/>
      <c r="BY82" s="65"/>
      <c r="BZ82" s="66"/>
    </row>
    <row r="83" spans="1:78" x14ac:dyDescent="0.15">
      <c r="C83" s="45" t="s">
        <v>43</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6" t="s">
        <v>44</v>
      </c>
      <c r="C85" s="6"/>
      <c r="D85" s="6"/>
      <c r="E85" s="6" t="s">
        <v>46</v>
      </c>
      <c r="F85" s="6" t="s">
        <v>47</v>
      </c>
      <c r="G85" s="6" t="s">
        <v>48</v>
      </c>
      <c r="H85" s="6" t="s">
        <v>41</v>
      </c>
      <c r="I85" s="6" t="s">
        <v>11</v>
      </c>
      <c r="J85" s="6" t="s">
        <v>49</v>
      </c>
      <c r="K85" s="6" t="s">
        <v>50</v>
      </c>
      <c r="L85" s="6" t="s">
        <v>4</v>
      </c>
      <c r="M85" s="6" t="s">
        <v>34</v>
      </c>
      <c r="N85" s="6" t="s">
        <v>51</v>
      </c>
      <c r="O85" s="6" t="s">
        <v>53</v>
      </c>
    </row>
    <row r="86" spans="1:78" hidden="1" x14ac:dyDescent="0.15">
      <c r="B86" s="6"/>
      <c r="C86" s="6"/>
      <c r="D86" s="6"/>
      <c r="E86" s="6" t="str">
        <f>データ!AI6</f>
        <v/>
      </c>
      <c r="F86" s="6" t="s">
        <v>38</v>
      </c>
      <c r="G86" s="6" t="s">
        <v>38</v>
      </c>
      <c r="H86" s="6" t="str">
        <f>データ!BP6</f>
        <v>【785.10】</v>
      </c>
      <c r="I86" s="6" t="str">
        <f>データ!CA6</f>
        <v>【56.93】</v>
      </c>
      <c r="J86" s="6" t="str">
        <f>データ!CL6</f>
        <v>【271.15】</v>
      </c>
      <c r="K86" s="6" t="str">
        <f>データ!CW6</f>
        <v>【49.87】</v>
      </c>
      <c r="L86" s="6" t="str">
        <f>データ!DH6</f>
        <v>【87.54】</v>
      </c>
      <c r="M86" s="6" t="s">
        <v>38</v>
      </c>
      <c r="N86" s="6" t="s">
        <v>38</v>
      </c>
      <c r="O86" s="6" t="str">
        <f>データ!EO6</f>
        <v>【0.02】</v>
      </c>
    </row>
  </sheetData>
  <sheetProtection algorithmName="SHA-512" hashValue="dGhZOUQuyfqD9Namc9WBnEOaa33mhXK0WjZ1lmo0Cp1RLjtowLDfIF4IpLKurLwwTF03qakal7JjTjk8vZtA8g==" saltValue="QhNokvYb09Vm8M6vqMhfH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2</v>
      </c>
      <c r="C3" s="16" t="s">
        <v>58</v>
      </c>
      <c r="D3" s="16" t="s">
        <v>59</v>
      </c>
      <c r="E3" s="16" t="s">
        <v>7</v>
      </c>
      <c r="F3" s="16" t="s">
        <v>6</v>
      </c>
      <c r="G3" s="16" t="s">
        <v>27</v>
      </c>
      <c r="H3" s="71" t="s">
        <v>55</v>
      </c>
      <c r="I3" s="72"/>
      <c r="J3" s="72"/>
      <c r="K3" s="72"/>
      <c r="L3" s="72"/>
      <c r="M3" s="72"/>
      <c r="N3" s="72"/>
      <c r="O3" s="72"/>
      <c r="P3" s="72"/>
      <c r="Q3" s="72"/>
      <c r="R3" s="72"/>
      <c r="S3" s="72"/>
      <c r="T3" s="72"/>
      <c r="U3" s="72"/>
      <c r="V3" s="72"/>
      <c r="W3" s="72"/>
      <c r="X3" s="73"/>
      <c r="Y3" s="77"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60</v>
      </c>
      <c r="B4" s="17"/>
      <c r="C4" s="17"/>
      <c r="D4" s="17"/>
      <c r="E4" s="17"/>
      <c r="F4" s="17"/>
      <c r="G4" s="17"/>
      <c r="H4" s="74"/>
      <c r="I4" s="75"/>
      <c r="J4" s="75"/>
      <c r="K4" s="75"/>
      <c r="L4" s="75"/>
      <c r="M4" s="75"/>
      <c r="N4" s="75"/>
      <c r="O4" s="75"/>
      <c r="P4" s="75"/>
      <c r="Q4" s="75"/>
      <c r="R4" s="75"/>
      <c r="S4" s="75"/>
      <c r="T4" s="75"/>
      <c r="U4" s="75"/>
      <c r="V4" s="75"/>
      <c r="W4" s="75"/>
      <c r="X4" s="76"/>
      <c r="Y4" s="78" t="s">
        <v>26</v>
      </c>
      <c r="Z4" s="78"/>
      <c r="AA4" s="78"/>
      <c r="AB4" s="78"/>
      <c r="AC4" s="78"/>
      <c r="AD4" s="78"/>
      <c r="AE4" s="78"/>
      <c r="AF4" s="78"/>
      <c r="AG4" s="78"/>
      <c r="AH4" s="78"/>
      <c r="AI4" s="78"/>
      <c r="AJ4" s="78" t="s">
        <v>45</v>
      </c>
      <c r="AK4" s="78"/>
      <c r="AL4" s="78"/>
      <c r="AM4" s="78"/>
      <c r="AN4" s="78"/>
      <c r="AO4" s="78"/>
      <c r="AP4" s="78"/>
      <c r="AQ4" s="78"/>
      <c r="AR4" s="78"/>
      <c r="AS4" s="78"/>
      <c r="AT4" s="78"/>
      <c r="AU4" s="78" t="s">
        <v>29</v>
      </c>
      <c r="AV4" s="78"/>
      <c r="AW4" s="78"/>
      <c r="AX4" s="78"/>
      <c r="AY4" s="78"/>
      <c r="AZ4" s="78"/>
      <c r="BA4" s="78"/>
      <c r="BB4" s="78"/>
      <c r="BC4" s="78"/>
      <c r="BD4" s="78"/>
      <c r="BE4" s="78"/>
      <c r="BF4" s="78" t="s">
        <v>62</v>
      </c>
      <c r="BG4" s="78"/>
      <c r="BH4" s="78"/>
      <c r="BI4" s="78"/>
      <c r="BJ4" s="78"/>
      <c r="BK4" s="78"/>
      <c r="BL4" s="78"/>
      <c r="BM4" s="78"/>
      <c r="BN4" s="78"/>
      <c r="BO4" s="78"/>
      <c r="BP4" s="78"/>
      <c r="BQ4" s="78" t="s">
        <v>0</v>
      </c>
      <c r="BR4" s="78"/>
      <c r="BS4" s="78"/>
      <c r="BT4" s="78"/>
      <c r="BU4" s="78"/>
      <c r="BV4" s="78"/>
      <c r="BW4" s="78"/>
      <c r="BX4" s="78"/>
      <c r="BY4" s="78"/>
      <c r="BZ4" s="78"/>
      <c r="CA4" s="78"/>
      <c r="CB4" s="78" t="s">
        <v>61</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63</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44</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5" s="13" customFormat="1" x14ac:dyDescent="0.15">
      <c r="A6" s="14" t="s">
        <v>95</v>
      </c>
      <c r="B6" s="19">
        <f t="shared" ref="B6:X6" si="1">B7</f>
        <v>2023</v>
      </c>
      <c r="C6" s="19">
        <f t="shared" si="1"/>
        <v>124109</v>
      </c>
      <c r="D6" s="19">
        <f t="shared" si="1"/>
        <v>47</v>
      </c>
      <c r="E6" s="19">
        <f t="shared" si="1"/>
        <v>17</v>
      </c>
      <c r="F6" s="19">
        <f t="shared" si="1"/>
        <v>5</v>
      </c>
      <c r="G6" s="19">
        <f t="shared" si="1"/>
        <v>0</v>
      </c>
      <c r="H6" s="19" t="str">
        <f t="shared" si="1"/>
        <v>千葉県　横芝光町</v>
      </c>
      <c r="I6" s="19" t="str">
        <f t="shared" si="1"/>
        <v>法非適用</v>
      </c>
      <c r="J6" s="19" t="str">
        <f t="shared" si="1"/>
        <v>下水道事業</v>
      </c>
      <c r="K6" s="19" t="str">
        <f t="shared" si="1"/>
        <v>農業集落排水</v>
      </c>
      <c r="L6" s="19" t="str">
        <f t="shared" si="1"/>
        <v>F2</v>
      </c>
      <c r="M6" s="19" t="str">
        <f t="shared" si="1"/>
        <v>非設置</v>
      </c>
      <c r="N6" s="23" t="str">
        <f t="shared" si="1"/>
        <v>-</v>
      </c>
      <c r="O6" s="23" t="str">
        <f t="shared" si="1"/>
        <v>該当数値なし</v>
      </c>
      <c r="P6" s="23">
        <f t="shared" si="1"/>
        <v>2.17</v>
      </c>
      <c r="Q6" s="23">
        <f t="shared" si="1"/>
        <v>100</v>
      </c>
      <c r="R6" s="23">
        <f t="shared" si="1"/>
        <v>3850</v>
      </c>
      <c r="S6" s="23">
        <f t="shared" si="1"/>
        <v>22378</v>
      </c>
      <c r="T6" s="23">
        <f t="shared" si="1"/>
        <v>67.010000000000005</v>
      </c>
      <c r="U6" s="23">
        <f t="shared" si="1"/>
        <v>333.95</v>
      </c>
      <c r="V6" s="23">
        <f t="shared" si="1"/>
        <v>484</v>
      </c>
      <c r="W6" s="23">
        <f t="shared" si="1"/>
        <v>0.39</v>
      </c>
      <c r="X6" s="23">
        <f t="shared" si="1"/>
        <v>1241.03</v>
      </c>
      <c r="Y6" s="27">
        <f t="shared" ref="Y6:AH6" si="2">IF(Y7="",NA(),Y7)</f>
        <v>98.22</v>
      </c>
      <c r="Z6" s="27">
        <f t="shared" si="2"/>
        <v>101.8</v>
      </c>
      <c r="AA6" s="27">
        <f t="shared" si="2"/>
        <v>100.92</v>
      </c>
      <c r="AB6" s="27">
        <f t="shared" si="2"/>
        <v>87.35</v>
      </c>
      <c r="AC6" s="27">
        <f t="shared" si="2"/>
        <v>90.1</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3">
        <f t="shared" ref="BF6:BO6" si="5">IF(BF7="",NA(),BF7)</f>
        <v>0</v>
      </c>
      <c r="BG6" s="23">
        <f t="shared" si="5"/>
        <v>0</v>
      </c>
      <c r="BH6" s="23">
        <f t="shared" si="5"/>
        <v>0</v>
      </c>
      <c r="BI6" s="23">
        <f t="shared" si="5"/>
        <v>0</v>
      </c>
      <c r="BJ6" s="23">
        <f t="shared" si="5"/>
        <v>0</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39.76</v>
      </c>
      <c r="BR6" s="27">
        <f t="shared" si="6"/>
        <v>49.65</v>
      </c>
      <c r="BS6" s="27">
        <f t="shared" si="6"/>
        <v>35.01</v>
      </c>
      <c r="BT6" s="27">
        <f t="shared" si="6"/>
        <v>28.59</v>
      </c>
      <c r="BU6" s="27">
        <f t="shared" si="6"/>
        <v>25.25</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358.81</v>
      </c>
      <c r="CC6" s="27">
        <f t="shared" si="7"/>
        <v>267.27</v>
      </c>
      <c r="CD6" s="27">
        <f t="shared" si="7"/>
        <v>374.06</v>
      </c>
      <c r="CE6" s="27">
        <f t="shared" si="7"/>
        <v>485.88</v>
      </c>
      <c r="CF6" s="27">
        <f t="shared" si="7"/>
        <v>456.81</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75.11</v>
      </c>
      <c r="CN6" s="27">
        <f t="shared" si="8"/>
        <v>76.86</v>
      </c>
      <c r="CO6" s="27">
        <f t="shared" si="8"/>
        <v>76.42</v>
      </c>
      <c r="CP6" s="27">
        <f t="shared" si="8"/>
        <v>72.05</v>
      </c>
      <c r="CQ6" s="27">
        <f t="shared" si="8"/>
        <v>70.31</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84.42</v>
      </c>
      <c r="CY6" s="27">
        <f t="shared" si="9"/>
        <v>85.1</v>
      </c>
      <c r="CZ6" s="27">
        <f t="shared" si="9"/>
        <v>85.02</v>
      </c>
      <c r="DA6" s="27">
        <f t="shared" si="9"/>
        <v>86.26</v>
      </c>
      <c r="DB6" s="27">
        <f t="shared" si="9"/>
        <v>100</v>
      </c>
      <c r="DC6" s="27">
        <f t="shared" si="9"/>
        <v>84.98</v>
      </c>
      <c r="DD6" s="27">
        <f t="shared" si="9"/>
        <v>84.7</v>
      </c>
      <c r="DE6" s="27">
        <f t="shared" si="9"/>
        <v>84.67</v>
      </c>
      <c r="DF6" s="27">
        <f t="shared" si="9"/>
        <v>84.39</v>
      </c>
      <c r="DG6" s="27">
        <f t="shared" si="9"/>
        <v>83.96</v>
      </c>
      <c r="DH6" s="23" t="str">
        <f>IF(DH7="","",IF(DH7="-","【-】","【"&amp;SUBSTITUTE(TEXT(DH7,"#,##0.00"),"-","△")&amp;"】"))</f>
        <v>【87.54】</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0.03</v>
      </c>
      <c r="EO6" s="23" t="str">
        <f>IF(EO7="","",IF(EO7="-","【-】","【"&amp;SUBSTITUTE(TEXT(EO7,"#,##0.00"),"-","△")&amp;"】"))</f>
        <v>【0.02】</v>
      </c>
    </row>
    <row r="7" spans="1:145" s="13" customFormat="1" x14ac:dyDescent="0.15">
      <c r="A7" s="14"/>
      <c r="B7" s="20">
        <v>2023</v>
      </c>
      <c r="C7" s="20">
        <v>124109</v>
      </c>
      <c r="D7" s="20">
        <v>47</v>
      </c>
      <c r="E7" s="20">
        <v>17</v>
      </c>
      <c r="F7" s="20">
        <v>5</v>
      </c>
      <c r="G7" s="20">
        <v>0</v>
      </c>
      <c r="H7" s="20" t="s">
        <v>96</v>
      </c>
      <c r="I7" s="20" t="s">
        <v>97</v>
      </c>
      <c r="J7" s="20" t="s">
        <v>98</v>
      </c>
      <c r="K7" s="20" t="s">
        <v>99</v>
      </c>
      <c r="L7" s="20" t="s">
        <v>100</v>
      </c>
      <c r="M7" s="20" t="s">
        <v>101</v>
      </c>
      <c r="N7" s="24" t="s">
        <v>38</v>
      </c>
      <c r="O7" s="24" t="s">
        <v>102</v>
      </c>
      <c r="P7" s="24">
        <v>2.17</v>
      </c>
      <c r="Q7" s="24">
        <v>100</v>
      </c>
      <c r="R7" s="24">
        <v>3850</v>
      </c>
      <c r="S7" s="24">
        <v>22378</v>
      </c>
      <c r="T7" s="24">
        <v>67.010000000000005</v>
      </c>
      <c r="U7" s="24">
        <v>333.95</v>
      </c>
      <c r="V7" s="24">
        <v>484</v>
      </c>
      <c r="W7" s="24">
        <v>0.39</v>
      </c>
      <c r="X7" s="24">
        <v>1241.03</v>
      </c>
      <c r="Y7" s="24">
        <v>98.22</v>
      </c>
      <c r="Z7" s="24">
        <v>101.8</v>
      </c>
      <c r="AA7" s="24">
        <v>100.92</v>
      </c>
      <c r="AB7" s="24">
        <v>87.35</v>
      </c>
      <c r="AC7" s="24">
        <v>90.1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39.76</v>
      </c>
      <c r="BR7" s="24">
        <v>49.65</v>
      </c>
      <c r="BS7" s="24">
        <v>35.01</v>
      </c>
      <c r="BT7" s="24">
        <v>28.59</v>
      </c>
      <c r="BU7" s="24">
        <v>25.25</v>
      </c>
      <c r="BV7" s="24">
        <v>57.31</v>
      </c>
      <c r="BW7" s="24">
        <v>57.08</v>
      </c>
      <c r="BX7" s="24">
        <v>56.26</v>
      </c>
      <c r="BY7" s="24">
        <v>52.94</v>
      </c>
      <c r="BZ7" s="24">
        <v>52.05</v>
      </c>
      <c r="CA7" s="24">
        <v>56.93</v>
      </c>
      <c r="CB7" s="24">
        <v>358.81</v>
      </c>
      <c r="CC7" s="24">
        <v>267.27</v>
      </c>
      <c r="CD7" s="24">
        <v>374.06</v>
      </c>
      <c r="CE7" s="24">
        <v>485.88</v>
      </c>
      <c r="CF7" s="24">
        <v>456.81</v>
      </c>
      <c r="CG7" s="24">
        <v>273.52</v>
      </c>
      <c r="CH7" s="24">
        <v>274.99</v>
      </c>
      <c r="CI7" s="24">
        <v>282.08999999999997</v>
      </c>
      <c r="CJ7" s="24">
        <v>303.27999999999997</v>
      </c>
      <c r="CK7" s="24">
        <v>301.86</v>
      </c>
      <c r="CL7" s="24">
        <v>271.14999999999998</v>
      </c>
      <c r="CM7" s="24">
        <v>75.11</v>
      </c>
      <c r="CN7" s="24">
        <v>76.86</v>
      </c>
      <c r="CO7" s="24">
        <v>76.42</v>
      </c>
      <c r="CP7" s="24">
        <v>72.05</v>
      </c>
      <c r="CQ7" s="24">
        <v>70.31</v>
      </c>
      <c r="CR7" s="24">
        <v>50.14</v>
      </c>
      <c r="CS7" s="24">
        <v>54.83</v>
      </c>
      <c r="CT7" s="24">
        <v>66.53</v>
      </c>
      <c r="CU7" s="24">
        <v>52.35</v>
      </c>
      <c r="CV7" s="24">
        <v>46.25</v>
      </c>
      <c r="CW7" s="24">
        <v>49.87</v>
      </c>
      <c r="CX7" s="24">
        <v>84.42</v>
      </c>
      <c r="CY7" s="24">
        <v>85.1</v>
      </c>
      <c r="CZ7" s="24">
        <v>85.02</v>
      </c>
      <c r="DA7" s="24">
        <v>86.26</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15">
      <c r="B11">
        <v>22</v>
      </c>
      <c r="C11">
        <v>21</v>
      </c>
      <c r="D11">
        <v>20</v>
      </c>
      <c r="E11">
        <v>19</v>
      </c>
      <c r="F11">
        <v>18</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2025-01-24T07:34:16Z</dcterms:created>
  <dcterms:modified xsi:type="dcterms:W3CDTF">2025-01-31T01:42:34Z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2025-01-28T04:33:13Z</vt:filetime>
  </property>
</Properties>
</file>