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75 下水道（農集）\"/>
    </mc:Choice>
  </mc:AlternateContent>
  <xr:revisionPtr revIDLastSave="0" documentId="13_ncr:1_{132D22BD-97CB-4A0C-B3B0-55DFED5AD6FB}" xr6:coauthVersionLast="47" xr6:coauthVersionMax="47" xr10:uidLastSave="{00000000-0000-0000-0000-000000000000}"/>
  <workbookProtection workbookAlgorithmName="SHA-512" workbookHashValue="C+Ssp/WGwcExJQR291ixk9CTaOkrkpBWs7pAVBMkEQXKq5zqrQOghsPYdhKuJu/9orFDRc+u8ZO02B8kIk7bUA==" workbookSaltValue="1nNY2kagsXE1tpNLBnw6tg=="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I85" i="4"/>
  <c r="AT10" i="4"/>
  <c r="I10" i="4"/>
</calcChain>
</file>

<file path=xl/sharedStrings.xml><?xml version="1.0" encoding="utf-8"?>
<sst xmlns="http://schemas.openxmlformats.org/spreadsheetml/2006/main" count="319" uniqueCount="117">
  <si>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</si>
  <si>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</si>
  <si>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</si>
  <si>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</si>
  <si>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</si>
  <si>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</si>
  <si>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</si>
  <si>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</si>
  <si>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</si>
  <si>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</si>
  <si>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</si>
  <si>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</si>
  <si>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</si>
  <si>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</si>
  <si>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</si>
  <si>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</si>
  <si>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</si>
  <si>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</si>
  <si>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</si>
  <si>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</si>
  <si>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</si>
  <si>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</si>
  <si>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</si>
  <si>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</si>
  <si>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</si>
  <si>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</si>
  <si>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</si>
  <si>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</si>
  <si>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</si>
  <si>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</si>
  <si>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</si>
  <si>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</si>
  <si>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</si>
  <si>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</si>
  <si>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</si>
  <si>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</si>
  <si>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</si>
  <si>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</si>
  <si>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</si>
  <si>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</si>
  <si>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</si>
  <si>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</si>
  <si>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</si>
  <si>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</si>
  <si>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</si>
  <si>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</si>
  <si>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</si>
  <si>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</si>
  <si>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</si>
  <si>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</si>
  <si>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</si>
  <si>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</si>
  <si>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</si>
  <si>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</si>
  <si>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</si>
  <si>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</si>
  <si>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</si>
  <si>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</si>
  <si>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</si>
  <si>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</si>
  <si>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</si>
  <si>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</si>
  <si>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</si>
  <si>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</si>
  <si>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</si>
  <si>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</si>
  <si>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</si>
  <si>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</si>
  <si>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</si>
  <si>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</si>
  <si>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</si>
  <si>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</si>
  <si>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</si>
  <si>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</si>
  <si>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</si>
  <si>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</si>
  <si>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</si>
  <si>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</si>
  <si>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</si>
  <si>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</si>
  <si>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</si>
  <si>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</si>
  <si>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</si>
  <si>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</si>
  <si>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</si>
  <si>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</si>
  <si>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</si>
  <si>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</si>
  <si>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</si>
  <si>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</si>
  <si>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</si>
  <si>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</si>
  <si>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</si>
  <si>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</si>
  <si>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</si>
  <si>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</si>
  <si>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一宮町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</si>
  <si>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</si>
  <si>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</si>
  <si>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</si>
  <si>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</si>
  <si>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</si>
  <si>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</si>
  <si>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</si>
  <si>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</si>
  <si>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</si>
  <si>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</si>
  <si>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</si>
  <si>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</si>
  <si>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</si>
  <si>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</si>
  <si>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</si>
  <si>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</si>
  <si>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</si>
  <si>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令和5年度は法適用企業としての最初の決算年度となる。
経常収支比率は91.70％であり、経費回収比率同様、類似団体平均値を下回る結果となっており、他会計繰入金に依存している状況である。今後使用料改定等経営改善を図る必要がある。
累積欠損金比率は29.39％であり、区域内人口の減少や接続率の横ばい傾向推移により、大幅な使用料収入の増加は見込めない。また、経常的な維持費等の上昇も想定されるため、将来的な料金改定を検討していく必要がある。
流動比率は100％を超えており、次年度においても償還財源は確保されており、短期的な債務に係る支払能力は維持出来ている。
企業債残高対事業規模比率は、企業債償還に要する財源を他会計等において負担することとしているため0％となっている。
汚水処理原価は類似団体平均値を上回っているが、今後汚水処理費の増加と人口減少に伴う有収水量の減少が見込まれるため、汚水原価率の上昇が見込まれる。
施設利用率は、当面の間、横ばい傾向で推移することが見込まれるため、施設改修にあたっては、各地域の実態に見合った施設規模となるよう推進していく。</t>
    <phoneticPr fontId="4"/>
  </si>
  <si>
    <t>施設本体及び管渠、各種設備についても、供用開始から大幅に年数が経過しており、経年劣化が進行している状況である。
全３施設のうち、特に劣化が進行している施設に関しては、既に改修事業に着手している。
その他の施設や管渠等についても施設の老朽化度等を勘案し、整備の優先順位を付するなど計画的に改修を推進していく必要がある。</t>
    <phoneticPr fontId="4"/>
  </si>
  <si>
    <t>当該事業は、自主財源のみでの経営が困難な状況であり、他会計繰入金への依存度が高くなっている。今後も人口減少に伴う加入率や施設使用料の減少、価格高騰等による維持費の増加のほか、施設改修等が控えており、今後も他会計繰入金に依存する状況が続く見込みである。
施設使用料の改定にあたっては、今後策定予定である経営戦略に基づく将来的な経営シュミレーションをはじめ他団体の価格水準等に注視しつつ、実態に見合った改定を検討していく。
また、維持費の増加が見込まれるため、施設改修にあたっては、各地域の規模に見合った整備・改修を推進していく。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</si>
</sst>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61D-49EF-A9B9-A21A7B643FA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161D-49EF-A9B9-A21A7B643FA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58.67</c:v>
                </c:pt>
              </c:numCache>
            </c:numRef>
          </c:val>
          <c:extLst>
            <c:ext xmlns:c16="http://schemas.microsoft.com/office/drawing/2014/chart" uri="{C3380CC4-5D6E-409C-BE32-E72D297353CC}">
              <c16:uniqueId val="{00000000-BDB4-49DE-AFD2-8918D5D2B2F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52.63</c:v>
                </c:pt>
              </c:numCache>
            </c:numRef>
          </c:val>
          <c:smooth val="0"/>
          <c:extLst>
            <c:ext xmlns:c16="http://schemas.microsoft.com/office/drawing/2014/chart" uri="{C3380CC4-5D6E-409C-BE32-E72D297353CC}">
              <c16:uniqueId val="{00000001-BDB4-49DE-AFD2-8918D5D2B2F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6B69-443F-8FB2-1AD7586AE9A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90.32</c:v>
                </c:pt>
              </c:numCache>
            </c:numRef>
          </c:val>
          <c:smooth val="0"/>
          <c:extLst>
            <c:ext xmlns:c16="http://schemas.microsoft.com/office/drawing/2014/chart" uri="{C3380CC4-5D6E-409C-BE32-E72D297353CC}">
              <c16:uniqueId val="{00000001-6B69-443F-8FB2-1AD7586AE9A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91.7</c:v>
                </c:pt>
              </c:numCache>
            </c:numRef>
          </c:val>
          <c:extLst>
            <c:ext xmlns:c16="http://schemas.microsoft.com/office/drawing/2014/chart" uri="{C3380CC4-5D6E-409C-BE32-E72D297353CC}">
              <c16:uniqueId val="{00000000-FD9A-475F-A4B6-DD9391399B2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103.07</c:v>
                </c:pt>
              </c:numCache>
            </c:numRef>
          </c:val>
          <c:smooth val="0"/>
          <c:extLst>
            <c:ext xmlns:c16="http://schemas.microsoft.com/office/drawing/2014/chart" uri="{C3380CC4-5D6E-409C-BE32-E72D297353CC}">
              <c16:uniqueId val="{00000001-FD9A-475F-A4B6-DD9391399B2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5.3</c:v>
                </c:pt>
              </c:numCache>
            </c:numRef>
          </c:val>
          <c:extLst>
            <c:ext xmlns:c16="http://schemas.microsoft.com/office/drawing/2014/chart" uri="{C3380CC4-5D6E-409C-BE32-E72D297353CC}">
              <c16:uniqueId val="{00000000-22D8-4581-AFB7-01C695A760F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30.5</c:v>
                </c:pt>
              </c:numCache>
            </c:numRef>
          </c:val>
          <c:smooth val="0"/>
          <c:extLst>
            <c:ext xmlns:c16="http://schemas.microsoft.com/office/drawing/2014/chart" uri="{C3380CC4-5D6E-409C-BE32-E72D297353CC}">
              <c16:uniqueId val="{00000001-22D8-4581-AFB7-01C695A760F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FBF-424E-9345-79AF99E24EA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CFBF-424E-9345-79AF99E24EA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29.39</c:v>
                </c:pt>
              </c:numCache>
            </c:numRef>
          </c:val>
          <c:extLst>
            <c:ext xmlns:c16="http://schemas.microsoft.com/office/drawing/2014/chart" uri="{C3380CC4-5D6E-409C-BE32-E72D297353CC}">
              <c16:uniqueId val="{00000000-7A47-4DC6-9D23-242CC79FDB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120.64</c:v>
                </c:pt>
              </c:numCache>
            </c:numRef>
          </c:val>
          <c:smooth val="0"/>
          <c:extLst>
            <c:ext xmlns:c16="http://schemas.microsoft.com/office/drawing/2014/chart" uri="{C3380CC4-5D6E-409C-BE32-E72D297353CC}">
              <c16:uniqueId val="{00000001-7A47-4DC6-9D23-242CC79FDB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113.72</c:v>
                </c:pt>
              </c:numCache>
            </c:numRef>
          </c:val>
          <c:extLst>
            <c:ext xmlns:c16="http://schemas.microsoft.com/office/drawing/2014/chart" uri="{C3380CC4-5D6E-409C-BE32-E72D297353CC}">
              <c16:uniqueId val="{00000000-CA14-4B79-8D92-D6E991EEFB8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39.82</c:v>
                </c:pt>
              </c:numCache>
            </c:numRef>
          </c:val>
          <c:smooth val="0"/>
          <c:extLst>
            <c:ext xmlns:c16="http://schemas.microsoft.com/office/drawing/2014/chart" uri="{C3380CC4-5D6E-409C-BE32-E72D297353CC}">
              <c16:uniqueId val="{00000001-CA14-4B79-8D92-D6E991EEFB8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193-4EA5-A0C2-FA4BBC85E09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743.31</c:v>
                </c:pt>
              </c:numCache>
            </c:numRef>
          </c:val>
          <c:smooth val="0"/>
          <c:extLst>
            <c:ext xmlns:c16="http://schemas.microsoft.com/office/drawing/2014/chart" uri="{C3380CC4-5D6E-409C-BE32-E72D297353CC}">
              <c16:uniqueId val="{00000001-B193-4EA5-A0C2-FA4BBC85E09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35.020000000000003</c:v>
                </c:pt>
              </c:numCache>
            </c:numRef>
          </c:val>
          <c:extLst>
            <c:ext xmlns:c16="http://schemas.microsoft.com/office/drawing/2014/chart" uri="{C3380CC4-5D6E-409C-BE32-E72D297353CC}">
              <c16:uniqueId val="{00000000-8025-4E31-9D38-57925D9592D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61.15</c:v>
                </c:pt>
              </c:numCache>
            </c:numRef>
          </c:val>
          <c:smooth val="0"/>
          <c:extLst>
            <c:ext xmlns:c16="http://schemas.microsoft.com/office/drawing/2014/chart" uri="{C3380CC4-5D6E-409C-BE32-E72D297353CC}">
              <c16:uniqueId val="{00000001-8025-4E31-9D38-57925D9592D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494.34</c:v>
                </c:pt>
              </c:numCache>
            </c:numRef>
          </c:val>
          <c:extLst>
            <c:ext xmlns:c16="http://schemas.microsoft.com/office/drawing/2014/chart" uri="{C3380CC4-5D6E-409C-BE32-E72D297353CC}">
              <c16:uniqueId val="{00000000-D469-4D65-BEEA-A90D6C0BE55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250.43</c:v>
                </c:pt>
              </c:numCache>
            </c:numRef>
          </c:val>
          <c:smooth val="0"/>
          <c:extLst>
            <c:ext xmlns:c16="http://schemas.microsoft.com/office/drawing/2014/chart" uri="{C3380CC4-5D6E-409C-BE32-E72D297353CC}">
              <c16:uniqueId val="{00000001-D469-4D65-BEEA-A90D6C0BE55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一宮町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12284</v>
      </c>
      <c r="AM8" s="36"/>
      <c r="AN8" s="36"/>
      <c r="AO8" s="36"/>
      <c r="AP8" s="36"/>
      <c r="AQ8" s="36"/>
      <c r="AR8" s="36"/>
      <c r="AS8" s="36"/>
      <c r="AT8" s="37">
        <f>データ!T6</f>
        <v>22.97</v>
      </c>
      <c r="AU8" s="37"/>
      <c r="AV8" s="37"/>
      <c r="AW8" s="37"/>
      <c r="AX8" s="37"/>
      <c r="AY8" s="37"/>
      <c r="AZ8" s="37"/>
      <c r="BA8" s="37"/>
      <c r="BB8" s="37">
        <f>データ!U6</f>
        <v>534.78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90.88</v>
      </c>
      <c r="J10" s="37"/>
      <c r="K10" s="37"/>
      <c r="L10" s="37"/>
      <c r="M10" s="37"/>
      <c r="N10" s="37"/>
      <c r="O10" s="37"/>
      <c r="P10" s="37">
        <f>データ!P6</f>
        <v>22.9</v>
      </c>
      <c r="Q10" s="37"/>
      <c r="R10" s="37"/>
      <c r="S10" s="37"/>
      <c r="T10" s="37"/>
      <c r="U10" s="37"/>
      <c r="V10" s="37"/>
      <c r="W10" s="37">
        <f>データ!Q6</f>
        <v>100</v>
      </c>
      <c r="X10" s="37"/>
      <c r="Y10" s="37"/>
      <c r="Z10" s="37"/>
      <c r="AA10" s="37"/>
      <c r="AB10" s="37"/>
      <c r="AC10" s="37"/>
      <c r="AD10" s="36">
        <f>データ!R6</f>
        <v>4620</v>
      </c>
      <c r="AE10" s="36"/>
      <c r="AF10" s="36"/>
      <c r="AG10" s="36"/>
      <c r="AH10" s="36"/>
      <c r="AI10" s="36"/>
      <c r="AJ10" s="36"/>
      <c r="AK10" s="2"/>
      <c r="AL10" s="36">
        <f>データ!V6</f>
        <v>2821</v>
      </c>
      <c r="AM10" s="36"/>
      <c r="AN10" s="36"/>
      <c r="AO10" s="36"/>
      <c r="AP10" s="36"/>
      <c r="AQ10" s="36"/>
      <c r="AR10" s="36"/>
      <c r="AS10" s="36"/>
      <c r="AT10" s="37">
        <f>データ!W6</f>
        <v>4.5999999999999996</v>
      </c>
      <c r="AU10" s="37"/>
      <c r="AV10" s="37"/>
      <c r="AW10" s="37"/>
      <c r="AX10" s="37"/>
      <c r="AY10" s="37"/>
      <c r="AZ10" s="37"/>
      <c r="BA10" s="37"/>
      <c r="BB10" s="37">
        <f>データ!X6</f>
        <v>613.26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OrdMM58SqCqL0IeMA45t+DvrX4JKALRBumto9w+7BY3g9oNhWPHyx0kA098euEW90ixygnWAtNoIz9KUeVYOWg==" saltValue="K1QLx1laBnwxZBnIaFIWg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124214</v>
      </c>
      <c r="D6" s="19">
        <f t="shared" si="3"/>
        <v>46</v>
      </c>
      <c r="E6" s="19">
        <f t="shared" si="3"/>
        <v>17</v>
      </c>
      <c r="F6" s="19">
        <f t="shared" si="3"/>
        <v>5</v>
      </c>
      <c r="G6" s="19">
        <f t="shared" si="3"/>
        <v>0</v>
      </c>
      <c r="H6" s="19" t="str">
        <f t="shared" si="3"/>
        <v>千葉県　一宮町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90.88</v>
      </c>
      <c r="P6" s="20">
        <f t="shared" si="3"/>
        <v>22.9</v>
      </c>
      <c r="Q6" s="20">
        <f t="shared" si="3"/>
        <v>100</v>
      </c>
      <c r="R6" s="20">
        <f t="shared" si="3"/>
        <v>4620</v>
      </c>
      <c r="S6" s="20">
        <f t="shared" si="3"/>
        <v>12284</v>
      </c>
      <c r="T6" s="20">
        <f t="shared" si="3"/>
        <v>22.97</v>
      </c>
      <c r="U6" s="20">
        <f t="shared" si="3"/>
        <v>534.78</v>
      </c>
      <c r="V6" s="20">
        <f t="shared" si="3"/>
        <v>2821</v>
      </c>
      <c r="W6" s="20">
        <f t="shared" si="3"/>
        <v>4.5999999999999996</v>
      </c>
      <c r="X6" s="20">
        <f t="shared" si="3"/>
        <v>613.26</v>
      </c>
      <c r="Y6" s="21" t="str">
        <f>IF(Y7="",NA(),Y7)</f>
        <v>-</v>
      </c>
      <c r="Z6" s="21" t="str">
        <f t="shared" ref="Z6:AH6" si="4">IF(Z7="",NA(),Z7)</f>
        <v>-</v>
      </c>
      <c r="AA6" s="21" t="str">
        <f t="shared" si="4"/>
        <v>-</v>
      </c>
      <c r="AB6" s="21" t="str">
        <f t="shared" si="4"/>
        <v>-</v>
      </c>
      <c r="AC6" s="21">
        <f t="shared" si="4"/>
        <v>91.7</v>
      </c>
      <c r="AD6" s="21" t="str">
        <f t="shared" si="4"/>
        <v>-</v>
      </c>
      <c r="AE6" s="21" t="str">
        <f t="shared" si="4"/>
        <v>-</v>
      </c>
      <c r="AF6" s="21" t="str">
        <f t="shared" si="4"/>
        <v>-</v>
      </c>
      <c r="AG6" s="21" t="str">
        <f t="shared" si="4"/>
        <v>-</v>
      </c>
      <c r="AH6" s="21">
        <f t="shared" si="4"/>
        <v>103.07</v>
      </c>
      <c r="AI6" s="20" t="str">
        <f>IF(AI7="","",IF(AI7="-","【-】","【"&amp;SUBSTITUTE(TEXT(AI7,"#,##0.00"),"-","△")&amp;"】"))</f>
        <v>【104.44】</v>
      </c>
      <c r="AJ6" s="21" t="str">
        <f>IF(AJ7="",NA(),AJ7)</f>
        <v>-</v>
      </c>
      <c r="AK6" s="21" t="str">
        <f t="shared" ref="AK6:AS6" si="5">IF(AK7="",NA(),AK7)</f>
        <v>-</v>
      </c>
      <c r="AL6" s="21" t="str">
        <f t="shared" si="5"/>
        <v>-</v>
      </c>
      <c r="AM6" s="21" t="str">
        <f t="shared" si="5"/>
        <v>-</v>
      </c>
      <c r="AN6" s="21">
        <f t="shared" si="5"/>
        <v>29.39</v>
      </c>
      <c r="AO6" s="21" t="str">
        <f t="shared" si="5"/>
        <v>-</v>
      </c>
      <c r="AP6" s="21" t="str">
        <f t="shared" si="5"/>
        <v>-</v>
      </c>
      <c r="AQ6" s="21" t="str">
        <f t="shared" si="5"/>
        <v>-</v>
      </c>
      <c r="AR6" s="21" t="str">
        <f t="shared" si="5"/>
        <v>-</v>
      </c>
      <c r="AS6" s="21">
        <f t="shared" si="5"/>
        <v>120.64</v>
      </c>
      <c r="AT6" s="20" t="str">
        <f>IF(AT7="","",IF(AT7="-","【-】","【"&amp;SUBSTITUTE(TEXT(AT7,"#,##0.00"),"-","△")&amp;"】"))</f>
        <v>【124.06】</v>
      </c>
      <c r="AU6" s="21" t="str">
        <f>IF(AU7="",NA(),AU7)</f>
        <v>-</v>
      </c>
      <c r="AV6" s="21" t="str">
        <f t="shared" ref="AV6:BD6" si="6">IF(AV7="",NA(),AV7)</f>
        <v>-</v>
      </c>
      <c r="AW6" s="21" t="str">
        <f t="shared" si="6"/>
        <v>-</v>
      </c>
      <c r="AX6" s="21" t="str">
        <f t="shared" si="6"/>
        <v>-</v>
      </c>
      <c r="AY6" s="21">
        <f t="shared" si="6"/>
        <v>113.72</v>
      </c>
      <c r="AZ6" s="21" t="str">
        <f t="shared" si="6"/>
        <v>-</v>
      </c>
      <c r="BA6" s="21" t="str">
        <f t="shared" si="6"/>
        <v>-</v>
      </c>
      <c r="BB6" s="21" t="str">
        <f t="shared" si="6"/>
        <v>-</v>
      </c>
      <c r="BC6" s="21" t="str">
        <f t="shared" si="6"/>
        <v>-</v>
      </c>
      <c r="BD6" s="21">
        <f t="shared" si="6"/>
        <v>39.82</v>
      </c>
      <c r="BE6" s="20" t="str">
        <f>IF(BE7="","",IF(BE7="-","【-】","【"&amp;SUBSTITUTE(TEXT(BE7,"#,##0.00"),"-","△")&amp;"】"))</f>
        <v>【42.02】</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743.31</v>
      </c>
      <c r="BP6" s="20" t="str">
        <f>IF(BP7="","",IF(BP7="-","【-】","【"&amp;SUBSTITUTE(TEXT(BP7,"#,##0.00"),"-","△")&amp;"】"))</f>
        <v>【785.10】</v>
      </c>
      <c r="BQ6" s="21" t="str">
        <f>IF(BQ7="",NA(),BQ7)</f>
        <v>-</v>
      </c>
      <c r="BR6" s="21" t="str">
        <f t="shared" ref="BR6:BZ6" si="8">IF(BR7="",NA(),BR7)</f>
        <v>-</v>
      </c>
      <c r="BS6" s="21" t="str">
        <f t="shared" si="8"/>
        <v>-</v>
      </c>
      <c r="BT6" s="21" t="str">
        <f t="shared" si="8"/>
        <v>-</v>
      </c>
      <c r="BU6" s="21">
        <f t="shared" si="8"/>
        <v>35.020000000000003</v>
      </c>
      <c r="BV6" s="21" t="str">
        <f t="shared" si="8"/>
        <v>-</v>
      </c>
      <c r="BW6" s="21" t="str">
        <f t="shared" si="8"/>
        <v>-</v>
      </c>
      <c r="BX6" s="21" t="str">
        <f t="shared" si="8"/>
        <v>-</v>
      </c>
      <c r="BY6" s="21" t="str">
        <f t="shared" si="8"/>
        <v>-</v>
      </c>
      <c r="BZ6" s="21">
        <f t="shared" si="8"/>
        <v>61.15</v>
      </c>
      <c r="CA6" s="20" t="str">
        <f>IF(CA7="","",IF(CA7="-","【-】","【"&amp;SUBSTITUTE(TEXT(CA7,"#,##0.00"),"-","△")&amp;"】"))</f>
        <v>【56.93】</v>
      </c>
      <c r="CB6" s="21" t="str">
        <f>IF(CB7="",NA(),CB7)</f>
        <v>-</v>
      </c>
      <c r="CC6" s="21" t="str">
        <f t="shared" ref="CC6:CK6" si="9">IF(CC7="",NA(),CC7)</f>
        <v>-</v>
      </c>
      <c r="CD6" s="21" t="str">
        <f t="shared" si="9"/>
        <v>-</v>
      </c>
      <c r="CE6" s="21" t="str">
        <f t="shared" si="9"/>
        <v>-</v>
      </c>
      <c r="CF6" s="21">
        <f t="shared" si="9"/>
        <v>494.34</v>
      </c>
      <c r="CG6" s="21" t="str">
        <f t="shared" si="9"/>
        <v>-</v>
      </c>
      <c r="CH6" s="21" t="str">
        <f t="shared" si="9"/>
        <v>-</v>
      </c>
      <c r="CI6" s="21" t="str">
        <f t="shared" si="9"/>
        <v>-</v>
      </c>
      <c r="CJ6" s="21" t="str">
        <f t="shared" si="9"/>
        <v>-</v>
      </c>
      <c r="CK6" s="21">
        <f t="shared" si="9"/>
        <v>250.43</v>
      </c>
      <c r="CL6" s="20" t="str">
        <f>IF(CL7="","",IF(CL7="-","【-】","【"&amp;SUBSTITUTE(TEXT(CL7,"#,##0.00"),"-","△")&amp;"】"))</f>
        <v>【271.15】</v>
      </c>
      <c r="CM6" s="21" t="str">
        <f>IF(CM7="",NA(),CM7)</f>
        <v>-</v>
      </c>
      <c r="CN6" s="21" t="str">
        <f t="shared" ref="CN6:CV6" si="10">IF(CN7="",NA(),CN7)</f>
        <v>-</v>
      </c>
      <c r="CO6" s="21" t="str">
        <f t="shared" si="10"/>
        <v>-</v>
      </c>
      <c r="CP6" s="21" t="str">
        <f t="shared" si="10"/>
        <v>-</v>
      </c>
      <c r="CQ6" s="21">
        <f t="shared" si="10"/>
        <v>58.67</v>
      </c>
      <c r="CR6" s="21" t="str">
        <f t="shared" si="10"/>
        <v>-</v>
      </c>
      <c r="CS6" s="21" t="str">
        <f t="shared" si="10"/>
        <v>-</v>
      </c>
      <c r="CT6" s="21" t="str">
        <f t="shared" si="10"/>
        <v>-</v>
      </c>
      <c r="CU6" s="21" t="str">
        <f t="shared" si="10"/>
        <v>-</v>
      </c>
      <c r="CV6" s="21">
        <f t="shared" si="10"/>
        <v>52.63</v>
      </c>
      <c r="CW6" s="20" t="str">
        <f>IF(CW7="","",IF(CW7="-","【-】","【"&amp;SUBSTITUTE(TEXT(CW7,"#,##0.00"),"-","△")&amp;"】"))</f>
        <v>【49.87】</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90.32</v>
      </c>
      <c r="DH6" s="20" t="str">
        <f>IF(DH7="","",IF(DH7="-","【-】","【"&amp;SUBSTITUTE(TEXT(DH7,"#,##0.00"),"-","△")&amp;"】"))</f>
        <v>【87.54】</v>
      </c>
      <c r="DI6" s="21" t="str">
        <f>IF(DI7="",NA(),DI7)</f>
        <v>-</v>
      </c>
      <c r="DJ6" s="21" t="str">
        <f t="shared" ref="DJ6:DR6" si="12">IF(DJ7="",NA(),DJ7)</f>
        <v>-</v>
      </c>
      <c r="DK6" s="21" t="str">
        <f t="shared" si="12"/>
        <v>-</v>
      </c>
      <c r="DL6" s="21" t="str">
        <f t="shared" si="12"/>
        <v>-</v>
      </c>
      <c r="DM6" s="21">
        <f t="shared" si="12"/>
        <v>5.3</v>
      </c>
      <c r="DN6" s="21" t="str">
        <f t="shared" si="12"/>
        <v>-</v>
      </c>
      <c r="DO6" s="21" t="str">
        <f t="shared" si="12"/>
        <v>-</v>
      </c>
      <c r="DP6" s="21" t="str">
        <f t="shared" si="12"/>
        <v>-</v>
      </c>
      <c r="DQ6" s="21" t="str">
        <f t="shared" si="12"/>
        <v>-</v>
      </c>
      <c r="DR6" s="21">
        <f t="shared" si="12"/>
        <v>30.5</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0.02</v>
      </c>
      <c r="EO6" s="20" t="str">
        <f>IF(EO7="","",IF(EO7="-","【-】","【"&amp;SUBSTITUTE(TEXT(EO7,"#,##0.00"),"-","△")&amp;"】"))</f>
        <v>【0.02】</v>
      </c>
    </row>
    <row r="7" spans="1:148" s="22" customFormat="1" x14ac:dyDescent="0.15">
      <c r="A7" s="14"/>
      <c r="B7" s="23">
        <v>2023</v>
      </c>
      <c r="C7" s="23">
        <v>124214</v>
      </c>
      <c r="D7" s="23">
        <v>46</v>
      </c>
      <c r="E7" s="23">
        <v>17</v>
      </c>
      <c r="F7" s="23">
        <v>5</v>
      </c>
      <c r="G7" s="23">
        <v>0</v>
      </c>
      <c r="H7" s="23" t="s">
        <v>96</v>
      </c>
      <c r="I7" s="23" t="s">
        <v>97</v>
      </c>
      <c r="J7" s="23" t="s">
        <v>98</v>
      </c>
      <c r="K7" s="23" t="s">
        <v>99</v>
      </c>
      <c r="L7" s="23" t="s">
        <v>100</v>
      </c>
      <c r="M7" s="23" t="s">
        <v>101</v>
      </c>
      <c r="N7" s="24" t="s">
        <v>102</v>
      </c>
      <c r="O7" s="24">
        <v>90.88</v>
      </c>
      <c r="P7" s="24">
        <v>22.9</v>
      </c>
      <c r="Q7" s="24">
        <v>100</v>
      </c>
      <c r="R7" s="24">
        <v>4620</v>
      </c>
      <c r="S7" s="24">
        <v>12284</v>
      </c>
      <c r="T7" s="24">
        <v>22.97</v>
      </c>
      <c r="U7" s="24">
        <v>534.78</v>
      </c>
      <c r="V7" s="24">
        <v>2821</v>
      </c>
      <c r="W7" s="24">
        <v>4.5999999999999996</v>
      </c>
      <c r="X7" s="24">
        <v>613.26</v>
      </c>
      <c r="Y7" s="24" t="s">
        <v>102</v>
      </c>
      <c r="Z7" s="24" t="s">
        <v>102</v>
      </c>
      <c r="AA7" s="24" t="s">
        <v>102</v>
      </c>
      <c r="AB7" s="24" t="s">
        <v>102</v>
      </c>
      <c r="AC7" s="24">
        <v>91.7</v>
      </c>
      <c r="AD7" s="24" t="s">
        <v>102</v>
      </c>
      <c r="AE7" s="24" t="s">
        <v>102</v>
      </c>
      <c r="AF7" s="24" t="s">
        <v>102</v>
      </c>
      <c r="AG7" s="24" t="s">
        <v>102</v>
      </c>
      <c r="AH7" s="24">
        <v>103.07</v>
      </c>
      <c r="AI7" s="24">
        <v>104.44</v>
      </c>
      <c r="AJ7" s="24" t="s">
        <v>102</v>
      </c>
      <c r="AK7" s="24" t="s">
        <v>102</v>
      </c>
      <c r="AL7" s="24" t="s">
        <v>102</v>
      </c>
      <c r="AM7" s="24" t="s">
        <v>102</v>
      </c>
      <c r="AN7" s="24">
        <v>29.39</v>
      </c>
      <c r="AO7" s="24" t="s">
        <v>102</v>
      </c>
      <c r="AP7" s="24" t="s">
        <v>102</v>
      </c>
      <c r="AQ7" s="24" t="s">
        <v>102</v>
      </c>
      <c r="AR7" s="24" t="s">
        <v>102</v>
      </c>
      <c r="AS7" s="24">
        <v>120.64</v>
      </c>
      <c r="AT7" s="24">
        <v>124.06</v>
      </c>
      <c r="AU7" s="24" t="s">
        <v>102</v>
      </c>
      <c r="AV7" s="24" t="s">
        <v>102</v>
      </c>
      <c r="AW7" s="24" t="s">
        <v>102</v>
      </c>
      <c r="AX7" s="24" t="s">
        <v>102</v>
      </c>
      <c r="AY7" s="24">
        <v>113.72</v>
      </c>
      <c r="AZ7" s="24" t="s">
        <v>102</v>
      </c>
      <c r="BA7" s="24" t="s">
        <v>102</v>
      </c>
      <c r="BB7" s="24" t="s">
        <v>102</v>
      </c>
      <c r="BC7" s="24" t="s">
        <v>102</v>
      </c>
      <c r="BD7" s="24">
        <v>39.82</v>
      </c>
      <c r="BE7" s="24">
        <v>42.02</v>
      </c>
      <c r="BF7" s="24" t="s">
        <v>102</v>
      </c>
      <c r="BG7" s="24" t="s">
        <v>102</v>
      </c>
      <c r="BH7" s="24" t="s">
        <v>102</v>
      </c>
      <c r="BI7" s="24" t="s">
        <v>102</v>
      </c>
      <c r="BJ7" s="24">
        <v>0</v>
      </c>
      <c r="BK7" s="24" t="s">
        <v>102</v>
      </c>
      <c r="BL7" s="24" t="s">
        <v>102</v>
      </c>
      <c r="BM7" s="24" t="s">
        <v>102</v>
      </c>
      <c r="BN7" s="24" t="s">
        <v>102</v>
      </c>
      <c r="BO7" s="24">
        <v>743.31</v>
      </c>
      <c r="BP7" s="24">
        <v>785.1</v>
      </c>
      <c r="BQ7" s="24" t="s">
        <v>102</v>
      </c>
      <c r="BR7" s="24" t="s">
        <v>102</v>
      </c>
      <c r="BS7" s="24" t="s">
        <v>102</v>
      </c>
      <c r="BT7" s="24" t="s">
        <v>102</v>
      </c>
      <c r="BU7" s="24">
        <v>35.020000000000003</v>
      </c>
      <c r="BV7" s="24" t="s">
        <v>102</v>
      </c>
      <c r="BW7" s="24" t="s">
        <v>102</v>
      </c>
      <c r="BX7" s="24" t="s">
        <v>102</v>
      </c>
      <c r="BY7" s="24" t="s">
        <v>102</v>
      </c>
      <c r="BZ7" s="24">
        <v>61.15</v>
      </c>
      <c r="CA7" s="24">
        <v>56.93</v>
      </c>
      <c r="CB7" s="24" t="s">
        <v>102</v>
      </c>
      <c r="CC7" s="24" t="s">
        <v>102</v>
      </c>
      <c r="CD7" s="24" t="s">
        <v>102</v>
      </c>
      <c r="CE7" s="24" t="s">
        <v>102</v>
      </c>
      <c r="CF7" s="24">
        <v>494.34</v>
      </c>
      <c r="CG7" s="24" t="s">
        <v>102</v>
      </c>
      <c r="CH7" s="24" t="s">
        <v>102</v>
      </c>
      <c r="CI7" s="24" t="s">
        <v>102</v>
      </c>
      <c r="CJ7" s="24" t="s">
        <v>102</v>
      </c>
      <c r="CK7" s="24">
        <v>250.43</v>
      </c>
      <c r="CL7" s="24">
        <v>271.14999999999998</v>
      </c>
      <c r="CM7" s="24" t="s">
        <v>102</v>
      </c>
      <c r="CN7" s="24" t="s">
        <v>102</v>
      </c>
      <c r="CO7" s="24" t="s">
        <v>102</v>
      </c>
      <c r="CP7" s="24" t="s">
        <v>102</v>
      </c>
      <c r="CQ7" s="24">
        <v>58.67</v>
      </c>
      <c r="CR7" s="24" t="s">
        <v>102</v>
      </c>
      <c r="CS7" s="24" t="s">
        <v>102</v>
      </c>
      <c r="CT7" s="24" t="s">
        <v>102</v>
      </c>
      <c r="CU7" s="24" t="s">
        <v>102</v>
      </c>
      <c r="CV7" s="24">
        <v>52.63</v>
      </c>
      <c r="CW7" s="24">
        <v>49.87</v>
      </c>
      <c r="CX7" s="24" t="s">
        <v>102</v>
      </c>
      <c r="CY7" s="24" t="s">
        <v>102</v>
      </c>
      <c r="CZ7" s="24" t="s">
        <v>102</v>
      </c>
      <c r="DA7" s="24" t="s">
        <v>102</v>
      </c>
      <c r="DB7" s="24">
        <v>100</v>
      </c>
      <c r="DC7" s="24" t="s">
        <v>102</v>
      </c>
      <c r="DD7" s="24" t="s">
        <v>102</v>
      </c>
      <c r="DE7" s="24" t="s">
        <v>102</v>
      </c>
      <c r="DF7" s="24" t="s">
        <v>102</v>
      </c>
      <c r="DG7" s="24">
        <v>90.32</v>
      </c>
      <c r="DH7" s="24">
        <v>87.54</v>
      </c>
      <c r="DI7" s="24" t="s">
        <v>102</v>
      </c>
      <c r="DJ7" s="24" t="s">
        <v>102</v>
      </c>
      <c r="DK7" s="24" t="s">
        <v>102</v>
      </c>
      <c r="DL7" s="24" t="s">
        <v>102</v>
      </c>
      <c r="DM7" s="24">
        <v>5.3</v>
      </c>
      <c r="DN7" s="24" t="s">
        <v>102</v>
      </c>
      <c r="DO7" s="24" t="s">
        <v>102</v>
      </c>
      <c r="DP7" s="24" t="s">
        <v>102</v>
      </c>
      <c r="DQ7" s="24" t="s">
        <v>102</v>
      </c>
      <c r="DR7" s="24">
        <v>30.5</v>
      </c>
      <c r="DS7" s="24">
        <v>28.42</v>
      </c>
      <c r="DT7" s="24" t="s">
        <v>102</v>
      </c>
      <c r="DU7" s="24" t="s">
        <v>102</v>
      </c>
      <c r="DV7" s="24" t="s">
        <v>102</v>
      </c>
      <c r="DW7" s="24" t="s">
        <v>102</v>
      </c>
      <c r="DX7" s="24">
        <v>0</v>
      </c>
      <c r="DY7" s="24" t="s">
        <v>102</v>
      </c>
      <c r="DZ7" s="24" t="s">
        <v>102</v>
      </c>
      <c r="EA7" s="24" t="s">
        <v>102</v>
      </c>
      <c r="EB7" s="24" t="s">
        <v>102</v>
      </c>
      <c r="EC7" s="24">
        <v>0</v>
      </c>
      <c r="ED7" s="24">
        <v>0.08</v>
      </c>
      <c r="EE7" s="24" t="s">
        <v>102</v>
      </c>
      <c r="EF7" s="24" t="s">
        <v>102</v>
      </c>
      <c r="EG7" s="24" t="s">
        <v>102</v>
      </c>
      <c r="EH7" s="24" t="s">
        <v>102</v>
      </c>
      <c r="EI7" s="24">
        <v>0</v>
      </c>
      <c r="EJ7" s="24" t="s">
        <v>102</v>
      </c>
      <c r="EK7" s="24" t="s">
        <v>102</v>
      </c>
      <c r="EL7" s="24" t="s">
        <v>102</v>
      </c>
      <c r="EM7" s="24" t="s">
        <v>102</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2025-01-24T07:17:01Z</dcterms:created>
  <dcterms:modified xsi:type="dcterms:W3CDTF">2025-02-10T06:24:21Z</dcterms:modified>
  <cp:category/>
</cp:coreProperties>
</file>