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80 下水道（地域）済\"/>
    </mc:Choice>
  </mc:AlternateContent>
  <xr:revisionPtr revIDLastSave="0" documentId="13_ncr:1_{EF4F004F-5B48-4E31-A8B7-DE73FF2D0C2C}" xr6:coauthVersionLast="47" xr6:coauthVersionMax="47" xr10:uidLastSave="{00000000-0000-0000-0000-000000000000}"/>
  <workbookProtection workbookAlgorithmName="SHA-512" workbookHashValue="wb4ClPdJbNy69sMtzIRdemw85pdt/5bcXEul0QpvvABHEA351NBJqoECbU8qM5J+VXRySPJKq2io4gpmUOlI3g==" workbookSaltValue="ab4Lm/lJbyiogmP/QgGWwA==" workbookSpinCount="100000" lockStructure="1"/>
  <bookViews>
    <workbookView xWindow="-135" yWindow="-135" windowWidth="29070" windowHeight="157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<sst xmlns="http://schemas.openxmlformats.org/spreadsheetml/2006/main" count="247" uniqueCount="121">
  <si>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</si>
  <si>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</si>
  <si>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</si>
  <si>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</si>
  <si>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</si>
  <si>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</si>
  <si>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</si>
  <si>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</si>
  <si>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</si>
  <si>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</si>
  <si>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</si>
  <si>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</si>
  <si>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</si>
  <si>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</si>
  <si>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</si>
  <si>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</si>
  <si>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</si>
  <si>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</si>
  <si>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</si>
  <si>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</si>
  <si>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</si>
  <si>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</si>
  <si>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</si>
  <si>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</si>
  <si>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</si>
  <si>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</si>
  <si>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</si>
  <si>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</si>
  <si>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</si>
  <si>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</si>
  <si>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</si>
  <si>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</si>
  <si>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</si>
  <si>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</si>
  <si>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</si>
  <si>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</si>
  <si>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</si>
  <si>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</si>
  <si>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</si>
  <si>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</si>
  <si>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</si>
  <si>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</si>
  <si>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</si>
  <si>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</si>
  <si>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</si>
  <si>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</si>
  <si>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</si>
  <si>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</si>
  <si>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</si>
  <si>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</si>
  <si>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</si>
  <si>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</si>
  <si>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</si>
  <si>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</si>
  <si>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</si>
  <si>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</si>
  <si>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</si>
  <si>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</si>
  <si>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</si>
  <si>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</si>
  <si>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</si>
  <si>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</si>
  <si>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</si>
  <si>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</si>
  <si>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</si>
  <si>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</si>
  <si>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</si>
  <si>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</si>
  <si>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</si>
  <si>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</si>
  <si>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</si>
  <si>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</si>
  <si>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</si>
  <si>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</si>
  <si>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</si>
  <si>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</si>
  <si>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</si>
  <si>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</si>
  <si>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</si>
  <si>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</si>
  <si>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</si>
  <si>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</si>
  <si>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</si>
  <si>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</si>
  <si>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</si>
  <si>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</si>
  <si>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</si>
  <si>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</si>
  <si>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</si>
  <si>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</si>
  <si>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</si>
  <si>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</si>
  <si>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</si>
  <si>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</si>
  <si>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</si>
  <si>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</si>
  <si>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</si>
  <si>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</si>
  <si>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</si>
  <si>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</si>
  <si>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</si>
  <si>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</si>
  <si>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</si>
  <si>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</si>
  <si>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</si>
  <si>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</si>
  <si>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</si>
  <si>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</si>
  <si>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</si>
  <si>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</si>
  <si>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</si>
  <si>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</si>
  <si>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</si>
  <si>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</si>
  <si>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</si>
  <si>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</si>
  <si>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</si>
  <si>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</si>
  <si>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①収益的収支比率は、100％を下回っており、不足分を一般会計繰入金によって補っている状況にある。経費削減や使用料金を適正な水準に引き上げる等、経営改善を図っていく必要がある。
④企業債残高対事業規模比率は年々緩やかに減少傾向にあり改善されているが今後事業を推進するにあたり、地方債の増加が見込まれることから、経営改善に努める必要がある。
⑤経費回収率は、類似団体及び全国平均よりやや高い水準となっている。
⑥汚水処理原価は類似団体の平均値より低い結果となっている。
⑦施設利用率、⑧水洗化率は100％を維持している。</t>
    <phoneticPr fontId="4"/>
  </si>
  <si>
    <t>　平成14年度から実施している事業であり、今後は耐用年数を経過する浄化槽も増加することから、その修繕に要する費用も今後は見込む必要がある</t>
    <phoneticPr fontId="4"/>
  </si>
  <si>
    <t>　今後は耐用年数を経過する浄化槽も増加し、修繕に要する費用が増加する一方、人口減少による使用料金の収入の減少も考えられる為、経費の削減を図るとともに、使用料金の改定等を検討し、経営の改善策を模索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</si>
</sst>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A-484C-879A-EE86A3049C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3A-484C-879A-EE86A3049C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D2-4E10-B141-D62488A447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3D2-4E10-B141-D62488A447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91-453E-9834-409D24C258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EE91-453E-9834-409D24C258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75.55</c:v>
                </c:pt>
                <c:pt idx="1">
                  <c:v>79.52</c:v>
                </c:pt>
                <c:pt idx="2">
                  <c:v>78.75</c:v>
                </c:pt>
                <c:pt idx="3">
                  <c:v>80.790000000000006</c:v>
                </c:pt>
                <c:pt idx="4">
                  <c:v>73.13</c:v>
                </c:pt>
              </c:numCache>
            </c:numRef>
          </c:val>
          <c:extLst>
            <c:ext xmlns:c16="http://schemas.microsoft.com/office/drawing/2014/chart" uri="{C3380CC4-5D6E-409C-BE32-E72D297353CC}">
              <c16:uniqueId val="{00000000-8A72-43A5-9252-1957BE1934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2-43A5-9252-1957BE1934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0-4734-AC93-E5CE11B089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0-4734-AC93-E5CE11B089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7-4BE8-B473-EE82F93600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7-4BE8-B473-EE82F93600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0-413A-9FBC-6D525C3FE3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0-413A-9FBC-6D525C3FE3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0-4892-B34D-414EB46BC8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0-4892-B34D-414EB46BC8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810.48</c:v>
                </c:pt>
                <c:pt idx="1">
                  <c:v>793.55</c:v>
                </c:pt>
                <c:pt idx="2">
                  <c:v>794.7</c:v>
                </c:pt>
                <c:pt idx="3">
                  <c:v>789.61</c:v>
                </c:pt>
                <c:pt idx="4">
                  <c:v>738.31</c:v>
                </c:pt>
              </c:numCache>
            </c:numRef>
          </c:val>
          <c:extLst>
            <c:ext xmlns:c16="http://schemas.microsoft.com/office/drawing/2014/chart" uri="{C3380CC4-5D6E-409C-BE32-E72D297353CC}">
              <c16:uniqueId val="{00000000-06C7-4556-A5A4-31343DDE73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6C7-4556-A5A4-31343DDE73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68.95</c:v>
                </c:pt>
                <c:pt idx="1">
                  <c:v>70.86</c:v>
                </c:pt>
                <c:pt idx="2">
                  <c:v>70.22</c:v>
                </c:pt>
                <c:pt idx="3">
                  <c:v>71.47</c:v>
                </c:pt>
                <c:pt idx="4">
                  <c:v>60.87</c:v>
                </c:pt>
              </c:numCache>
            </c:numRef>
          </c:val>
          <c:extLst>
            <c:ext xmlns:c16="http://schemas.microsoft.com/office/drawing/2014/chart" uri="{C3380CC4-5D6E-409C-BE32-E72D297353CC}">
              <c16:uniqueId val="{00000000-8DC4-4721-9956-00150F0F71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DC4-4721-9956-00150F0F71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142.22</c:v>
                </c:pt>
                <c:pt idx="1">
                  <c:v>145.51</c:v>
                </c:pt>
                <c:pt idx="2">
                  <c:v>145.41999999999999</c:v>
                </c:pt>
                <c:pt idx="3">
                  <c:v>140.49</c:v>
                </c:pt>
                <c:pt idx="4">
                  <c:v>133.83000000000001</c:v>
                </c:pt>
              </c:numCache>
            </c:numRef>
          </c:val>
          <c:extLst>
            <c:ext xmlns:c16="http://schemas.microsoft.com/office/drawing/2014/chart" uri="{C3380CC4-5D6E-409C-BE32-E72D297353CC}">
              <c16:uniqueId val="{00000000-4536-45EB-A599-437E3AE09D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536-45EB-A599-437E3AE09D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睦沢町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6614</v>
      </c>
      <c r="AM8" s="45"/>
      <c r="AN8" s="45"/>
      <c r="AO8" s="45"/>
      <c r="AP8" s="45"/>
      <c r="AQ8" s="45"/>
      <c r="AR8" s="45"/>
      <c r="AS8" s="45"/>
      <c r="AT8" s="44">
        <f>データ!T6</f>
        <v>35.590000000000003</v>
      </c>
      <c r="AU8" s="44"/>
      <c r="AV8" s="44"/>
      <c r="AW8" s="44"/>
      <c r="AX8" s="44"/>
      <c r="AY8" s="44"/>
      <c r="AZ8" s="44"/>
      <c r="BA8" s="44"/>
      <c r="BB8" s="44">
        <f>データ!U6</f>
        <v>185.84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18.309999999999999</v>
      </c>
      <c r="Q10" s="44"/>
      <c r="R10" s="44"/>
      <c r="S10" s="44"/>
      <c r="T10" s="44"/>
      <c r="U10" s="44"/>
      <c r="V10" s="44"/>
      <c r="W10" s="44">
        <f>データ!Q6</f>
        <v>100</v>
      </c>
      <c r="X10" s="44"/>
      <c r="Y10" s="44"/>
      <c r="Z10" s="44"/>
      <c r="AA10" s="44"/>
      <c r="AB10" s="44"/>
      <c r="AC10" s="44"/>
      <c r="AD10" s="45">
        <f>データ!R6</f>
        <v>2750</v>
      </c>
      <c r="AE10" s="45"/>
      <c r="AF10" s="45"/>
      <c r="AG10" s="45"/>
      <c r="AH10" s="45"/>
      <c r="AI10" s="45"/>
      <c r="AJ10" s="45"/>
      <c r="AK10" s="2"/>
      <c r="AL10" s="45">
        <f>データ!V6</f>
        <v>1205</v>
      </c>
      <c r="AM10" s="45"/>
      <c r="AN10" s="45"/>
      <c r="AO10" s="45"/>
      <c r="AP10" s="45"/>
      <c r="AQ10" s="45"/>
      <c r="AR10" s="45"/>
      <c r="AS10" s="45"/>
      <c r="AT10" s="44">
        <f>データ!W6</f>
        <v>21.14</v>
      </c>
      <c r="AU10" s="44"/>
      <c r="AV10" s="44"/>
      <c r="AW10" s="44"/>
      <c r="AX10" s="44"/>
      <c r="AY10" s="44"/>
      <c r="AZ10" s="44"/>
      <c r="BA10" s="44"/>
      <c r="BB10" s="44">
        <f>データ!X6</f>
        <v>57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tHQyHIMTKnu/Obaq5IVRnZ7VqkYjJKFiOWWT6TX43T6Ntm7ccBDH+PtGCSZsw3ysFC9LLMhrgA6Imd3f/HIgDQ==" saltValue="ZwM2RuTcWBBc41Tq7WZo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124222</v>
      </c>
      <c r="D6" s="19">
        <f t="shared" si="3"/>
        <v>47</v>
      </c>
      <c r="E6" s="19">
        <f t="shared" si="3"/>
        <v>18</v>
      </c>
      <c r="F6" s="19">
        <f t="shared" si="3"/>
        <v>0</v>
      </c>
      <c r="G6" s="19">
        <f t="shared" si="3"/>
        <v>0</v>
      </c>
      <c r="H6" s="19" t="str">
        <f t="shared" si="3"/>
        <v>千葉県　睦沢町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18.309999999999999</v>
      </c>
      <c r="Q6" s="20">
        <f t="shared" si="3"/>
        <v>100</v>
      </c>
      <c r="R6" s="20">
        <f t="shared" si="3"/>
        <v>2750</v>
      </c>
      <c r="S6" s="20">
        <f t="shared" si="3"/>
        <v>6614</v>
      </c>
      <c r="T6" s="20">
        <f t="shared" si="3"/>
        <v>35.590000000000003</v>
      </c>
      <c r="U6" s="20">
        <f t="shared" si="3"/>
        <v>185.84</v>
      </c>
      <c r="V6" s="20">
        <f t="shared" si="3"/>
        <v>1205</v>
      </c>
      <c r="W6" s="20">
        <f t="shared" si="3"/>
        <v>21.14</v>
      </c>
      <c r="X6" s="20">
        <f t="shared" si="3"/>
        <v>57</v>
      </c>
      <c r="Y6" s="21">
        <f>IF(Y7="",NA(),Y7)</f>
        <v>75.55</v>
      </c>
      <c r="Z6" s="21">
        <f t="shared" ref="Z6:AH6" si="4">IF(Z7="",NA(),Z7)</f>
        <v>79.52</v>
      </c>
      <c r="AA6" s="21">
        <f t="shared" si="4"/>
        <v>78.75</v>
      </c>
      <c r="AB6" s="21">
        <f t="shared" si="4"/>
        <v>80.790000000000006</v>
      </c>
      <c r="AC6" s="21">
        <f t="shared" si="4"/>
        <v>73.13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810.48</v>
      </c>
      <c r="BG6" s="21">
        <f t="shared" ref="BG6:BO6" si="7">IF(BG7="",NA(),BG7)</f>
        <v>793.55</v>
      </c>
      <c r="BH6" s="21">
        <f t="shared" si="7"/>
        <v>794.7</v>
      </c>
      <c r="BI6" s="21">
        <f t="shared" si="7"/>
        <v>789.61</v>
      </c>
      <c r="BJ6" s="21">
        <f t="shared" si="7"/>
        <v>738.31</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68.95</v>
      </c>
      <c r="BR6" s="21">
        <f t="shared" ref="BR6:BZ6" si="8">IF(BR7="",NA(),BR7)</f>
        <v>70.86</v>
      </c>
      <c r="BS6" s="21">
        <f t="shared" si="8"/>
        <v>70.22</v>
      </c>
      <c r="BT6" s="21">
        <f t="shared" si="8"/>
        <v>71.47</v>
      </c>
      <c r="BU6" s="21">
        <f t="shared" si="8"/>
        <v>60.87</v>
      </c>
      <c r="BV6" s="21">
        <f t="shared" si="8"/>
        <v>62.5</v>
      </c>
      <c r="BW6" s="21">
        <f t="shared" si="8"/>
        <v>60.59</v>
      </c>
      <c r="BX6" s="21">
        <f t="shared" si="8"/>
        <v>60</v>
      </c>
      <c r="BY6" s="21">
        <f t="shared" si="8"/>
        <v>59.01</v>
      </c>
      <c r="BZ6" s="21">
        <f t="shared" si="8"/>
        <v>56.06</v>
      </c>
      <c r="CA6" s="20" t="str">
        <f>IF(CA7="","",IF(CA7="-","【-】","【"&amp;SUBSTITUTE(TEXT(CA7,"#,##0.00"),"-","△")&amp;"】"))</f>
        <v>【53.65】</v>
      </c>
      <c r="CB6" s="21">
        <f>IF(CB7="",NA(),CB7)</f>
        <v>142.22</v>
      </c>
      <c r="CC6" s="21">
        <f t="shared" ref="CC6:CK6" si="9">IF(CC7="",NA(),CC7)</f>
        <v>145.51</v>
      </c>
      <c r="CD6" s="21">
        <f t="shared" si="9"/>
        <v>145.41999999999999</v>
      </c>
      <c r="CE6" s="21">
        <f t="shared" si="9"/>
        <v>140.49</v>
      </c>
      <c r="CF6" s="21">
        <f t="shared" si="9"/>
        <v>133.83000000000001</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100</v>
      </c>
      <c r="CN6" s="21">
        <f t="shared" ref="CN6:CV6" si="10">IF(CN7="",NA(),CN7)</f>
        <v>100</v>
      </c>
      <c r="CO6" s="21">
        <f t="shared" si="10"/>
        <v>100</v>
      </c>
      <c r="CP6" s="21">
        <f t="shared" si="10"/>
        <v>100</v>
      </c>
      <c r="CQ6" s="21">
        <f t="shared" si="10"/>
        <v>100</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124222</v>
      </c>
      <c r="D7" s="23">
        <v>47</v>
      </c>
      <c r="E7" s="23">
        <v>18</v>
      </c>
      <c r="F7" s="23">
        <v>0</v>
      </c>
      <c r="G7" s="23">
        <v>0</v>
      </c>
      <c r="H7" s="23" t="s">
        <v>99</v>
      </c>
      <c r="I7" s="23" t="s">
        <v>100</v>
      </c>
      <c r="J7" s="23" t="s">
        <v>101</v>
      </c>
      <c r="K7" s="23" t="s">
        <v>102</v>
      </c>
      <c r="L7" s="23" t="s">
        <v>103</v>
      </c>
      <c r="M7" s="23" t="s">
        <v>104</v>
      </c>
      <c r="N7" s="24" t="s">
        <v>105</v>
      </c>
      <c r="O7" s="24" t="s">
        <v>106</v>
      </c>
      <c r="P7" s="24">
        <v>18.309999999999999</v>
      </c>
      <c r="Q7" s="24">
        <v>100</v>
      </c>
      <c r="R7" s="24">
        <v>2750</v>
      </c>
      <c r="S7" s="24">
        <v>6614</v>
      </c>
      <c r="T7" s="24">
        <v>35.590000000000003</v>
      </c>
      <c r="U7" s="24">
        <v>185.84</v>
      </c>
      <c r="V7" s="24">
        <v>1205</v>
      </c>
      <c r="W7" s="24">
        <v>21.14</v>
      </c>
      <c r="X7" s="24">
        <v>57</v>
      </c>
      <c r="Y7" s="24">
        <v>75.55</v>
      </c>
      <c r="Z7" s="24">
        <v>79.52</v>
      </c>
      <c r="AA7" s="24">
        <v>78.75</v>
      </c>
      <c r="AB7" s="24">
        <v>80.790000000000006</v>
      </c>
      <c r="AC7" s="24">
        <v>73.13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810.48</v>
      </c>
      <c r="BG7" s="24">
        <v>793.55</v>
      </c>
      <c r="BH7" s="24">
        <v>794.7</v>
      </c>
      <c r="BI7" s="24">
        <v>789.61</v>
      </c>
      <c r="BJ7" s="24">
        <v>738.31</v>
      </c>
      <c r="BK7" s="24">
        <v>270.57</v>
      </c>
      <c r="BL7" s="24">
        <v>294.27</v>
      </c>
      <c r="BM7" s="24">
        <v>294.08999999999997</v>
      </c>
      <c r="BN7" s="24">
        <v>294.08999999999997</v>
      </c>
      <c r="BO7" s="24">
        <v>338.47</v>
      </c>
      <c r="BP7" s="24">
        <v>349.83</v>
      </c>
      <c r="BQ7" s="24">
        <v>68.95</v>
      </c>
      <c r="BR7" s="24">
        <v>70.86</v>
      </c>
      <c r="BS7" s="24">
        <v>70.22</v>
      </c>
      <c r="BT7" s="24">
        <v>71.47</v>
      </c>
      <c r="BU7" s="24">
        <v>60.87</v>
      </c>
      <c r="BV7" s="24">
        <v>62.5</v>
      </c>
      <c r="BW7" s="24">
        <v>60.59</v>
      </c>
      <c r="BX7" s="24">
        <v>60</v>
      </c>
      <c r="BY7" s="24">
        <v>59.01</v>
      </c>
      <c r="BZ7" s="24">
        <v>56.06</v>
      </c>
      <c r="CA7" s="24">
        <v>53.65</v>
      </c>
      <c r="CB7" s="24">
        <v>142.22</v>
      </c>
      <c r="CC7" s="24">
        <v>145.51</v>
      </c>
      <c r="CD7" s="24">
        <v>145.41999999999999</v>
      </c>
      <c r="CE7" s="24">
        <v>140.49</v>
      </c>
      <c r="CF7" s="24">
        <v>133.83000000000001</v>
      </c>
      <c r="CG7" s="24">
        <v>269.33</v>
      </c>
      <c r="CH7" s="24">
        <v>280.23</v>
      </c>
      <c r="CI7" s="24">
        <v>282.70999999999998</v>
      </c>
      <c r="CJ7" s="24">
        <v>291.82</v>
      </c>
      <c r="CK7" s="24">
        <v>304.36</v>
      </c>
      <c r="CL7" s="24">
        <v>307.86</v>
      </c>
      <c r="CM7" s="24">
        <v>100</v>
      </c>
      <c r="CN7" s="24">
        <v>100</v>
      </c>
      <c r="CO7" s="24">
        <v>100</v>
      </c>
      <c r="CP7" s="24">
        <v>100</v>
      </c>
      <c r="CQ7" s="24">
        <v>100</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2025-01-24T07:40:27Z</dcterms:created>
  <dcterms:modified xsi:type="dcterms:W3CDTF">2025-02-07T04:18:59Z</dcterms:modified>
  <cp:category/>
</cp:coreProperties>
</file>