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stfs02\01170_市町村課$\01_所属全体フォルダ\6理財班\41-公営企業\R06\07_経営比較分析表\02_経営比較分析表\04_市町村・組合→県\☑ 50 長柄町\"/>
    </mc:Choice>
  </mc:AlternateContent>
  <xr:revisionPtr revIDLastSave="0" documentId="13_ncr:1_{9B909BE4-CD84-47B3-B62A-CA17A13B09DC}" xr6:coauthVersionLast="47" xr6:coauthVersionMax="47" xr10:uidLastSave="{00000000-0000-0000-0000-000000000000}"/>
  <workbookProtection workbookAlgorithmName="SHA-512" workbookHashValue="xup6xqNEEz2tAn/fc5bDiBiprP4NmWd6TLMFhmZkenkyU8TsIV4SKM8rPonFTPSacEy9yertKYGFrkt/95H7Ow==" workbookSaltValue="qa0P5QmFjI4UiSr1+3nXFg==" workbookSpinCount="100000" lockStructure="1"/>
  <bookViews>
    <workbookView xWindow="-12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H86" i="4"/>
  <c r="E86" i="4"/>
  <c r="AT10" i="4"/>
  <c r="AL10" i="4"/>
  <c r="I10" i="4"/>
</calcChain>
</file>

<file path=xl/sharedStrings.xml><?xml version="1.0" encoding="utf-8"?>
<sst xmlns="http://schemas.openxmlformats.org/spreadsheetml/2006/main" count="247" uniqueCount="120">
  <si>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</si>
  <si>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</si>
  <si>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</si>
  <si>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</si>
  <si>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</si>
  <si>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</si>
  <si>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</si>
  <si>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</si>
  <si>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</si>
  <si>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</si>
  <si>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</si>
  <si>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</si>
  <si>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</si>
  <si>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</si>
  <si>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</si>
  <si>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</si>
  <si>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</si>
  <si>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</si>
  <si>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</si>
  <si>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</si>
  <si>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</si>
  <si>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</si>
  <si>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</si>
  <si>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</si>
  <si>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</si>
  <si>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</si>
  <si>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</si>
  <si>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</si>
  <si>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</si>
  <si>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</si>
  <si>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</si>
  <si>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</si>
  <si>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</si>
  <si>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</si>
  <si>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</si>
  <si>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</si>
  <si>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</si>
  <si>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</si>
  <si>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</si>
  <si>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</si>
  <si>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</si>
  <si>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</si>
  <si>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</si>
  <si>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</si>
  <si>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</si>
  <si>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</si>
  <si>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</si>
  <si>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</si>
  <si>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</si>
  <si>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</si>
  <si>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</si>
  <si>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</si>
  <si>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</si>
  <si>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</si>
  <si>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</si>
  <si>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</si>
  <si>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</si>
  <si>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</si>
  <si>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</si>
  <si>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</si>
  <si>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</si>
  <si>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</si>
  <si>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</si>
  <si>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</si>
  <si>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</si>
  <si>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</si>
  <si>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</si>
  <si>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</si>
  <si>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</si>
  <si>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</si>
  <si>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</si>
  <si>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</si>
  <si>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</si>
  <si>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</si>
  <si>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</si>
  <si>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</si>
  <si>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</si>
  <si>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</si>
  <si>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</si>
  <si>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</si>
  <si>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</si>
  <si>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</si>
  <si>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</si>
  <si>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</si>
  <si>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</si>
  <si>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</si>
  <si>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</si>
  <si>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</si>
  <si>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</si>
  <si>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</si>
  <si>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</si>
  <si>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</si>
  <si>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</si>
  <si>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</si>
  <si>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</si>
  <si>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</si>
  <si>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</si>
  <si>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</si>
  <si>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長柄町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</si>
  <si>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</si>
  <si>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</si>
  <si>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</si>
  <si>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</si>
  <si>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</si>
  <si>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</si>
  <si>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</si>
  <si>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</si>
  <si>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</si>
  <si>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</si>
  <si>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</si>
  <si>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</si>
  <si>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</si>
  <si>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</si>
  <si>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</si>
  <si>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</si>
  <si>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</si>
  <si>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</si>
  <si>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①収益的収支比率について、数値が100％未満であり、一般会計繰入金で補填している状況である。
更なる浄化槽修繕費の削減、修繕費等に充てる財源の確保など経営改善が必要である。
⑤経費回収率について、数値が100％未満であり、汚水処理に係る費用が使用料以外の収入により賄われている状況である。適正な使用料収入の確保及び汚水処理費の削減が必要である。
⑥汚水処理原価について、当団体は横ばいとなっており、また類似団体平均以下である。明確な数値基準はないと考えられるが、置かれている状況を把握し、経営改善を図っていく必要がある。
⑦施設利用率について、当団体は横ばいとなっており、また類似団体平均以下である。明確な数値基準はないと考えられるが、置かれている状況を把握し、経営改善を図っていく必要がある。
⑧水洗化率について、当団体は100％である。今後も維持してことが重要である。</t>
    <phoneticPr fontId="4"/>
  </si>
  <si>
    <t>管渠について、維持管理は個人負担であり、当団体では把握はしていない。
浄化槽本体について、平成16年度の事業開始から現在20年目となるが耐用年数を超えるものはない。
また、経年劣化等による部分的な破損が見られるものについては、その都度修繕を実施している。老朽化に対して具体的な対応計画は作成していないが、今後必要に応じて作成を検討する。</t>
    <phoneticPr fontId="4"/>
  </si>
  <si>
    <t>人口減少は今後も見込まれるが、新規設置基数による使用人数の増加と使用水量の微増は望まれる。また、経年劣化による修繕費の増加も見込まれる。使用料金の改定等を実施し、経営改善を図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</si>
</sst>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BA-4DD2-A40C-D969A1CE912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1BA-4DD2-A40C-D969A1CE912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47.18</c:v>
                </c:pt>
                <c:pt idx="1">
                  <c:v>46.1</c:v>
                </c:pt>
                <c:pt idx="2">
                  <c:v>44.94</c:v>
                </c:pt>
                <c:pt idx="3">
                  <c:v>44.09</c:v>
                </c:pt>
                <c:pt idx="4">
                  <c:v>45.97</c:v>
                </c:pt>
              </c:numCache>
            </c:numRef>
          </c:val>
          <c:extLst>
            <c:ext xmlns:c16="http://schemas.microsoft.com/office/drawing/2014/chart" uri="{C3380CC4-5D6E-409C-BE32-E72D297353CC}">
              <c16:uniqueId val="{00000000-DD8B-43C6-AA73-267C367D431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59.64</c:v>
                </c:pt>
                <c:pt idx="1">
                  <c:v>58.19</c:v>
                </c:pt>
                <c:pt idx="2">
                  <c:v>56.52</c:v>
                </c:pt>
                <c:pt idx="3">
                  <c:v>88.45</c:v>
                </c:pt>
                <c:pt idx="4">
                  <c:v>54.08</c:v>
                </c:pt>
              </c:numCache>
            </c:numRef>
          </c:val>
          <c:smooth val="0"/>
          <c:extLst>
            <c:ext xmlns:c16="http://schemas.microsoft.com/office/drawing/2014/chart" uri="{C3380CC4-5D6E-409C-BE32-E72D297353CC}">
              <c16:uniqueId val="{00000001-DD8B-43C6-AA73-267C367D431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DD2-4A80-BB7F-013B81461F7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90.63</c:v>
                </c:pt>
                <c:pt idx="1">
                  <c:v>87.8</c:v>
                </c:pt>
                <c:pt idx="2">
                  <c:v>89.17</c:v>
                </c:pt>
                <c:pt idx="3">
                  <c:v>90.34</c:v>
                </c:pt>
                <c:pt idx="4">
                  <c:v>90.57</c:v>
                </c:pt>
              </c:numCache>
            </c:numRef>
          </c:val>
          <c:smooth val="0"/>
          <c:extLst>
            <c:ext xmlns:c16="http://schemas.microsoft.com/office/drawing/2014/chart" uri="{C3380CC4-5D6E-409C-BE32-E72D297353CC}">
              <c16:uniqueId val="{00000001-5DD2-4A80-BB7F-013B81461F7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73</c:v>
                </c:pt>
                <c:pt idx="1">
                  <c:v>73.599999999999994</c:v>
                </c:pt>
                <c:pt idx="2">
                  <c:v>73.23</c:v>
                </c:pt>
                <c:pt idx="3">
                  <c:v>71.62</c:v>
                </c:pt>
                <c:pt idx="4">
                  <c:v>64.45</c:v>
                </c:pt>
              </c:numCache>
            </c:numRef>
          </c:val>
          <c:extLst>
            <c:ext xmlns:c16="http://schemas.microsoft.com/office/drawing/2014/chart" uri="{C3380CC4-5D6E-409C-BE32-E72D297353CC}">
              <c16:uniqueId val="{00000000-367C-4901-AE18-468FA85C2B4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7C-4901-AE18-468FA85C2B4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12-4F12-974B-748EC5A1BD1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12-4F12-974B-748EC5A1BD1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D1-4CFC-948A-7E3E0F69677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D1-4CFC-948A-7E3E0F69677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6E-499B-9EDC-8C85A031FDC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6E-499B-9EDC-8C85A031FDC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59-4D80-BB25-1F106A9E79F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59-4D80-BB25-1F106A9E79F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863.2</c:v>
                </c:pt>
                <c:pt idx="1">
                  <c:v>840.36</c:v>
                </c:pt>
                <c:pt idx="2">
                  <c:v>796.81</c:v>
                </c:pt>
                <c:pt idx="3">
                  <c:v>820.23</c:v>
                </c:pt>
                <c:pt idx="4">
                  <c:v>751.43</c:v>
                </c:pt>
              </c:numCache>
            </c:numRef>
          </c:val>
          <c:extLst>
            <c:ext xmlns:c16="http://schemas.microsoft.com/office/drawing/2014/chart" uri="{C3380CC4-5D6E-409C-BE32-E72D297353CC}">
              <c16:uniqueId val="{00000000-8439-4262-A7D1-FE930DF5C5A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270.57</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8439-4262-A7D1-FE930DF5C5A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76.3</c:v>
                </c:pt>
                <c:pt idx="1">
                  <c:v>70.39</c:v>
                </c:pt>
                <c:pt idx="2">
                  <c:v>70.489999999999995</c:v>
                </c:pt>
                <c:pt idx="3">
                  <c:v>70.12</c:v>
                </c:pt>
                <c:pt idx="4">
                  <c:v>77.03</c:v>
                </c:pt>
              </c:numCache>
            </c:numRef>
          </c:val>
          <c:extLst>
            <c:ext xmlns:c16="http://schemas.microsoft.com/office/drawing/2014/chart" uri="{C3380CC4-5D6E-409C-BE32-E72D297353CC}">
              <c16:uniqueId val="{00000000-BA0D-4A4E-BBDF-6853553A623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62.5</c:v>
                </c:pt>
                <c:pt idx="1">
                  <c:v>60.59</c:v>
                </c:pt>
                <c:pt idx="2">
                  <c:v>60</c:v>
                </c:pt>
                <c:pt idx="3">
                  <c:v>59.01</c:v>
                </c:pt>
                <c:pt idx="4">
                  <c:v>56.06</c:v>
                </c:pt>
              </c:numCache>
            </c:numRef>
          </c:val>
          <c:smooth val="0"/>
          <c:extLst>
            <c:ext xmlns:c16="http://schemas.microsoft.com/office/drawing/2014/chart" uri="{C3380CC4-5D6E-409C-BE32-E72D297353CC}">
              <c16:uniqueId val="{00000001-BA0D-4A4E-BBDF-6853553A623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212.77</c:v>
                </c:pt>
                <c:pt idx="1">
                  <c:v>231.72</c:v>
                </c:pt>
                <c:pt idx="2">
                  <c:v>232.84</c:v>
                </c:pt>
                <c:pt idx="3">
                  <c:v>226.95</c:v>
                </c:pt>
                <c:pt idx="4">
                  <c:v>210.18</c:v>
                </c:pt>
              </c:numCache>
            </c:numRef>
          </c:val>
          <c:extLst>
            <c:ext xmlns:c16="http://schemas.microsoft.com/office/drawing/2014/chart" uri="{C3380CC4-5D6E-409C-BE32-E72D297353CC}">
              <c16:uniqueId val="{00000000-7C79-45D4-8898-DE78292FDAA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269.33</c:v>
                </c:pt>
                <c:pt idx="1">
                  <c:v>280.23</c:v>
                </c:pt>
                <c:pt idx="2">
                  <c:v>282.70999999999998</c:v>
                </c:pt>
                <c:pt idx="3">
                  <c:v>291.82</c:v>
                </c:pt>
                <c:pt idx="4">
                  <c:v>304.36</c:v>
                </c:pt>
              </c:numCache>
            </c:numRef>
          </c:val>
          <c:smooth val="0"/>
          <c:extLst>
            <c:ext xmlns:c16="http://schemas.microsoft.com/office/drawing/2014/chart" uri="{C3380CC4-5D6E-409C-BE32-E72D297353CC}">
              <c16:uniqueId val="{00000001-7C79-45D4-8898-DE78292FDAA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千葉県　長柄町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54">
        <f>データ!S6</f>
        <v>6316</v>
      </c>
      <c r="AM8" s="54"/>
      <c r="AN8" s="54"/>
      <c r="AO8" s="54"/>
      <c r="AP8" s="54"/>
      <c r="AQ8" s="54"/>
      <c r="AR8" s="54"/>
      <c r="AS8" s="54"/>
      <c r="AT8" s="53">
        <f>データ!T6</f>
        <v>47.11</v>
      </c>
      <c r="AU8" s="53"/>
      <c r="AV8" s="53"/>
      <c r="AW8" s="53"/>
      <c r="AX8" s="53"/>
      <c r="AY8" s="53"/>
      <c r="AZ8" s="53"/>
      <c r="BA8" s="53"/>
      <c r="BB8" s="53">
        <f>データ!U6</f>
        <v>134.07</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25.38</v>
      </c>
      <c r="Q10" s="53"/>
      <c r="R10" s="53"/>
      <c r="S10" s="53"/>
      <c r="T10" s="53"/>
      <c r="U10" s="53"/>
      <c r="V10" s="53"/>
      <c r="W10" s="53">
        <f>データ!Q6</f>
        <v>100</v>
      </c>
      <c r="X10" s="53"/>
      <c r="Y10" s="53"/>
      <c r="Z10" s="53"/>
      <c r="AA10" s="53"/>
      <c r="AB10" s="53"/>
      <c r="AC10" s="53"/>
      <c r="AD10" s="54">
        <f>データ!R6</f>
        <v>2750</v>
      </c>
      <c r="AE10" s="54"/>
      <c r="AF10" s="54"/>
      <c r="AG10" s="54"/>
      <c r="AH10" s="54"/>
      <c r="AI10" s="54"/>
      <c r="AJ10" s="54"/>
      <c r="AK10" s="2"/>
      <c r="AL10" s="54">
        <f>データ!V6</f>
        <v>1596</v>
      </c>
      <c r="AM10" s="54"/>
      <c r="AN10" s="54"/>
      <c r="AO10" s="54"/>
      <c r="AP10" s="54"/>
      <c r="AQ10" s="54"/>
      <c r="AR10" s="54"/>
      <c r="AS10" s="54"/>
      <c r="AT10" s="53">
        <f>データ!W6</f>
        <v>46.59</v>
      </c>
      <c r="AU10" s="53"/>
      <c r="AV10" s="53"/>
      <c r="AW10" s="53"/>
      <c r="AX10" s="53"/>
      <c r="AY10" s="53"/>
      <c r="AZ10" s="53"/>
      <c r="BA10" s="53"/>
      <c r="BB10" s="53">
        <f>データ!X6</f>
        <v>34.26</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【349.83】</v>
      </c>
      <c r="I86" s="12" t="str">
        <f>データ!CA6</f>
        <v>【53.65】</v>
      </c>
      <c r="J86" s="12" t="str">
        <f>データ!CL6</f>
        <v>【307.86】</v>
      </c>
      <c r="K86" s="12" t="str">
        <f>データ!CW6</f>
        <v>【54.61】</v>
      </c>
      <c r="L86" s="12" t="str">
        <f>データ!DH6</f>
        <v>【85.31】</v>
      </c>
      <c r="M86" s="12" t="s">
        <v>44</v>
      </c>
      <c r="N86" s="12" t="s">
        <v>44</v>
      </c>
      <c r="O86" s="12" t="str">
        <f>データ!EO6</f>
        <v>【-】</v>
      </c>
    </row>
  </sheetData>
  <sheetProtection algorithmName="SHA-512" hashValue="Xuk1CQSYuSy6V9bhCipxH+4731oObk7IBsnVI8Om2jXNYhPEPb9obiv7y/ykwKwi5NfHIJDXU6zxRRqzZ8tKRA==" saltValue="+rg8sydV4XaoJOF3UNefs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124265</v>
      </c>
      <c r="D6" s="19">
        <f t="shared" si="3"/>
        <v>47</v>
      </c>
      <c r="E6" s="19">
        <f t="shared" si="3"/>
        <v>18</v>
      </c>
      <c r="F6" s="19">
        <f t="shared" si="3"/>
        <v>0</v>
      </c>
      <c r="G6" s="19">
        <f t="shared" si="3"/>
        <v>0</v>
      </c>
      <c r="H6" s="19" t="str">
        <f t="shared" si="3"/>
        <v>千葉県　長柄町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25.38</v>
      </c>
      <c r="Q6" s="20">
        <f t="shared" si="3"/>
        <v>100</v>
      </c>
      <c r="R6" s="20">
        <f t="shared" si="3"/>
        <v>2750</v>
      </c>
      <c r="S6" s="20">
        <f t="shared" si="3"/>
        <v>6316</v>
      </c>
      <c r="T6" s="20">
        <f t="shared" si="3"/>
        <v>47.11</v>
      </c>
      <c r="U6" s="20">
        <f t="shared" si="3"/>
        <v>134.07</v>
      </c>
      <c r="V6" s="20">
        <f t="shared" si="3"/>
        <v>1596</v>
      </c>
      <c r="W6" s="20">
        <f t="shared" si="3"/>
        <v>46.59</v>
      </c>
      <c r="X6" s="20">
        <f t="shared" si="3"/>
        <v>34.26</v>
      </c>
      <c r="Y6" s="21">
        <f>IF(Y7="",NA(),Y7)</f>
        <v>73</v>
      </c>
      <c r="Z6" s="21">
        <f t="shared" ref="Z6:AH6" si="4">IF(Z7="",NA(),Z7)</f>
        <v>73.599999999999994</v>
      </c>
      <c r="AA6" s="21">
        <f t="shared" si="4"/>
        <v>73.23</v>
      </c>
      <c r="AB6" s="21">
        <f t="shared" si="4"/>
        <v>71.62</v>
      </c>
      <c r="AC6" s="21">
        <f t="shared" si="4"/>
        <v>64.45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863.2</v>
      </c>
      <c r="BG6" s="21">
        <f t="shared" ref="BG6:BO6" si="7">IF(BG7="",NA(),BG7)</f>
        <v>840.36</v>
      </c>
      <c r="BH6" s="21">
        <f t="shared" si="7"/>
        <v>796.81</v>
      </c>
      <c r="BI6" s="21">
        <f t="shared" si="7"/>
        <v>820.23</v>
      </c>
      <c r="BJ6" s="21">
        <f t="shared" si="7"/>
        <v>751.43</v>
      </c>
      <c r="BK6" s="21">
        <f t="shared" si="7"/>
        <v>270.57</v>
      </c>
      <c r="BL6" s="21">
        <f t="shared" si="7"/>
        <v>294.27</v>
      </c>
      <c r="BM6" s="21">
        <f t="shared" si="7"/>
        <v>294.08999999999997</v>
      </c>
      <c r="BN6" s="21">
        <f t="shared" si="7"/>
        <v>294.08999999999997</v>
      </c>
      <c r="BO6" s="21">
        <f t="shared" si="7"/>
        <v>338.47</v>
      </c>
      <c r="BP6" s="20" t="str">
        <f>IF(BP7="","",IF(BP7="-","【-】","【"&amp;SUBSTITUTE(TEXT(BP7,"#,##0.00"),"-","△")&amp;"】"))</f>
        <v>【349.83】</v>
      </c>
      <c r="BQ6" s="21">
        <f>IF(BQ7="",NA(),BQ7)</f>
        <v>76.3</v>
      </c>
      <c r="BR6" s="21">
        <f t="shared" ref="BR6:BZ6" si="8">IF(BR7="",NA(),BR7)</f>
        <v>70.39</v>
      </c>
      <c r="BS6" s="21">
        <f t="shared" si="8"/>
        <v>70.489999999999995</v>
      </c>
      <c r="BT6" s="21">
        <f t="shared" si="8"/>
        <v>70.12</v>
      </c>
      <c r="BU6" s="21">
        <f t="shared" si="8"/>
        <v>77.03</v>
      </c>
      <c r="BV6" s="21">
        <f t="shared" si="8"/>
        <v>62.5</v>
      </c>
      <c r="BW6" s="21">
        <f t="shared" si="8"/>
        <v>60.59</v>
      </c>
      <c r="BX6" s="21">
        <f t="shared" si="8"/>
        <v>60</v>
      </c>
      <c r="BY6" s="21">
        <f t="shared" si="8"/>
        <v>59.01</v>
      </c>
      <c r="BZ6" s="21">
        <f t="shared" si="8"/>
        <v>56.06</v>
      </c>
      <c r="CA6" s="20" t="str">
        <f>IF(CA7="","",IF(CA7="-","【-】","【"&amp;SUBSTITUTE(TEXT(CA7,"#,##0.00"),"-","△")&amp;"】"))</f>
        <v>【53.65】</v>
      </c>
      <c r="CB6" s="21">
        <f>IF(CB7="",NA(),CB7)</f>
        <v>212.77</v>
      </c>
      <c r="CC6" s="21">
        <f t="shared" ref="CC6:CK6" si="9">IF(CC7="",NA(),CC7)</f>
        <v>231.72</v>
      </c>
      <c r="CD6" s="21">
        <f t="shared" si="9"/>
        <v>232.84</v>
      </c>
      <c r="CE6" s="21">
        <f t="shared" si="9"/>
        <v>226.95</v>
      </c>
      <c r="CF6" s="21">
        <f t="shared" si="9"/>
        <v>210.18</v>
      </c>
      <c r="CG6" s="21">
        <f t="shared" si="9"/>
        <v>269.33</v>
      </c>
      <c r="CH6" s="21">
        <f t="shared" si="9"/>
        <v>280.23</v>
      </c>
      <c r="CI6" s="21">
        <f t="shared" si="9"/>
        <v>282.70999999999998</v>
      </c>
      <c r="CJ6" s="21">
        <f t="shared" si="9"/>
        <v>291.82</v>
      </c>
      <c r="CK6" s="21">
        <f t="shared" si="9"/>
        <v>304.36</v>
      </c>
      <c r="CL6" s="20" t="str">
        <f>IF(CL7="","",IF(CL7="-","【-】","【"&amp;SUBSTITUTE(TEXT(CL7,"#,##0.00"),"-","△")&amp;"】"))</f>
        <v>【307.86】</v>
      </c>
      <c r="CM6" s="21">
        <f>IF(CM7="",NA(),CM7)</f>
        <v>47.18</v>
      </c>
      <c r="CN6" s="21">
        <f t="shared" ref="CN6:CV6" si="10">IF(CN7="",NA(),CN7)</f>
        <v>46.1</v>
      </c>
      <c r="CO6" s="21">
        <f t="shared" si="10"/>
        <v>44.94</v>
      </c>
      <c r="CP6" s="21">
        <f t="shared" si="10"/>
        <v>44.09</v>
      </c>
      <c r="CQ6" s="21">
        <f t="shared" si="10"/>
        <v>45.97</v>
      </c>
      <c r="CR6" s="21">
        <f t="shared" si="10"/>
        <v>59.64</v>
      </c>
      <c r="CS6" s="21">
        <f t="shared" si="10"/>
        <v>58.19</v>
      </c>
      <c r="CT6" s="21">
        <f t="shared" si="10"/>
        <v>56.52</v>
      </c>
      <c r="CU6" s="21">
        <f t="shared" si="10"/>
        <v>88.45</v>
      </c>
      <c r="CV6" s="21">
        <f t="shared" si="10"/>
        <v>54.08</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90.63</v>
      </c>
      <c r="DD6" s="21">
        <f t="shared" si="11"/>
        <v>87.8</v>
      </c>
      <c r="DE6" s="21">
        <f t="shared" si="11"/>
        <v>89.17</v>
      </c>
      <c r="DF6" s="21">
        <f t="shared" si="11"/>
        <v>90.34</v>
      </c>
      <c r="DG6" s="21">
        <f t="shared" si="11"/>
        <v>90.57</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124265</v>
      </c>
      <c r="D7" s="23">
        <v>47</v>
      </c>
      <c r="E7" s="23">
        <v>18</v>
      </c>
      <c r="F7" s="23">
        <v>0</v>
      </c>
      <c r="G7" s="23">
        <v>0</v>
      </c>
      <c r="H7" s="23" t="s">
        <v>98</v>
      </c>
      <c r="I7" s="23" t="s">
        <v>99</v>
      </c>
      <c r="J7" s="23" t="s">
        <v>100</v>
      </c>
      <c r="K7" s="23" t="s">
        <v>101</v>
      </c>
      <c r="L7" s="23" t="s">
        <v>102</v>
      </c>
      <c r="M7" s="23" t="s">
        <v>103</v>
      </c>
      <c r="N7" s="24" t="s">
        <v>104</v>
      </c>
      <c r="O7" s="24" t="s">
        <v>105</v>
      </c>
      <c r="P7" s="24">
        <v>25.38</v>
      </c>
      <c r="Q7" s="24">
        <v>100</v>
      </c>
      <c r="R7" s="24">
        <v>2750</v>
      </c>
      <c r="S7" s="24">
        <v>6316</v>
      </c>
      <c r="T7" s="24">
        <v>47.11</v>
      </c>
      <c r="U7" s="24">
        <v>134.07</v>
      </c>
      <c r="V7" s="24">
        <v>1596</v>
      </c>
      <c r="W7" s="24">
        <v>46.59</v>
      </c>
      <c r="X7" s="24">
        <v>34.26</v>
      </c>
      <c r="Y7" s="24">
        <v>73</v>
      </c>
      <c r="Z7" s="24">
        <v>73.599999999999994</v>
      </c>
      <c r="AA7" s="24">
        <v>73.23</v>
      </c>
      <c r="AB7" s="24">
        <v>71.62</v>
      </c>
      <c r="AC7" s="24">
        <v>64.45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863.2</v>
      </c>
      <c r="BG7" s="24">
        <v>840.36</v>
      </c>
      <c r="BH7" s="24">
        <v>796.81</v>
      </c>
      <c r="BI7" s="24">
        <v>820.23</v>
      </c>
      <c r="BJ7" s="24">
        <v>751.43</v>
      </c>
      <c r="BK7" s="24">
        <v>270.57</v>
      </c>
      <c r="BL7" s="24">
        <v>294.27</v>
      </c>
      <c r="BM7" s="24">
        <v>294.08999999999997</v>
      </c>
      <c r="BN7" s="24">
        <v>294.08999999999997</v>
      </c>
      <c r="BO7" s="24">
        <v>338.47</v>
      </c>
      <c r="BP7" s="24">
        <v>349.83</v>
      </c>
      <c r="BQ7" s="24">
        <v>76.3</v>
      </c>
      <c r="BR7" s="24">
        <v>70.39</v>
      </c>
      <c r="BS7" s="24">
        <v>70.489999999999995</v>
      </c>
      <c r="BT7" s="24">
        <v>70.12</v>
      </c>
      <c r="BU7" s="24">
        <v>77.03</v>
      </c>
      <c r="BV7" s="24">
        <v>62.5</v>
      </c>
      <c r="BW7" s="24">
        <v>60.59</v>
      </c>
      <c r="BX7" s="24">
        <v>60</v>
      </c>
      <c r="BY7" s="24">
        <v>59.01</v>
      </c>
      <c r="BZ7" s="24">
        <v>56.06</v>
      </c>
      <c r="CA7" s="24">
        <v>53.65</v>
      </c>
      <c r="CB7" s="24">
        <v>212.77</v>
      </c>
      <c r="CC7" s="24">
        <v>231.72</v>
      </c>
      <c r="CD7" s="24">
        <v>232.84</v>
      </c>
      <c r="CE7" s="24">
        <v>226.95</v>
      </c>
      <c r="CF7" s="24">
        <v>210.18</v>
      </c>
      <c r="CG7" s="24">
        <v>269.33</v>
      </c>
      <c r="CH7" s="24">
        <v>280.23</v>
      </c>
      <c r="CI7" s="24">
        <v>282.70999999999998</v>
      </c>
      <c r="CJ7" s="24">
        <v>291.82</v>
      </c>
      <c r="CK7" s="24">
        <v>304.36</v>
      </c>
      <c r="CL7" s="24">
        <v>307.86</v>
      </c>
      <c r="CM7" s="24">
        <v>47.18</v>
      </c>
      <c r="CN7" s="24">
        <v>46.1</v>
      </c>
      <c r="CO7" s="24">
        <v>44.94</v>
      </c>
      <c r="CP7" s="24">
        <v>44.09</v>
      </c>
      <c r="CQ7" s="24">
        <v>45.97</v>
      </c>
      <c r="CR7" s="24">
        <v>59.64</v>
      </c>
      <c r="CS7" s="24">
        <v>58.19</v>
      </c>
      <c r="CT7" s="24">
        <v>56.52</v>
      </c>
      <c r="CU7" s="24">
        <v>88.45</v>
      </c>
      <c r="CV7" s="24">
        <v>54.08</v>
      </c>
      <c r="CW7" s="24">
        <v>54.61</v>
      </c>
      <c r="CX7" s="24">
        <v>100</v>
      </c>
      <c r="CY7" s="24">
        <v>100</v>
      </c>
      <c r="CZ7" s="24">
        <v>100</v>
      </c>
      <c r="DA7" s="24">
        <v>100</v>
      </c>
      <c r="DB7" s="24">
        <v>100</v>
      </c>
      <c r="DC7" s="24">
        <v>90.63</v>
      </c>
      <c r="DD7" s="24">
        <v>87.8</v>
      </c>
      <c r="DE7" s="24">
        <v>89.17</v>
      </c>
      <c r="DF7" s="24">
        <v>90.34</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114</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2025-01-24T07:40:27Z</dcterms:created>
  <dcterms:modified xsi:type="dcterms:W3CDTF">2025-01-28T06:41:26Z</dcterms:modified>
  <cp:category/>
</cp:coreProperties>
</file>