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E1EE2E8F-7E54-4B72-8F61-D90C4F08DB10}" xr6:coauthVersionLast="47" xr6:coauthVersionMax="47" xr10:uidLastSave="{00000000-0000-0000-0000-000000000000}"/>
  <workbookProtection workbookAlgorithmName="SHA-512" workbookHashValue="cTymcfB+KiY/mOKvqWwfeozCh3nUr/hS5HKWL25LESJee+fTYEi9zY/nC15Tic8K2mV9lmEo7gVGSkmlKwRBkw==" workbookSaltValue="DJaFcx21N3rdewRtjk8+5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AL10" i="4"/>
  <c r="BB8" i="4"/>
  <c r="AT8" i="4"/>
  <c r="AL8" i="4"/>
  <c r="AD8" i="4"/>
  <c r="W8" i="4"/>
  <c r="P8" i="4"/>
  <c r="I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<sst xmlns="http://schemas.openxmlformats.org/spreadsheetml/2006/main" count="228" uniqueCount="114">
  <si>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</si>
  <si>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</si>
  <si>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</si>
  <si>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</si>
  <si>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</si>
  <si>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</si>
  <si>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</si>
  <si>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</si>
  <si>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</si>
  <si>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</si>
  <si>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</si>
  <si>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</si>
  <si>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</si>
  <si>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</si>
  <si>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</si>
  <si>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</si>
  <si>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</si>
  <si>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</si>
  <si>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</si>
  <si>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</si>
  <si>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</si>
  <si>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</si>
  <si>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</si>
  <si>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</si>
  <si>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</si>
  <si>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</si>
  <si>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</si>
  <si>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</si>
  <si>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</si>
  <si>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</si>
  <si>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</si>
  <si>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</si>
  <si>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</si>
  <si>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</si>
  <si>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</si>
  <si>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</si>
  <si>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</si>
  <si>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</si>
  <si>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</si>
  <si>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</si>
  <si>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</si>
  <si>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</si>
  <si>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</si>
  <si>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</si>
  <si>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</si>
  <si>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</si>
  <si>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</si>
  <si>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</si>
  <si>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</si>
  <si>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</si>
  <si>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</si>
  <si>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</si>
  <si>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</si>
  <si>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</si>
  <si>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</si>
  <si>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</si>
  <si>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</si>
  <si>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</si>
  <si>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</si>
  <si>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</si>
  <si>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</si>
  <si>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</si>
  <si>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</si>
  <si>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</si>
  <si>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</si>
  <si>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</si>
  <si>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</si>
  <si>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</si>
  <si>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</si>
  <si>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</si>
  <si>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</si>
  <si>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</si>
  <si>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</si>
  <si>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</si>
  <si>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</si>
  <si>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</si>
  <si>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</si>
  <si>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</si>
  <si>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</si>
  <si>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</si>
  <si>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</si>
  <si>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</si>
  <si>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</si>
  <si>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</si>
  <si>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</si>
  <si>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</si>
  <si>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</si>
  <si>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</si>
  <si>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</si>
  <si>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</si>
  <si>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</si>
  <si>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</si>
  <si>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</si>
  <si>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大多喜町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</si>
  <si>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</si>
  <si>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</si>
  <si>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</si>
  <si>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</si>
  <si>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</si>
  <si>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</si>
  <si>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</si>
  <si>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</si>
  <si>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</si>
  <si>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</si>
  <si>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</si>
  <si>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</si>
  <si>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</si>
  <si>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</si>
  <si>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</si>
  <si>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</si>
  <si>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</si>
  <si>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５年度は、収益面では給水人口の減少に伴い給水収益は減となったものの、他会計及び県補助金の増により全体として増額となった。費用面では、動力費については減となったものの、修繕費や路面復旧費に加え、インボイス制度対応に係る委託料や統合協議会負担金の増のため全体的に大幅な増額となり、純損失が発生した。
　また、経営については、依然として料金回収率が低く、給水収益以外の収入割合が高い状況である。累積欠損金が発生していないことから概ね健全な運営となっているが、流動比率が高くないことから資金の増加に努め、支払能力を確保していく必要がある。
　給水収益に対する企業債残高は若干減少したものの、令和３年度の浄水場施設設備の更新に伴う起債借入を実施したことから依然として高い値となっている。
　給水原価が高い主な理由としては、減価償却費や受水費が高額となっているためであるが、減価償却費については、本町は面積が広く起伏のある地形であることから、加圧や減圧など多くの施設が必要となることによるものである。また、受水費については、基本料金162.97円/ｍ3、使用料金26.70円/ｍ3であり、受水量を減らしても受水費の削減が困難なことによるものである。
　施設利用率は高く、適正規模の施設であると考えられる。有収率は年間を通して漏水調査を実施し、早急な修繕に着手していることから、類似団体よりも高く、配水した水が給水収益に結びついている。</t>
    <phoneticPr fontId="4"/>
  </si>
  <si>
    <t>　法定耐用年数を超えた管路が多く、有収率は類似団体の平均値よりも高いものの、管路の経年劣化が進行していることから、計画的な更新を推進する必要がある。
　また、有形固定資産減価償却率については類似団体平均値とほぼ同水準である。
　夷隅地域水道事業統合・広域化基本計画に基づき、施設設備の更新を進める。</t>
    <phoneticPr fontId="4"/>
  </si>
  <si>
    <t>　給水収益・給水量は人口減少に伴い共に減少の傾向にある。
　経常費用については、ほぼ横ばいの状況であり、これ以上の経費削減については困難な状況である。
　今後、施設更新に要する財源を確保することが重要な課題となっているが、本町水道料金は県内事業体と比較しても高料金に位置していることから、料金改定については見送っている。　
　このような中で、夷隅地域２市２町が同様の課題を抱えていることから、末端給水事業統合に向けた協議を重ねた結果、令和７年４月に事業統合を行い、夷隅郡市広域市町村圏事務組合に水道局を設置することとなった。
　この広域化により業務の効率化や経費削減を図るとともに、老朽施設の更新など建設的かつ積極的な事業運営を行い、将来的な安定給水につなげることを目指す。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</si>
</sst>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0.15</c:v>
                </c:pt>
                <c:pt idx="2">
                  <c:v>0.55000000000000004</c:v>
                </c:pt>
                <c:pt idx="3">
                  <c:v>0.87</c:v>
                </c:pt>
                <c:pt idx="4">
                  <c:v>0.88</c:v>
                </c:pt>
              </c:numCache>
            </c:numRef>
          </c:val>
          <c:extLst>
            <c:ext xmlns:c16="http://schemas.microsoft.com/office/drawing/2014/chart" uri="{C3380CC4-5D6E-409C-BE32-E72D297353CC}">
              <c16:uniqueId val="{00000000-5D3B-438E-9A2B-91F55739E6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D3B-438E-9A2B-91F55739E6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68.87</c:v>
                </c:pt>
                <c:pt idx="1">
                  <c:v>68.680000000000007</c:v>
                </c:pt>
                <c:pt idx="2">
                  <c:v>68.849999999999994</c:v>
                </c:pt>
                <c:pt idx="3">
                  <c:v>69.58</c:v>
                </c:pt>
                <c:pt idx="4">
                  <c:v>68.22</c:v>
                </c:pt>
              </c:numCache>
            </c:numRef>
          </c:val>
          <c:extLst>
            <c:ext xmlns:c16="http://schemas.microsoft.com/office/drawing/2014/chart" uri="{C3380CC4-5D6E-409C-BE32-E72D297353CC}">
              <c16:uniqueId val="{00000000-0FFE-467D-AE94-626C170935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0FFE-467D-AE94-626C170935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87.72</c:v>
                </c:pt>
                <c:pt idx="1">
                  <c:v>87.84</c:v>
                </c:pt>
                <c:pt idx="2">
                  <c:v>85.58</c:v>
                </c:pt>
                <c:pt idx="3">
                  <c:v>83.52</c:v>
                </c:pt>
                <c:pt idx="4">
                  <c:v>83.77</c:v>
                </c:pt>
              </c:numCache>
            </c:numRef>
          </c:val>
          <c:extLst>
            <c:ext xmlns:c16="http://schemas.microsoft.com/office/drawing/2014/chart" uri="{C3380CC4-5D6E-409C-BE32-E72D297353CC}">
              <c16:uniqueId val="{00000000-A3EF-4E95-BF35-22CE7A0761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A3EF-4E95-BF35-22CE7A0761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101.91</c:v>
                </c:pt>
                <c:pt idx="1">
                  <c:v>101.23</c:v>
                </c:pt>
                <c:pt idx="2">
                  <c:v>99.2</c:v>
                </c:pt>
                <c:pt idx="3">
                  <c:v>100.14</c:v>
                </c:pt>
                <c:pt idx="4">
                  <c:v>98.94</c:v>
                </c:pt>
              </c:numCache>
            </c:numRef>
          </c:val>
          <c:extLst>
            <c:ext xmlns:c16="http://schemas.microsoft.com/office/drawing/2014/chart" uri="{C3380CC4-5D6E-409C-BE32-E72D297353CC}">
              <c16:uniqueId val="{00000000-E8D2-4F21-9A73-BE3EC5DCB9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8D2-4F21-9A73-BE3EC5DCB9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52.71</c:v>
                </c:pt>
                <c:pt idx="1">
                  <c:v>54.4</c:v>
                </c:pt>
                <c:pt idx="2">
                  <c:v>48.42</c:v>
                </c:pt>
                <c:pt idx="3">
                  <c:v>49.79</c:v>
                </c:pt>
                <c:pt idx="4">
                  <c:v>51.03</c:v>
                </c:pt>
              </c:numCache>
            </c:numRef>
          </c:val>
          <c:extLst>
            <c:ext xmlns:c16="http://schemas.microsoft.com/office/drawing/2014/chart" uri="{C3380CC4-5D6E-409C-BE32-E72D297353CC}">
              <c16:uniqueId val="{00000000-D944-4F7D-BFFD-1194A3FE9C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944-4F7D-BFFD-1194A3FE9C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24.17</c:v>
                </c:pt>
                <c:pt idx="1">
                  <c:v>24.77</c:v>
                </c:pt>
                <c:pt idx="2">
                  <c:v>29.04</c:v>
                </c:pt>
                <c:pt idx="3">
                  <c:v>30.63</c:v>
                </c:pt>
                <c:pt idx="4">
                  <c:v>30.22</c:v>
                </c:pt>
              </c:numCache>
            </c:numRef>
          </c:val>
          <c:extLst>
            <c:ext xmlns:c16="http://schemas.microsoft.com/office/drawing/2014/chart" uri="{C3380CC4-5D6E-409C-BE32-E72D297353CC}">
              <c16:uniqueId val="{00000000-3AF6-4598-A764-7B66D16F4F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AF6-4598-A764-7B66D16F4F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AB-42D2-AFF3-6410E56F4A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6BAB-42D2-AFF3-6410E56F4A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173.82</c:v>
                </c:pt>
                <c:pt idx="1">
                  <c:v>168.42</c:v>
                </c:pt>
                <c:pt idx="2">
                  <c:v>237.33</c:v>
                </c:pt>
                <c:pt idx="3">
                  <c:v>218.2</c:v>
                </c:pt>
                <c:pt idx="4">
                  <c:v>187.86</c:v>
                </c:pt>
              </c:numCache>
            </c:numRef>
          </c:val>
          <c:extLst>
            <c:ext xmlns:c16="http://schemas.microsoft.com/office/drawing/2014/chart" uri="{C3380CC4-5D6E-409C-BE32-E72D297353CC}">
              <c16:uniqueId val="{00000000-4736-490D-967C-B9F2A5D234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736-490D-967C-B9F2A5D234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465.43</c:v>
                </c:pt>
                <c:pt idx="1">
                  <c:v>649.97</c:v>
                </c:pt>
                <c:pt idx="2">
                  <c:v>814.61</c:v>
                </c:pt>
                <c:pt idx="3">
                  <c:v>753.66</c:v>
                </c:pt>
                <c:pt idx="4">
                  <c:v>746.53</c:v>
                </c:pt>
              </c:numCache>
            </c:numRef>
          </c:val>
          <c:extLst>
            <c:ext xmlns:c16="http://schemas.microsoft.com/office/drawing/2014/chart" uri="{C3380CC4-5D6E-409C-BE32-E72D297353CC}">
              <c16:uniqueId val="{00000000-6981-4044-8172-68AB903FAD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6981-4044-8172-68AB903FAD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69.069999999999993</c:v>
                </c:pt>
                <c:pt idx="1">
                  <c:v>68.06</c:v>
                </c:pt>
                <c:pt idx="2">
                  <c:v>61.33</c:v>
                </c:pt>
                <c:pt idx="3">
                  <c:v>63.05</c:v>
                </c:pt>
                <c:pt idx="4">
                  <c:v>61.08</c:v>
                </c:pt>
              </c:numCache>
            </c:numRef>
          </c:val>
          <c:extLst>
            <c:ext xmlns:c16="http://schemas.microsoft.com/office/drawing/2014/chart" uri="{C3380CC4-5D6E-409C-BE32-E72D297353CC}">
              <c16:uniqueId val="{00000000-7108-43FD-99B1-D73C3446EC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7108-43FD-99B1-D73C3446EC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407.67</c:v>
                </c:pt>
                <c:pt idx="1">
                  <c:v>409.29</c:v>
                </c:pt>
                <c:pt idx="2">
                  <c:v>426.14</c:v>
                </c:pt>
                <c:pt idx="3">
                  <c:v>446.61</c:v>
                </c:pt>
                <c:pt idx="4">
                  <c:v>462.31</c:v>
                </c:pt>
              </c:numCache>
            </c:numRef>
          </c:val>
          <c:extLst>
            <c:ext xmlns:c16="http://schemas.microsoft.com/office/drawing/2014/chart" uri="{C3380CC4-5D6E-409C-BE32-E72D297353CC}">
              <c16:uniqueId val="{00000000-99B9-418D-8A24-059B0A2416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9B9-418D-8A24-059B0A2416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大多喜町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8164</v>
      </c>
      <c r="AM8" s="44"/>
      <c r="AN8" s="44"/>
      <c r="AO8" s="44"/>
      <c r="AP8" s="44"/>
      <c r="AQ8" s="44"/>
      <c r="AR8" s="44"/>
      <c r="AS8" s="44"/>
      <c r="AT8" s="45">
        <f>データ!$S$6</f>
        <v>129.87</v>
      </c>
      <c r="AU8" s="46"/>
      <c r="AV8" s="46"/>
      <c r="AW8" s="46"/>
      <c r="AX8" s="46"/>
      <c r="AY8" s="46"/>
      <c r="AZ8" s="46"/>
      <c r="BA8" s="46"/>
      <c r="BB8" s="47">
        <f>データ!$T$6</f>
        <v>62.86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47.62</v>
      </c>
      <c r="J10" s="46"/>
      <c r="K10" s="46"/>
      <c r="L10" s="46"/>
      <c r="M10" s="46"/>
      <c r="N10" s="46"/>
      <c r="O10" s="80"/>
      <c r="P10" s="47">
        <f>データ!$P$6</f>
        <v>91.04</v>
      </c>
      <c r="Q10" s="47"/>
      <c r="R10" s="47"/>
      <c r="S10" s="47"/>
      <c r="T10" s="47"/>
      <c r="U10" s="47"/>
      <c r="V10" s="47"/>
      <c r="W10" s="44">
        <f>データ!$Q$6</f>
        <v>4994</v>
      </c>
      <c r="X10" s="44"/>
      <c r="Y10" s="44"/>
      <c r="Z10" s="44"/>
      <c r="AA10" s="44"/>
      <c r="AB10" s="44"/>
      <c r="AC10" s="44"/>
      <c r="AD10" s="2"/>
      <c r="AE10" s="2"/>
      <c r="AF10" s="2"/>
      <c r="AG10" s="2"/>
      <c r="AH10" s="2"/>
      <c r="AI10" s="2"/>
      <c r="AJ10" s="2"/>
      <c r="AK10" s="2"/>
      <c r="AL10" s="44">
        <f>データ!$U$6</f>
        <v>7349</v>
      </c>
      <c r="AM10" s="44"/>
      <c r="AN10" s="44"/>
      <c r="AO10" s="44"/>
      <c r="AP10" s="44"/>
      <c r="AQ10" s="44"/>
      <c r="AR10" s="44"/>
      <c r="AS10" s="44"/>
      <c r="AT10" s="45">
        <f>データ!$V$6</f>
        <v>128.9</v>
      </c>
      <c r="AU10" s="46"/>
      <c r="AV10" s="46"/>
      <c r="AW10" s="46"/>
      <c r="AX10" s="46"/>
      <c r="AY10" s="46"/>
      <c r="AZ10" s="46"/>
      <c r="BA10" s="46"/>
      <c r="BB10" s="47">
        <f>データ!$W$6</f>
        <v>57.01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9aLAalpRu4OWOlZQKdR1Si3MyYCqWmptWT2MOj24FMdWuaVkxj7JySYbw7XVrg8epq0DKEJkNcyp9KZphfeNw==" saltValue="+L4VNeH510miwtq49S81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124419</v>
      </c>
      <c r="D6" s="20">
        <f t="shared" si="3"/>
        <v>46</v>
      </c>
      <c r="E6" s="20">
        <f t="shared" si="3"/>
        <v>1</v>
      </c>
      <c r="F6" s="20">
        <f t="shared" si="3"/>
        <v>0</v>
      </c>
      <c r="G6" s="20">
        <f t="shared" si="3"/>
        <v>1</v>
      </c>
      <c r="H6" s="20" t="str">
        <f t="shared" si="3"/>
        <v>千葉県　大多喜町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47.62</v>
      </c>
      <c r="P6" s="21">
        <f t="shared" si="3"/>
        <v>91.04</v>
      </c>
      <c r="Q6" s="21">
        <f t="shared" si="3"/>
        <v>4994</v>
      </c>
      <c r="R6" s="21">
        <f t="shared" si="3"/>
        <v>8164</v>
      </c>
      <c r="S6" s="21">
        <f t="shared" si="3"/>
        <v>129.87</v>
      </c>
      <c r="T6" s="21">
        <f t="shared" si="3"/>
        <v>62.86</v>
      </c>
      <c r="U6" s="21">
        <f t="shared" si="3"/>
        <v>7349</v>
      </c>
      <c r="V6" s="21">
        <f t="shared" si="3"/>
        <v>128.9</v>
      </c>
      <c r="W6" s="21">
        <f t="shared" si="3"/>
        <v>57.01</v>
      </c>
      <c r="X6" s="22">
        <f>IF(X7="",NA(),X7)</f>
        <v>101.91</v>
      </c>
      <c r="Y6" s="22">
        <f t="shared" ref="Y6:AG6" si="4">IF(Y7="",NA(),Y7)</f>
        <v>101.23</v>
      </c>
      <c r="Z6" s="22">
        <f t="shared" si="4"/>
        <v>99.2</v>
      </c>
      <c r="AA6" s="22">
        <f t="shared" si="4"/>
        <v>100.14</v>
      </c>
      <c r="AB6" s="22">
        <f t="shared" si="4"/>
        <v>98.94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173.82</v>
      </c>
      <c r="AU6" s="22">
        <f t="shared" ref="AU6:BC6" si="6">IF(AU7="",NA(),AU7)</f>
        <v>168.42</v>
      </c>
      <c r="AV6" s="22">
        <f t="shared" si="6"/>
        <v>237.33</v>
      </c>
      <c r="AW6" s="22">
        <f t="shared" si="6"/>
        <v>218.2</v>
      </c>
      <c r="AX6" s="22">
        <f t="shared" si="6"/>
        <v>187.86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465.43</v>
      </c>
      <c r="BF6" s="22">
        <f t="shared" ref="BF6:BN6" si="7">IF(BF7="",NA(),BF7)</f>
        <v>649.97</v>
      </c>
      <c r="BG6" s="22">
        <f t="shared" si="7"/>
        <v>814.61</v>
      </c>
      <c r="BH6" s="22">
        <f t="shared" si="7"/>
        <v>753.66</v>
      </c>
      <c r="BI6" s="22">
        <f t="shared" si="7"/>
        <v>746.53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69.069999999999993</v>
      </c>
      <c r="BQ6" s="22">
        <f t="shared" ref="BQ6:BY6" si="8">IF(BQ7="",NA(),BQ7)</f>
        <v>68.06</v>
      </c>
      <c r="BR6" s="22">
        <f t="shared" si="8"/>
        <v>61.33</v>
      </c>
      <c r="BS6" s="22">
        <f t="shared" si="8"/>
        <v>63.05</v>
      </c>
      <c r="BT6" s="22">
        <f t="shared" si="8"/>
        <v>61.08</v>
      </c>
      <c r="BU6" s="22">
        <f t="shared" si="8"/>
        <v>87.11</v>
      </c>
      <c r="BV6" s="22">
        <f t="shared" si="8"/>
        <v>82.78</v>
      </c>
      <c r="BW6" s="22">
        <f t="shared" si="8"/>
        <v>84.82</v>
      </c>
      <c r="BX6" s="22">
        <f t="shared" si="8"/>
        <v>82.29</v>
      </c>
      <c r="BY6" s="22">
        <f t="shared" si="8"/>
        <v>84.16</v>
      </c>
      <c r="BZ6" s="21" t="str">
        <f>IF(BZ7="","",IF(BZ7="-","【-】","【"&amp;SUBSTITUTE(TEXT(BZ7,"#,##0.00"),"-","△")&amp;"】"))</f>
        <v>【97.82】</v>
      </c>
      <c r="CA6" s="22">
        <f>IF(CA7="",NA(),CA7)</f>
        <v>407.67</v>
      </c>
      <c r="CB6" s="22">
        <f t="shared" ref="CB6:CJ6" si="9">IF(CB7="",NA(),CB7)</f>
        <v>409.29</v>
      </c>
      <c r="CC6" s="22">
        <f t="shared" si="9"/>
        <v>426.14</v>
      </c>
      <c r="CD6" s="22">
        <f t="shared" si="9"/>
        <v>446.61</v>
      </c>
      <c r="CE6" s="22">
        <f t="shared" si="9"/>
        <v>462.31</v>
      </c>
      <c r="CF6" s="22">
        <f t="shared" si="9"/>
        <v>223.98</v>
      </c>
      <c r="CG6" s="22">
        <f t="shared" si="9"/>
        <v>225.09</v>
      </c>
      <c r="CH6" s="22">
        <f t="shared" si="9"/>
        <v>224.82</v>
      </c>
      <c r="CI6" s="22">
        <f t="shared" si="9"/>
        <v>230.85</v>
      </c>
      <c r="CJ6" s="22">
        <f t="shared" si="9"/>
        <v>230.21</v>
      </c>
      <c r="CK6" s="21" t="str">
        <f>IF(CK7="","",IF(CK7="-","【-】","【"&amp;SUBSTITUTE(TEXT(CK7,"#,##0.00"),"-","△")&amp;"】"))</f>
        <v>【177.56】</v>
      </c>
      <c r="CL6" s="22">
        <f>IF(CL7="",NA(),CL7)</f>
        <v>68.87</v>
      </c>
      <c r="CM6" s="22">
        <f t="shared" ref="CM6:CU6" si="10">IF(CM7="",NA(),CM7)</f>
        <v>68.680000000000007</v>
      </c>
      <c r="CN6" s="22">
        <f t="shared" si="10"/>
        <v>68.849999999999994</v>
      </c>
      <c r="CO6" s="22">
        <f t="shared" si="10"/>
        <v>69.58</v>
      </c>
      <c r="CP6" s="22">
        <f t="shared" si="10"/>
        <v>68.22</v>
      </c>
      <c r="CQ6" s="22">
        <f t="shared" si="10"/>
        <v>49.64</v>
      </c>
      <c r="CR6" s="22">
        <f t="shared" si="10"/>
        <v>49.38</v>
      </c>
      <c r="CS6" s="22">
        <f t="shared" si="10"/>
        <v>50.09</v>
      </c>
      <c r="CT6" s="22">
        <f t="shared" si="10"/>
        <v>50.1</v>
      </c>
      <c r="CU6" s="22">
        <f t="shared" si="10"/>
        <v>49.76</v>
      </c>
      <c r="CV6" s="21" t="str">
        <f>IF(CV7="","",IF(CV7="-","【-】","【"&amp;SUBSTITUTE(TEXT(CV7,"#,##0.00"),"-","△")&amp;"】"))</f>
        <v>【59.81】</v>
      </c>
      <c r="CW6" s="22">
        <f>IF(CW7="",NA(),CW7)</f>
        <v>87.72</v>
      </c>
      <c r="CX6" s="22">
        <f t="shared" ref="CX6:DF6" si="11">IF(CX7="",NA(),CX7)</f>
        <v>87.84</v>
      </c>
      <c r="CY6" s="22">
        <f t="shared" si="11"/>
        <v>85.58</v>
      </c>
      <c r="CZ6" s="22">
        <f t="shared" si="11"/>
        <v>83.52</v>
      </c>
      <c r="DA6" s="22">
        <f t="shared" si="11"/>
        <v>83.77</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52.71</v>
      </c>
      <c r="DI6" s="22">
        <f t="shared" ref="DI6:DQ6" si="12">IF(DI7="",NA(),DI7)</f>
        <v>54.4</v>
      </c>
      <c r="DJ6" s="22">
        <f t="shared" si="12"/>
        <v>48.42</v>
      </c>
      <c r="DK6" s="22">
        <f t="shared" si="12"/>
        <v>49.79</v>
      </c>
      <c r="DL6" s="22">
        <f t="shared" si="12"/>
        <v>51.03</v>
      </c>
      <c r="DM6" s="22">
        <f t="shared" si="12"/>
        <v>47.31</v>
      </c>
      <c r="DN6" s="22">
        <f t="shared" si="12"/>
        <v>47.5</v>
      </c>
      <c r="DO6" s="22">
        <f t="shared" si="12"/>
        <v>48.41</v>
      </c>
      <c r="DP6" s="22">
        <f t="shared" si="12"/>
        <v>50.02</v>
      </c>
      <c r="DQ6" s="22">
        <f t="shared" si="12"/>
        <v>51.38</v>
      </c>
      <c r="DR6" s="21" t="str">
        <f>IF(DR7="","",IF(DR7="-","【-】","【"&amp;SUBSTITUTE(TEXT(DR7,"#,##0.00"),"-","△")&amp;"】"))</f>
        <v>【52.02】</v>
      </c>
      <c r="DS6" s="22">
        <f>IF(DS7="",NA(),DS7)</f>
        <v>24.17</v>
      </c>
      <c r="DT6" s="22">
        <f t="shared" ref="DT6:EB6" si="13">IF(DT7="",NA(),DT7)</f>
        <v>24.77</v>
      </c>
      <c r="DU6" s="22">
        <f t="shared" si="13"/>
        <v>29.04</v>
      </c>
      <c r="DV6" s="22">
        <f t="shared" si="13"/>
        <v>30.63</v>
      </c>
      <c r="DW6" s="22">
        <f t="shared" si="13"/>
        <v>30.22</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0.32</v>
      </c>
      <c r="EE6" s="22">
        <f t="shared" ref="EE6:EM6" si="14">IF(EE7="",NA(),EE7)</f>
        <v>0.15</v>
      </c>
      <c r="EF6" s="22">
        <f t="shared" si="14"/>
        <v>0.55000000000000004</v>
      </c>
      <c r="EG6" s="22">
        <f t="shared" si="14"/>
        <v>0.87</v>
      </c>
      <c r="EH6" s="22">
        <f t="shared" si="14"/>
        <v>0.88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124419</v>
      </c>
      <c r="D7" s="24">
        <v>46</v>
      </c>
      <c r="E7" s="24">
        <v>1</v>
      </c>
      <c r="F7" s="24">
        <v>0</v>
      </c>
      <c r="G7" s="24">
        <v>1</v>
      </c>
      <c r="H7" s="24" t="s">
        <v>93</v>
      </c>
      <c r="I7" s="24" t="s">
        <v>94</v>
      </c>
      <c r="J7" s="24" t="s">
        <v>95</v>
      </c>
      <c r="K7" s="24" t="s">
        <v>96</v>
      </c>
      <c r="L7" s="24" t="s">
        <v>97</v>
      </c>
      <c r="M7" s="24" t="s">
        <v>98</v>
      </c>
      <c r="N7" s="25" t="s">
        <v>99</v>
      </c>
      <c r="O7" s="25">
        <v>47.62</v>
      </c>
      <c r="P7" s="25">
        <v>91.04</v>
      </c>
      <c r="Q7" s="25">
        <v>4994</v>
      </c>
      <c r="R7" s="25">
        <v>8164</v>
      </c>
      <c r="S7" s="25">
        <v>129.87</v>
      </c>
      <c r="T7" s="25">
        <v>62.86</v>
      </c>
      <c r="U7" s="25">
        <v>7349</v>
      </c>
      <c r="V7" s="25">
        <v>128.9</v>
      </c>
      <c r="W7" s="25">
        <v>57.01</v>
      </c>
      <c r="X7" s="25">
        <v>101.91</v>
      </c>
      <c r="Y7" s="25">
        <v>101.23</v>
      </c>
      <c r="Z7" s="25">
        <v>99.2</v>
      </c>
      <c r="AA7" s="25">
        <v>100.14</v>
      </c>
      <c r="AB7" s="25">
        <v>98.94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173.82</v>
      </c>
      <c r="AU7" s="25">
        <v>168.42</v>
      </c>
      <c r="AV7" s="25">
        <v>237.33</v>
      </c>
      <c r="AW7" s="25">
        <v>218.2</v>
      </c>
      <c r="AX7" s="25">
        <v>187.86</v>
      </c>
      <c r="AY7" s="25">
        <v>301.04000000000002</v>
      </c>
      <c r="AZ7" s="25">
        <v>305.08</v>
      </c>
      <c r="BA7" s="25">
        <v>305.33999999999997</v>
      </c>
      <c r="BB7" s="25">
        <v>310.01</v>
      </c>
      <c r="BC7" s="25">
        <v>311.12</v>
      </c>
      <c r="BD7" s="25">
        <v>243.36</v>
      </c>
      <c r="BE7" s="25">
        <v>465.43</v>
      </c>
      <c r="BF7" s="25">
        <v>649.97</v>
      </c>
      <c r="BG7" s="25">
        <v>814.61</v>
      </c>
      <c r="BH7" s="25">
        <v>753.66</v>
      </c>
      <c r="BI7" s="25">
        <v>746.53</v>
      </c>
      <c r="BJ7" s="25">
        <v>551.62</v>
      </c>
      <c r="BK7" s="25">
        <v>585.59</v>
      </c>
      <c r="BL7" s="25">
        <v>561.34</v>
      </c>
      <c r="BM7" s="25">
        <v>538.33000000000004</v>
      </c>
      <c r="BN7" s="25">
        <v>515.14</v>
      </c>
      <c r="BO7" s="25">
        <v>265.93</v>
      </c>
      <c r="BP7" s="25">
        <v>69.069999999999993</v>
      </c>
      <c r="BQ7" s="25">
        <v>68.06</v>
      </c>
      <c r="BR7" s="25">
        <v>61.33</v>
      </c>
      <c r="BS7" s="25">
        <v>63.05</v>
      </c>
      <c r="BT7" s="25">
        <v>61.08</v>
      </c>
      <c r="BU7" s="25">
        <v>87.11</v>
      </c>
      <c r="BV7" s="25">
        <v>82.78</v>
      </c>
      <c r="BW7" s="25">
        <v>84.82</v>
      </c>
      <c r="BX7" s="25">
        <v>82.29</v>
      </c>
      <c r="BY7" s="25">
        <v>84.16</v>
      </c>
      <c r="BZ7" s="25">
        <v>97.82</v>
      </c>
      <c r="CA7" s="25">
        <v>407.67</v>
      </c>
      <c r="CB7" s="25">
        <v>409.29</v>
      </c>
      <c r="CC7" s="25">
        <v>426.14</v>
      </c>
      <c r="CD7" s="25">
        <v>446.61</v>
      </c>
      <c r="CE7" s="25">
        <v>462.31</v>
      </c>
      <c r="CF7" s="25">
        <v>223.98</v>
      </c>
      <c r="CG7" s="25">
        <v>225.09</v>
      </c>
      <c r="CH7" s="25">
        <v>224.82</v>
      </c>
      <c r="CI7" s="25">
        <v>230.85</v>
      </c>
      <c r="CJ7" s="25">
        <v>230.21</v>
      </c>
      <c r="CK7" s="25">
        <v>177.56</v>
      </c>
      <c r="CL7" s="25">
        <v>68.87</v>
      </c>
      <c r="CM7" s="25">
        <v>68.680000000000007</v>
      </c>
      <c r="CN7" s="25">
        <v>68.849999999999994</v>
      </c>
      <c r="CO7" s="25">
        <v>69.58</v>
      </c>
      <c r="CP7" s="25">
        <v>68.22</v>
      </c>
      <c r="CQ7" s="25">
        <v>49.64</v>
      </c>
      <c r="CR7" s="25">
        <v>49.38</v>
      </c>
      <c r="CS7" s="25">
        <v>50.09</v>
      </c>
      <c r="CT7" s="25">
        <v>50.1</v>
      </c>
      <c r="CU7" s="25">
        <v>49.76</v>
      </c>
      <c r="CV7" s="25">
        <v>59.81</v>
      </c>
      <c r="CW7" s="25">
        <v>87.72</v>
      </c>
      <c r="CX7" s="25">
        <v>87.84</v>
      </c>
      <c r="CY7" s="25">
        <v>85.58</v>
      </c>
      <c r="CZ7" s="25">
        <v>83.52</v>
      </c>
      <c r="DA7" s="25">
        <v>83.77</v>
      </c>
      <c r="DB7" s="25">
        <v>78.09</v>
      </c>
      <c r="DC7" s="25">
        <v>78.010000000000005</v>
      </c>
      <c r="DD7" s="25">
        <v>77.599999999999994</v>
      </c>
      <c r="DE7" s="25">
        <v>77.3</v>
      </c>
      <c r="DF7" s="25">
        <v>76.64</v>
      </c>
      <c r="DG7" s="25">
        <v>89.42</v>
      </c>
      <c r="DH7" s="25">
        <v>52.71</v>
      </c>
      <c r="DI7" s="25">
        <v>54.4</v>
      </c>
      <c r="DJ7" s="25">
        <v>48.42</v>
      </c>
      <c r="DK7" s="25">
        <v>49.79</v>
      </c>
      <c r="DL7" s="25">
        <v>51.03</v>
      </c>
      <c r="DM7" s="25">
        <v>47.31</v>
      </c>
      <c r="DN7" s="25">
        <v>47.5</v>
      </c>
      <c r="DO7" s="25">
        <v>48.41</v>
      </c>
      <c r="DP7" s="25">
        <v>50.02</v>
      </c>
      <c r="DQ7" s="25">
        <v>51.38</v>
      </c>
      <c r="DR7" s="25">
        <v>52.02</v>
      </c>
      <c r="DS7" s="25">
        <v>24.17</v>
      </c>
      <c r="DT7" s="25">
        <v>24.77</v>
      </c>
      <c r="DU7" s="25">
        <v>29.04</v>
      </c>
      <c r="DV7" s="25">
        <v>30.63</v>
      </c>
      <c r="DW7" s="25">
        <v>30.22</v>
      </c>
      <c r="DX7" s="25">
        <v>16.77</v>
      </c>
      <c r="DY7" s="25">
        <v>17.399999999999999</v>
      </c>
      <c r="DZ7" s="25">
        <v>18.64</v>
      </c>
      <c r="EA7" s="25">
        <v>19.510000000000002</v>
      </c>
      <c r="EB7" s="25">
        <v>21.6</v>
      </c>
      <c r="EC7" s="25">
        <v>25.37</v>
      </c>
      <c r="ED7" s="25">
        <v>0.32</v>
      </c>
      <c r="EE7" s="25">
        <v>0.15</v>
      </c>
      <c r="EF7" s="25">
        <v>0.55000000000000004</v>
      </c>
      <c r="EG7" s="25">
        <v>0.87</v>
      </c>
      <c r="EH7" s="25">
        <v>0.88</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2025-01-29T04:26:49Z</cp:lastPrinted>
  <dcterms:created xsi:type="dcterms:W3CDTF">2025-01-24T06:47:25Z</dcterms:created>
  <dcterms:modified xsi:type="dcterms:W3CDTF">2025-01-29T04:26:56Z</dcterms:modified>
  <cp:category/>
</cp:coreProperties>
</file>