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6E28ADDD-4B8F-46F1-AC43-D2D8CDCEFDC7}" xr6:coauthVersionLast="47" xr6:coauthVersionMax="47" xr10:uidLastSave="{00000000-0000-0000-0000-000000000000}"/>
  <workbookProtection workbookAlgorithmName="SHA-512" workbookHashValue="GC0MKclshw+K8d7Z8kh0KYW5UOJg4R7ICktwu7ix/7UpvUiSckA/jf8ftJ5bPnzWH51AaeOX0jmf68AlksKASg==" workbookSaltValue="0VYpekFDzQGDlXq/h0RQb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BB10" i="4"/>
  <c r="AT10" i="4"/>
  <c r="AL10" i="4"/>
  <c r="P10" i="4"/>
  <c r="I10" i="4"/>
  <c r="AD8" i="4"/>
  <c r="W8" i="4"/>
  <c r="P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<sst xmlns="http://schemas.openxmlformats.org/spreadsheetml/2006/main" count="228" uniqueCount="113">
  <si>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</si>
  <si>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</si>
  <si>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</si>
  <si>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</si>
  <si>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</si>
  <si>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</si>
  <si>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</si>
  <si>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</si>
  <si>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</si>
  <si>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</si>
  <si>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</si>
  <si>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</si>
  <si>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</si>
  <si>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</si>
  <si>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</si>
  <si>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</si>
  <si>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</si>
  <si>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</si>
  <si>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</si>
  <si>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</si>
  <si>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</si>
  <si>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</si>
  <si>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</si>
  <si>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</si>
  <si>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</si>
  <si>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</si>
  <si>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</si>
  <si>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</si>
  <si>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</si>
  <si>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</si>
  <si>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</si>
  <si>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</si>
  <si>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</si>
  <si>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</si>
  <si>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</si>
  <si>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</si>
  <si>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</si>
  <si>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</si>
  <si>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</si>
  <si>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</si>
  <si>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</si>
  <si>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</si>
  <si>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</si>
  <si>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</si>
  <si>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</si>
  <si>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</si>
  <si>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</si>
  <si>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</si>
  <si>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</si>
  <si>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</si>
  <si>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</si>
  <si>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</si>
  <si>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</si>
  <si>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</si>
  <si>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</si>
  <si>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</si>
  <si>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</si>
  <si>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</si>
  <si>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</si>
  <si>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</si>
  <si>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</si>
  <si>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</si>
  <si>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</si>
  <si>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</si>
  <si>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</si>
  <si>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</si>
  <si>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</si>
  <si>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</si>
  <si>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</si>
  <si>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</si>
  <si>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</si>
  <si>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</si>
  <si>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</si>
  <si>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</si>
  <si>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</si>
  <si>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</si>
  <si>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</si>
  <si>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</si>
  <si>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</si>
  <si>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</si>
  <si>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</si>
  <si>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</si>
  <si>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</si>
  <si>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</si>
  <si>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</si>
  <si>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</si>
  <si>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</si>
  <si>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</si>
  <si>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</si>
  <si>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</si>
  <si>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</si>
  <si>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</si>
  <si>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</si>
  <si>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御宿町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</si>
  <si>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</si>
  <si>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</si>
  <si>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</si>
  <si>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</si>
  <si>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</si>
  <si>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</si>
  <si>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</si>
  <si>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</si>
  <si>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</si>
  <si>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</si>
  <si>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</si>
  <si>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</si>
  <si>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</si>
  <si>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</si>
  <si>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</si>
  <si>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</si>
  <si>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水源である御宿ダムの貯水率が低下したことによる南房総広域水道企業団からの受水量の増加や物価高騰が影響し、経常費用は増加した。一方の収益も増加し経常収支比率も改善しているが、これは一般会計繰入金の金額が5,000千円から20,000千円となったことの影響が大きく、企業努力の成果は限定的と捉えるのが妥当である。これを裏付けるように料金回収率も低下し、全国平均を下回る状況となっている。給水人口の減少傾向や多量使用者が少ないなど地方に共通する課題に直面し、それらが給水原価の上昇にも表れている。したがって、料金の改定を検討・実施すべきであると認識している。なお、５か年連続の赤字となったものの欠損金は生じていないため、累積欠損金比率は０％が続いている。
　流動比率は、決算による確定申告消費税が還付から納付へ転じたことに加え、経常損失の連続で現金の減少が続いていることから、前年度よりも大幅に低下した。
　また、有収率については、漏水の早期発見・対応に努め、２年ぶりに90％を超える結果となった。今後も配水量の動向等を注視し、迅速な対応に努めたい。
　総じて令和５年度は、収益・費用ともに増加し、経常損失は前年度を上回る決算となった。次に述べるように建設改良費の増加が見込まれることから、営業費用を抑制し、補助金に依存しない収入の確保に努めなければならないと考える。
　</t>
    <rPh sb="1" eb="3">
      <t>スイゲン</t>
    </rPh>
    <rPh sb="6" eb="8">
      <t>オンジュク</t>
    </rPh>
    <rPh sb="11" eb="14">
      <t>チョスイリツ</t>
    </rPh>
    <rPh sb="15" eb="17">
      <t>テイカ</t>
    </rPh>
    <rPh sb="192" eb="196">
      <t>キュウスイジンコウ</t>
    </rPh>
    <rPh sb="197" eb="199">
      <t>ゲンショウ</t>
    </rPh>
    <rPh sb="199" eb="201">
      <t>ケイコウ</t>
    </rPh>
    <rPh sb="202" eb="207">
      <t>タリョウシヨウシャ</t>
    </rPh>
    <rPh sb="208" eb="209">
      <t>スク</t>
    </rPh>
    <rPh sb="213" eb="215">
      <t>チホウ</t>
    </rPh>
    <rPh sb="216" eb="218">
      <t>キョウツウ</t>
    </rPh>
    <rPh sb="220" eb="222">
      <t>カダイ</t>
    </rPh>
    <rPh sb="223" eb="225">
      <t>チョクメン</t>
    </rPh>
    <rPh sb="231" eb="235">
      <t>キュウスイゲンカ</t>
    </rPh>
    <rPh sb="236" eb="238">
      <t>ジョウショウ</t>
    </rPh>
    <rPh sb="240" eb="241">
      <t>アラワ</t>
    </rPh>
    <rPh sb="405" eb="408">
      <t>ユウシュウリツ</t>
    </rPh>
    <rPh sb="414" eb="416">
      <t>ロウスイ</t>
    </rPh>
    <rPh sb="417" eb="421">
      <t>ソウキハッケン</t>
    </rPh>
    <rPh sb="422" eb="424">
      <t>タイオウ</t>
    </rPh>
    <rPh sb="425" eb="426">
      <t>ツト</t>
    </rPh>
    <rPh sb="429" eb="430">
      <t>ネン</t>
    </rPh>
    <rPh sb="437" eb="438">
      <t>コ</t>
    </rPh>
    <rPh sb="440" eb="442">
      <t>ケッカ</t>
    </rPh>
    <rPh sb="447" eb="449">
      <t>コンゴ</t>
    </rPh>
    <rPh sb="450" eb="453">
      <t>ハイスイリョウ</t>
    </rPh>
    <rPh sb="454" eb="456">
      <t>ドウコウ</t>
    </rPh>
    <rPh sb="456" eb="457">
      <t>トウ</t>
    </rPh>
    <rPh sb="458" eb="460">
      <t>チュウシ</t>
    </rPh>
    <rPh sb="462" eb="464">
      <t>ジンソク</t>
    </rPh>
    <rPh sb="465" eb="467">
      <t>タイオウ</t>
    </rPh>
    <rPh sb="468" eb="469">
      <t>ツト</t>
    </rPh>
    <rPh sb="475" eb="476">
      <t>ソウ</t>
    </rPh>
    <rPh sb="478" eb="480">
      <t>レイワ</t>
    </rPh>
    <rPh sb="481" eb="483">
      <t>ネンド</t>
    </rPh>
    <rPh sb="485" eb="487">
      <t>シュウエキ</t>
    </rPh>
    <rPh sb="488" eb="490">
      <t>ヒヨウ</t>
    </rPh>
    <rPh sb="493" eb="495">
      <t>ゾウカ</t>
    </rPh>
    <rPh sb="497" eb="501">
      <t>ケイジョウソンシツ</t>
    </rPh>
    <rPh sb="502" eb="505">
      <t>ゼンネンド</t>
    </rPh>
    <rPh sb="506" eb="508">
      <t>ウワマワ</t>
    </rPh>
    <rPh sb="509" eb="511">
      <t>ケッサン</t>
    </rPh>
    <rPh sb="516" eb="517">
      <t>ツギ</t>
    </rPh>
    <rPh sb="518" eb="519">
      <t>ノ</t>
    </rPh>
    <rPh sb="524" eb="529">
      <t>ケンセツカイリョウヒ</t>
    </rPh>
    <rPh sb="530" eb="532">
      <t>ゾウカ</t>
    </rPh>
    <rPh sb="533" eb="535">
      <t>ミコ</t>
    </rPh>
    <rPh sb="543" eb="547">
      <t>エイギョウヒヨウ</t>
    </rPh>
    <rPh sb="548" eb="550">
      <t>ヨクセイ</t>
    </rPh>
    <rPh sb="552" eb="555">
      <t>ホジョキン</t>
    </rPh>
    <rPh sb="556" eb="558">
      <t>イゾン</t>
    </rPh>
    <rPh sb="561" eb="563">
      <t>シュウニュウ</t>
    </rPh>
    <rPh sb="564" eb="566">
      <t>カクホ</t>
    </rPh>
    <rPh sb="567" eb="568">
      <t>ツト</t>
    </rPh>
    <rPh sb="578" eb="579">
      <t>カンガ</t>
    </rPh>
    <phoneticPr fontId="4"/>
  </si>
  <si>
    <t>　給水区域内の管路の多くは事業開始時に布設したものであり、更新時期を迎えている。また、施設・設備の耐震化についても具体的な対策が求められているところである。
　このような状況において、令和４年度及び５年度に約800mにおよぶ送水管耐震化更新工事を行い、大規模な更新事業に着手した。これにより管路経年化率は低下し、それまで０％であった管路更新率が0.73％となった。しかしながら、管路の多くは依然として老朽化しており漏水の原因となることから、優先順位を定め計画的に更新することが望ましい。
　また、浄水・配水施設の老朽化も進行していることから、今後見込まれる更新のために巨額の資金を調達しなければならず、これが企業債残高を押し上げ経営を圧迫する恐れがある。</t>
    <rPh sb="1" eb="6">
      <t>キュウスイクイキナイ</t>
    </rPh>
    <rPh sb="7" eb="9">
      <t>カンロ</t>
    </rPh>
    <rPh sb="10" eb="11">
      <t>オオ</t>
    </rPh>
    <rPh sb="13" eb="17">
      <t>ジギョウカイシ</t>
    </rPh>
    <rPh sb="17" eb="18">
      <t>トキ</t>
    </rPh>
    <rPh sb="19" eb="21">
      <t>フセツ</t>
    </rPh>
    <rPh sb="29" eb="33">
      <t>コウシンジキ</t>
    </rPh>
    <rPh sb="34" eb="35">
      <t>ムカ</t>
    </rPh>
    <rPh sb="43" eb="45">
      <t>シセツ</t>
    </rPh>
    <rPh sb="46" eb="48">
      <t>セツビ</t>
    </rPh>
    <rPh sb="49" eb="52">
      <t>タイシンカ</t>
    </rPh>
    <rPh sb="57" eb="60">
      <t>グタイテキ</t>
    </rPh>
    <rPh sb="61" eb="63">
      <t>タイサク</t>
    </rPh>
    <rPh sb="64" eb="65">
      <t>モト</t>
    </rPh>
    <rPh sb="85" eb="87">
      <t>ジョウキョウ</t>
    </rPh>
    <rPh sb="92" eb="94">
      <t>レイワ</t>
    </rPh>
    <rPh sb="95" eb="97">
      <t>ネンド</t>
    </rPh>
    <rPh sb="97" eb="98">
      <t>オヨ</t>
    </rPh>
    <rPh sb="100" eb="102">
      <t>ネンド</t>
    </rPh>
    <rPh sb="103" eb="104">
      <t>ヤク</t>
    </rPh>
    <rPh sb="112" eb="115">
      <t>ソウスイカン</t>
    </rPh>
    <rPh sb="115" eb="122">
      <t>タイシンカコウシンコウジ</t>
    </rPh>
    <rPh sb="123" eb="124">
      <t>オコナ</t>
    </rPh>
    <rPh sb="126" eb="129">
      <t>ダイキボ</t>
    </rPh>
    <rPh sb="130" eb="134">
      <t>コウシンジギョウ</t>
    </rPh>
    <rPh sb="135" eb="137">
      <t>チャクシュ</t>
    </rPh>
    <rPh sb="145" eb="151">
      <t>カンロケイネンカリツ</t>
    </rPh>
    <rPh sb="152" eb="154">
      <t>テイカ</t>
    </rPh>
    <rPh sb="166" eb="171">
      <t>カンロコウシンリツ</t>
    </rPh>
    <rPh sb="189" eb="191">
      <t>カンロ</t>
    </rPh>
    <rPh sb="192" eb="193">
      <t>オオ</t>
    </rPh>
    <rPh sb="195" eb="197">
      <t>イゼン</t>
    </rPh>
    <rPh sb="200" eb="203">
      <t>ロウキュウカ</t>
    </rPh>
    <rPh sb="207" eb="209">
      <t>ロウスイ</t>
    </rPh>
    <rPh sb="210" eb="212">
      <t>ゲンイン</t>
    </rPh>
    <rPh sb="220" eb="224">
      <t>ユウセンジュンイ</t>
    </rPh>
    <rPh sb="225" eb="226">
      <t>サダ</t>
    </rPh>
    <rPh sb="227" eb="230">
      <t>ケイカクテキ</t>
    </rPh>
    <rPh sb="231" eb="233">
      <t>コウシン</t>
    </rPh>
    <rPh sb="238" eb="239">
      <t>ノゾ</t>
    </rPh>
    <rPh sb="248" eb="250">
      <t>ジョウスイ</t>
    </rPh>
    <rPh sb="251" eb="255">
      <t>ハイスイシセツ</t>
    </rPh>
    <rPh sb="256" eb="259">
      <t>ロウキュウカ</t>
    </rPh>
    <rPh sb="260" eb="262">
      <t>シンコウ</t>
    </rPh>
    <rPh sb="271" eb="273">
      <t>コンゴ</t>
    </rPh>
    <rPh sb="273" eb="275">
      <t>ミコ</t>
    </rPh>
    <rPh sb="278" eb="280">
      <t>コウシン</t>
    </rPh>
    <rPh sb="284" eb="286">
      <t>キョガク</t>
    </rPh>
    <rPh sb="287" eb="289">
      <t>シキン</t>
    </rPh>
    <rPh sb="290" eb="292">
      <t>チョウタツ</t>
    </rPh>
    <rPh sb="304" eb="307">
      <t>キギョウサイ</t>
    </rPh>
    <rPh sb="307" eb="309">
      <t>ザンダカ</t>
    </rPh>
    <rPh sb="310" eb="311">
      <t>オ</t>
    </rPh>
    <rPh sb="312" eb="313">
      <t>ア</t>
    </rPh>
    <rPh sb="314" eb="316">
      <t>ケイエイ</t>
    </rPh>
    <rPh sb="317" eb="319">
      <t>アッパク</t>
    </rPh>
    <rPh sb="321" eb="322">
      <t>オソ</t>
    </rPh>
    <phoneticPr fontId="4"/>
  </si>
  <si>
    <t>　コロナ禍を脱却し夏期の水需要は増加したが、降水量の少なさが災いしたため、御宿ダムの貯水率低下とジェオスミンの活性化による水道水の異臭が発生した。これにより受水量を増やすことを余儀なくされ、受水費の大幅な増加を招き経常損失も拡大した。
　施設整備では、先に述べた送水管耐震化更新工事に加え、無停電電源装置（UPS）や計装設備を更新した。また、繰越となったもののフロキュレーターの更新にも着手している。
　災害等不測の事態への対応や物価高騰（とりわけ電気料金）が経営に悪影響を与える可能性が常に存在することから、事業実施の際には優先順位、費用対効果を検討し、令和７年４月に開始する統合・広域化による持続可能な経営と安心・安全な水の供給を実現することが求められている。</t>
    <rPh sb="4" eb="5">
      <t>カ</t>
    </rPh>
    <rPh sb="6" eb="8">
      <t>ダッキャク</t>
    </rPh>
    <rPh sb="9" eb="11">
      <t>カキ</t>
    </rPh>
    <rPh sb="12" eb="15">
      <t>ミズジュヨウ</t>
    </rPh>
    <rPh sb="16" eb="18">
      <t>ゾウカ</t>
    </rPh>
    <rPh sb="22" eb="25">
      <t>コウスイリョウ</t>
    </rPh>
    <rPh sb="26" eb="27">
      <t>スク</t>
    </rPh>
    <rPh sb="30" eb="31">
      <t>ワザワ</t>
    </rPh>
    <rPh sb="37" eb="39">
      <t>オンジュク</t>
    </rPh>
    <rPh sb="42" eb="45">
      <t>チョスイリツ</t>
    </rPh>
    <rPh sb="45" eb="47">
      <t>テイカ</t>
    </rPh>
    <rPh sb="55" eb="58">
      <t>カッセイカ</t>
    </rPh>
    <rPh sb="61" eb="64">
      <t>スイドウスイ</t>
    </rPh>
    <rPh sb="65" eb="67">
      <t>イシュウ</t>
    </rPh>
    <rPh sb="68" eb="70">
      <t>ハッセイ</t>
    </rPh>
    <rPh sb="78" eb="81">
      <t>ジュスイリョウ</t>
    </rPh>
    <rPh sb="82" eb="83">
      <t>フ</t>
    </rPh>
    <rPh sb="88" eb="90">
      <t>ヨギ</t>
    </rPh>
    <rPh sb="95" eb="98">
      <t>ジュスイヒ</t>
    </rPh>
    <rPh sb="99" eb="101">
      <t>オオハバ</t>
    </rPh>
    <rPh sb="102" eb="104">
      <t>ゾウカ</t>
    </rPh>
    <rPh sb="105" eb="106">
      <t>マネ</t>
    </rPh>
    <rPh sb="107" eb="111">
      <t>ケイジョウソンシツ</t>
    </rPh>
    <rPh sb="112" eb="114">
      <t>カクダイ</t>
    </rPh>
    <rPh sb="119" eb="123">
      <t>シセツセイビ</t>
    </rPh>
    <rPh sb="126" eb="127">
      <t>サキ</t>
    </rPh>
    <rPh sb="128" eb="129">
      <t>ノ</t>
    </rPh>
    <rPh sb="131" eb="134">
      <t>ソウスイカン</t>
    </rPh>
    <rPh sb="134" eb="139">
      <t>タイシンカコウシン</t>
    </rPh>
    <rPh sb="139" eb="141">
      <t>コウジ</t>
    </rPh>
    <rPh sb="142" eb="143">
      <t>クワ</t>
    </rPh>
    <rPh sb="145" eb="152">
      <t>ムテイデンデンゲンソウチ</t>
    </rPh>
    <rPh sb="278" eb="280">
      <t>レイワ</t>
    </rPh>
    <rPh sb="281" eb="282">
      <t>ネン</t>
    </rPh>
    <rPh sb="283" eb="284">
      <t>ガツ</t>
    </rPh>
    <rPh sb="285" eb="287">
      <t>カイシ</t>
    </rPh>
    <rPh sb="289" eb="291">
      <t>トウゴウ</t>
    </rPh>
    <rPh sb="292" eb="295">
      <t>コウイキカ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</si>
</sst>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quot;-&quot;">
                  <c:v>0.73</c:v>
                </c:pt>
              </c:numCache>
            </c:numRef>
          </c:val>
          <c:extLst>
            <c:ext xmlns:c16="http://schemas.microsoft.com/office/drawing/2014/chart" uri="{C3380CC4-5D6E-409C-BE32-E72D297353CC}">
              <c16:uniqueId val="{00000000-F7D2-455E-A7FC-FB92093363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F7D2-455E-A7FC-FB92093363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33.08</c:v>
                </c:pt>
                <c:pt idx="1">
                  <c:v>32.729999999999997</c:v>
                </c:pt>
                <c:pt idx="2">
                  <c:v>32.520000000000003</c:v>
                </c:pt>
                <c:pt idx="3">
                  <c:v>33.78</c:v>
                </c:pt>
                <c:pt idx="4">
                  <c:v>33.89</c:v>
                </c:pt>
              </c:numCache>
            </c:numRef>
          </c:val>
          <c:extLst>
            <c:ext xmlns:c16="http://schemas.microsoft.com/office/drawing/2014/chart" uri="{C3380CC4-5D6E-409C-BE32-E72D297353CC}">
              <c16:uniqueId val="{00000000-134A-44F2-B5E3-538A9CECC8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134A-44F2-B5E3-538A9CECC8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92.19</c:v>
                </c:pt>
                <c:pt idx="1">
                  <c:v>79.08</c:v>
                </c:pt>
                <c:pt idx="2">
                  <c:v>91.43</c:v>
                </c:pt>
                <c:pt idx="3">
                  <c:v>89.01</c:v>
                </c:pt>
                <c:pt idx="4">
                  <c:v>90.98</c:v>
                </c:pt>
              </c:numCache>
            </c:numRef>
          </c:val>
          <c:extLst>
            <c:ext xmlns:c16="http://schemas.microsoft.com/office/drawing/2014/chart" uri="{C3380CC4-5D6E-409C-BE32-E72D297353CC}">
              <c16:uniqueId val="{00000000-1B72-4433-8CDE-A359A95189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1B72-4433-8CDE-A359A95189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94.79</c:v>
                </c:pt>
                <c:pt idx="1">
                  <c:v>88.62</c:v>
                </c:pt>
                <c:pt idx="2">
                  <c:v>90.26</c:v>
                </c:pt>
                <c:pt idx="3">
                  <c:v>80.91</c:v>
                </c:pt>
                <c:pt idx="4">
                  <c:v>82.4</c:v>
                </c:pt>
              </c:numCache>
            </c:numRef>
          </c:val>
          <c:extLst>
            <c:ext xmlns:c16="http://schemas.microsoft.com/office/drawing/2014/chart" uri="{C3380CC4-5D6E-409C-BE32-E72D297353CC}">
              <c16:uniqueId val="{00000000-B873-425E-BDDD-EC04CC6ED3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B873-425E-BDDD-EC04CC6ED3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65.7</c:v>
                </c:pt>
                <c:pt idx="1">
                  <c:v>67.12</c:v>
                </c:pt>
                <c:pt idx="2">
                  <c:v>68.150000000000006</c:v>
                </c:pt>
                <c:pt idx="3">
                  <c:v>68.930000000000007</c:v>
                </c:pt>
                <c:pt idx="4">
                  <c:v>68.510000000000005</c:v>
                </c:pt>
              </c:numCache>
            </c:numRef>
          </c:val>
          <c:extLst>
            <c:ext xmlns:c16="http://schemas.microsoft.com/office/drawing/2014/chart" uri="{C3380CC4-5D6E-409C-BE32-E72D297353CC}">
              <c16:uniqueId val="{00000000-145B-4118-8FAF-AD6CF35CB5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145B-4118-8FAF-AD6CF35CB5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3.17</c:v>
                </c:pt>
                <c:pt idx="1">
                  <c:v>0.73</c:v>
                </c:pt>
                <c:pt idx="2">
                  <c:v>0.73</c:v>
                </c:pt>
                <c:pt idx="3">
                  <c:v>2.4500000000000002</c:v>
                </c:pt>
                <c:pt idx="4">
                  <c:v>1.72</c:v>
                </c:pt>
              </c:numCache>
            </c:numRef>
          </c:val>
          <c:extLst>
            <c:ext xmlns:c16="http://schemas.microsoft.com/office/drawing/2014/chart" uri="{C3380CC4-5D6E-409C-BE32-E72D297353CC}">
              <c16:uniqueId val="{00000000-267D-4BE8-9648-262B11029A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267D-4BE8-9648-262B11029A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5E-4BF6-A187-37C2BDCC0F6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B45E-4BF6-A187-37C2BDCC0F6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3967.64</c:v>
                </c:pt>
                <c:pt idx="1">
                  <c:v>2818.12</c:v>
                </c:pt>
                <c:pt idx="2">
                  <c:v>2216.81</c:v>
                </c:pt>
                <c:pt idx="3">
                  <c:v>2040.57</c:v>
                </c:pt>
                <c:pt idx="4">
                  <c:v>1092.32</c:v>
                </c:pt>
              </c:numCache>
            </c:numRef>
          </c:val>
          <c:extLst>
            <c:ext xmlns:c16="http://schemas.microsoft.com/office/drawing/2014/chart" uri="{C3380CC4-5D6E-409C-BE32-E72D297353CC}">
              <c16:uniqueId val="{00000000-241D-47FB-9C27-8F9FFEC004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241D-47FB-9C27-8F9FFEC004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218.41</c:v>
                </c:pt>
                <c:pt idx="1">
                  <c:v>247.81</c:v>
                </c:pt>
                <c:pt idx="2">
                  <c:v>197.12</c:v>
                </c:pt>
                <c:pt idx="3">
                  <c:v>179.48</c:v>
                </c:pt>
                <c:pt idx="4">
                  <c:v>197.03</c:v>
                </c:pt>
              </c:numCache>
            </c:numRef>
          </c:val>
          <c:extLst>
            <c:ext xmlns:c16="http://schemas.microsoft.com/office/drawing/2014/chart" uri="{C3380CC4-5D6E-409C-BE32-E72D297353CC}">
              <c16:uniqueId val="{00000000-7F2B-4B13-A235-503CBCFB63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7F2B-4B13-A235-503CBCFB63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78.989999999999995</c:v>
                </c:pt>
                <c:pt idx="1">
                  <c:v>67.72</c:v>
                </c:pt>
                <c:pt idx="2">
                  <c:v>80.98</c:v>
                </c:pt>
                <c:pt idx="3">
                  <c:v>74.56</c:v>
                </c:pt>
                <c:pt idx="4">
                  <c:v>67.959999999999994</c:v>
                </c:pt>
              </c:numCache>
            </c:numRef>
          </c:val>
          <c:extLst>
            <c:ext xmlns:c16="http://schemas.microsoft.com/office/drawing/2014/chart" uri="{C3380CC4-5D6E-409C-BE32-E72D297353CC}">
              <c16:uniqueId val="{00000000-DECF-4D57-956B-213540938A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DECF-4D57-956B-213540938A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323.87</c:v>
                </c:pt>
                <c:pt idx="1">
                  <c:v>373.88</c:v>
                </c:pt>
                <c:pt idx="2">
                  <c:v>317.49</c:v>
                </c:pt>
                <c:pt idx="3">
                  <c:v>345.23</c:v>
                </c:pt>
                <c:pt idx="4">
                  <c:v>377.78</c:v>
                </c:pt>
              </c:numCache>
            </c:numRef>
          </c:val>
          <c:extLst>
            <c:ext xmlns:c16="http://schemas.microsoft.com/office/drawing/2014/chart" uri="{C3380CC4-5D6E-409C-BE32-E72D297353CC}">
              <c16:uniqueId val="{00000000-8172-438B-B9CC-DA16474242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8172-438B-B9CC-DA16474242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御宿町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7000</v>
      </c>
      <c r="AM8" s="44"/>
      <c r="AN8" s="44"/>
      <c r="AO8" s="44"/>
      <c r="AP8" s="44"/>
      <c r="AQ8" s="44"/>
      <c r="AR8" s="44"/>
      <c r="AS8" s="44"/>
      <c r="AT8" s="45">
        <f>データ!$S$6</f>
        <v>24.85</v>
      </c>
      <c r="AU8" s="46"/>
      <c r="AV8" s="46"/>
      <c r="AW8" s="46"/>
      <c r="AX8" s="46"/>
      <c r="AY8" s="46"/>
      <c r="AZ8" s="46"/>
      <c r="BA8" s="46"/>
      <c r="BB8" s="47">
        <f>データ!$T$6</f>
        <v>281.69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86.57</v>
      </c>
      <c r="J10" s="46"/>
      <c r="K10" s="46"/>
      <c r="L10" s="46"/>
      <c r="M10" s="46"/>
      <c r="N10" s="46"/>
      <c r="O10" s="80"/>
      <c r="P10" s="47">
        <f>データ!$P$6</f>
        <v>97.5</v>
      </c>
      <c r="Q10" s="47"/>
      <c r="R10" s="47"/>
      <c r="S10" s="47"/>
      <c r="T10" s="47"/>
      <c r="U10" s="47"/>
      <c r="V10" s="47"/>
      <c r="W10" s="44">
        <f>データ!$Q$6</f>
        <v>4730</v>
      </c>
      <c r="X10" s="44"/>
      <c r="Y10" s="44"/>
      <c r="Z10" s="44"/>
      <c r="AA10" s="44"/>
      <c r="AB10" s="44"/>
      <c r="AC10" s="44"/>
      <c r="AD10" s="2"/>
      <c r="AE10" s="2"/>
      <c r="AF10" s="2"/>
      <c r="AG10" s="2"/>
      <c r="AH10" s="2"/>
      <c r="AI10" s="2"/>
      <c r="AJ10" s="2"/>
      <c r="AK10" s="2"/>
      <c r="AL10" s="44">
        <f>データ!$U$6</f>
        <v>6777</v>
      </c>
      <c r="AM10" s="44"/>
      <c r="AN10" s="44"/>
      <c r="AO10" s="44"/>
      <c r="AP10" s="44"/>
      <c r="AQ10" s="44"/>
      <c r="AR10" s="44"/>
      <c r="AS10" s="44"/>
      <c r="AT10" s="45">
        <f>データ!$V$6</f>
        <v>24.84</v>
      </c>
      <c r="AU10" s="46"/>
      <c r="AV10" s="46"/>
      <c r="AW10" s="46"/>
      <c r="AX10" s="46"/>
      <c r="AY10" s="46"/>
      <c r="AZ10" s="46"/>
      <c r="BA10" s="46"/>
      <c r="BB10" s="47">
        <f>データ!$W$6</f>
        <v>272.83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4lp35l45p8bwib3S6NqLVeQFe1cELJ9UDOBa2lPCE+89V/Uhygi6rb9jqdnYEbhFASuqfzkVzzxTzpUnq1zBw==" saltValue="1SbKHZgjBs0sPAOkuAqM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124435</v>
      </c>
      <c r="D6" s="20">
        <f t="shared" si="3"/>
        <v>46</v>
      </c>
      <c r="E6" s="20">
        <f t="shared" si="3"/>
        <v>1</v>
      </c>
      <c r="F6" s="20">
        <f t="shared" si="3"/>
        <v>0</v>
      </c>
      <c r="G6" s="20">
        <f t="shared" si="3"/>
        <v>1</v>
      </c>
      <c r="H6" s="20" t="str">
        <f t="shared" si="3"/>
        <v>千葉県　御宿町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86.57</v>
      </c>
      <c r="P6" s="21">
        <f t="shared" si="3"/>
        <v>97.5</v>
      </c>
      <c r="Q6" s="21">
        <f t="shared" si="3"/>
        <v>4730</v>
      </c>
      <c r="R6" s="21">
        <f t="shared" si="3"/>
        <v>7000</v>
      </c>
      <c r="S6" s="21">
        <f t="shared" si="3"/>
        <v>24.85</v>
      </c>
      <c r="T6" s="21">
        <f t="shared" si="3"/>
        <v>281.69</v>
      </c>
      <c r="U6" s="21">
        <f t="shared" si="3"/>
        <v>6777</v>
      </c>
      <c r="V6" s="21">
        <f t="shared" si="3"/>
        <v>24.84</v>
      </c>
      <c r="W6" s="21">
        <f t="shared" si="3"/>
        <v>272.83</v>
      </c>
      <c r="X6" s="22">
        <f>IF(X7="",NA(),X7)</f>
        <v>94.79</v>
      </c>
      <c r="Y6" s="22">
        <f t="shared" ref="Y6:AG6" si="4">IF(Y7="",NA(),Y7)</f>
        <v>88.62</v>
      </c>
      <c r="Z6" s="22">
        <f t="shared" si="4"/>
        <v>90.26</v>
      </c>
      <c r="AA6" s="22">
        <f t="shared" si="4"/>
        <v>80.91</v>
      </c>
      <c r="AB6" s="22">
        <f t="shared" si="4"/>
        <v>82.4</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3967.64</v>
      </c>
      <c r="AU6" s="22">
        <f t="shared" ref="AU6:BC6" si="6">IF(AU7="",NA(),AU7)</f>
        <v>2818.12</v>
      </c>
      <c r="AV6" s="22">
        <f t="shared" si="6"/>
        <v>2216.81</v>
      </c>
      <c r="AW6" s="22">
        <f t="shared" si="6"/>
        <v>2040.57</v>
      </c>
      <c r="AX6" s="22">
        <f t="shared" si="6"/>
        <v>1092.32</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218.41</v>
      </c>
      <c r="BF6" s="22">
        <f t="shared" ref="BF6:BN6" si="7">IF(BF7="",NA(),BF7)</f>
        <v>247.81</v>
      </c>
      <c r="BG6" s="22">
        <f t="shared" si="7"/>
        <v>197.12</v>
      </c>
      <c r="BH6" s="22">
        <f t="shared" si="7"/>
        <v>179.48</v>
      </c>
      <c r="BI6" s="22">
        <f t="shared" si="7"/>
        <v>197.03</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78.989999999999995</v>
      </c>
      <c r="BQ6" s="22">
        <f t="shared" ref="BQ6:BY6" si="8">IF(BQ7="",NA(),BQ7)</f>
        <v>67.72</v>
      </c>
      <c r="BR6" s="22">
        <f t="shared" si="8"/>
        <v>80.98</v>
      </c>
      <c r="BS6" s="22">
        <f t="shared" si="8"/>
        <v>74.56</v>
      </c>
      <c r="BT6" s="22">
        <f t="shared" si="8"/>
        <v>67.959999999999994</v>
      </c>
      <c r="BU6" s="22">
        <f t="shared" si="8"/>
        <v>87.11</v>
      </c>
      <c r="BV6" s="22">
        <f t="shared" si="8"/>
        <v>82.78</v>
      </c>
      <c r="BW6" s="22">
        <f t="shared" si="8"/>
        <v>84.82</v>
      </c>
      <c r="BX6" s="22">
        <f t="shared" si="8"/>
        <v>82.29</v>
      </c>
      <c r="BY6" s="22">
        <f t="shared" si="8"/>
        <v>84.16</v>
      </c>
      <c r="BZ6" s="21" t="str">
        <f>IF(BZ7="","",IF(BZ7="-","【-】","【"&amp;SUBSTITUTE(TEXT(BZ7,"#,##0.00"),"-","△")&amp;"】"))</f>
        <v>【97.82】</v>
      </c>
      <c r="CA6" s="22">
        <f>IF(CA7="",NA(),CA7)</f>
        <v>323.87</v>
      </c>
      <c r="CB6" s="22">
        <f t="shared" ref="CB6:CJ6" si="9">IF(CB7="",NA(),CB7)</f>
        <v>373.88</v>
      </c>
      <c r="CC6" s="22">
        <f t="shared" si="9"/>
        <v>317.49</v>
      </c>
      <c r="CD6" s="22">
        <f t="shared" si="9"/>
        <v>345.23</v>
      </c>
      <c r="CE6" s="22">
        <f t="shared" si="9"/>
        <v>377.78</v>
      </c>
      <c r="CF6" s="22">
        <f t="shared" si="9"/>
        <v>223.98</v>
      </c>
      <c r="CG6" s="22">
        <f t="shared" si="9"/>
        <v>225.09</v>
      </c>
      <c r="CH6" s="22">
        <f t="shared" si="9"/>
        <v>224.82</v>
      </c>
      <c r="CI6" s="22">
        <f t="shared" si="9"/>
        <v>230.85</v>
      </c>
      <c r="CJ6" s="22">
        <f t="shared" si="9"/>
        <v>230.21</v>
      </c>
      <c r="CK6" s="21" t="str">
        <f>IF(CK7="","",IF(CK7="-","【-】","【"&amp;SUBSTITUTE(TEXT(CK7,"#,##0.00"),"-","△")&amp;"】"))</f>
        <v>【177.56】</v>
      </c>
      <c r="CL6" s="22">
        <f>IF(CL7="",NA(),CL7)</f>
        <v>33.08</v>
      </c>
      <c r="CM6" s="22">
        <f t="shared" ref="CM6:CU6" si="10">IF(CM7="",NA(),CM7)</f>
        <v>32.729999999999997</v>
      </c>
      <c r="CN6" s="22">
        <f t="shared" si="10"/>
        <v>32.520000000000003</v>
      </c>
      <c r="CO6" s="22">
        <f t="shared" si="10"/>
        <v>33.78</v>
      </c>
      <c r="CP6" s="22">
        <f t="shared" si="10"/>
        <v>33.89</v>
      </c>
      <c r="CQ6" s="22">
        <f t="shared" si="10"/>
        <v>49.64</v>
      </c>
      <c r="CR6" s="22">
        <f t="shared" si="10"/>
        <v>49.38</v>
      </c>
      <c r="CS6" s="22">
        <f t="shared" si="10"/>
        <v>50.09</v>
      </c>
      <c r="CT6" s="22">
        <f t="shared" si="10"/>
        <v>50.1</v>
      </c>
      <c r="CU6" s="22">
        <f t="shared" si="10"/>
        <v>49.76</v>
      </c>
      <c r="CV6" s="21" t="str">
        <f>IF(CV7="","",IF(CV7="-","【-】","【"&amp;SUBSTITUTE(TEXT(CV7,"#,##0.00"),"-","△")&amp;"】"))</f>
        <v>【59.81】</v>
      </c>
      <c r="CW6" s="22">
        <f>IF(CW7="",NA(),CW7)</f>
        <v>92.19</v>
      </c>
      <c r="CX6" s="22">
        <f t="shared" ref="CX6:DF6" si="11">IF(CX7="",NA(),CX7)</f>
        <v>79.08</v>
      </c>
      <c r="CY6" s="22">
        <f t="shared" si="11"/>
        <v>91.43</v>
      </c>
      <c r="CZ6" s="22">
        <f t="shared" si="11"/>
        <v>89.01</v>
      </c>
      <c r="DA6" s="22">
        <f t="shared" si="11"/>
        <v>90.98</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65.7</v>
      </c>
      <c r="DI6" s="22">
        <f t="shared" ref="DI6:DQ6" si="12">IF(DI7="",NA(),DI7)</f>
        <v>67.12</v>
      </c>
      <c r="DJ6" s="22">
        <f t="shared" si="12"/>
        <v>68.150000000000006</v>
      </c>
      <c r="DK6" s="22">
        <f t="shared" si="12"/>
        <v>68.930000000000007</v>
      </c>
      <c r="DL6" s="22">
        <f t="shared" si="12"/>
        <v>68.510000000000005</v>
      </c>
      <c r="DM6" s="22">
        <f t="shared" si="12"/>
        <v>47.31</v>
      </c>
      <c r="DN6" s="22">
        <f t="shared" si="12"/>
        <v>47.5</v>
      </c>
      <c r="DO6" s="22">
        <f t="shared" si="12"/>
        <v>48.41</v>
      </c>
      <c r="DP6" s="22">
        <f t="shared" si="12"/>
        <v>50.02</v>
      </c>
      <c r="DQ6" s="22">
        <f t="shared" si="12"/>
        <v>51.38</v>
      </c>
      <c r="DR6" s="21" t="str">
        <f>IF(DR7="","",IF(DR7="-","【-】","【"&amp;SUBSTITUTE(TEXT(DR7,"#,##0.00"),"-","△")&amp;"】"))</f>
        <v>【52.02】</v>
      </c>
      <c r="DS6" s="22">
        <f>IF(DS7="",NA(),DS7)</f>
        <v>3.17</v>
      </c>
      <c r="DT6" s="22">
        <f t="shared" ref="DT6:EB6" si="13">IF(DT7="",NA(),DT7)</f>
        <v>0.73</v>
      </c>
      <c r="DU6" s="22">
        <f t="shared" si="13"/>
        <v>0.73</v>
      </c>
      <c r="DV6" s="22">
        <f t="shared" si="13"/>
        <v>2.4500000000000002</v>
      </c>
      <c r="DW6" s="22">
        <f t="shared" si="13"/>
        <v>1.72</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2">
        <f t="shared" si="14"/>
        <v>0.73</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124435</v>
      </c>
      <c r="D7" s="24">
        <v>46</v>
      </c>
      <c r="E7" s="24">
        <v>1</v>
      </c>
      <c r="F7" s="24">
        <v>0</v>
      </c>
      <c r="G7" s="24">
        <v>1</v>
      </c>
      <c r="H7" s="24" t="s">
        <v>93</v>
      </c>
      <c r="I7" s="24" t="s">
        <v>94</v>
      </c>
      <c r="J7" s="24" t="s">
        <v>95</v>
      </c>
      <c r="K7" s="24" t="s">
        <v>96</v>
      </c>
      <c r="L7" s="24" t="s">
        <v>97</v>
      </c>
      <c r="M7" s="24" t="s">
        <v>98</v>
      </c>
      <c r="N7" s="25" t="s">
        <v>99</v>
      </c>
      <c r="O7" s="25">
        <v>86.57</v>
      </c>
      <c r="P7" s="25">
        <v>97.5</v>
      </c>
      <c r="Q7" s="25">
        <v>4730</v>
      </c>
      <c r="R7" s="25">
        <v>7000</v>
      </c>
      <c r="S7" s="25">
        <v>24.85</v>
      </c>
      <c r="T7" s="25">
        <v>281.69</v>
      </c>
      <c r="U7" s="25">
        <v>6777</v>
      </c>
      <c r="V7" s="25">
        <v>24.84</v>
      </c>
      <c r="W7" s="25">
        <v>272.83</v>
      </c>
      <c r="X7" s="25">
        <v>94.79</v>
      </c>
      <c r="Y7" s="25">
        <v>88.62</v>
      </c>
      <c r="Z7" s="25">
        <v>90.26</v>
      </c>
      <c r="AA7" s="25">
        <v>80.91</v>
      </c>
      <c r="AB7" s="25">
        <v>82.4</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3967.64</v>
      </c>
      <c r="AU7" s="25">
        <v>2818.12</v>
      </c>
      <c r="AV7" s="25">
        <v>2216.81</v>
      </c>
      <c r="AW7" s="25">
        <v>2040.57</v>
      </c>
      <c r="AX7" s="25">
        <v>1092.32</v>
      </c>
      <c r="AY7" s="25">
        <v>301.04000000000002</v>
      </c>
      <c r="AZ7" s="25">
        <v>305.08</v>
      </c>
      <c r="BA7" s="25">
        <v>305.33999999999997</v>
      </c>
      <c r="BB7" s="25">
        <v>310.01</v>
      </c>
      <c r="BC7" s="25">
        <v>311.12</v>
      </c>
      <c r="BD7" s="25">
        <v>243.36</v>
      </c>
      <c r="BE7" s="25">
        <v>218.41</v>
      </c>
      <c r="BF7" s="25">
        <v>247.81</v>
      </c>
      <c r="BG7" s="25">
        <v>197.12</v>
      </c>
      <c r="BH7" s="25">
        <v>179.48</v>
      </c>
      <c r="BI7" s="25">
        <v>197.03</v>
      </c>
      <c r="BJ7" s="25">
        <v>551.62</v>
      </c>
      <c r="BK7" s="25">
        <v>585.59</v>
      </c>
      <c r="BL7" s="25">
        <v>561.34</v>
      </c>
      <c r="BM7" s="25">
        <v>538.33000000000004</v>
      </c>
      <c r="BN7" s="25">
        <v>515.14</v>
      </c>
      <c r="BO7" s="25">
        <v>265.93</v>
      </c>
      <c r="BP7" s="25">
        <v>78.989999999999995</v>
      </c>
      <c r="BQ7" s="25">
        <v>67.72</v>
      </c>
      <c r="BR7" s="25">
        <v>80.98</v>
      </c>
      <c r="BS7" s="25">
        <v>74.56</v>
      </c>
      <c r="BT7" s="25">
        <v>67.959999999999994</v>
      </c>
      <c r="BU7" s="25">
        <v>87.11</v>
      </c>
      <c r="BV7" s="25">
        <v>82.78</v>
      </c>
      <c r="BW7" s="25">
        <v>84.82</v>
      </c>
      <c r="BX7" s="25">
        <v>82.29</v>
      </c>
      <c r="BY7" s="25">
        <v>84.16</v>
      </c>
      <c r="BZ7" s="25">
        <v>97.82</v>
      </c>
      <c r="CA7" s="25">
        <v>323.87</v>
      </c>
      <c r="CB7" s="25">
        <v>373.88</v>
      </c>
      <c r="CC7" s="25">
        <v>317.49</v>
      </c>
      <c r="CD7" s="25">
        <v>345.23</v>
      </c>
      <c r="CE7" s="25">
        <v>377.78</v>
      </c>
      <c r="CF7" s="25">
        <v>223.98</v>
      </c>
      <c r="CG7" s="25">
        <v>225.09</v>
      </c>
      <c r="CH7" s="25">
        <v>224.82</v>
      </c>
      <c r="CI7" s="25">
        <v>230.85</v>
      </c>
      <c r="CJ7" s="25">
        <v>230.21</v>
      </c>
      <c r="CK7" s="25">
        <v>177.56</v>
      </c>
      <c r="CL7" s="25">
        <v>33.08</v>
      </c>
      <c r="CM7" s="25">
        <v>32.729999999999997</v>
      </c>
      <c r="CN7" s="25">
        <v>32.520000000000003</v>
      </c>
      <c r="CO7" s="25">
        <v>33.78</v>
      </c>
      <c r="CP7" s="25">
        <v>33.89</v>
      </c>
      <c r="CQ7" s="25">
        <v>49.64</v>
      </c>
      <c r="CR7" s="25">
        <v>49.38</v>
      </c>
      <c r="CS7" s="25">
        <v>50.09</v>
      </c>
      <c r="CT7" s="25">
        <v>50.1</v>
      </c>
      <c r="CU7" s="25">
        <v>49.76</v>
      </c>
      <c r="CV7" s="25">
        <v>59.81</v>
      </c>
      <c r="CW7" s="25">
        <v>92.19</v>
      </c>
      <c r="CX7" s="25">
        <v>79.08</v>
      </c>
      <c r="CY7" s="25">
        <v>91.43</v>
      </c>
      <c r="CZ7" s="25">
        <v>89.01</v>
      </c>
      <c r="DA7" s="25">
        <v>90.98</v>
      </c>
      <c r="DB7" s="25">
        <v>78.09</v>
      </c>
      <c r="DC7" s="25">
        <v>78.010000000000005</v>
      </c>
      <c r="DD7" s="25">
        <v>77.599999999999994</v>
      </c>
      <c r="DE7" s="25">
        <v>77.3</v>
      </c>
      <c r="DF7" s="25">
        <v>76.64</v>
      </c>
      <c r="DG7" s="25">
        <v>89.42</v>
      </c>
      <c r="DH7" s="25">
        <v>65.7</v>
      </c>
      <c r="DI7" s="25">
        <v>67.12</v>
      </c>
      <c r="DJ7" s="25">
        <v>68.150000000000006</v>
      </c>
      <c r="DK7" s="25">
        <v>68.930000000000007</v>
      </c>
      <c r="DL7" s="25">
        <v>68.510000000000005</v>
      </c>
      <c r="DM7" s="25">
        <v>47.31</v>
      </c>
      <c r="DN7" s="25">
        <v>47.5</v>
      </c>
      <c r="DO7" s="25">
        <v>48.41</v>
      </c>
      <c r="DP7" s="25">
        <v>50.02</v>
      </c>
      <c r="DQ7" s="25">
        <v>51.38</v>
      </c>
      <c r="DR7" s="25">
        <v>52.02</v>
      </c>
      <c r="DS7" s="25">
        <v>3.17</v>
      </c>
      <c r="DT7" s="25">
        <v>0.73</v>
      </c>
      <c r="DU7" s="25">
        <v>0.73</v>
      </c>
      <c r="DV7" s="25">
        <v>2.4500000000000002</v>
      </c>
      <c r="DW7" s="25">
        <v>1.72</v>
      </c>
      <c r="DX7" s="25">
        <v>16.77</v>
      </c>
      <c r="DY7" s="25">
        <v>17.399999999999999</v>
      </c>
      <c r="DZ7" s="25">
        <v>18.64</v>
      </c>
      <c r="EA7" s="25">
        <v>19.510000000000002</v>
      </c>
      <c r="EB7" s="25">
        <v>21.6</v>
      </c>
      <c r="EC7" s="25">
        <v>25.37</v>
      </c>
      <c r="ED7" s="25">
        <v>0</v>
      </c>
      <c r="EE7" s="25">
        <v>0</v>
      </c>
      <c r="EF7" s="25">
        <v>0</v>
      </c>
      <c r="EG7" s="25">
        <v>0</v>
      </c>
      <c r="EH7" s="25">
        <v>0.73</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2025-01-24T06:47:25Z</dcterms:created>
  <dcterms:modified xsi:type="dcterms:W3CDTF">2025-02-17T01:53:31Z</dcterms:modified>
  <cp:category/>
</cp:coreProperties>
</file>