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nagato06\Desktop\決済待ち調査物\公営企業に係る経営比較分析表（令和５年度決算）の分析等について\回答\"/>
    </mc:Choice>
  </mc:AlternateContent>
  <xr:revisionPtr revIDLastSave="0" documentId="13_ncr:1_{7C683F37-09E2-4B7F-B8F2-4D786332D5CD}" xr6:coauthVersionLast="47" xr6:coauthVersionMax="47" xr10:uidLastSave="{00000000-0000-0000-0000-000000000000}"/>
  <workbookProtection workbookAlgorithmName="SHA-512" workbookHashValue="Ck+EmnUhUc4kIm4SwIf40kyG8IbrwAWj76Ea5BCXopfJUQuE3JVBFwGjQttsKH82tXWl/W/trw1px7qBsa1/MQ==" workbookSaltValue="EDEdQ+GPOLiN1PJBewZ2a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F85" i="4"/>
  <c r="BB10" i="4"/>
  <c r="AT10" i="4"/>
  <c r="I10" i="4"/>
  <c r="B10" i="4"/>
  <c r="BB8" i="4"/>
  <c r="AT8" i="4"/>
  <c r="AL8" i="4"/>
  <c r="AD8" i="4"/>
  <c r="B6" i="4"/>
</calcChain>
</file>

<file path=xl/sharedStrings.xml><?xml version="1.0" encoding="utf-8"?>
<sst xmlns="http://schemas.openxmlformats.org/spreadsheetml/2006/main" count="231" uniqueCount="114">
  <si>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</si>
  <si>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</si>
  <si>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</si>
  <si>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</si>
  <si>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</si>
  <si>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</si>
  <si>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</si>
  <si>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</si>
  <si>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</si>
  <si>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</si>
  <si>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</si>
  <si>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</si>
  <si>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</si>
  <si>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</si>
  <si>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</si>
  <si>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</si>
  <si>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</si>
  <si>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</si>
  <si>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</si>
  <si>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</si>
  <si>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</si>
  <si>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</si>
  <si>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</si>
  <si>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</si>
  <si>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</si>
  <si>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</si>
  <si>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</si>
  <si>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</si>
  <si>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</si>
  <si>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</si>
  <si>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</si>
  <si>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</si>
  <si>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</si>
  <si>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</si>
  <si>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</si>
  <si>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</si>
  <si>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</si>
  <si>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</si>
  <si>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</si>
  <si>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</si>
  <si>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</si>
  <si>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</si>
  <si>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</si>
  <si>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</si>
  <si>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</si>
  <si>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</si>
  <si>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</si>
  <si>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</si>
  <si>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</si>
  <si>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</si>
  <si>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</si>
  <si>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</si>
  <si>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</si>
  <si>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</si>
  <si>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</si>
  <si>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</si>
  <si>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</si>
  <si>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</si>
  <si>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</si>
  <si>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</si>
  <si>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</si>
  <si>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</si>
  <si>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</si>
  <si>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</si>
  <si>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</si>
  <si>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</si>
  <si>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</si>
  <si>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</si>
  <si>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</si>
  <si>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</si>
  <si>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</si>
  <si>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</si>
  <si>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</si>
  <si>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</si>
  <si>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</si>
  <si>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</si>
  <si>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</si>
  <si>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</si>
  <si>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</si>
  <si>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</si>
  <si>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</si>
  <si>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</si>
  <si>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</si>
  <si>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</si>
  <si>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</si>
  <si>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</si>
  <si>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</si>
  <si>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</si>
  <si>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</si>
  <si>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</si>
  <si>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</si>
  <si>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</si>
  <si>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</si>
  <si>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長門川水道企業団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</si>
  <si>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</si>
  <si>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</si>
  <si>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</si>
  <si>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</si>
  <si>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</si>
  <si>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</si>
  <si>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</si>
  <si>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</si>
  <si>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</si>
  <si>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</si>
  <si>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</si>
  <si>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</si>
  <si>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</si>
  <si>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</si>
  <si>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</si>
  <si>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</si>
  <si>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</si>
  <si>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①経常収支比率は100％を超え黒字を維持しております。
③流動比率は類似団体平均値を上回っていることから経営状況は健全である。
④企業債残高は、類似団体より低い状況ですが、施設等の老朽化による更新事業を予定しているため今後上昇する見込みです。
⑤料金回収率は100％を超え、料金収入で費用を賄っています。
⑥給水原価の増加は、老朽施設の更新、物価高騰の影響を受けた支出の増加によるものです。
⑦施設利用率は類似団体と比べると高いが、給水人口の減少や節水器具等の普及により配水量が減少傾向にあります。
⑧有収率は、類似団体より高い水準で推移しています。高い有収率を維持するため、漏水の多い地区の配水管の布設替を実施しており、また、漏水の通報等に対して速やかに修理をし無駄な水を発生させないようにしています。
</t>
    <rPh sb="1" eb="7">
      <t>ケイジョウシュウシヒリツ</t>
    </rPh>
    <rPh sb="13" eb="14">
      <t>コ</t>
    </rPh>
    <rPh sb="15" eb="17">
      <t>クロジ</t>
    </rPh>
    <rPh sb="18" eb="20">
      <t>イジ</t>
    </rPh>
    <rPh sb="29" eb="33">
      <t>リュウドウヒリツ</t>
    </rPh>
    <rPh sb="34" eb="41">
      <t>ルイジダンタイヘイキンチ</t>
    </rPh>
    <rPh sb="42" eb="44">
      <t>ウワマワ</t>
    </rPh>
    <rPh sb="52" eb="56">
      <t>ケイエイジョウキョウ</t>
    </rPh>
    <rPh sb="57" eb="59">
      <t>ケンゼン</t>
    </rPh>
    <rPh sb="65" eb="70">
      <t>キギョウサイザンダカ</t>
    </rPh>
    <rPh sb="72" eb="76">
      <t>ルイジダンタイ</t>
    </rPh>
    <rPh sb="78" eb="79">
      <t>ヒク</t>
    </rPh>
    <rPh sb="80" eb="82">
      <t>ジョウキョウ</t>
    </rPh>
    <rPh sb="86" eb="89">
      <t>シセツトウ</t>
    </rPh>
    <rPh sb="90" eb="93">
      <t>ロウキュウカ</t>
    </rPh>
    <rPh sb="96" eb="100">
      <t>コウシンジギョウ</t>
    </rPh>
    <rPh sb="101" eb="103">
      <t>ヨテイ</t>
    </rPh>
    <rPh sb="109" eb="113">
      <t>コンゴジョウショウ</t>
    </rPh>
    <rPh sb="115" eb="117">
      <t>ミコ</t>
    </rPh>
    <rPh sb="123" eb="128">
      <t>リョウキンカイシュウリツ</t>
    </rPh>
    <rPh sb="134" eb="135">
      <t>コ</t>
    </rPh>
    <rPh sb="137" eb="141">
      <t>リョウキンシュウニュウ</t>
    </rPh>
    <rPh sb="142" eb="144">
      <t>ヒヨウ</t>
    </rPh>
    <rPh sb="145" eb="146">
      <t>マカナ</t>
    </rPh>
    <rPh sb="154" eb="158">
      <t>キュウスイゲンカ</t>
    </rPh>
    <rPh sb="159" eb="161">
      <t>ゾウカ</t>
    </rPh>
    <rPh sb="163" eb="167">
      <t>ロウキュウシセツ</t>
    </rPh>
    <rPh sb="168" eb="170">
      <t>コウシン</t>
    </rPh>
    <rPh sb="171" eb="173">
      <t>ブッカ</t>
    </rPh>
    <rPh sb="176" eb="178">
      <t>エイキョウ</t>
    </rPh>
    <rPh sb="179" eb="180">
      <t>ウ</t>
    </rPh>
    <rPh sb="182" eb="184">
      <t>シシュツ</t>
    </rPh>
    <rPh sb="185" eb="187">
      <t>ゾウカ</t>
    </rPh>
    <rPh sb="197" eb="202">
      <t>シセツリヨウリツ</t>
    </rPh>
    <rPh sb="203" eb="207">
      <t>ルイジダンタイ</t>
    </rPh>
    <rPh sb="208" eb="209">
      <t>クラ</t>
    </rPh>
    <rPh sb="212" eb="213">
      <t>タカ</t>
    </rPh>
    <rPh sb="216" eb="220">
      <t>キュウスイジンコウ</t>
    </rPh>
    <rPh sb="221" eb="223">
      <t>ゲンショウ</t>
    </rPh>
    <rPh sb="224" eb="229">
      <t>セッスイキグトウ</t>
    </rPh>
    <rPh sb="230" eb="232">
      <t>フキュウ</t>
    </rPh>
    <rPh sb="235" eb="238">
      <t>ハイスイリョウ</t>
    </rPh>
    <rPh sb="239" eb="243">
      <t>ゲンショウケイコウ</t>
    </rPh>
    <rPh sb="251" eb="254">
      <t>ユウシュウリツ</t>
    </rPh>
    <rPh sb="256" eb="260">
      <t>ルイジダンタイ</t>
    </rPh>
    <rPh sb="262" eb="263">
      <t>タカ</t>
    </rPh>
    <rPh sb="264" eb="266">
      <t>スイジュン</t>
    </rPh>
    <rPh sb="267" eb="269">
      <t>スイイ</t>
    </rPh>
    <rPh sb="275" eb="276">
      <t>タカ</t>
    </rPh>
    <rPh sb="277" eb="280">
      <t>ユウシュウリツ</t>
    </rPh>
    <rPh sb="281" eb="283">
      <t>イジ</t>
    </rPh>
    <rPh sb="288" eb="303">
      <t>ロウスイノオオイチクノハイスイカンノフセツガ</t>
    </rPh>
    <rPh sb="304" eb="306">
      <t>ジッシ</t>
    </rPh>
    <rPh sb="314" eb="316">
      <t>ロウスイ</t>
    </rPh>
    <rPh sb="317" eb="320">
      <t>ツウホウトウ</t>
    </rPh>
    <rPh sb="321" eb="322">
      <t>タイ</t>
    </rPh>
    <rPh sb="324" eb="325">
      <t>スミ</t>
    </rPh>
    <rPh sb="328" eb="330">
      <t>シュウリ</t>
    </rPh>
    <rPh sb="332" eb="334">
      <t>ムダ</t>
    </rPh>
    <rPh sb="335" eb="336">
      <t>ミズ</t>
    </rPh>
    <rPh sb="337" eb="339">
      <t>ハッセイ</t>
    </rPh>
    <phoneticPr fontId="4"/>
  </si>
  <si>
    <t>①有形固定資産減価償却率は、法定耐用年数に近い施設等が多く、類似団体平均値と比べると高くなっている。これは、必要な更新を先送りしてきたことが伺える。
②管路経年化率は、類似団体平均値を上回っており、拡張事業で布設した配水管が法定耐用年数を超え、増加する傾向にある。
③管路更新率については、過去5年において管路は未更新であるため、計画的な更新が求められている。</t>
    <rPh sb="1" eb="7">
      <t>ユウケイコテイシサン</t>
    </rPh>
    <rPh sb="7" eb="12">
      <t>ゲンカショウキャクリツ</t>
    </rPh>
    <rPh sb="14" eb="20">
      <t>ホウテイタイヨウネンスウ</t>
    </rPh>
    <rPh sb="21" eb="22">
      <t>チカ</t>
    </rPh>
    <rPh sb="23" eb="26">
      <t>シセツトウ</t>
    </rPh>
    <rPh sb="27" eb="28">
      <t>オオ</t>
    </rPh>
    <rPh sb="30" eb="34">
      <t>ルイジダンタイ</t>
    </rPh>
    <rPh sb="34" eb="37">
      <t>ヘイキンチ</t>
    </rPh>
    <rPh sb="38" eb="39">
      <t>クラ</t>
    </rPh>
    <rPh sb="42" eb="43">
      <t>タカ</t>
    </rPh>
    <rPh sb="54" eb="56">
      <t>ヒツヨウ</t>
    </rPh>
    <rPh sb="57" eb="59">
      <t>コウシン</t>
    </rPh>
    <rPh sb="60" eb="62">
      <t>サキオク</t>
    </rPh>
    <rPh sb="70" eb="71">
      <t>ウカガ</t>
    </rPh>
    <rPh sb="76" eb="78">
      <t>カンロ</t>
    </rPh>
    <rPh sb="78" eb="82">
      <t>ケイネンカリツ</t>
    </rPh>
    <rPh sb="84" eb="91">
      <t>ルイジダンタイヘイキンチ</t>
    </rPh>
    <rPh sb="92" eb="94">
      <t>ウワマワ</t>
    </rPh>
    <rPh sb="99" eb="103">
      <t>カクチョウジギョウ</t>
    </rPh>
    <rPh sb="104" eb="106">
      <t>フセツ</t>
    </rPh>
    <rPh sb="108" eb="111">
      <t>ハイスイカン</t>
    </rPh>
    <rPh sb="112" eb="118">
      <t>ホウテイタイヨウネンスウ</t>
    </rPh>
    <rPh sb="119" eb="120">
      <t>コ</t>
    </rPh>
    <rPh sb="122" eb="124">
      <t>ゾウカ</t>
    </rPh>
    <rPh sb="126" eb="128">
      <t>ケイコウ</t>
    </rPh>
    <rPh sb="134" eb="139">
      <t>カンロコウシンリツ</t>
    </rPh>
    <rPh sb="145" eb="147">
      <t>カコ</t>
    </rPh>
    <rPh sb="148" eb="149">
      <t>ネン</t>
    </rPh>
    <rPh sb="153" eb="155">
      <t>カンロ</t>
    </rPh>
    <rPh sb="156" eb="159">
      <t>ミコウシン</t>
    </rPh>
    <rPh sb="165" eb="168">
      <t>ケイカクテキ</t>
    </rPh>
    <rPh sb="169" eb="171">
      <t>コウシン</t>
    </rPh>
    <rPh sb="172" eb="173">
      <t>モト</t>
    </rPh>
    <phoneticPr fontId="4"/>
  </si>
  <si>
    <t>　今後の見通しとしては、大幅な収益の増加が見込めない中で、施設の老朽化、耐震化等による更新需要が高まることが想定される。
　そのような状況の中でも水道事業を持続可能とするため、経営戦略などに基づく計画的・効率的な事業経営を実施していくことが重要である。
　また、将来にわたって経営の健全性を維持するため、水道料金の改定を検討する必要がある。</t>
    <rPh sb="1" eb="3">
      <t>コンゴ</t>
    </rPh>
    <rPh sb="4" eb="6">
      <t>ミトオ</t>
    </rPh>
    <rPh sb="12" eb="14">
      <t>オオハバ</t>
    </rPh>
    <rPh sb="15" eb="17">
      <t>シュウエキ</t>
    </rPh>
    <rPh sb="18" eb="20">
      <t>ゾウカ</t>
    </rPh>
    <rPh sb="21" eb="23">
      <t>ミコ</t>
    </rPh>
    <rPh sb="26" eb="27">
      <t>ナカ</t>
    </rPh>
    <rPh sb="29" eb="31">
      <t>シセツ</t>
    </rPh>
    <rPh sb="32" eb="35">
      <t>ロウキュウカ</t>
    </rPh>
    <rPh sb="36" eb="39">
      <t>タイシンカ</t>
    </rPh>
    <rPh sb="39" eb="40">
      <t>トウ</t>
    </rPh>
    <rPh sb="43" eb="47">
      <t>コウシンジュヨウ</t>
    </rPh>
    <rPh sb="48" eb="49">
      <t>タカ</t>
    </rPh>
    <rPh sb="54" eb="56">
      <t>ソウテイ</t>
    </rPh>
    <rPh sb="67" eb="69">
      <t>ジョウキョウ</t>
    </rPh>
    <rPh sb="70" eb="71">
      <t>ナカ</t>
    </rPh>
    <rPh sb="73" eb="77">
      <t>スイドウジギョウ</t>
    </rPh>
    <rPh sb="78" eb="82">
      <t>ジゾクカノウ</t>
    </rPh>
    <rPh sb="88" eb="92">
      <t>ケイエイセンリャク</t>
    </rPh>
    <rPh sb="95" eb="96">
      <t>モト</t>
    </rPh>
    <rPh sb="98" eb="101">
      <t>ケイカクテキ</t>
    </rPh>
    <rPh sb="102" eb="105">
      <t>コウリツテキ</t>
    </rPh>
    <rPh sb="106" eb="110">
      <t>ジギョウケイエイ</t>
    </rPh>
    <rPh sb="111" eb="113">
      <t>ジッシ</t>
    </rPh>
    <rPh sb="120" eb="122">
      <t>ジュウヨウ</t>
    </rPh>
    <rPh sb="131" eb="133">
      <t>ショウライ</t>
    </rPh>
    <rPh sb="138" eb="140">
      <t>ケイエイ</t>
    </rPh>
    <rPh sb="141" eb="144">
      <t>ケンゼンセイ</t>
    </rPh>
    <rPh sb="145" eb="147">
      <t>イジ</t>
    </rPh>
    <rPh sb="152" eb="156">
      <t>スイドウリョウキン</t>
    </rPh>
    <rPh sb="157" eb="159">
      <t>カイテイ</t>
    </rPh>
    <rPh sb="160" eb="162">
      <t>ケントウ</t>
    </rPh>
    <rPh sb="164" eb="1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</si>
</sst>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70-450E-9B1D-D5790283BE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AD70-450E-9B1D-D5790283BE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70.8</c:v>
                </c:pt>
                <c:pt idx="1">
                  <c:v>73.52</c:v>
                </c:pt>
                <c:pt idx="2">
                  <c:v>74.489999999999995</c:v>
                </c:pt>
                <c:pt idx="3">
                  <c:v>72.19</c:v>
                </c:pt>
                <c:pt idx="4">
                  <c:v>72.37</c:v>
                </c:pt>
              </c:numCache>
            </c:numRef>
          </c:val>
          <c:extLst>
            <c:ext xmlns:c16="http://schemas.microsoft.com/office/drawing/2014/chart" uri="{C3380CC4-5D6E-409C-BE32-E72D297353CC}">
              <c16:uniqueId val="{00000000-9810-43CE-99E0-01B4BFB106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810-43CE-99E0-01B4BFB106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94.37</c:v>
                </c:pt>
                <c:pt idx="1">
                  <c:v>93.65</c:v>
                </c:pt>
                <c:pt idx="2">
                  <c:v>94.91</c:v>
                </c:pt>
                <c:pt idx="3">
                  <c:v>96.19</c:v>
                </c:pt>
                <c:pt idx="4">
                  <c:v>94.25</c:v>
                </c:pt>
              </c:numCache>
            </c:numRef>
          </c:val>
          <c:extLst>
            <c:ext xmlns:c16="http://schemas.microsoft.com/office/drawing/2014/chart" uri="{C3380CC4-5D6E-409C-BE32-E72D297353CC}">
              <c16:uniqueId val="{00000000-D13F-4001-A703-225B70DF34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D13F-4001-A703-225B70DF34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117.34</c:v>
                </c:pt>
                <c:pt idx="1">
                  <c:v>124.14</c:v>
                </c:pt>
                <c:pt idx="2">
                  <c:v>122.74</c:v>
                </c:pt>
                <c:pt idx="3">
                  <c:v>122.26</c:v>
                </c:pt>
                <c:pt idx="4">
                  <c:v>107.73</c:v>
                </c:pt>
              </c:numCache>
            </c:numRef>
          </c:val>
          <c:extLst>
            <c:ext xmlns:c16="http://schemas.microsoft.com/office/drawing/2014/chart" uri="{C3380CC4-5D6E-409C-BE32-E72D297353CC}">
              <c16:uniqueId val="{00000000-2B01-491C-8012-5CD75180B4B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2B01-491C-8012-5CD75180B4B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70.06</c:v>
                </c:pt>
                <c:pt idx="1">
                  <c:v>70.760000000000005</c:v>
                </c:pt>
                <c:pt idx="2">
                  <c:v>70.83</c:v>
                </c:pt>
                <c:pt idx="3">
                  <c:v>71.55</c:v>
                </c:pt>
                <c:pt idx="4">
                  <c:v>71.489999999999995</c:v>
                </c:pt>
              </c:numCache>
            </c:numRef>
          </c:val>
          <c:extLst>
            <c:ext xmlns:c16="http://schemas.microsoft.com/office/drawing/2014/chart" uri="{C3380CC4-5D6E-409C-BE32-E72D297353CC}">
              <c16:uniqueId val="{00000000-4F68-4C08-A9CC-50915DF422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4F68-4C08-A9CC-50915DF422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5.71</c:v>
                </c:pt>
                <c:pt idx="1">
                  <c:v>8.7799999999999994</c:v>
                </c:pt>
                <c:pt idx="2">
                  <c:v>8.99</c:v>
                </c:pt>
                <c:pt idx="3">
                  <c:v>28.33</c:v>
                </c:pt>
                <c:pt idx="4">
                  <c:v>32.72</c:v>
                </c:pt>
              </c:numCache>
            </c:numRef>
          </c:val>
          <c:extLst>
            <c:ext xmlns:c16="http://schemas.microsoft.com/office/drawing/2014/chart" uri="{C3380CC4-5D6E-409C-BE32-E72D297353CC}">
              <c16:uniqueId val="{00000000-C449-47EF-AA16-65F4D27904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C449-47EF-AA16-65F4D27904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A5-4940-A1C4-E7AA0A9F66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90A5-4940-A1C4-E7AA0A9F66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613.98</c:v>
                </c:pt>
                <c:pt idx="1">
                  <c:v>593.44000000000005</c:v>
                </c:pt>
                <c:pt idx="2">
                  <c:v>659.59</c:v>
                </c:pt>
                <c:pt idx="3">
                  <c:v>717.08</c:v>
                </c:pt>
                <c:pt idx="4">
                  <c:v>918.63</c:v>
                </c:pt>
              </c:numCache>
            </c:numRef>
          </c:val>
          <c:extLst>
            <c:ext xmlns:c16="http://schemas.microsoft.com/office/drawing/2014/chart" uri="{C3380CC4-5D6E-409C-BE32-E72D297353CC}">
              <c16:uniqueId val="{00000000-A72F-49AF-AE5E-1E6F6B74DC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A72F-49AF-AE5E-1E6F6B74DC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135.97999999999999</c:v>
                </c:pt>
                <c:pt idx="1">
                  <c:v>112.9</c:v>
                </c:pt>
                <c:pt idx="2">
                  <c:v>90.81</c:v>
                </c:pt>
                <c:pt idx="3">
                  <c:v>74.98</c:v>
                </c:pt>
                <c:pt idx="4">
                  <c:v>59.62</c:v>
                </c:pt>
              </c:numCache>
            </c:numRef>
          </c:val>
          <c:extLst>
            <c:ext xmlns:c16="http://schemas.microsoft.com/office/drawing/2014/chart" uri="{C3380CC4-5D6E-409C-BE32-E72D297353CC}">
              <c16:uniqueId val="{00000000-1CD1-4470-BCED-74C5CC8115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1CD1-4470-BCED-74C5CC8115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116.32</c:v>
                </c:pt>
                <c:pt idx="1">
                  <c:v>123.26</c:v>
                </c:pt>
                <c:pt idx="2">
                  <c:v>121.37</c:v>
                </c:pt>
                <c:pt idx="3">
                  <c:v>119.7</c:v>
                </c:pt>
                <c:pt idx="4">
                  <c:v>105.13</c:v>
                </c:pt>
              </c:numCache>
            </c:numRef>
          </c:val>
          <c:extLst>
            <c:ext xmlns:c16="http://schemas.microsoft.com/office/drawing/2014/chart" uri="{C3380CC4-5D6E-409C-BE32-E72D297353CC}">
              <c16:uniqueId val="{00000000-A6D4-4319-80B5-B9F5AF52AD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6D4-4319-80B5-B9F5AF52AD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182.34</c:v>
                </c:pt>
                <c:pt idx="1">
                  <c:v>170.77</c:v>
                </c:pt>
                <c:pt idx="2">
                  <c:v>171.84</c:v>
                </c:pt>
                <c:pt idx="3">
                  <c:v>176.03</c:v>
                </c:pt>
                <c:pt idx="4">
                  <c:v>204.38</c:v>
                </c:pt>
              </c:numCache>
            </c:numRef>
          </c:val>
          <c:extLst>
            <c:ext xmlns:c16="http://schemas.microsoft.com/office/drawing/2014/chart" uri="{C3380CC4-5D6E-409C-BE32-E72D297353CC}">
              <c16:uniqueId val="{00000000-7DC4-4D0F-BE8D-D45108DD38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7DC4-4D0F-BE8D-D45108DD38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千葉県　長門川水道企業団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その他</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92.15</v>
      </c>
      <c r="J10" s="37"/>
      <c r="K10" s="37"/>
      <c r="L10" s="37"/>
      <c r="M10" s="37"/>
      <c r="N10" s="37"/>
      <c r="O10" s="64"/>
      <c r="P10" s="54">
        <f>データ!$P$6</f>
        <v>13.62</v>
      </c>
      <c r="Q10" s="54"/>
      <c r="R10" s="54"/>
      <c r="S10" s="54"/>
      <c r="T10" s="54"/>
      <c r="U10" s="54"/>
      <c r="V10" s="54"/>
      <c r="W10" s="65">
        <f>データ!$Q$6</f>
        <v>4070</v>
      </c>
      <c r="X10" s="65"/>
      <c r="Y10" s="65"/>
      <c r="Z10" s="65"/>
      <c r="AA10" s="65"/>
      <c r="AB10" s="65"/>
      <c r="AC10" s="65"/>
      <c r="AD10" s="2"/>
      <c r="AE10" s="2"/>
      <c r="AF10" s="2"/>
      <c r="AG10" s="2"/>
      <c r="AH10" s="2"/>
      <c r="AI10" s="2"/>
      <c r="AJ10" s="2"/>
      <c r="AK10" s="2"/>
      <c r="AL10" s="65">
        <f>データ!$U$6</f>
        <v>17819</v>
      </c>
      <c r="AM10" s="65"/>
      <c r="AN10" s="65"/>
      <c r="AO10" s="65"/>
      <c r="AP10" s="65"/>
      <c r="AQ10" s="65"/>
      <c r="AR10" s="65"/>
      <c r="AS10" s="65"/>
      <c r="AT10" s="36">
        <f>データ!$V$6</f>
        <v>36.5</v>
      </c>
      <c r="AU10" s="37"/>
      <c r="AV10" s="37"/>
      <c r="AW10" s="37"/>
      <c r="AX10" s="37"/>
      <c r="AY10" s="37"/>
      <c r="AZ10" s="37"/>
      <c r="BA10" s="37"/>
      <c r="BB10" s="54">
        <f>データ!$W$6</f>
        <v>488.19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Z+jRvgL2EFjtFAdZWkWaOS9oytpklYKrRnnTH26wJ+bMJkCmrwz9Ia5SbcNCMGcAKw7yv+kB7BI+IHAL8D4Ng==" saltValue="aIVD4lJbCtq/FkvRYd8P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128023</v>
      </c>
      <c r="D6" s="20">
        <f t="shared" si="3"/>
        <v>46</v>
      </c>
      <c r="E6" s="20">
        <f t="shared" si="3"/>
        <v>1</v>
      </c>
      <c r="F6" s="20">
        <f t="shared" si="3"/>
        <v>0</v>
      </c>
      <c r="G6" s="20">
        <f t="shared" si="3"/>
        <v>1</v>
      </c>
      <c r="H6" s="20" t="str">
        <f t="shared" si="3"/>
        <v>千葉県　長門川水道企業団</v>
      </c>
      <c r="I6" s="20" t="str">
        <f t="shared" si="3"/>
        <v>法適用</v>
      </c>
      <c r="J6" s="20" t="str">
        <f t="shared" si="3"/>
        <v>水道事業</v>
      </c>
      <c r="K6" s="20" t="str">
        <f t="shared" si="3"/>
        <v>末端給水事業</v>
      </c>
      <c r="L6" s="20" t="str">
        <f t="shared" si="3"/>
        <v>A6</v>
      </c>
      <c r="M6" s="20" t="str">
        <f t="shared" si="3"/>
        <v>その他</v>
      </c>
      <c r="N6" s="21" t="str">
        <f t="shared" si="3"/>
        <v>-</v>
      </c>
      <c r="O6" s="21">
        <f t="shared" si="3"/>
        <v>92.15</v>
      </c>
      <c r="P6" s="21">
        <f t="shared" si="3"/>
        <v>13.62</v>
      </c>
      <c r="Q6" s="21">
        <f t="shared" si="3"/>
        <v>4070</v>
      </c>
      <c r="R6" s="21" t="str">
        <f t="shared" si="3"/>
        <v>-</v>
      </c>
      <c r="S6" s="21" t="str">
        <f t="shared" si="3"/>
        <v>-</v>
      </c>
      <c r="T6" s="21" t="str">
        <f t="shared" si="3"/>
        <v>-</v>
      </c>
      <c r="U6" s="21">
        <f t="shared" si="3"/>
        <v>17819</v>
      </c>
      <c r="V6" s="21">
        <f t="shared" si="3"/>
        <v>36.5</v>
      </c>
      <c r="W6" s="21">
        <f t="shared" si="3"/>
        <v>488.19</v>
      </c>
      <c r="X6" s="22">
        <f>IF(X7="",NA(),X7)</f>
        <v>117.34</v>
      </c>
      <c r="Y6" s="22">
        <f t="shared" ref="Y6:AG6" si="4">IF(Y7="",NA(),Y7)</f>
        <v>124.14</v>
      </c>
      <c r="Z6" s="22">
        <f t="shared" si="4"/>
        <v>122.74</v>
      </c>
      <c r="AA6" s="22">
        <f t="shared" si="4"/>
        <v>122.26</v>
      </c>
      <c r="AB6" s="22">
        <f t="shared" si="4"/>
        <v>107.73</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613.98</v>
      </c>
      <c r="AU6" s="22">
        <f t="shared" ref="AU6:BC6" si="6">IF(AU7="",NA(),AU7)</f>
        <v>593.44000000000005</v>
      </c>
      <c r="AV6" s="22">
        <f t="shared" si="6"/>
        <v>659.59</v>
      </c>
      <c r="AW6" s="22">
        <f t="shared" si="6"/>
        <v>717.08</v>
      </c>
      <c r="AX6" s="22">
        <f t="shared" si="6"/>
        <v>918.63</v>
      </c>
      <c r="AY6" s="22">
        <f t="shared" si="6"/>
        <v>379.08</v>
      </c>
      <c r="AZ6" s="22">
        <f t="shared" si="6"/>
        <v>367.55</v>
      </c>
      <c r="BA6" s="22">
        <f t="shared" si="6"/>
        <v>378.56</v>
      </c>
      <c r="BB6" s="22">
        <f t="shared" si="6"/>
        <v>364.46</v>
      </c>
      <c r="BC6" s="22">
        <f t="shared" si="6"/>
        <v>338.89</v>
      </c>
      <c r="BD6" s="21" t="str">
        <f>IF(BD7="","",IF(BD7="-","【-】","【"&amp;SUBSTITUTE(TEXT(BD7,"#,##0.00"),"-","△")&amp;"】"))</f>
        <v>【243.36】</v>
      </c>
      <c r="BE6" s="22">
        <f>IF(BE7="",NA(),BE7)</f>
        <v>135.97999999999999</v>
      </c>
      <c r="BF6" s="22">
        <f t="shared" ref="BF6:BN6" si="7">IF(BF7="",NA(),BF7)</f>
        <v>112.9</v>
      </c>
      <c r="BG6" s="22">
        <f t="shared" si="7"/>
        <v>90.81</v>
      </c>
      <c r="BH6" s="22">
        <f t="shared" si="7"/>
        <v>74.98</v>
      </c>
      <c r="BI6" s="22">
        <f t="shared" si="7"/>
        <v>59.62</v>
      </c>
      <c r="BJ6" s="22">
        <f t="shared" si="7"/>
        <v>398.98</v>
      </c>
      <c r="BK6" s="22">
        <f t="shared" si="7"/>
        <v>418.68</v>
      </c>
      <c r="BL6" s="22">
        <f t="shared" si="7"/>
        <v>395.68</v>
      </c>
      <c r="BM6" s="22">
        <f t="shared" si="7"/>
        <v>403.72</v>
      </c>
      <c r="BN6" s="22">
        <f t="shared" si="7"/>
        <v>400.21</v>
      </c>
      <c r="BO6" s="21" t="str">
        <f>IF(BO7="","",IF(BO7="-","【-】","【"&amp;SUBSTITUTE(TEXT(BO7,"#,##0.00"),"-","△")&amp;"】"))</f>
        <v>【265.93】</v>
      </c>
      <c r="BP6" s="22">
        <f>IF(BP7="",NA(),BP7)</f>
        <v>116.32</v>
      </c>
      <c r="BQ6" s="22">
        <f t="shared" ref="BQ6:BY6" si="8">IF(BQ7="",NA(),BQ7)</f>
        <v>123.26</v>
      </c>
      <c r="BR6" s="22">
        <f t="shared" si="8"/>
        <v>121.37</v>
      </c>
      <c r="BS6" s="22">
        <f t="shared" si="8"/>
        <v>119.7</v>
      </c>
      <c r="BT6" s="22">
        <f t="shared" si="8"/>
        <v>105.13</v>
      </c>
      <c r="BU6" s="22">
        <f t="shared" si="8"/>
        <v>98.64</v>
      </c>
      <c r="BV6" s="22">
        <f t="shared" si="8"/>
        <v>94.78</v>
      </c>
      <c r="BW6" s="22">
        <f t="shared" si="8"/>
        <v>97.59</v>
      </c>
      <c r="BX6" s="22">
        <f t="shared" si="8"/>
        <v>92.17</v>
      </c>
      <c r="BY6" s="22">
        <f t="shared" si="8"/>
        <v>92.83</v>
      </c>
      <c r="BZ6" s="21" t="str">
        <f>IF(BZ7="","",IF(BZ7="-","【-】","【"&amp;SUBSTITUTE(TEXT(BZ7,"#,##0.00"),"-","△")&amp;"】"))</f>
        <v>【97.82】</v>
      </c>
      <c r="CA6" s="22">
        <f>IF(CA7="",NA(),CA7)</f>
        <v>182.34</v>
      </c>
      <c r="CB6" s="22">
        <f t="shared" ref="CB6:CJ6" si="9">IF(CB7="",NA(),CB7)</f>
        <v>170.77</v>
      </c>
      <c r="CC6" s="22">
        <f t="shared" si="9"/>
        <v>171.84</v>
      </c>
      <c r="CD6" s="22">
        <f t="shared" si="9"/>
        <v>176.03</v>
      </c>
      <c r="CE6" s="22">
        <f t="shared" si="9"/>
        <v>204.38</v>
      </c>
      <c r="CF6" s="22">
        <f t="shared" si="9"/>
        <v>178.92</v>
      </c>
      <c r="CG6" s="22">
        <f t="shared" si="9"/>
        <v>181.3</v>
      </c>
      <c r="CH6" s="22">
        <f t="shared" si="9"/>
        <v>181.71</v>
      </c>
      <c r="CI6" s="22">
        <f t="shared" si="9"/>
        <v>188.51</v>
      </c>
      <c r="CJ6" s="22">
        <f t="shared" si="9"/>
        <v>189.43</v>
      </c>
      <c r="CK6" s="21" t="str">
        <f>IF(CK7="","",IF(CK7="-","【-】","【"&amp;SUBSTITUTE(TEXT(CK7,"#,##0.00"),"-","△")&amp;"】"))</f>
        <v>【177.56】</v>
      </c>
      <c r="CL6" s="22">
        <f>IF(CL7="",NA(),CL7)</f>
        <v>70.8</v>
      </c>
      <c r="CM6" s="22">
        <f t="shared" ref="CM6:CU6" si="10">IF(CM7="",NA(),CM7)</f>
        <v>73.52</v>
      </c>
      <c r="CN6" s="22">
        <f t="shared" si="10"/>
        <v>74.489999999999995</v>
      </c>
      <c r="CO6" s="22">
        <f t="shared" si="10"/>
        <v>72.19</v>
      </c>
      <c r="CP6" s="22">
        <f t="shared" si="10"/>
        <v>72.37</v>
      </c>
      <c r="CQ6" s="22">
        <f t="shared" si="10"/>
        <v>55.14</v>
      </c>
      <c r="CR6" s="22">
        <f t="shared" si="10"/>
        <v>55.89</v>
      </c>
      <c r="CS6" s="22">
        <f t="shared" si="10"/>
        <v>55.72</v>
      </c>
      <c r="CT6" s="22">
        <f t="shared" si="10"/>
        <v>55.31</v>
      </c>
      <c r="CU6" s="22">
        <f t="shared" si="10"/>
        <v>55.14</v>
      </c>
      <c r="CV6" s="21" t="str">
        <f>IF(CV7="","",IF(CV7="-","【-】","【"&amp;SUBSTITUTE(TEXT(CV7,"#,##0.00"),"-","△")&amp;"】"))</f>
        <v>【59.81】</v>
      </c>
      <c r="CW6" s="22">
        <f>IF(CW7="",NA(),CW7)</f>
        <v>94.37</v>
      </c>
      <c r="CX6" s="22">
        <f t="shared" ref="CX6:DF6" si="11">IF(CX7="",NA(),CX7)</f>
        <v>93.65</v>
      </c>
      <c r="CY6" s="22">
        <f t="shared" si="11"/>
        <v>94.91</v>
      </c>
      <c r="CZ6" s="22">
        <f t="shared" si="11"/>
        <v>96.19</v>
      </c>
      <c r="DA6" s="22">
        <f t="shared" si="11"/>
        <v>94.25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70.06</v>
      </c>
      <c r="DI6" s="22">
        <f t="shared" ref="DI6:DQ6" si="12">IF(DI7="",NA(),DI7)</f>
        <v>70.760000000000005</v>
      </c>
      <c r="DJ6" s="22">
        <f t="shared" si="12"/>
        <v>70.83</v>
      </c>
      <c r="DK6" s="22">
        <f t="shared" si="12"/>
        <v>71.55</v>
      </c>
      <c r="DL6" s="22">
        <f t="shared" si="12"/>
        <v>71.489999999999995</v>
      </c>
      <c r="DM6" s="22">
        <f t="shared" si="12"/>
        <v>49.92</v>
      </c>
      <c r="DN6" s="22">
        <f t="shared" si="12"/>
        <v>50.63</v>
      </c>
      <c r="DO6" s="22">
        <f t="shared" si="12"/>
        <v>51.29</v>
      </c>
      <c r="DP6" s="22">
        <f t="shared" si="12"/>
        <v>52.2</v>
      </c>
      <c r="DQ6" s="22">
        <f t="shared" si="12"/>
        <v>52.7</v>
      </c>
      <c r="DR6" s="21" t="str">
        <f>IF(DR7="","",IF(DR7="-","【-】","【"&amp;SUBSTITUTE(TEXT(DR7,"#,##0.00"),"-","△")&amp;"】"))</f>
        <v>【52.02】</v>
      </c>
      <c r="DS6" s="22">
        <f>IF(DS7="",NA(),DS7)</f>
        <v>5.71</v>
      </c>
      <c r="DT6" s="22">
        <f t="shared" ref="DT6:EB6" si="13">IF(DT7="",NA(),DT7)</f>
        <v>8.7799999999999994</v>
      </c>
      <c r="DU6" s="22">
        <f t="shared" si="13"/>
        <v>8.99</v>
      </c>
      <c r="DV6" s="22">
        <f t="shared" si="13"/>
        <v>28.33</v>
      </c>
      <c r="DW6" s="22">
        <f t="shared" si="13"/>
        <v>32.72</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1">
        <f t="shared" ref="EE6:EM6" si="14">IF(EE7="",NA(),EE7)</f>
        <v>0</v>
      </c>
      <c r="EF6" s="21">
        <f t="shared" si="14"/>
        <v>0</v>
      </c>
      <c r="EG6" s="21">
        <f t="shared" si="14"/>
        <v>0</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128023</v>
      </c>
      <c r="D7" s="24">
        <v>46</v>
      </c>
      <c r="E7" s="24">
        <v>1</v>
      </c>
      <c r="F7" s="24">
        <v>0</v>
      </c>
      <c r="G7" s="24">
        <v>1</v>
      </c>
      <c r="H7" s="24" t="s">
        <v>93</v>
      </c>
      <c r="I7" s="24" t="s">
        <v>94</v>
      </c>
      <c r="J7" s="24" t="s">
        <v>95</v>
      </c>
      <c r="K7" s="24" t="s">
        <v>96</v>
      </c>
      <c r="L7" s="24" t="s">
        <v>97</v>
      </c>
      <c r="M7" s="24" t="s">
        <v>98</v>
      </c>
      <c r="N7" s="25" t="s">
        <v>99</v>
      </c>
      <c r="O7" s="25">
        <v>92.15</v>
      </c>
      <c r="P7" s="25">
        <v>13.62</v>
      </c>
      <c r="Q7" s="25">
        <v>4070</v>
      </c>
      <c r="R7" s="25" t="s">
        <v>99</v>
      </c>
      <c r="S7" s="25" t="s">
        <v>99</v>
      </c>
      <c r="T7" s="25" t="s">
        <v>99</v>
      </c>
      <c r="U7" s="25">
        <v>17819</v>
      </c>
      <c r="V7" s="25">
        <v>36.5</v>
      </c>
      <c r="W7" s="25">
        <v>488.19</v>
      </c>
      <c r="X7" s="25">
        <v>117.34</v>
      </c>
      <c r="Y7" s="25">
        <v>124.14</v>
      </c>
      <c r="Z7" s="25">
        <v>122.74</v>
      </c>
      <c r="AA7" s="25">
        <v>122.26</v>
      </c>
      <c r="AB7" s="25">
        <v>107.73</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613.98</v>
      </c>
      <c r="AU7" s="25">
        <v>593.44000000000005</v>
      </c>
      <c r="AV7" s="25">
        <v>659.59</v>
      </c>
      <c r="AW7" s="25">
        <v>717.08</v>
      </c>
      <c r="AX7" s="25">
        <v>918.63</v>
      </c>
      <c r="AY7" s="25">
        <v>379.08</v>
      </c>
      <c r="AZ7" s="25">
        <v>367.55</v>
      </c>
      <c r="BA7" s="25">
        <v>378.56</v>
      </c>
      <c r="BB7" s="25">
        <v>364.46</v>
      </c>
      <c r="BC7" s="25">
        <v>338.89</v>
      </c>
      <c r="BD7" s="25">
        <v>243.36</v>
      </c>
      <c r="BE7" s="25">
        <v>135.97999999999999</v>
      </c>
      <c r="BF7" s="25">
        <v>112.9</v>
      </c>
      <c r="BG7" s="25">
        <v>90.81</v>
      </c>
      <c r="BH7" s="25">
        <v>74.98</v>
      </c>
      <c r="BI7" s="25">
        <v>59.62</v>
      </c>
      <c r="BJ7" s="25">
        <v>398.98</v>
      </c>
      <c r="BK7" s="25">
        <v>418.68</v>
      </c>
      <c r="BL7" s="25">
        <v>395.68</v>
      </c>
      <c r="BM7" s="25">
        <v>403.72</v>
      </c>
      <c r="BN7" s="25">
        <v>400.21</v>
      </c>
      <c r="BO7" s="25">
        <v>265.93</v>
      </c>
      <c r="BP7" s="25">
        <v>116.32</v>
      </c>
      <c r="BQ7" s="25">
        <v>123.26</v>
      </c>
      <c r="BR7" s="25">
        <v>121.37</v>
      </c>
      <c r="BS7" s="25">
        <v>119.7</v>
      </c>
      <c r="BT7" s="25">
        <v>105.13</v>
      </c>
      <c r="BU7" s="25">
        <v>98.64</v>
      </c>
      <c r="BV7" s="25">
        <v>94.78</v>
      </c>
      <c r="BW7" s="25">
        <v>97.59</v>
      </c>
      <c r="BX7" s="25">
        <v>92.17</v>
      </c>
      <c r="BY7" s="25">
        <v>92.83</v>
      </c>
      <c r="BZ7" s="25">
        <v>97.82</v>
      </c>
      <c r="CA7" s="25">
        <v>182.34</v>
      </c>
      <c r="CB7" s="25">
        <v>170.77</v>
      </c>
      <c r="CC7" s="25">
        <v>171.84</v>
      </c>
      <c r="CD7" s="25">
        <v>176.03</v>
      </c>
      <c r="CE7" s="25">
        <v>204.38</v>
      </c>
      <c r="CF7" s="25">
        <v>178.92</v>
      </c>
      <c r="CG7" s="25">
        <v>181.3</v>
      </c>
      <c r="CH7" s="25">
        <v>181.71</v>
      </c>
      <c r="CI7" s="25">
        <v>188.51</v>
      </c>
      <c r="CJ7" s="25">
        <v>189.43</v>
      </c>
      <c r="CK7" s="25">
        <v>177.56</v>
      </c>
      <c r="CL7" s="25">
        <v>70.8</v>
      </c>
      <c r="CM7" s="25">
        <v>73.52</v>
      </c>
      <c r="CN7" s="25">
        <v>74.489999999999995</v>
      </c>
      <c r="CO7" s="25">
        <v>72.19</v>
      </c>
      <c r="CP7" s="25">
        <v>72.37</v>
      </c>
      <c r="CQ7" s="25">
        <v>55.14</v>
      </c>
      <c r="CR7" s="25">
        <v>55.89</v>
      </c>
      <c r="CS7" s="25">
        <v>55.72</v>
      </c>
      <c r="CT7" s="25">
        <v>55.31</v>
      </c>
      <c r="CU7" s="25">
        <v>55.14</v>
      </c>
      <c r="CV7" s="25">
        <v>59.81</v>
      </c>
      <c r="CW7" s="25">
        <v>94.37</v>
      </c>
      <c r="CX7" s="25">
        <v>93.65</v>
      </c>
      <c r="CY7" s="25">
        <v>94.91</v>
      </c>
      <c r="CZ7" s="25">
        <v>96.19</v>
      </c>
      <c r="DA7" s="25">
        <v>94.25</v>
      </c>
      <c r="DB7" s="25">
        <v>81.39</v>
      </c>
      <c r="DC7" s="25">
        <v>81.27</v>
      </c>
      <c r="DD7" s="25">
        <v>81.260000000000005</v>
      </c>
      <c r="DE7" s="25">
        <v>80.36</v>
      </c>
      <c r="DF7" s="25">
        <v>80.13</v>
      </c>
      <c r="DG7" s="25">
        <v>89.42</v>
      </c>
      <c r="DH7" s="25">
        <v>70.06</v>
      </c>
      <c r="DI7" s="25">
        <v>70.760000000000005</v>
      </c>
      <c r="DJ7" s="25">
        <v>70.83</v>
      </c>
      <c r="DK7" s="25">
        <v>71.55</v>
      </c>
      <c r="DL7" s="25">
        <v>71.489999999999995</v>
      </c>
      <c r="DM7" s="25">
        <v>49.92</v>
      </c>
      <c r="DN7" s="25">
        <v>50.63</v>
      </c>
      <c r="DO7" s="25">
        <v>51.29</v>
      </c>
      <c r="DP7" s="25">
        <v>52.2</v>
      </c>
      <c r="DQ7" s="25">
        <v>52.7</v>
      </c>
      <c r="DR7" s="25">
        <v>52.02</v>
      </c>
      <c r="DS7" s="25">
        <v>5.71</v>
      </c>
      <c r="DT7" s="25">
        <v>8.7799999999999994</v>
      </c>
      <c r="DU7" s="25">
        <v>8.99</v>
      </c>
      <c r="DV7" s="25">
        <v>28.33</v>
      </c>
      <c r="DW7" s="25">
        <v>32.72</v>
      </c>
      <c r="DX7" s="25">
        <v>16.88</v>
      </c>
      <c r="DY7" s="25">
        <v>18.28</v>
      </c>
      <c r="DZ7" s="25">
        <v>19.61</v>
      </c>
      <c r="EA7" s="25">
        <v>20.73</v>
      </c>
      <c r="EB7" s="25">
        <v>22.86</v>
      </c>
      <c r="EC7" s="25">
        <v>25.37</v>
      </c>
      <c r="ED7" s="25">
        <v>0</v>
      </c>
      <c r="EE7" s="25">
        <v>0</v>
      </c>
      <c r="EF7" s="25">
        <v>0</v>
      </c>
      <c r="EG7" s="25">
        <v>0</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2025-01-29T07:05:26Z</cp:lastPrinted>
  <dcterms:created xsi:type="dcterms:W3CDTF">2025-01-24T06:47:27Z</dcterms:created>
  <dcterms:modified xsi:type="dcterms:W3CDTF">2025-01-29T07:05:30Z</dcterms:modified>
  <cp:category/>
</cp:coreProperties>
</file>