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hasso\Desktop\"/>
    </mc:Choice>
  </mc:AlternateContent>
  <xr:revisionPtr revIDLastSave="0" documentId="13_ncr:1_{8798A926-A382-4D9F-954E-75CD49F7F030}" xr6:coauthVersionLast="47" xr6:coauthVersionMax="47" xr10:uidLastSave="{00000000-0000-0000-0000-000000000000}"/>
  <workbookProtection workbookAlgorithmName="SHA-512" workbookHashValue="UlbOt+V+67wH/Yume3YmBYsR8CTacgc5KA84I4YtHGPPGyNivRrDK6keQaHShi8gqRSaEOsPMHB6mjbjCZTBow==" workbookSaltValue="JnEKl9T6a1Xie8FB2z3vq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F85" i="4"/>
  <c r="E85" i="4"/>
  <c r="BB10" i="4"/>
  <c r="AT10" i="4"/>
  <c r="AL10" i="4"/>
  <c r="BB8" i="4"/>
  <c r="AT8" i="4"/>
  <c r="AD8" i="4"/>
  <c r="W8" i="4"/>
  <c r="P8" i="4"/>
  <c r="I8" i="4"/>
  <c r="B8"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<sst xmlns="http://schemas.openxmlformats.org/spreadsheetml/2006/main" count="231" uniqueCount="112">
  <si>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</si>
  <si>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</si>
  <si>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</si>
  <si>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</si>
  <si>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</si>
  <si>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</si>
  <si>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</si>
  <si>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</si>
  <si>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</si>
  <si>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</si>
  <si>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</si>
  <si>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</si>
  <si>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</si>
  <si>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</si>
  <si>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</si>
  <si>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</si>
  <si>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</si>
  <si>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</si>
  <si>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</si>
  <si>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</si>
  <si>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</si>
  <si>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</si>
  <si>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</si>
  <si>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</si>
  <si>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</si>
  <si>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</si>
  <si>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</si>
  <si>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</si>
  <si>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</si>
  <si>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</si>
  <si>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</si>
  <si>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</si>
  <si>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</si>
  <si>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</si>
  <si>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</si>
  <si>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</si>
  <si>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</si>
  <si>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</si>
  <si>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</si>
  <si>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</si>
  <si>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</si>
  <si>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</si>
  <si>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</si>
  <si>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</si>
  <si>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</si>
  <si>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</si>
  <si>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</si>
  <si>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</si>
  <si>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</si>
  <si>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</si>
  <si>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</si>
  <si>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</si>
  <si>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</si>
  <si>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</si>
  <si>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</si>
  <si>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</si>
  <si>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</si>
  <si>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</si>
  <si>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</si>
  <si>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</si>
  <si>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</si>
  <si>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</si>
  <si>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</si>
  <si>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</si>
  <si>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</si>
  <si>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</si>
  <si>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</si>
  <si>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</si>
  <si>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</si>
  <si>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</si>
  <si>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</si>
  <si>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</si>
  <si>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</si>
  <si>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</si>
  <si>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</si>
  <si>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</si>
  <si>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</si>
  <si>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</si>
  <si>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</si>
  <si>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</si>
  <si>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</si>
  <si>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</si>
  <si>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</si>
  <si>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</si>
  <si>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</si>
  <si>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</si>
  <si>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</si>
  <si>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</si>
  <si>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</si>
  <si>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</si>
  <si>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</si>
  <si>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</si>
  <si>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</si>
  <si>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八匝水道企業団</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</si>
  <si>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</si>
  <si>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</si>
  <si>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</si>
  <si>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</si>
  <si>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</si>
  <si>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</si>
  <si>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</si>
  <si>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</si>
  <si>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</si>
  <si>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</si>
  <si>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</si>
  <si>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</si>
  <si>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</si>
  <si>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</si>
  <si>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</si>
  <si>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5年度の経常収支比率は、107.25％となっており、前年度と比較して4.5ポイント減少している。これは、一般会計からの市町補助金及び県補助金が減少したことと、受水費や人件費等が増加したこと等が原因と考えられる。
・累積欠損金比率については、累積欠損金が出ていないため、昨年度と同様に0％である。
・流動比率及び企業債残高対給水収益比率については、他団体の平均値と比較して良好な数値であるため、余剰資金や資金調達能力という面で多少の余裕がある状態といえる。
・料金回収率は、81.48％で他団体平均値と比較して低い水準となっている。これは、給水原価が他団体よりも高水準であることが主な要因である。
・施設利用率は54.92％であり、今後の施設更新の際には、ダウンサイジングを検討する余地がある。
・有収率は、類似団体平均値を上回っており、比較的安定した水の供給ができていると思われる。</t>
    <rPh sb="67" eb="68">
      <t>オヨ</t>
    </rPh>
    <rPh sb="69" eb="73">
      <t>ケンホジョキン</t>
    </rPh>
    <rPh sb="74" eb="76">
      <t>ゲンショウ</t>
    </rPh>
    <rPh sb="82" eb="85">
      <t>ジュスイヒ</t>
    </rPh>
    <rPh sb="86" eb="89">
      <t>ジンケンヒ</t>
    </rPh>
    <rPh sb="89" eb="90">
      <t>トウ</t>
    </rPh>
    <rPh sb="361" eb="363">
      <t>ルイジ</t>
    </rPh>
    <rPh sb="369" eb="371">
      <t>ウワマワ</t>
    </rPh>
    <phoneticPr fontId="4"/>
  </si>
  <si>
    <t>・有形固定資産減価償却率は、近年減少傾向にある。これは、平成29年より配水管更新工事が始まったからであり、この傾向は今後もしばらく継続するものと考えられる。
・管路経年化率は、創設期に布設した配水管が近年一気に耐用年数を迎えていることにより、他団体平均値を大きく上回る結果になっている。
・管路更新率は、0.67％で他団体平均値を上回っている。今後も更新工事を実施していき、更新率の向上に努めたい。</t>
    <phoneticPr fontId="4"/>
  </si>
  <si>
    <t>・料金回収率が100％を割っていることから、給水収益のみでは運営できていない状況である。そのため、料金単価や料金体系の見直しを検討していかなければならない。
・給水原価については、他団体平均値より高水準であり、費用の削減を図りたいところではあるが、費用の8割を受水費と減価償却費が占めているため、大幅な削減は難しい。
・管路経年化率は、今後も上昇していく見込みであるため、国庫補助金や企業債を活用しつつ粛々と更新工事を実施していくことが必要である。</t>
    <rPh sb="22" eb="26">
      <t>キュウスイシュウエキ</t>
    </rPh>
    <rPh sb="30" eb="32">
      <t>ウンエイ</t>
    </rPh>
    <rPh sb="38" eb="40">
      <t>ジョウキョウ</t>
    </rPh>
    <rPh sb="49" eb="53">
      <t>リョウキンタンカ</t>
    </rPh>
    <rPh sb="81" eb="85">
      <t>キュウスイゲンカ</t>
    </rPh>
    <rPh sb="91" eb="94">
      <t>タダンタイ</t>
    </rPh>
    <rPh sb="94" eb="97">
      <t>ヘイキンチ</t>
    </rPh>
    <rPh sb="99" eb="102">
      <t>コウスイジュン</t>
    </rPh>
    <rPh sb="106" eb="108">
      <t>ヒヨウ</t>
    </rPh>
    <rPh sb="109" eb="111">
      <t>サクゲン</t>
    </rPh>
    <rPh sb="112" eb="113">
      <t>ハカ</t>
    </rPh>
    <rPh sb="125" eb="127">
      <t>ヒヨウ</t>
    </rPh>
    <rPh sb="129" eb="130">
      <t>ワリ</t>
    </rPh>
    <rPh sb="131" eb="134">
      <t>ジュスイヒ</t>
    </rPh>
    <rPh sb="135" eb="139">
      <t>ゲンカショウキャク</t>
    </rPh>
    <rPh sb="139" eb="140">
      <t>ヒ</t>
    </rPh>
    <rPh sb="141" eb="142">
      <t>シ</t>
    </rPh>
    <rPh sb="149" eb="151">
      <t>オオハバ</t>
    </rPh>
    <rPh sb="152" eb="154">
      <t>サクゲン</t>
    </rPh>
    <rPh sb="155" eb="156">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</si>
</sst>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0.63</c:v>
                </c:pt>
                <c:pt idx="1">
                  <c:v>0.61</c:v>
                </c:pt>
                <c:pt idx="2">
                  <c:v>0.76</c:v>
                </c:pt>
                <c:pt idx="3">
                  <c:v>0.61</c:v>
                </c:pt>
                <c:pt idx="4">
                  <c:v>0.67</c:v>
                </c:pt>
              </c:numCache>
            </c:numRef>
          </c:val>
          <c:extLst>
            <c:ext xmlns:c16="http://schemas.microsoft.com/office/drawing/2014/chart" uri="{C3380CC4-5D6E-409C-BE32-E72D297353CC}">
              <c16:uniqueId val="{00000000-97D7-4D92-ACA5-9F55A203E0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97D7-4D92-ACA5-9F55A203E0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54.9</c:v>
                </c:pt>
                <c:pt idx="1">
                  <c:v>56.75</c:v>
                </c:pt>
                <c:pt idx="2">
                  <c:v>58.82</c:v>
                </c:pt>
                <c:pt idx="3">
                  <c:v>54.82</c:v>
                </c:pt>
                <c:pt idx="4">
                  <c:v>54.92</c:v>
                </c:pt>
              </c:numCache>
            </c:numRef>
          </c:val>
          <c:extLst>
            <c:ext xmlns:c16="http://schemas.microsoft.com/office/drawing/2014/chart" uri="{C3380CC4-5D6E-409C-BE32-E72D297353CC}">
              <c16:uniqueId val="{00000000-1041-4DA0-9DBE-D984849FBD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1041-4DA0-9DBE-D984849FBD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92.58</c:v>
                </c:pt>
                <c:pt idx="1">
                  <c:v>91.82</c:v>
                </c:pt>
                <c:pt idx="2">
                  <c:v>87.24</c:v>
                </c:pt>
                <c:pt idx="3">
                  <c:v>92.43</c:v>
                </c:pt>
                <c:pt idx="4">
                  <c:v>91.26</c:v>
                </c:pt>
              </c:numCache>
            </c:numRef>
          </c:val>
          <c:extLst>
            <c:ext xmlns:c16="http://schemas.microsoft.com/office/drawing/2014/chart" uri="{C3380CC4-5D6E-409C-BE32-E72D297353CC}">
              <c16:uniqueId val="{00000000-5259-40C3-9ABB-46F398F59F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259-40C3-9ABB-46F398F59F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111.36</c:v>
                </c:pt>
                <c:pt idx="1">
                  <c:v>116.39</c:v>
                </c:pt>
                <c:pt idx="2">
                  <c:v>112.08</c:v>
                </c:pt>
                <c:pt idx="3">
                  <c:v>111.75</c:v>
                </c:pt>
                <c:pt idx="4">
                  <c:v>107.25</c:v>
                </c:pt>
              </c:numCache>
            </c:numRef>
          </c:val>
          <c:extLst>
            <c:ext xmlns:c16="http://schemas.microsoft.com/office/drawing/2014/chart" uri="{C3380CC4-5D6E-409C-BE32-E72D297353CC}">
              <c16:uniqueId val="{00000000-A1CA-4233-BC9A-937AE61632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A1CA-4233-BC9A-937AE61632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59.23</c:v>
                </c:pt>
                <c:pt idx="1">
                  <c:v>58.59</c:v>
                </c:pt>
                <c:pt idx="2">
                  <c:v>58</c:v>
                </c:pt>
                <c:pt idx="3">
                  <c:v>57.55</c:v>
                </c:pt>
                <c:pt idx="4">
                  <c:v>56.59</c:v>
                </c:pt>
              </c:numCache>
            </c:numRef>
          </c:val>
          <c:extLst>
            <c:ext xmlns:c16="http://schemas.microsoft.com/office/drawing/2014/chart" uri="{C3380CC4-5D6E-409C-BE32-E72D297353CC}">
              <c16:uniqueId val="{00000000-A087-47FF-9530-4CD6F5B544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087-47FF-9530-4CD6F5B544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32.799999999999997</c:v>
                </c:pt>
                <c:pt idx="1">
                  <c:v>37.78</c:v>
                </c:pt>
                <c:pt idx="2">
                  <c:v>45.51</c:v>
                </c:pt>
                <c:pt idx="3">
                  <c:v>51.3</c:v>
                </c:pt>
                <c:pt idx="4">
                  <c:v>56.25</c:v>
                </c:pt>
              </c:numCache>
            </c:numRef>
          </c:val>
          <c:extLst>
            <c:ext xmlns:c16="http://schemas.microsoft.com/office/drawing/2014/chart" uri="{C3380CC4-5D6E-409C-BE32-E72D297353CC}">
              <c16:uniqueId val="{00000000-4CC9-4DC7-906C-1DDCCE6D01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4CC9-4DC7-906C-1DDCCE6D01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14-4EA3-BCEF-EA41FC3F40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3C14-4EA3-BCEF-EA41FC3F40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480.18</c:v>
                </c:pt>
                <c:pt idx="1">
                  <c:v>1092.31</c:v>
                </c:pt>
                <c:pt idx="2">
                  <c:v>606.99</c:v>
                </c:pt>
                <c:pt idx="3">
                  <c:v>500.93</c:v>
                </c:pt>
                <c:pt idx="4">
                  <c:v>420.13</c:v>
                </c:pt>
              </c:numCache>
            </c:numRef>
          </c:val>
          <c:extLst>
            <c:ext xmlns:c16="http://schemas.microsoft.com/office/drawing/2014/chart" uri="{C3380CC4-5D6E-409C-BE32-E72D297353CC}">
              <c16:uniqueId val="{00000000-EB46-499A-B3B2-9249559033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EB46-499A-B3B2-9249559033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75.69</c:v>
                </c:pt>
                <c:pt idx="1">
                  <c:v>94.58</c:v>
                </c:pt>
                <c:pt idx="2">
                  <c:v>115.62</c:v>
                </c:pt>
                <c:pt idx="3">
                  <c:v>136.28</c:v>
                </c:pt>
                <c:pt idx="4">
                  <c:v>156.38999999999999</c:v>
                </c:pt>
              </c:numCache>
            </c:numRef>
          </c:val>
          <c:extLst>
            <c:ext xmlns:c16="http://schemas.microsoft.com/office/drawing/2014/chart" uri="{C3380CC4-5D6E-409C-BE32-E72D297353CC}">
              <c16:uniqueId val="{00000000-89CB-4D9F-80FF-CFE62112E7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9CB-4D9F-80FF-CFE62112E7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85.54</c:v>
                </c:pt>
                <c:pt idx="1">
                  <c:v>88.74</c:v>
                </c:pt>
                <c:pt idx="2">
                  <c:v>85.75</c:v>
                </c:pt>
                <c:pt idx="3">
                  <c:v>83.16</c:v>
                </c:pt>
                <c:pt idx="4">
                  <c:v>81.48</c:v>
                </c:pt>
              </c:numCache>
            </c:numRef>
          </c:val>
          <c:extLst>
            <c:ext xmlns:c16="http://schemas.microsoft.com/office/drawing/2014/chart" uri="{C3380CC4-5D6E-409C-BE32-E72D297353CC}">
              <c16:uniqueId val="{00000000-CBE8-4D63-A876-E2112CD61B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CBE8-4D63-A876-E2112CD61B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261.85000000000002</c:v>
                </c:pt>
                <c:pt idx="1">
                  <c:v>251.69</c:v>
                </c:pt>
                <c:pt idx="2">
                  <c:v>261.64</c:v>
                </c:pt>
                <c:pt idx="3">
                  <c:v>270.81</c:v>
                </c:pt>
                <c:pt idx="4">
                  <c:v>276.86</c:v>
                </c:pt>
              </c:numCache>
            </c:numRef>
          </c:val>
          <c:extLst>
            <c:ext xmlns:c16="http://schemas.microsoft.com/office/drawing/2014/chart" uri="{C3380CC4-5D6E-409C-BE32-E72D297353CC}">
              <c16:uniqueId val="{00000000-C5A7-4A45-A210-22A706ACFFF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C5A7-4A45-A210-22A706ACFFF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八匝水道企業団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82.2</v>
      </c>
      <c r="J10" s="46"/>
      <c r="K10" s="46"/>
      <c r="L10" s="46"/>
      <c r="M10" s="46"/>
      <c r="N10" s="46"/>
      <c r="O10" s="80"/>
      <c r="P10" s="47">
        <f>データ!$P$6</f>
        <v>89.35</v>
      </c>
      <c r="Q10" s="47"/>
      <c r="R10" s="47"/>
      <c r="S10" s="47"/>
      <c r="T10" s="47"/>
      <c r="U10" s="47"/>
      <c r="V10" s="47"/>
      <c r="W10" s="44">
        <f>データ!$Q$6</f>
        <v>4532</v>
      </c>
      <c r="X10" s="44"/>
      <c r="Y10" s="44"/>
      <c r="Z10" s="44"/>
      <c r="AA10" s="44"/>
      <c r="AB10" s="44"/>
      <c r="AC10" s="44"/>
      <c r="AD10" s="2"/>
      <c r="AE10" s="2"/>
      <c r="AF10" s="2"/>
      <c r="AG10" s="2"/>
      <c r="AH10" s="2"/>
      <c r="AI10" s="2"/>
      <c r="AJ10" s="2"/>
      <c r="AK10" s="2"/>
      <c r="AL10" s="44">
        <f>データ!$U$6</f>
        <v>37699</v>
      </c>
      <c r="AM10" s="44"/>
      <c r="AN10" s="44"/>
      <c r="AO10" s="44"/>
      <c r="AP10" s="44"/>
      <c r="AQ10" s="44"/>
      <c r="AR10" s="44"/>
      <c r="AS10" s="44"/>
      <c r="AT10" s="45">
        <f>データ!$V$6</f>
        <v>119.51</v>
      </c>
      <c r="AU10" s="46"/>
      <c r="AV10" s="46"/>
      <c r="AW10" s="46"/>
      <c r="AX10" s="46"/>
      <c r="AY10" s="46"/>
      <c r="AZ10" s="46"/>
      <c r="BA10" s="46"/>
      <c r="BB10" s="47">
        <f>データ!$W$6</f>
        <v>315.45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rrj1H6Z+B8f05y0W7P3eVbKa+98yLzYXt/55cHmCvkzbMRBCF7WdFV58r6Eza2E61VOY/8E0exMdbbl0ENLqw==" saltValue="lkl5b/Wr+XynUrsnEEYQ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128791</v>
      </c>
      <c r="D6" s="20">
        <f t="shared" si="3"/>
        <v>46</v>
      </c>
      <c r="E6" s="20">
        <f t="shared" si="3"/>
        <v>1</v>
      </c>
      <c r="F6" s="20">
        <f t="shared" si="3"/>
        <v>0</v>
      </c>
      <c r="G6" s="20">
        <f t="shared" si="3"/>
        <v>1</v>
      </c>
      <c r="H6" s="20" t="str">
        <f t="shared" si="3"/>
        <v>千葉県　八匝水道企業団</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82.2</v>
      </c>
      <c r="P6" s="21">
        <f t="shared" si="3"/>
        <v>89.35</v>
      </c>
      <c r="Q6" s="21">
        <f t="shared" si="3"/>
        <v>4532</v>
      </c>
      <c r="R6" s="21" t="str">
        <f t="shared" si="3"/>
        <v>-</v>
      </c>
      <c r="S6" s="21" t="str">
        <f t="shared" si="3"/>
        <v>-</v>
      </c>
      <c r="T6" s="21" t="str">
        <f t="shared" si="3"/>
        <v>-</v>
      </c>
      <c r="U6" s="21">
        <f t="shared" si="3"/>
        <v>37699</v>
      </c>
      <c r="V6" s="21">
        <f t="shared" si="3"/>
        <v>119.51</v>
      </c>
      <c r="W6" s="21">
        <f t="shared" si="3"/>
        <v>315.45</v>
      </c>
      <c r="X6" s="22">
        <f>IF(X7="",NA(),X7)</f>
        <v>111.36</v>
      </c>
      <c r="Y6" s="22">
        <f t="shared" ref="Y6:AG6" si="4">IF(Y7="",NA(),Y7)</f>
        <v>116.39</v>
      </c>
      <c r="Z6" s="22">
        <f t="shared" si="4"/>
        <v>112.08</v>
      </c>
      <c r="AA6" s="22">
        <f t="shared" si="4"/>
        <v>111.75</v>
      </c>
      <c r="AB6" s="22">
        <f t="shared" si="4"/>
        <v>107.25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480.18</v>
      </c>
      <c r="AU6" s="22">
        <f t="shared" ref="AU6:BC6" si="6">IF(AU7="",NA(),AU7)</f>
        <v>1092.31</v>
      </c>
      <c r="AV6" s="22">
        <f t="shared" si="6"/>
        <v>606.99</v>
      </c>
      <c r="AW6" s="22">
        <f t="shared" si="6"/>
        <v>500.93</v>
      </c>
      <c r="AX6" s="22">
        <f t="shared" si="6"/>
        <v>420.13</v>
      </c>
      <c r="AY6" s="22">
        <f t="shared" si="6"/>
        <v>365.18</v>
      </c>
      <c r="AZ6" s="22">
        <f t="shared" si="6"/>
        <v>327.77</v>
      </c>
      <c r="BA6" s="22">
        <f t="shared" si="6"/>
        <v>338.02</v>
      </c>
      <c r="BB6" s="22">
        <f t="shared" si="6"/>
        <v>345.94</v>
      </c>
      <c r="BC6" s="22">
        <f t="shared" si="6"/>
        <v>329.7</v>
      </c>
      <c r="BD6" s="21" t="str">
        <f>IF(BD7="","",IF(BD7="-","【-】","【"&amp;SUBSTITUTE(TEXT(BD7,"#,##0.00"),"-","△")&amp;"】"))</f>
        <v>【243.36】</v>
      </c>
      <c r="BE6" s="22">
        <f>IF(BE7="",NA(),BE7)</f>
        <v>75.69</v>
      </c>
      <c r="BF6" s="22">
        <f t="shared" ref="BF6:BN6" si="7">IF(BF7="",NA(),BF7)</f>
        <v>94.58</v>
      </c>
      <c r="BG6" s="22">
        <f t="shared" si="7"/>
        <v>115.62</v>
      </c>
      <c r="BH6" s="22">
        <f t="shared" si="7"/>
        <v>136.28</v>
      </c>
      <c r="BI6" s="22">
        <f t="shared" si="7"/>
        <v>156.38999999999999</v>
      </c>
      <c r="BJ6" s="22">
        <f t="shared" si="7"/>
        <v>371.65</v>
      </c>
      <c r="BK6" s="22">
        <f t="shared" si="7"/>
        <v>397.1</v>
      </c>
      <c r="BL6" s="22">
        <f t="shared" si="7"/>
        <v>379.91</v>
      </c>
      <c r="BM6" s="22">
        <f t="shared" si="7"/>
        <v>386.61</v>
      </c>
      <c r="BN6" s="22">
        <f t="shared" si="7"/>
        <v>381.56</v>
      </c>
      <c r="BO6" s="21" t="str">
        <f>IF(BO7="","",IF(BO7="-","【-】","【"&amp;SUBSTITUTE(TEXT(BO7,"#,##0.00"),"-","△")&amp;"】"))</f>
        <v>【265.93】</v>
      </c>
      <c r="BP6" s="22">
        <f>IF(BP7="",NA(),BP7)</f>
        <v>85.54</v>
      </c>
      <c r="BQ6" s="22">
        <f t="shared" ref="BQ6:BY6" si="8">IF(BQ7="",NA(),BQ7)</f>
        <v>88.74</v>
      </c>
      <c r="BR6" s="22">
        <f t="shared" si="8"/>
        <v>85.75</v>
      </c>
      <c r="BS6" s="22">
        <f t="shared" si="8"/>
        <v>83.16</v>
      </c>
      <c r="BT6" s="22">
        <f t="shared" si="8"/>
        <v>81.48</v>
      </c>
      <c r="BU6" s="22">
        <f t="shared" si="8"/>
        <v>98.77</v>
      </c>
      <c r="BV6" s="22">
        <f t="shared" si="8"/>
        <v>95.79</v>
      </c>
      <c r="BW6" s="22">
        <f t="shared" si="8"/>
        <v>98.3</v>
      </c>
      <c r="BX6" s="22">
        <f t="shared" si="8"/>
        <v>93.82</v>
      </c>
      <c r="BY6" s="22">
        <f t="shared" si="8"/>
        <v>95.04</v>
      </c>
      <c r="BZ6" s="21" t="str">
        <f>IF(BZ7="","",IF(BZ7="-","【-】","【"&amp;SUBSTITUTE(TEXT(BZ7,"#,##0.00"),"-","△")&amp;"】"))</f>
        <v>【97.82】</v>
      </c>
      <c r="CA6" s="22">
        <f>IF(CA7="",NA(),CA7)</f>
        <v>261.85000000000002</v>
      </c>
      <c r="CB6" s="22">
        <f t="shared" ref="CB6:CJ6" si="9">IF(CB7="",NA(),CB7)</f>
        <v>251.69</v>
      </c>
      <c r="CC6" s="22">
        <f t="shared" si="9"/>
        <v>261.64</v>
      </c>
      <c r="CD6" s="22">
        <f t="shared" si="9"/>
        <v>270.81</v>
      </c>
      <c r="CE6" s="22">
        <f t="shared" si="9"/>
        <v>276.86</v>
      </c>
      <c r="CF6" s="22">
        <f t="shared" si="9"/>
        <v>173.67</v>
      </c>
      <c r="CG6" s="22">
        <f t="shared" si="9"/>
        <v>171.13</v>
      </c>
      <c r="CH6" s="22">
        <f t="shared" si="9"/>
        <v>173.7</v>
      </c>
      <c r="CI6" s="22">
        <f t="shared" si="9"/>
        <v>178.94</v>
      </c>
      <c r="CJ6" s="22">
        <f t="shared" si="9"/>
        <v>180.19</v>
      </c>
      <c r="CK6" s="21" t="str">
        <f>IF(CK7="","",IF(CK7="-","【-】","【"&amp;SUBSTITUTE(TEXT(CK7,"#,##0.00"),"-","△")&amp;"】"))</f>
        <v>【177.56】</v>
      </c>
      <c r="CL6" s="22">
        <f>IF(CL7="",NA(),CL7)</f>
        <v>54.9</v>
      </c>
      <c r="CM6" s="22">
        <f t="shared" ref="CM6:CU6" si="10">IF(CM7="",NA(),CM7)</f>
        <v>56.75</v>
      </c>
      <c r="CN6" s="22">
        <f t="shared" si="10"/>
        <v>58.82</v>
      </c>
      <c r="CO6" s="22">
        <f t="shared" si="10"/>
        <v>54.82</v>
      </c>
      <c r="CP6" s="22">
        <f t="shared" si="10"/>
        <v>54.92</v>
      </c>
      <c r="CQ6" s="22">
        <f t="shared" si="10"/>
        <v>59.67</v>
      </c>
      <c r="CR6" s="22">
        <f t="shared" si="10"/>
        <v>60.12</v>
      </c>
      <c r="CS6" s="22">
        <f t="shared" si="10"/>
        <v>60.34</v>
      </c>
      <c r="CT6" s="22">
        <f t="shared" si="10"/>
        <v>59.54</v>
      </c>
      <c r="CU6" s="22">
        <f t="shared" si="10"/>
        <v>59.26</v>
      </c>
      <c r="CV6" s="21" t="str">
        <f>IF(CV7="","",IF(CV7="-","【-】","【"&amp;SUBSTITUTE(TEXT(CV7,"#,##0.00"),"-","△")&amp;"】"))</f>
        <v>【59.81】</v>
      </c>
      <c r="CW6" s="22">
        <f>IF(CW7="",NA(),CW7)</f>
        <v>92.58</v>
      </c>
      <c r="CX6" s="22">
        <f t="shared" ref="CX6:DF6" si="11">IF(CX7="",NA(),CX7)</f>
        <v>91.82</v>
      </c>
      <c r="CY6" s="22">
        <f t="shared" si="11"/>
        <v>87.24</v>
      </c>
      <c r="CZ6" s="22">
        <f t="shared" si="11"/>
        <v>92.43</v>
      </c>
      <c r="DA6" s="22">
        <f t="shared" si="11"/>
        <v>91.26</v>
      </c>
      <c r="DB6" s="22">
        <f t="shared" si="11"/>
        <v>84.6</v>
      </c>
      <c r="DC6" s="22">
        <f t="shared" si="11"/>
        <v>84.24</v>
      </c>
      <c r="DD6" s="22">
        <f t="shared" si="11"/>
        <v>84.19</v>
      </c>
      <c r="DE6" s="22">
        <f t="shared" si="11"/>
        <v>83.93</v>
      </c>
      <c r="DF6" s="22">
        <f t="shared" si="11"/>
        <v>83.84</v>
      </c>
      <c r="DG6" s="21" t="str">
        <f>IF(DG7="","",IF(DG7="-","【-】","【"&amp;SUBSTITUTE(TEXT(DG7,"#,##0.00"),"-","△")&amp;"】"))</f>
        <v>【89.42】</v>
      </c>
      <c r="DH6" s="22">
        <f>IF(DH7="",NA(),DH7)</f>
        <v>59.23</v>
      </c>
      <c r="DI6" s="22">
        <f t="shared" ref="DI6:DQ6" si="12">IF(DI7="",NA(),DI7)</f>
        <v>58.59</v>
      </c>
      <c r="DJ6" s="22">
        <f t="shared" si="12"/>
        <v>58</v>
      </c>
      <c r="DK6" s="22">
        <f t="shared" si="12"/>
        <v>57.55</v>
      </c>
      <c r="DL6" s="22">
        <f t="shared" si="12"/>
        <v>56.59</v>
      </c>
      <c r="DM6" s="22">
        <f t="shared" si="12"/>
        <v>48.17</v>
      </c>
      <c r="DN6" s="22">
        <f t="shared" si="12"/>
        <v>48.83</v>
      </c>
      <c r="DO6" s="22">
        <f t="shared" si="12"/>
        <v>49.96</v>
      </c>
      <c r="DP6" s="22">
        <f t="shared" si="12"/>
        <v>50.82</v>
      </c>
      <c r="DQ6" s="22">
        <f t="shared" si="12"/>
        <v>51.82</v>
      </c>
      <c r="DR6" s="21" t="str">
        <f>IF(DR7="","",IF(DR7="-","【-】","【"&amp;SUBSTITUTE(TEXT(DR7,"#,##0.00"),"-","△")&amp;"】"))</f>
        <v>【52.02】</v>
      </c>
      <c r="DS6" s="22">
        <f>IF(DS7="",NA(),DS7)</f>
        <v>32.799999999999997</v>
      </c>
      <c r="DT6" s="22">
        <f t="shared" ref="DT6:EB6" si="13">IF(DT7="",NA(),DT7)</f>
        <v>37.78</v>
      </c>
      <c r="DU6" s="22">
        <f t="shared" si="13"/>
        <v>45.51</v>
      </c>
      <c r="DV6" s="22">
        <f t="shared" si="13"/>
        <v>51.3</v>
      </c>
      <c r="DW6" s="22">
        <f t="shared" si="13"/>
        <v>56.25</v>
      </c>
      <c r="DX6" s="22">
        <f t="shared" si="13"/>
        <v>17.12</v>
      </c>
      <c r="DY6" s="22">
        <f t="shared" si="13"/>
        <v>18.18</v>
      </c>
      <c r="DZ6" s="22">
        <f t="shared" si="13"/>
        <v>19.32</v>
      </c>
      <c r="EA6" s="22">
        <f t="shared" si="13"/>
        <v>21.16</v>
      </c>
      <c r="EB6" s="22">
        <f t="shared" si="13"/>
        <v>22.72</v>
      </c>
      <c r="EC6" s="21" t="str">
        <f>IF(EC7="","",IF(EC7="-","【-】","【"&amp;SUBSTITUTE(TEXT(EC7,"#,##0.00"),"-","△")&amp;"】"))</f>
        <v>【25.37】</v>
      </c>
      <c r="ED6" s="22">
        <f>IF(ED7="",NA(),ED7)</f>
        <v>0.63</v>
      </c>
      <c r="EE6" s="22">
        <f t="shared" ref="EE6:EM6" si="14">IF(EE7="",NA(),EE7)</f>
        <v>0.61</v>
      </c>
      <c r="EF6" s="22">
        <f t="shared" si="14"/>
        <v>0.76</v>
      </c>
      <c r="EG6" s="22">
        <f t="shared" si="14"/>
        <v>0.61</v>
      </c>
      <c r="EH6" s="22">
        <f t="shared" si="14"/>
        <v>0.67</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128791</v>
      </c>
      <c r="D7" s="24">
        <v>46</v>
      </c>
      <c r="E7" s="24">
        <v>1</v>
      </c>
      <c r="F7" s="24">
        <v>0</v>
      </c>
      <c r="G7" s="24">
        <v>1</v>
      </c>
      <c r="H7" s="24" t="s">
        <v>93</v>
      </c>
      <c r="I7" s="24" t="s">
        <v>94</v>
      </c>
      <c r="J7" s="24" t="s">
        <v>95</v>
      </c>
      <c r="K7" s="24" t="s">
        <v>96</v>
      </c>
      <c r="L7" s="24" t="s">
        <v>97</v>
      </c>
      <c r="M7" s="24" t="s">
        <v>98</v>
      </c>
      <c r="N7" s="25" t="s">
        <v>99</v>
      </c>
      <c r="O7" s="25">
        <v>82.2</v>
      </c>
      <c r="P7" s="25">
        <v>89.35</v>
      </c>
      <c r="Q7" s="25">
        <v>4532</v>
      </c>
      <c r="R7" s="25" t="s">
        <v>99</v>
      </c>
      <c r="S7" s="25" t="s">
        <v>99</v>
      </c>
      <c r="T7" s="25" t="s">
        <v>99</v>
      </c>
      <c r="U7" s="25">
        <v>37699</v>
      </c>
      <c r="V7" s="25">
        <v>119.51</v>
      </c>
      <c r="W7" s="25">
        <v>315.45</v>
      </c>
      <c r="X7" s="25">
        <v>111.36</v>
      </c>
      <c r="Y7" s="25">
        <v>116.39</v>
      </c>
      <c r="Z7" s="25">
        <v>112.08</v>
      </c>
      <c r="AA7" s="25">
        <v>111.75</v>
      </c>
      <c r="AB7" s="25">
        <v>107.25</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480.18</v>
      </c>
      <c r="AU7" s="25">
        <v>1092.31</v>
      </c>
      <c r="AV7" s="25">
        <v>606.99</v>
      </c>
      <c r="AW7" s="25">
        <v>500.93</v>
      </c>
      <c r="AX7" s="25">
        <v>420.13</v>
      </c>
      <c r="AY7" s="25">
        <v>365.18</v>
      </c>
      <c r="AZ7" s="25">
        <v>327.77</v>
      </c>
      <c r="BA7" s="25">
        <v>338.02</v>
      </c>
      <c r="BB7" s="25">
        <v>345.94</v>
      </c>
      <c r="BC7" s="25">
        <v>329.7</v>
      </c>
      <c r="BD7" s="25">
        <v>243.36</v>
      </c>
      <c r="BE7" s="25">
        <v>75.69</v>
      </c>
      <c r="BF7" s="25">
        <v>94.58</v>
      </c>
      <c r="BG7" s="25">
        <v>115.62</v>
      </c>
      <c r="BH7" s="25">
        <v>136.28</v>
      </c>
      <c r="BI7" s="25">
        <v>156.38999999999999</v>
      </c>
      <c r="BJ7" s="25">
        <v>371.65</v>
      </c>
      <c r="BK7" s="25">
        <v>397.1</v>
      </c>
      <c r="BL7" s="25">
        <v>379.91</v>
      </c>
      <c r="BM7" s="25">
        <v>386.61</v>
      </c>
      <c r="BN7" s="25">
        <v>381.56</v>
      </c>
      <c r="BO7" s="25">
        <v>265.93</v>
      </c>
      <c r="BP7" s="25">
        <v>85.54</v>
      </c>
      <c r="BQ7" s="25">
        <v>88.74</v>
      </c>
      <c r="BR7" s="25">
        <v>85.75</v>
      </c>
      <c r="BS7" s="25">
        <v>83.16</v>
      </c>
      <c r="BT7" s="25">
        <v>81.48</v>
      </c>
      <c r="BU7" s="25">
        <v>98.77</v>
      </c>
      <c r="BV7" s="25">
        <v>95.79</v>
      </c>
      <c r="BW7" s="25">
        <v>98.3</v>
      </c>
      <c r="BX7" s="25">
        <v>93.82</v>
      </c>
      <c r="BY7" s="25">
        <v>95.04</v>
      </c>
      <c r="BZ7" s="25">
        <v>97.82</v>
      </c>
      <c r="CA7" s="25">
        <v>261.85000000000002</v>
      </c>
      <c r="CB7" s="25">
        <v>251.69</v>
      </c>
      <c r="CC7" s="25">
        <v>261.64</v>
      </c>
      <c r="CD7" s="25">
        <v>270.81</v>
      </c>
      <c r="CE7" s="25">
        <v>276.86</v>
      </c>
      <c r="CF7" s="25">
        <v>173.67</v>
      </c>
      <c r="CG7" s="25">
        <v>171.13</v>
      </c>
      <c r="CH7" s="25">
        <v>173.7</v>
      </c>
      <c r="CI7" s="25">
        <v>178.94</v>
      </c>
      <c r="CJ7" s="25">
        <v>180.19</v>
      </c>
      <c r="CK7" s="25">
        <v>177.56</v>
      </c>
      <c r="CL7" s="25">
        <v>54.9</v>
      </c>
      <c r="CM7" s="25">
        <v>56.75</v>
      </c>
      <c r="CN7" s="25">
        <v>58.82</v>
      </c>
      <c r="CO7" s="25">
        <v>54.82</v>
      </c>
      <c r="CP7" s="25">
        <v>54.92</v>
      </c>
      <c r="CQ7" s="25">
        <v>59.67</v>
      </c>
      <c r="CR7" s="25">
        <v>60.12</v>
      </c>
      <c r="CS7" s="25">
        <v>60.34</v>
      </c>
      <c r="CT7" s="25">
        <v>59.54</v>
      </c>
      <c r="CU7" s="25">
        <v>59.26</v>
      </c>
      <c r="CV7" s="25">
        <v>59.81</v>
      </c>
      <c r="CW7" s="25">
        <v>92.58</v>
      </c>
      <c r="CX7" s="25">
        <v>91.82</v>
      </c>
      <c r="CY7" s="25">
        <v>87.24</v>
      </c>
      <c r="CZ7" s="25">
        <v>92.43</v>
      </c>
      <c r="DA7" s="25">
        <v>91.26</v>
      </c>
      <c r="DB7" s="25">
        <v>84.6</v>
      </c>
      <c r="DC7" s="25">
        <v>84.24</v>
      </c>
      <c r="DD7" s="25">
        <v>84.19</v>
      </c>
      <c r="DE7" s="25">
        <v>83.93</v>
      </c>
      <c r="DF7" s="25">
        <v>83.84</v>
      </c>
      <c r="DG7" s="25">
        <v>89.42</v>
      </c>
      <c r="DH7" s="25">
        <v>59.23</v>
      </c>
      <c r="DI7" s="25">
        <v>58.59</v>
      </c>
      <c r="DJ7" s="25">
        <v>58</v>
      </c>
      <c r="DK7" s="25">
        <v>57.55</v>
      </c>
      <c r="DL7" s="25">
        <v>56.59</v>
      </c>
      <c r="DM7" s="25">
        <v>48.17</v>
      </c>
      <c r="DN7" s="25">
        <v>48.83</v>
      </c>
      <c r="DO7" s="25">
        <v>49.96</v>
      </c>
      <c r="DP7" s="25">
        <v>50.82</v>
      </c>
      <c r="DQ7" s="25">
        <v>51.82</v>
      </c>
      <c r="DR7" s="25">
        <v>52.02</v>
      </c>
      <c r="DS7" s="25">
        <v>32.799999999999997</v>
      </c>
      <c r="DT7" s="25">
        <v>37.78</v>
      </c>
      <c r="DU7" s="25">
        <v>45.51</v>
      </c>
      <c r="DV7" s="25">
        <v>51.3</v>
      </c>
      <c r="DW7" s="25">
        <v>56.25</v>
      </c>
      <c r="DX7" s="25">
        <v>17.12</v>
      </c>
      <c r="DY7" s="25">
        <v>18.18</v>
      </c>
      <c r="DZ7" s="25">
        <v>19.32</v>
      </c>
      <c r="EA7" s="25">
        <v>21.16</v>
      </c>
      <c r="EB7" s="25">
        <v>22.72</v>
      </c>
      <c r="EC7" s="25">
        <v>25.37</v>
      </c>
      <c r="ED7" s="25">
        <v>0.63</v>
      </c>
      <c r="EE7" s="25">
        <v>0.61</v>
      </c>
      <c r="EF7" s="25">
        <v>0.76</v>
      </c>
      <c r="EG7" s="25">
        <v>0.61</v>
      </c>
      <c r="EH7" s="25">
        <v>0.67</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2025-01-24T06:47:29Z</dcterms:created>
  <dcterms:modified xsi:type="dcterms:W3CDTF">2025-01-29T07:45:51Z</dcterms:modified>
  <cp:category/>
</cp:coreProperties>
</file>