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CD372ADF-3D69-46CB-92FA-D7A26C403D94}" xr6:coauthVersionLast="47" xr6:coauthVersionMax="47" xr10:uidLastSave="{00000000-0000-0000-0000-000000000000}"/>
  <workbookProtection workbookAlgorithmName="SHA-512" workbookHashValue="BjBAHxqc8pOu6abboENRksM43upWgQfQ0Cv9BGNCOrt7xOVs6QZoXDDasmunlYr/nzvLhnw8AzVLXDGSKTla+Q==" workbookSaltValue="IpN2pyIQ2no5+lzV9alCA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<sst xmlns="http://schemas.openxmlformats.org/spreadsheetml/2006/main" count="231" uniqueCount="113">
  <si>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</si>
  <si>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</si>
  <si>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</si>
  <si>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</si>
  <si>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</si>
  <si>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</si>
  <si>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</si>
  <si>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</si>
  <si>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</si>
  <si>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</si>
  <si>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</si>
  <si>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</si>
  <si>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</si>
  <si>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</si>
  <si>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</si>
  <si>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</si>
  <si>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</si>
  <si>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</si>
  <si>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</si>
  <si>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</si>
  <si>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</si>
  <si>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</si>
  <si>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</si>
  <si>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</si>
  <si>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</si>
  <si>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</si>
  <si>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</si>
  <si>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</si>
  <si>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</si>
  <si>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</si>
  <si>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</si>
  <si>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</si>
  <si>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</si>
  <si>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</si>
  <si>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</si>
  <si>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</si>
  <si>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</si>
  <si>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</si>
  <si>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</si>
  <si>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</si>
  <si>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</si>
  <si>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</si>
  <si>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</si>
  <si>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</si>
  <si>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</si>
  <si>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</si>
  <si>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</si>
  <si>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</si>
  <si>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</si>
  <si>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</si>
  <si>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</si>
  <si>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</si>
  <si>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</si>
  <si>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</si>
  <si>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</si>
  <si>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</si>
  <si>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</si>
  <si>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</si>
  <si>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</si>
  <si>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</si>
  <si>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</si>
  <si>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</si>
  <si>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</si>
  <si>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</si>
  <si>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</si>
  <si>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</si>
  <si>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</si>
  <si>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</si>
  <si>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</si>
  <si>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</si>
  <si>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</si>
  <si>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</si>
  <si>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</si>
  <si>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</si>
  <si>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</si>
  <si>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</si>
  <si>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</si>
  <si>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</si>
  <si>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</si>
  <si>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</si>
  <si>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</si>
  <si>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</si>
  <si>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</si>
  <si>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</si>
  <si>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</si>
  <si>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</si>
  <si>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</si>
  <si>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</si>
  <si>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</si>
  <si>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</si>
  <si>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</si>
  <si>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</si>
  <si>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</si>
  <si>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山武郡市広域水道企業団</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</si>
  <si>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</si>
  <si>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</si>
  <si>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</si>
  <si>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</si>
  <si>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</si>
  <si>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</si>
  <si>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</si>
  <si>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</si>
  <si>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</si>
  <si>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</si>
  <si>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</si>
  <si>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</si>
  <si>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</si>
  <si>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</si>
  <si>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</si>
  <si>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</si>
  <si>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①経常収支比率は、全国平均、類似団体平均値を下回っているが、従来から事業の効率的運営に努めてきた結果、100％を上回っており良好といえる。
②累積欠損金比率は、0％であり良好といえる。
③流動比率は、全国平均を上回っており、類似団体平均値と同水準であるため、１年以内の債務に対する支払能力は良好といえる。
④企業債残高対給水収益比率は、全国平均、類似団体平均値を大幅に下回っており良好といえる。
⑤料金回収率は、全国平均、類似団体平均値を下回っており、給水収益だけでは水道事業費用を賄えていないことから、構成市町や千葉県からの高料金対策補助金により収入を確保している。
⑥給水原価は、全国平均、類似団体平均値を上回っており、その主な要因は、水源に乏しい地域特性によって水源開発に多額の投資を行ってきた用水供給事業体に支払う受水費が他の地域より割高となっていることにある。
⑦施設利用率は、全国平均、類似団体平均値を上回っており、効率的に施設が利用されているといえる。
⑧有収率は、全国平均、類似団体平均値を下回っており、その主な要因は、漏水件数が増加していることにあることから、漏水を早期に発見・修繕するとともに漏水多発路線の更新を計画的に実施している。</t>
    <phoneticPr fontId="4"/>
  </si>
  <si>
    <t>①有形固定資産減価償却率は、全国平均、類似団体平均値を上回っており、その主な要因は、法定耐用年数を経過した水道施設が多いことにあることから、水道施設の改修や、配水管の更新を計画的に実施している。
②管路経年化率は、全国平均、類似団体平均値を上回っており、その主な要因は、創設時に布設し法定耐用年数を経過した配水管が多いことにあることから、災害に備え基幹管路や重要給水施設配水管の耐震化を優先的に実施している。
③管路更新率については、全国平均、類似団体平均値を下回っており、その主な要因は、近年の物価高騰に伴う資材の高騰により更新事業費が増加していることにあることから、財源調達方法を検討し、今後も配水管の更新を計画的に実施する必要がある。</t>
    <phoneticPr fontId="4"/>
  </si>
  <si>
    <t>　当企業団の給水区域を含む九十九里地域では、良質で豊富な水源が無く遠い利根川に水源を求めていることから、用水供給事業体である九十九里地域水道企業団の用水供給料金は、県内の一部の地域より割高となっており、水道料金を押し上げる要因となっている。このため、構成市町や千葉県から補助金を受け水道料金を抑制している状況である。
　現在、千葉県が進めている用水供給事業の統合・広域化による経営の健全化に期待していたが、今後も用水供給料金は上昇する見込みとなったことから、経営状況を見極めながら給水収益などの収入確保を検討していく。
　また、引き続き、施設利用率の高い状態を維持するとともに、老朽化した水道施設の更新を計画的に実施していく。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</si>
</sst>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0.57999999999999996</c:v>
                </c:pt>
                <c:pt idx="2">
                  <c:v>0.56000000000000005</c:v>
                </c:pt>
                <c:pt idx="3">
                  <c:v>0.61</c:v>
                </c:pt>
                <c:pt idx="4">
                  <c:v>0.41</c:v>
                </c:pt>
              </c:numCache>
            </c:numRef>
          </c:val>
          <c:extLst>
            <c:ext xmlns:c16="http://schemas.microsoft.com/office/drawing/2014/chart" uri="{C3380CC4-5D6E-409C-BE32-E72D297353CC}">
              <c16:uniqueId val="{00000000-2B96-45E0-91D0-D5A9D1EB55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0.57999999999999996</c:v>
                </c:pt>
              </c:numCache>
            </c:numRef>
          </c:val>
          <c:smooth val="0"/>
          <c:extLst>
            <c:ext xmlns:c16="http://schemas.microsoft.com/office/drawing/2014/chart" uri="{C3380CC4-5D6E-409C-BE32-E72D297353CC}">
              <c16:uniqueId val="{00000001-2B96-45E0-91D0-D5A9D1EB55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82.38</c:v>
                </c:pt>
                <c:pt idx="1">
                  <c:v>89.38</c:v>
                </c:pt>
                <c:pt idx="2">
                  <c:v>89.41</c:v>
                </c:pt>
                <c:pt idx="3">
                  <c:v>87.95</c:v>
                </c:pt>
                <c:pt idx="4">
                  <c:v>88.01</c:v>
                </c:pt>
              </c:numCache>
            </c:numRef>
          </c:val>
          <c:extLst>
            <c:ext xmlns:c16="http://schemas.microsoft.com/office/drawing/2014/chart" uri="{C3380CC4-5D6E-409C-BE32-E72D297353CC}">
              <c16:uniqueId val="{00000000-FB3A-49A3-A4AA-951F237166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62.35</c:v>
                </c:pt>
              </c:numCache>
            </c:numRef>
          </c:val>
          <c:smooth val="0"/>
          <c:extLst>
            <c:ext xmlns:c16="http://schemas.microsoft.com/office/drawing/2014/chart" uri="{C3380CC4-5D6E-409C-BE32-E72D297353CC}">
              <c16:uniqueId val="{00000001-FB3A-49A3-A4AA-951F237166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87.74</c:v>
                </c:pt>
                <c:pt idx="1">
                  <c:v>89.28</c:v>
                </c:pt>
                <c:pt idx="2">
                  <c:v>88.67</c:v>
                </c:pt>
                <c:pt idx="3">
                  <c:v>88.97</c:v>
                </c:pt>
                <c:pt idx="4">
                  <c:v>88.22</c:v>
                </c:pt>
              </c:numCache>
            </c:numRef>
          </c:val>
          <c:extLst>
            <c:ext xmlns:c16="http://schemas.microsoft.com/office/drawing/2014/chart" uri="{C3380CC4-5D6E-409C-BE32-E72D297353CC}">
              <c16:uniqueId val="{00000000-9BA8-4626-B0FC-2526DEC912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88.71</c:v>
                </c:pt>
              </c:numCache>
            </c:numRef>
          </c:val>
          <c:smooth val="0"/>
          <c:extLst>
            <c:ext xmlns:c16="http://schemas.microsoft.com/office/drawing/2014/chart" uri="{C3380CC4-5D6E-409C-BE32-E72D297353CC}">
              <c16:uniqueId val="{00000001-9BA8-4626-B0FC-2526DEC912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107.52</c:v>
                </c:pt>
                <c:pt idx="1">
                  <c:v>109.71</c:v>
                </c:pt>
                <c:pt idx="2">
                  <c:v>106</c:v>
                </c:pt>
                <c:pt idx="3">
                  <c:v>102.85</c:v>
                </c:pt>
                <c:pt idx="4">
                  <c:v>102.34</c:v>
                </c:pt>
              </c:numCache>
            </c:numRef>
          </c:val>
          <c:extLst>
            <c:ext xmlns:c16="http://schemas.microsoft.com/office/drawing/2014/chart" uri="{C3380CC4-5D6E-409C-BE32-E72D297353CC}">
              <c16:uniqueId val="{00000000-13EC-490E-8320-88AF756D19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110.2</c:v>
                </c:pt>
              </c:numCache>
            </c:numRef>
          </c:val>
          <c:smooth val="0"/>
          <c:extLst>
            <c:ext xmlns:c16="http://schemas.microsoft.com/office/drawing/2014/chart" uri="{C3380CC4-5D6E-409C-BE32-E72D297353CC}">
              <c16:uniqueId val="{00000001-13EC-490E-8320-88AF756D19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53.33</c:v>
                </c:pt>
                <c:pt idx="1">
                  <c:v>52.93</c:v>
                </c:pt>
                <c:pt idx="2">
                  <c:v>52.13</c:v>
                </c:pt>
                <c:pt idx="3">
                  <c:v>52.16</c:v>
                </c:pt>
                <c:pt idx="4">
                  <c:v>52.58</c:v>
                </c:pt>
              </c:numCache>
            </c:numRef>
          </c:val>
          <c:extLst>
            <c:ext xmlns:c16="http://schemas.microsoft.com/office/drawing/2014/chart" uri="{C3380CC4-5D6E-409C-BE32-E72D297353CC}">
              <c16:uniqueId val="{00000000-D5D3-4092-85B5-C6DE5EF17E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51.95</c:v>
                </c:pt>
              </c:numCache>
            </c:numRef>
          </c:val>
          <c:smooth val="0"/>
          <c:extLst>
            <c:ext xmlns:c16="http://schemas.microsoft.com/office/drawing/2014/chart" uri="{C3380CC4-5D6E-409C-BE32-E72D297353CC}">
              <c16:uniqueId val="{00000001-D5D3-4092-85B5-C6DE5EF17E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35.369999999999997</c:v>
                </c:pt>
                <c:pt idx="1">
                  <c:v>38.29</c:v>
                </c:pt>
                <c:pt idx="2">
                  <c:v>39.24</c:v>
                </c:pt>
                <c:pt idx="3">
                  <c:v>40.159999999999997</c:v>
                </c:pt>
                <c:pt idx="4">
                  <c:v>41.96</c:v>
                </c:pt>
              </c:numCache>
            </c:numRef>
          </c:val>
          <c:extLst>
            <c:ext xmlns:c16="http://schemas.microsoft.com/office/drawing/2014/chart" uri="{C3380CC4-5D6E-409C-BE32-E72D297353CC}">
              <c16:uniqueId val="{00000000-56B4-4886-8C92-D2D171F541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24.49</c:v>
                </c:pt>
              </c:numCache>
            </c:numRef>
          </c:val>
          <c:smooth val="0"/>
          <c:extLst>
            <c:ext xmlns:c16="http://schemas.microsoft.com/office/drawing/2014/chart" uri="{C3380CC4-5D6E-409C-BE32-E72D297353CC}">
              <c16:uniqueId val="{00000001-56B4-4886-8C92-D2D171F541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7E-4297-8648-90F7BAB11C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c:v>0.05</c:v>
                </c:pt>
              </c:numCache>
            </c:numRef>
          </c:val>
          <c:smooth val="0"/>
          <c:extLst>
            <c:ext xmlns:c16="http://schemas.microsoft.com/office/drawing/2014/chart" uri="{C3380CC4-5D6E-409C-BE32-E72D297353CC}">
              <c16:uniqueId val="{00000001-EE7E-4297-8648-90F7BAB11C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840.47</c:v>
                </c:pt>
                <c:pt idx="1">
                  <c:v>751.1</c:v>
                </c:pt>
                <c:pt idx="2">
                  <c:v>875.38</c:v>
                </c:pt>
                <c:pt idx="3">
                  <c:v>450.7</c:v>
                </c:pt>
                <c:pt idx="4">
                  <c:v>364.85</c:v>
                </c:pt>
              </c:numCache>
            </c:numRef>
          </c:val>
          <c:extLst>
            <c:ext xmlns:c16="http://schemas.microsoft.com/office/drawing/2014/chart" uri="{C3380CC4-5D6E-409C-BE32-E72D297353CC}">
              <c16:uniqueId val="{00000000-9303-4258-AB62-072F146033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369.82</c:v>
                </c:pt>
              </c:numCache>
            </c:numRef>
          </c:val>
          <c:smooth val="0"/>
          <c:extLst>
            <c:ext xmlns:c16="http://schemas.microsoft.com/office/drawing/2014/chart" uri="{C3380CC4-5D6E-409C-BE32-E72D297353CC}">
              <c16:uniqueId val="{00000001-9303-4258-AB62-072F146033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24.88</c:v>
                </c:pt>
                <c:pt idx="1">
                  <c:v>28.9</c:v>
                </c:pt>
                <c:pt idx="2">
                  <c:v>38.299999999999997</c:v>
                </c:pt>
                <c:pt idx="3">
                  <c:v>46.12</c:v>
                </c:pt>
                <c:pt idx="4">
                  <c:v>51.28</c:v>
                </c:pt>
              </c:numCache>
            </c:numRef>
          </c:val>
          <c:extLst>
            <c:ext xmlns:c16="http://schemas.microsoft.com/office/drawing/2014/chart" uri="{C3380CC4-5D6E-409C-BE32-E72D297353CC}">
              <c16:uniqueId val="{00000000-77F7-4766-BEC6-2E59769BCE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218.57</c:v>
                </c:pt>
              </c:numCache>
            </c:numRef>
          </c:val>
          <c:smooth val="0"/>
          <c:extLst>
            <c:ext xmlns:c16="http://schemas.microsoft.com/office/drawing/2014/chart" uri="{C3380CC4-5D6E-409C-BE32-E72D297353CC}">
              <c16:uniqueId val="{00000001-77F7-4766-BEC6-2E59769BCE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90.19</c:v>
                </c:pt>
                <c:pt idx="1">
                  <c:v>93.21</c:v>
                </c:pt>
                <c:pt idx="2">
                  <c:v>89.66</c:v>
                </c:pt>
                <c:pt idx="3">
                  <c:v>85.42</c:v>
                </c:pt>
                <c:pt idx="4">
                  <c:v>85.53</c:v>
                </c:pt>
              </c:numCache>
            </c:numRef>
          </c:val>
          <c:extLst>
            <c:ext xmlns:c16="http://schemas.microsoft.com/office/drawing/2014/chart" uri="{C3380CC4-5D6E-409C-BE32-E72D297353CC}">
              <c16:uniqueId val="{00000000-7549-43AF-AA98-B543197525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101.78</c:v>
                </c:pt>
              </c:numCache>
            </c:numRef>
          </c:val>
          <c:smooth val="0"/>
          <c:extLst>
            <c:ext xmlns:c16="http://schemas.microsoft.com/office/drawing/2014/chart" uri="{C3380CC4-5D6E-409C-BE32-E72D297353CC}">
              <c16:uniqueId val="{00000001-7549-43AF-AA98-B543197525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258.77999999999997</c:v>
                </c:pt>
                <c:pt idx="1">
                  <c:v>249.24</c:v>
                </c:pt>
                <c:pt idx="2">
                  <c:v>259.67</c:v>
                </c:pt>
                <c:pt idx="3">
                  <c:v>273.5</c:v>
                </c:pt>
                <c:pt idx="4">
                  <c:v>273.58999999999997</c:v>
                </c:pt>
              </c:numCache>
            </c:numRef>
          </c:val>
          <c:extLst>
            <c:ext xmlns:c16="http://schemas.microsoft.com/office/drawing/2014/chart" uri="{C3380CC4-5D6E-409C-BE32-E72D297353CC}">
              <c16:uniqueId val="{00000000-54B1-447C-B50D-B51EB8EC92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163.94</c:v>
                </c:pt>
              </c:numCache>
            </c:numRef>
          </c:val>
          <c:smooth val="0"/>
          <c:extLst>
            <c:ext xmlns:c16="http://schemas.microsoft.com/office/drawing/2014/chart" uri="{C3380CC4-5D6E-409C-BE32-E72D297353CC}">
              <c16:uniqueId val="{00000001-54B1-447C-B50D-B51EB8EC92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山武郡市広域水道企業団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90.94</v>
      </c>
      <c r="J10" s="46"/>
      <c r="K10" s="46"/>
      <c r="L10" s="46"/>
      <c r="M10" s="46"/>
      <c r="N10" s="46"/>
      <c r="O10" s="80"/>
      <c r="P10" s="47">
        <f>データ!$P$6</f>
        <v>91.7</v>
      </c>
      <c r="Q10" s="47"/>
      <c r="R10" s="47"/>
      <c r="S10" s="47"/>
      <c r="T10" s="47"/>
      <c r="U10" s="47"/>
      <c r="V10" s="47"/>
      <c r="W10" s="44">
        <f>データ!$Q$6</f>
        <v>4306</v>
      </c>
      <c r="X10" s="44"/>
      <c r="Y10" s="44"/>
      <c r="Z10" s="44"/>
      <c r="AA10" s="44"/>
      <c r="AB10" s="44"/>
      <c r="AC10" s="44"/>
      <c r="AD10" s="2"/>
      <c r="AE10" s="2"/>
      <c r="AF10" s="2"/>
      <c r="AG10" s="2"/>
      <c r="AH10" s="2"/>
      <c r="AI10" s="2"/>
      <c r="AJ10" s="2"/>
      <c r="AK10" s="2"/>
      <c r="AL10" s="44">
        <f>データ!$U$6</f>
        <v>149775</v>
      </c>
      <c r="AM10" s="44"/>
      <c r="AN10" s="44"/>
      <c r="AO10" s="44"/>
      <c r="AP10" s="44"/>
      <c r="AQ10" s="44"/>
      <c r="AR10" s="44"/>
      <c r="AS10" s="44"/>
      <c r="AT10" s="45">
        <f>データ!$V$6</f>
        <v>299.93</v>
      </c>
      <c r="AU10" s="46"/>
      <c r="AV10" s="46"/>
      <c r="AW10" s="46"/>
      <c r="AX10" s="46"/>
      <c r="AY10" s="46"/>
      <c r="AZ10" s="46"/>
      <c r="BA10" s="46"/>
      <c r="BB10" s="47">
        <f>データ!$W$6</f>
        <v>499.37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48xU6IHT+BIyQu0hRSBYG1Fi8tLVqCdfvcJ8Gtr0IgtnMEtdqhf8T3aiKm2CeFY6IbSQxm5CT//zC6TcLiSIw==" saltValue="SO2aw0HbUpsWTYr/Z/ah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128805</v>
      </c>
      <c r="D6" s="20">
        <f t="shared" si="3"/>
        <v>46</v>
      </c>
      <c r="E6" s="20">
        <f t="shared" si="3"/>
        <v>1</v>
      </c>
      <c r="F6" s="20">
        <f t="shared" si="3"/>
        <v>0</v>
      </c>
      <c r="G6" s="20">
        <f t="shared" si="3"/>
        <v>1</v>
      </c>
      <c r="H6" s="20" t="str">
        <f t="shared" si="3"/>
        <v>千葉県　山武郡市広域水道企業団</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90.94</v>
      </c>
      <c r="P6" s="21">
        <f t="shared" si="3"/>
        <v>91.7</v>
      </c>
      <c r="Q6" s="21">
        <f t="shared" si="3"/>
        <v>4306</v>
      </c>
      <c r="R6" s="21" t="str">
        <f t="shared" si="3"/>
        <v>-</v>
      </c>
      <c r="S6" s="21" t="str">
        <f t="shared" si="3"/>
        <v>-</v>
      </c>
      <c r="T6" s="21" t="str">
        <f t="shared" si="3"/>
        <v>-</v>
      </c>
      <c r="U6" s="21">
        <f t="shared" si="3"/>
        <v>149775</v>
      </c>
      <c r="V6" s="21">
        <f t="shared" si="3"/>
        <v>299.93</v>
      </c>
      <c r="W6" s="21">
        <f t="shared" si="3"/>
        <v>499.37</v>
      </c>
      <c r="X6" s="22">
        <f>IF(X7="",NA(),X7)</f>
        <v>107.52</v>
      </c>
      <c r="Y6" s="22">
        <f t="shared" ref="Y6:AG6" si="4">IF(Y7="",NA(),Y7)</f>
        <v>109.71</v>
      </c>
      <c r="Z6" s="22">
        <f t="shared" si="4"/>
        <v>106</v>
      </c>
      <c r="AA6" s="22">
        <f t="shared" si="4"/>
        <v>102.85</v>
      </c>
      <c r="AB6" s="22">
        <f t="shared" si="4"/>
        <v>102.34</v>
      </c>
      <c r="AC6" s="22">
        <f t="shared" si="4"/>
        <v>113.35</v>
      </c>
      <c r="AD6" s="22">
        <f t="shared" si="4"/>
        <v>112.36</v>
      </c>
      <c r="AE6" s="22">
        <f t="shared" si="4"/>
        <v>112.26</v>
      </c>
      <c r="AF6" s="22">
        <f t="shared" si="4"/>
        <v>110.04</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2">
        <f t="shared" si="5"/>
        <v>0.05</v>
      </c>
      <c r="AS6" s="21" t="str">
        <f>IF(AS7="","",IF(AS7="-","【-】","【"&amp;SUBSTITUTE(TEXT(AS7,"#,##0.00"),"-","△")&amp;"】"))</f>
        <v>【1.50】</v>
      </c>
      <c r="AT6" s="22">
        <f>IF(AT7="",NA(),AT7)</f>
        <v>840.47</v>
      </c>
      <c r="AU6" s="22">
        <f t="shared" ref="AU6:BC6" si="6">IF(AU7="",NA(),AU7)</f>
        <v>751.1</v>
      </c>
      <c r="AV6" s="22">
        <f t="shared" si="6"/>
        <v>875.38</v>
      </c>
      <c r="AW6" s="22">
        <f t="shared" si="6"/>
        <v>450.7</v>
      </c>
      <c r="AX6" s="22">
        <f t="shared" si="6"/>
        <v>364.85</v>
      </c>
      <c r="AY6" s="22">
        <f t="shared" si="6"/>
        <v>309.10000000000002</v>
      </c>
      <c r="AZ6" s="22">
        <f t="shared" si="6"/>
        <v>306.08</v>
      </c>
      <c r="BA6" s="22">
        <f t="shared" si="6"/>
        <v>306.14999999999998</v>
      </c>
      <c r="BB6" s="22">
        <f t="shared" si="6"/>
        <v>297.54000000000002</v>
      </c>
      <c r="BC6" s="22">
        <f t="shared" si="6"/>
        <v>369.82</v>
      </c>
      <c r="BD6" s="21" t="str">
        <f>IF(BD7="","",IF(BD7="-","【-】","【"&amp;SUBSTITUTE(TEXT(BD7,"#,##0.00"),"-","△")&amp;"】"))</f>
        <v>【243.36】</v>
      </c>
      <c r="BE6" s="22">
        <f>IF(BE7="",NA(),BE7)</f>
        <v>24.88</v>
      </c>
      <c r="BF6" s="22">
        <f t="shared" ref="BF6:BN6" si="7">IF(BF7="",NA(),BF7)</f>
        <v>28.9</v>
      </c>
      <c r="BG6" s="22">
        <f t="shared" si="7"/>
        <v>38.299999999999997</v>
      </c>
      <c r="BH6" s="22">
        <f t="shared" si="7"/>
        <v>46.12</v>
      </c>
      <c r="BI6" s="22">
        <f t="shared" si="7"/>
        <v>51.28</v>
      </c>
      <c r="BJ6" s="22">
        <f t="shared" si="7"/>
        <v>290.42</v>
      </c>
      <c r="BK6" s="22">
        <f t="shared" si="7"/>
        <v>294.66000000000003</v>
      </c>
      <c r="BL6" s="22">
        <f t="shared" si="7"/>
        <v>285.27</v>
      </c>
      <c r="BM6" s="22">
        <f t="shared" si="7"/>
        <v>294.73</v>
      </c>
      <c r="BN6" s="22">
        <f t="shared" si="7"/>
        <v>218.57</v>
      </c>
      <c r="BO6" s="21" t="str">
        <f>IF(BO7="","",IF(BO7="-","【-】","【"&amp;SUBSTITUTE(TEXT(BO7,"#,##0.00"),"-","△")&amp;"】"))</f>
        <v>【265.93】</v>
      </c>
      <c r="BP6" s="22">
        <f>IF(BP7="",NA(),BP7)</f>
        <v>90.19</v>
      </c>
      <c r="BQ6" s="22">
        <f t="shared" ref="BQ6:BY6" si="8">IF(BQ7="",NA(),BQ7)</f>
        <v>93.21</v>
      </c>
      <c r="BR6" s="22">
        <f t="shared" si="8"/>
        <v>89.66</v>
      </c>
      <c r="BS6" s="22">
        <f t="shared" si="8"/>
        <v>85.42</v>
      </c>
      <c r="BT6" s="22">
        <f t="shared" si="8"/>
        <v>85.53</v>
      </c>
      <c r="BU6" s="22">
        <f t="shared" si="8"/>
        <v>106.11</v>
      </c>
      <c r="BV6" s="22">
        <f t="shared" si="8"/>
        <v>103.75</v>
      </c>
      <c r="BW6" s="22">
        <f t="shared" si="8"/>
        <v>105.3</v>
      </c>
      <c r="BX6" s="22">
        <f t="shared" si="8"/>
        <v>99.41</v>
      </c>
      <c r="BY6" s="22">
        <f t="shared" si="8"/>
        <v>101.78</v>
      </c>
      <c r="BZ6" s="21" t="str">
        <f>IF(BZ7="","",IF(BZ7="-","【-】","【"&amp;SUBSTITUTE(TEXT(BZ7,"#,##0.00"),"-","△")&amp;"】"))</f>
        <v>【97.82】</v>
      </c>
      <c r="CA6" s="22">
        <f>IF(CA7="",NA(),CA7)</f>
        <v>258.77999999999997</v>
      </c>
      <c r="CB6" s="22">
        <f t="shared" ref="CB6:CJ6" si="9">IF(CB7="",NA(),CB7)</f>
        <v>249.24</v>
      </c>
      <c r="CC6" s="22">
        <f t="shared" si="9"/>
        <v>259.67</v>
      </c>
      <c r="CD6" s="22">
        <f t="shared" si="9"/>
        <v>273.5</v>
      </c>
      <c r="CE6" s="22">
        <f t="shared" si="9"/>
        <v>273.58999999999997</v>
      </c>
      <c r="CF6" s="22">
        <f t="shared" si="9"/>
        <v>161.03</v>
      </c>
      <c r="CG6" s="22">
        <f t="shared" si="9"/>
        <v>159.93</v>
      </c>
      <c r="CH6" s="22">
        <f t="shared" si="9"/>
        <v>162.77000000000001</v>
      </c>
      <c r="CI6" s="22">
        <f t="shared" si="9"/>
        <v>170.87</v>
      </c>
      <c r="CJ6" s="22">
        <f t="shared" si="9"/>
        <v>163.94</v>
      </c>
      <c r="CK6" s="21" t="str">
        <f>IF(CK7="","",IF(CK7="-","【-】","【"&amp;SUBSTITUTE(TEXT(CK7,"#,##0.00"),"-","△")&amp;"】"))</f>
        <v>【177.56】</v>
      </c>
      <c r="CL6" s="22">
        <f>IF(CL7="",NA(),CL7)</f>
        <v>82.38</v>
      </c>
      <c r="CM6" s="22">
        <f t="shared" ref="CM6:CU6" si="10">IF(CM7="",NA(),CM7)</f>
        <v>89.38</v>
      </c>
      <c r="CN6" s="22">
        <f t="shared" si="10"/>
        <v>89.41</v>
      </c>
      <c r="CO6" s="22">
        <f t="shared" si="10"/>
        <v>87.95</v>
      </c>
      <c r="CP6" s="22">
        <f t="shared" si="10"/>
        <v>88.01</v>
      </c>
      <c r="CQ6" s="22">
        <f t="shared" si="10"/>
        <v>61.71</v>
      </c>
      <c r="CR6" s="22">
        <f t="shared" si="10"/>
        <v>63.12</v>
      </c>
      <c r="CS6" s="22">
        <f t="shared" si="10"/>
        <v>62.57</v>
      </c>
      <c r="CT6" s="22">
        <f t="shared" si="10"/>
        <v>61.56</v>
      </c>
      <c r="CU6" s="22">
        <f t="shared" si="10"/>
        <v>62.35</v>
      </c>
      <c r="CV6" s="21" t="str">
        <f>IF(CV7="","",IF(CV7="-","【-】","【"&amp;SUBSTITUTE(TEXT(CV7,"#,##0.00"),"-","△")&amp;"】"))</f>
        <v>【59.81】</v>
      </c>
      <c r="CW6" s="22">
        <f>IF(CW7="",NA(),CW7)</f>
        <v>87.74</v>
      </c>
      <c r="CX6" s="22">
        <f t="shared" ref="CX6:DF6" si="11">IF(CX7="",NA(),CX7)</f>
        <v>89.28</v>
      </c>
      <c r="CY6" s="22">
        <f t="shared" si="11"/>
        <v>88.67</v>
      </c>
      <c r="CZ6" s="22">
        <f t="shared" si="11"/>
        <v>88.97</v>
      </c>
      <c r="DA6" s="22">
        <f t="shared" si="11"/>
        <v>88.22</v>
      </c>
      <c r="DB6" s="22">
        <f t="shared" si="11"/>
        <v>90.03</v>
      </c>
      <c r="DC6" s="22">
        <f t="shared" si="11"/>
        <v>90.09</v>
      </c>
      <c r="DD6" s="22">
        <f t="shared" si="11"/>
        <v>90.21</v>
      </c>
      <c r="DE6" s="22">
        <f t="shared" si="11"/>
        <v>90.11</v>
      </c>
      <c r="DF6" s="22">
        <f t="shared" si="11"/>
        <v>88.71</v>
      </c>
      <c r="DG6" s="21" t="str">
        <f>IF(DG7="","",IF(DG7="-","【-】","【"&amp;SUBSTITUTE(TEXT(DG7,"#,##0.00"),"-","△")&amp;"】"))</f>
        <v>【89.42】</v>
      </c>
      <c r="DH6" s="22">
        <f>IF(DH7="",NA(),DH7)</f>
        <v>53.33</v>
      </c>
      <c r="DI6" s="22">
        <f t="shared" ref="DI6:DQ6" si="12">IF(DI7="",NA(),DI7)</f>
        <v>52.93</v>
      </c>
      <c r="DJ6" s="22">
        <f t="shared" si="12"/>
        <v>52.13</v>
      </c>
      <c r="DK6" s="22">
        <f t="shared" si="12"/>
        <v>52.16</v>
      </c>
      <c r="DL6" s="22">
        <f t="shared" si="12"/>
        <v>52.58</v>
      </c>
      <c r="DM6" s="22">
        <f t="shared" si="12"/>
        <v>49.6</v>
      </c>
      <c r="DN6" s="22">
        <f t="shared" si="12"/>
        <v>50.31</v>
      </c>
      <c r="DO6" s="22">
        <f t="shared" si="12"/>
        <v>50.74</v>
      </c>
      <c r="DP6" s="22">
        <f t="shared" si="12"/>
        <v>51.49</v>
      </c>
      <c r="DQ6" s="22">
        <f t="shared" si="12"/>
        <v>51.95</v>
      </c>
      <c r="DR6" s="21" t="str">
        <f>IF(DR7="","",IF(DR7="-","【-】","【"&amp;SUBSTITUTE(TEXT(DR7,"#,##0.00"),"-","△")&amp;"】"))</f>
        <v>【52.02】</v>
      </c>
      <c r="DS6" s="22">
        <f>IF(DS7="",NA(),DS7)</f>
        <v>35.369999999999997</v>
      </c>
      <c r="DT6" s="22">
        <f t="shared" ref="DT6:EB6" si="13">IF(DT7="",NA(),DT7)</f>
        <v>38.29</v>
      </c>
      <c r="DU6" s="22">
        <f t="shared" si="13"/>
        <v>39.24</v>
      </c>
      <c r="DV6" s="22">
        <f t="shared" si="13"/>
        <v>40.159999999999997</v>
      </c>
      <c r="DW6" s="22">
        <f t="shared" si="13"/>
        <v>41.96</v>
      </c>
      <c r="DX6" s="22">
        <f t="shared" si="13"/>
        <v>20.49</v>
      </c>
      <c r="DY6" s="22">
        <f t="shared" si="13"/>
        <v>21.34</v>
      </c>
      <c r="DZ6" s="22">
        <f t="shared" si="13"/>
        <v>23.27</v>
      </c>
      <c r="EA6" s="22">
        <f t="shared" si="13"/>
        <v>25.18</v>
      </c>
      <c r="EB6" s="22">
        <f t="shared" si="13"/>
        <v>24.49</v>
      </c>
      <c r="EC6" s="21" t="str">
        <f>IF(EC7="","",IF(EC7="-","【-】","【"&amp;SUBSTITUTE(TEXT(EC7,"#,##0.00"),"-","△")&amp;"】"))</f>
        <v>【25.37】</v>
      </c>
      <c r="ED6" s="22">
        <f>IF(ED7="",NA(),ED7)</f>
        <v>0.37</v>
      </c>
      <c r="EE6" s="22">
        <f t="shared" ref="EE6:EM6" si="14">IF(EE7="",NA(),EE7)</f>
        <v>0.57999999999999996</v>
      </c>
      <c r="EF6" s="22">
        <f t="shared" si="14"/>
        <v>0.56000000000000005</v>
      </c>
      <c r="EG6" s="22">
        <f t="shared" si="14"/>
        <v>0.61</v>
      </c>
      <c r="EH6" s="22">
        <f t="shared" si="14"/>
        <v>0.41</v>
      </c>
      <c r="EI6" s="22">
        <f t="shared" si="14"/>
        <v>0.72</v>
      </c>
      <c r="EJ6" s="22">
        <f t="shared" si="14"/>
        <v>0.69</v>
      </c>
      <c r="EK6" s="22">
        <f t="shared" si="14"/>
        <v>0.69</v>
      </c>
      <c r="EL6" s="22">
        <f t="shared" si="14"/>
        <v>0.67</v>
      </c>
      <c r="EM6" s="22">
        <f t="shared" si="14"/>
        <v>0.57999999999999996</v>
      </c>
      <c r="EN6" s="21" t="str">
        <f>IF(EN7="","",IF(EN7="-","【-】","【"&amp;SUBSTITUTE(TEXT(EN7,"#,##0.00"),"-","△")&amp;"】"))</f>
        <v>【0.62】</v>
      </c>
    </row>
    <row r="7" spans="1:144" s="23" customFormat="1" x14ac:dyDescent="0.15">
      <c r="A7" s="15"/>
      <c r="B7" s="24">
        <v>2023</v>
      </c>
      <c r="C7" s="24">
        <v>128805</v>
      </c>
      <c r="D7" s="24">
        <v>46</v>
      </c>
      <c r="E7" s="24">
        <v>1</v>
      </c>
      <c r="F7" s="24">
        <v>0</v>
      </c>
      <c r="G7" s="24">
        <v>1</v>
      </c>
      <c r="H7" s="24" t="s">
        <v>93</v>
      </c>
      <c r="I7" s="24" t="s">
        <v>94</v>
      </c>
      <c r="J7" s="24" t="s">
        <v>95</v>
      </c>
      <c r="K7" s="24" t="s">
        <v>96</v>
      </c>
      <c r="L7" s="24" t="s">
        <v>97</v>
      </c>
      <c r="M7" s="24" t="s">
        <v>98</v>
      </c>
      <c r="N7" s="25" t="s">
        <v>99</v>
      </c>
      <c r="O7" s="25">
        <v>90.94</v>
      </c>
      <c r="P7" s="25">
        <v>91.7</v>
      </c>
      <c r="Q7" s="25">
        <v>4306</v>
      </c>
      <c r="R7" s="25" t="s">
        <v>99</v>
      </c>
      <c r="S7" s="25" t="s">
        <v>99</v>
      </c>
      <c r="T7" s="25" t="s">
        <v>99</v>
      </c>
      <c r="U7" s="25">
        <v>149775</v>
      </c>
      <c r="V7" s="25">
        <v>299.93</v>
      </c>
      <c r="W7" s="25">
        <v>499.37</v>
      </c>
      <c r="X7" s="25">
        <v>107.52</v>
      </c>
      <c r="Y7" s="25">
        <v>109.71</v>
      </c>
      <c r="Z7" s="25">
        <v>106</v>
      </c>
      <c r="AA7" s="25">
        <v>102.85</v>
      </c>
      <c r="AB7" s="25">
        <v>102.34</v>
      </c>
      <c r="AC7" s="25">
        <v>113.35</v>
      </c>
      <c r="AD7" s="25">
        <v>112.36</v>
      </c>
      <c r="AE7" s="25">
        <v>112.26</v>
      </c>
      <c r="AF7" s="25">
        <v>110.04</v>
      </c>
      <c r="AG7" s="25">
        <v>110.2</v>
      </c>
      <c r="AH7" s="25">
        <v>108.24</v>
      </c>
      <c r="AI7" s="25">
        <v>0</v>
      </c>
      <c r="AJ7" s="25">
        <v>0</v>
      </c>
      <c r="AK7" s="25">
        <v>0</v>
      </c>
      <c r="AL7" s="25">
        <v>0</v>
      </c>
      <c r="AM7" s="25">
        <v>0</v>
      </c>
      <c r="AN7" s="25">
        <v>0.51</v>
      </c>
      <c r="AO7" s="25">
        <v>0.28999999999999998</v>
      </c>
      <c r="AP7" s="25">
        <v>0.25</v>
      </c>
      <c r="AQ7" s="25">
        <v>0.13</v>
      </c>
      <c r="AR7" s="25">
        <v>0.05</v>
      </c>
      <c r="AS7" s="25">
        <v>1.5</v>
      </c>
      <c r="AT7" s="25">
        <v>840.47</v>
      </c>
      <c r="AU7" s="25">
        <v>751.1</v>
      </c>
      <c r="AV7" s="25">
        <v>875.38</v>
      </c>
      <c r="AW7" s="25">
        <v>450.7</v>
      </c>
      <c r="AX7" s="25">
        <v>364.85</v>
      </c>
      <c r="AY7" s="25">
        <v>309.10000000000002</v>
      </c>
      <c r="AZ7" s="25">
        <v>306.08</v>
      </c>
      <c r="BA7" s="25">
        <v>306.14999999999998</v>
      </c>
      <c r="BB7" s="25">
        <v>297.54000000000002</v>
      </c>
      <c r="BC7" s="25">
        <v>369.82</v>
      </c>
      <c r="BD7" s="25">
        <v>243.36</v>
      </c>
      <c r="BE7" s="25">
        <v>24.88</v>
      </c>
      <c r="BF7" s="25">
        <v>28.9</v>
      </c>
      <c r="BG7" s="25">
        <v>38.299999999999997</v>
      </c>
      <c r="BH7" s="25">
        <v>46.12</v>
      </c>
      <c r="BI7" s="25">
        <v>51.28</v>
      </c>
      <c r="BJ7" s="25">
        <v>290.42</v>
      </c>
      <c r="BK7" s="25">
        <v>294.66000000000003</v>
      </c>
      <c r="BL7" s="25">
        <v>285.27</v>
      </c>
      <c r="BM7" s="25">
        <v>294.73</v>
      </c>
      <c r="BN7" s="25">
        <v>218.57</v>
      </c>
      <c r="BO7" s="25">
        <v>265.93</v>
      </c>
      <c r="BP7" s="25">
        <v>90.19</v>
      </c>
      <c r="BQ7" s="25">
        <v>93.21</v>
      </c>
      <c r="BR7" s="25">
        <v>89.66</v>
      </c>
      <c r="BS7" s="25">
        <v>85.42</v>
      </c>
      <c r="BT7" s="25">
        <v>85.53</v>
      </c>
      <c r="BU7" s="25">
        <v>106.11</v>
      </c>
      <c r="BV7" s="25">
        <v>103.75</v>
      </c>
      <c r="BW7" s="25">
        <v>105.3</v>
      </c>
      <c r="BX7" s="25">
        <v>99.41</v>
      </c>
      <c r="BY7" s="25">
        <v>101.78</v>
      </c>
      <c r="BZ7" s="25">
        <v>97.82</v>
      </c>
      <c r="CA7" s="25">
        <v>258.77999999999997</v>
      </c>
      <c r="CB7" s="25">
        <v>249.24</v>
      </c>
      <c r="CC7" s="25">
        <v>259.67</v>
      </c>
      <c r="CD7" s="25">
        <v>273.5</v>
      </c>
      <c r="CE7" s="25">
        <v>273.58999999999997</v>
      </c>
      <c r="CF7" s="25">
        <v>161.03</v>
      </c>
      <c r="CG7" s="25">
        <v>159.93</v>
      </c>
      <c r="CH7" s="25">
        <v>162.77000000000001</v>
      </c>
      <c r="CI7" s="25">
        <v>170.87</v>
      </c>
      <c r="CJ7" s="25">
        <v>163.94</v>
      </c>
      <c r="CK7" s="25">
        <v>177.56</v>
      </c>
      <c r="CL7" s="25">
        <v>82.38</v>
      </c>
      <c r="CM7" s="25">
        <v>89.38</v>
      </c>
      <c r="CN7" s="25">
        <v>89.41</v>
      </c>
      <c r="CO7" s="25">
        <v>87.95</v>
      </c>
      <c r="CP7" s="25">
        <v>88.01</v>
      </c>
      <c r="CQ7" s="25">
        <v>61.71</v>
      </c>
      <c r="CR7" s="25">
        <v>63.12</v>
      </c>
      <c r="CS7" s="25">
        <v>62.57</v>
      </c>
      <c r="CT7" s="25">
        <v>61.56</v>
      </c>
      <c r="CU7" s="25">
        <v>62.35</v>
      </c>
      <c r="CV7" s="25">
        <v>59.81</v>
      </c>
      <c r="CW7" s="25">
        <v>87.74</v>
      </c>
      <c r="CX7" s="25">
        <v>89.28</v>
      </c>
      <c r="CY7" s="25">
        <v>88.67</v>
      </c>
      <c r="CZ7" s="25">
        <v>88.97</v>
      </c>
      <c r="DA7" s="25">
        <v>88.22</v>
      </c>
      <c r="DB7" s="25">
        <v>90.03</v>
      </c>
      <c r="DC7" s="25">
        <v>90.09</v>
      </c>
      <c r="DD7" s="25">
        <v>90.21</v>
      </c>
      <c r="DE7" s="25">
        <v>90.11</v>
      </c>
      <c r="DF7" s="25">
        <v>88.71</v>
      </c>
      <c r="DG7" s="25">
        <v>89.42</v>
      </c>
      <c r="DH7" s="25">
        <v>53.33</v>
      </c>
      <c r="DI7" s="25">
        <v>52.93</v>
      </c>
      <c r="DJ7" s="25">
        <v>52.13</v>
      </c>
      <c r="DK7" s="25">
        <v>52.16</v>
      </c>
      <c r="DL7" s="25">
        <v>52.58</v>
      </c>
      <c r="DM7" s="25">
        <v>49.6</v>
      </c>
      <c r="DN7" s="25">
        <v>50.31</v>
      </c>
      <c r="DO7" s="25">
        <v>50.74</v>
      </c>
      <c r="DP7" s="25">
        <v>51.49</v>
      </c>
      <c r="DQ7" s="25">
        <v>51.95</v>
      </c>
      <c r="DR7" s="25">
        <v>52.02</v>
      </c>
      <c r="DS7" s="25">
        <v>35.369999999999997</v>
      </c>
      <c r="DT7" s="25">
        <v>38.29</v>
      </c>
      <c r="DU7" s="25">
        <v>39.24</v>
      </c>
      <c r="DV7" s="25">
        <v>40.159999999999997</v>
      </c>
      <c r="DW7" s="25">
        <v>41.96</v>
      </c>
      <c r="DX7" s="25">
        <v>20.49</v>
      </c>
      <c r="DY7" s="25">
        <v>21.34</v>
      </c>
      <c r="DZ7" s="25">
        <v>23.27</v>
      </c>
      <c r="EA7" s="25">
        <v>25.18</v>
      </c>
      <c r="EB7" s="25">
        <v>24.49</v>
      </c>
      <c r="EC7" s="25">
        <v>25.37</v>
      </c>
      <c r="ED7" s="25">
        <v>0.37</v>
      </c>
      <c r="EE7" s="25">
        <v>0.57999999999999996</v>
      </c>
      <c r="EF7" s="25">
        <v>0.56000000000000005</v>
      </c>
      <c r="EG7" s="25">
        <v>0.61</v>
      </c>
      <c r="EH7" s="25">
        <v>0.41</v>
      </c>
      <c r="EI7" s="25">
        <v>0.72</v>
      </c>
      <c r="EJ7" s="25">
        <v>0.69</v>
      </c>
      <c r="EK7" s="25">
        <v>0.69</v>
      </c>
      <c r="EL7" s="25">
        <v>0.67</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2025-01-24T06:47:30Z</dcterms:created>
  <dcterms:modified xsi:type="dcterms:W3CDTF">2025-01-29T02:49:10Z</dcterms:modified>
  <cp:category/>
</cp:coreProperties>
</file>