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5_修正対応（県⇔市町村）\12　東金市\"/>
    </mc:Choice>
  </mc:AlternateContent>
  <xr:revisionPtr revIDLastSave="0" documentId="8_{75D71745-DCC0-4889-BBFD-32FECD6F9D62}"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CO34" i="10"/>
  <c r="CO35" i="10" s="1"/>
  <c r="CO36" i="10" s="1"/>
  <c r="BW34" i="10"/>
  <c r="BW35" i="10" s="1"/>
  <c r="BW36" i="10" s="1"/>
  <c r="BW37" i="10" s="1"/>
  <c r="BW38" i="10" s="1"/>
  <c r="BW39" i="10" s="1"/>
  <c r="BW40" i="10" s="1"/>
  <c r="BW41" i="10" s="1"/>
  <c r="BW42" i="10" s="1"/>
  <c r="BW43"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<sst xmlns="http://schemas.openxmlformats.org/spreadsheetml/2006/main" count="1109" uniqueCount="568">
  <si>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</si>
  <si>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</si>
  <si>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</si>
  <si>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</si>
  <si>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</si>
  <si>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</si>
  <si>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</si>
  <si>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</si>
  <si>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</si>
  <si>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</si>
  <si>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</si>
  <si>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</si>
  <si>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</si>
  <si>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</si>
  <si>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</si>
  <si>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</si>
  <si>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</si>
  <si>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</si>
  <si>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</si>
  <si>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</si>
  <si>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</si>
  <si>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</si>
  <si>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</si>
  <si>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</si>
  <si>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</si>
  <si>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</si>
  <si>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</si>
  <si>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</si>
  <si>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</si>
  <si>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</si>
  <si>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</si>
  <si>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</si>
  <si>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</si>
  <si>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</si>
  <si>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</si>
  <si>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</si>
  <si>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</si>
  <si>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</si>
  <si>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</si>
  <si>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</si>
  <si>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</si>
  <si>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</si>
  <si>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</si>
  <si>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</si>
  <si>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</si>
  <si>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</si>
  <si>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</si>
  <si>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</si>
  <si>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</si>
  <si>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</si>
  <si>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</si>
  <si>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</si>
  <si>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</si>
  <si>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</si>
  <si>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</si>
  <si>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</si>
  <si>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</si>
  <si>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</si>
  <si>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</si>
  <si>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</si>
  <si>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</si>
  <si>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</si>
  <si>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</si>
  <si>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</si>
  <si>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</si>
  <si>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</si>
  <si>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</si>
  <si>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</si>
  <si>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</si>
  <si>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</si>
  <si>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</si>
  <si>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</si>
  <si>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</si>
  <si>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</si>
  <si>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</si>
  <si>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</si>
  <si>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</si>
  <si>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</si>
  <si>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</si>
  <si>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</si>
  <si>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</si>
  <si>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</si>
  <si>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</si>
  <si>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</si>
  <si>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</si>
  <si>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</si>
  <si>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</si>
  <si>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</si>
  <si>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</si>
  <si>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</si>
  <si>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</si>
  <si>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</si>
  <si>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</si>
  <si>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</si>
  <si>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東金市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</si>
  <si>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</si>
  <si>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</si>
  <si>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</si>
  <si>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</si>
  <si>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</si>
  <si>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</si>
  <si>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</si>
  <si>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</si>
  <si>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</si>
  <si>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</si>
  <si>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</si>
  <si>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</si>
  <si>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</si>
  <si>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</si>
  <si>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</si>
  <si>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</si>
  <si>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</si>
  <si>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</si>
  <si>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</si>
  <si>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</si>
  <si>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</si>
  <si>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</si>
  <si>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</si>
  <si>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</si>
  <si>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</si>
  <si>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</si>
  <si>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</si>
  <si>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</si>
  <si>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</si>
  <si>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</si>
  <si>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</si>
  <si>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</si>
  <si>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</si>
  <si>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</si>
  <si>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</si>
  <si>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</si>
  <si>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</si>
  <si>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</si>
  <si>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</si>
  <si>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</si>
  <si>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</si>
  <si>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</si>
  <si>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</si>
  <si>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</si>
  <si>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</si>
  <si>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</si>
  <si>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</si>
  <si>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</si>
  <si>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</si>
  <si>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</si>
  <si>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</si>
  <si>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</si>
  <si>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</si>
  <si>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</si>
  <si>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</si>
  <si>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</si>
  <si>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</si>
  <si>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</si>
  <si>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</si>
  <si>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</si>
  <si>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</si>
  <si>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</si>
  <si>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</si>
  <si>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</si>
  <si>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</si>
  <si>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</si>
  <si>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</si>
  <si>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</si>
  <si>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</si>
  <si>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</si>
  <si>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</si>
  <si>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</si>
  <si>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</si>
  <si>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</si>
  <si>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</si>
  <si>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</si>
  <si>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</si>
  <si>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</si>
  <si>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</si>
  <si>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</si>
  <si>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</si>
  <si>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</si>
  <si>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</si>
  <si>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</si>
  <si>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</si>
  <si>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</si>
  <si>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</si>
  <si>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</si>
  <si>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</si>
  <si>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</si>
  <si>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</si>
  <si>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</si>
  <si>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</si>
  <si>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</si>
  <si>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</si>
  <si>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</si>
  <si>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</si>
  <si>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</si>
  <si>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</si>
  <si>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</si>
  <si>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</si>
  <si>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</si>
  <si>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</si>
  <si>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</si>
  <si>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</si>
  <si>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</si>
  <si>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</si>
  <si>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</si>
  <si>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千葉県東金市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</si>
  <si>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</si>
  <si>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</si>
  <si>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</si>
  <si>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</si>
  <si>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</si>
  <si>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</si>
  <si>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</si>
  <si>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</si>
  <si>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</si>
  <si>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</si>
  <si>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</si>
  <si>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</si>
  <si>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</si>
  <si>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</si>
  <si>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</si>
  <si>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</si>
  <si>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</si>
  <si>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</si>
  <si>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</si>
  <si>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</si>
  <si>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</si>
  <si>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</si>
  <si>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</si>
  <si>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</si>
  <si>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</si>
  <si>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</si>
  <si>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</si>
  <si>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</si>
  <si>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</si>
  <si>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</si>
  <si>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</si>
  <si>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</si>
  <si>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</si>
  <si>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</si>
  <si>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</si>
  <si>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</si>
  <si>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</si>
  <si>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</si>
  <si>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</si>
  <si>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</si>
  <si>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</si>
  <si>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</si>
  <si>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</si>
  <si>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</si>
  <si>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</si>
  <si>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</si>
  <si>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</si>
  <si>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</si>
  <si>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</si>
  <si>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</si>
  <si>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</si>
  <si>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</si>
  <si>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</si>
  <si>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</si>
  <si>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</si>
  <si>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</si>
  <si>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</si>
  <si>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</si>
  <si>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</si>
  <si>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</si>
  <si>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</si>
  <si>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</si>
  <si>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</si>
  <si>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</si>
  <si>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</si>
  <si>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</si>
  <si>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</si>
  <si>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</si>
  <si>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</si>
  <si>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</si>
  <si>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</si>
  <si>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</si>
  <si>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</si>
  <si>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</si>
  <si>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</si>
  <si>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</si>
  <si>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</si>
  <si>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</si>
  <si>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</si>
  <si>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</si>
  <si>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</si>
  <si>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</si>
  <si>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</si>
  <si>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</si>
  <si>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</si>
  <si>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</si>
  <si>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</si>
  <si>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</si>
  <si>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</si>
  <si>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</si>
  <si>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</si>
  <si>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</si>
  <si>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</si>
  <si>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</si>
  <si>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</si>
  <si>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</si>
  <si>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</si>
  <si>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</si>
  <si>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</si>
  <si>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</si>
  <si>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</si>
  <si>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</si>
  <si>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</si>
  <si>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</si>
  <si>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</si>
  <si>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</si>
  <si>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</si>
  <si>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</si>
  <si>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</si>
  <si>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</si>
  <si>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</si>
  <si>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</si>
  <si>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</si>
  <si>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</si>
  <si>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</si>
  <si>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</si>
  <si>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</si>
  <si>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</si>
  <si>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</si>
  <si>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</si>
  <si>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</si>
  <si>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</si>
  <si>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</si>
  <si>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</si>
  <si>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</si>
  <si>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</si>
  <si>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</si>
  <si>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</si>
  <si>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</si>
  <si>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</si>
  <si>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</si>
  <si>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</si>
  <si>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</si>
  <si>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</si>
  <si>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</si>
  <si>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</si>
  <si>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</si>
  <si>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</si>
  <si>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</si>
  <si>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</si>
  <si>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</si>
  <si>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</si>
  <si>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</si>
  <si>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</si>
  <si>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</si>
  <si>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</si>
  <si>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</si>
  <si>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</si>
  <si>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</si>
  <si>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</si>
  <si>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千葉県東金市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</si>
  <si>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</si>
  <si>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</si>
  <si>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</si>
  <si>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</si>
  <si>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</si>
  <si>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</si>
  <si>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</si>
  <si>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</si>
  <si>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</si>
  <si>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</si>
  <si>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</si>
  <si>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</si>
  <si>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</si>
  <si>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</si>
  <si>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</si>
  <si>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</si>
  <si>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</si>
  <si>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</si>
  <si>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</si>
  <si>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</si>
  <si>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東金市病院事業特別会計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</si>
  <si>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</si>
  <si>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</si>
  <si>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</si>
  <si>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</si>
  <si>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</si>
  <si>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</si>
  <si>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</si>
  <si>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</si>
  <si>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</si>
  <si>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</si>
  <si>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</si>
  <si>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</si>
  <si>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</si>
  <si>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東金市国民健康保険事業特別会計</t>
    <phoneticPr fontId="5"/>
  </si>
  <si>
    <t>東金市介護保険事業特別会計</t>
    <phoneticPr fontId="5"/>
  </si>
  <si>
    <t>東金市後期高齢者医療特別会計</t>
    <phoneticPr fontId="5"/>
  </si>
  <si>
    <t>東金市ガス事業会計</t>
    <phoneticPr fontId="5"/>
  </si>
  <si>
    <t>法適用企業</t>
    <phoneticPr fontId="5"/>
  </si>
  <si>
    <t>東金市下水道事業会計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</si>
  <si>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</si>
  <si>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</si>
  <si>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</si>
  <si>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</si>
  <si>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</si>
  <si>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</si>
  <si>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</si>
  <si>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</si>
  <si>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</si>
  <si>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</si>
  <si>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</si>
  <si>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</si>
  <si>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</si>
  <si>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</si>
  <si>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</si>
  <si>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</si>
  <si>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</si>
  <si>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</si>
  <si>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</si>
  <si>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</si>
  <si>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</si>
  <si>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</si>
  <si>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</si>
  <si>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</si>
  <si>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</si>
  <si>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</si>
  <si>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</si>
  <si>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</si>
  <si>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</si>
  <si>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</si>
  <si>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</si>
  <si>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</si>
  <si>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</si>
  <si>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</si>
  <si>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</si>
  <si>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</si>
  <si>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</si>
  <si>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</si>
  <si>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</si>
  <si>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</si>
  <si>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</si>
  <si>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</si>
  <si>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</si>
  <si>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</si>
  <si>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</si>
  <si>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</si>
  <si>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</si>
  <si>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</si>
  <si>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</si>
  <si>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</si>
  <si>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</si>
  <si>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</si>
  <si>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</si>
  <si>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</si>
  <si>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</si>
  <si>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</si>
  <si>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</si>
  <si>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</si>
  <si>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</si>
  <si>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</si>
  <si>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</si>
  <si>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</si>
  <si>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</si>
  <si>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</si>
  <si>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</si>
  <si>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</si>
  <si>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</si>
  <si>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</si>
  <si>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</si>
  <si>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</si>
  <si>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</si>
  <si>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</si>
  <si>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</si>
  <si>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</si>
  <si>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</si>
  <si>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</si>
  <si>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</si>
  <si>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</si>
  <si>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</si>
  <si>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</si>
  <si>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</si>
  <si>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</si>
  <si>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</si>
  <si>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</si>
  <si>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</si>
  <si>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</si>
  <si>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</si>
  <si>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</si>
  <si>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</si>
  <si>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</si>
  <si>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</si>
  <si>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</si>
  <si>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</si>
  <si>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</si>
  <si>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</si>
  <si>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</si>
  <si>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</si>
  <si>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</si>
  <si>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</si>
  <si>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</si>
  <si>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</si>
  <si>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</si>
  <si>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</si>
  <si>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</si>
  <si>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</si>
  <si>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</si>
  <si>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</si>
  <si>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</si>
  <si>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</si>
  <si>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</si>
  <si>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</si>
  <si>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</si>
  <si>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</si>
  <si>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</si>
  <si>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</si>
  <si>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</si>
  <si>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</si>
  <si>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</si>
  <si>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</si>
  <si>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</si>
  <si>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</si>
  <si>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</si>
  <si>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</si>
  <si>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</si>
  <si>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</si>
  <si>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</si>
  <si>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</si>
  <si>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</si>
  <si>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</si>
  <si>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</si>
  <si>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</si>
  <si>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</si>
  <si>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</si>
  <si>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</si>
  <si>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</si>
  <si>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2.34</t>
  </si>
  <si>
    <t>▲ 2.28</t>
  </si>
  <si>
    <t>▲ 8.29</t>
  </si>
  <si>
    <t>東金市ガス事業会計</t>
  </si>
  <si>
    <t>一般会計</t>
  </si>
  <si>
    <t>東金市下水道事業会計</t>
  </si>
  <si>
    <t>東金市国民健康保険事業特別会計</t>
  </si>
  <si>
    <t>東金市後期高齢者医療特別会計</t>
  </si>
  <si>
    <t>東金市介護保険事業特別会計</t>
  </si>
  <si>
    <t>東金市病院事業特別会計</t>
  </si>
  <si>
    <t>その他会計（赤字）</t>
  </si>
  <si>
    <t>その他会計（黒字）</t>
  </si>
  <si>
    <t>R01</t>
    <phoneticPr fontId="5"/>
  </si>
  <si>
    <t>R02</t>
    <phoneticPr fontId="5"/>
  </si>
  <si>
    <t>R03</t>
    <phoneticPr fontId="5"/>
  </si>
  <si>
    <t>R04</t>
    <phoneticPr fontId="5"/>
  </si>
  <si>
    <t>R05</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</si>
  <si>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0"/>
  </si>
  <si>
    <t>-</t>
    <phoneticPr fontId="10"/>
  </si>
  <si>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0"/>
  </si>
  <si>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0"/>
  </si>
  <si>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0"/>
  </si>
  <si>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0"/>
  </si>
  <si>
    <t>千葉県後期高齢者医療広域連合（後期高齢者特別会計）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10"/>
  </si>
  <si>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10"/>
  </si>
  <si>
    <t>東金市外三市町清掃組合</t>
    <rPh sb="0" eb="3">
      <t>トウガネシ</t>
    </rPh>
    <rPh sb="3" eb="4">
      <t>ソト</t>
    </rPh>
    <rPh sb="4" eb="5">
      <t>サン</t>
    </rPh>
    <rPh sb="5" eb="6">
      <t>シ</t>
    </rPh>
    <rPh sb="6" eb="7">
      <t>マチ</t>
    </rPh>
    <rPh sb="7" eb="9">
      <t>セイソウ</t>
    </rPh>
    <rPh sb="9" eb="11">
      <t>クミアイ</t>
    </rPh>
    <phoneticPr fontId="10"/>
  </si>
  <si>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10"/>
  </si>
  <si>
    <t>山武郡市広域水道企業団</t>
    <rPh sb="0" eb="2">
      <t>サンブ</t>
    </rPh>
    <rPh sb="2" eb="4">
      <t>グンシ</t>
    </rPh>
    <rPh sb="4" eb="6">
      <t>コウイキ</t>
    </rPh>
    <rPh sb="6" eb="8">
      <t>スイドウ</t>
    </rPh>
    <rPh sb="8" eb="10">
      <t>キギョウ</t>
    </rPh>
    <rPh sb="10" eb="11">
      <t>ダン</t>
    </rPh>
    <phoneticPr fontId="10"/>
  </si>
  <si>
    <t>東金文化・スポーツ振興財団</t>
    <rPh sb="0" eb="2">
      <t>トウガネ</t>
    </rPh>
    <rPh sb="2" eb="4">
      <t>ブンカ</t>
    </rPh>
    <rPh sb="9" eb="11">
      <t>シンコウ</t>
    </rPh>
    <rPh sb="11" eb="13">
      <t>ザイダン</t>
    </rPh>
    <phoneticPr fontId="10"/>
  </si>
  <si>
    <t>東金元気づくり</t>
    <rPh sb="0" eb="2">
      <t>トウガネ</t>
    </rPh>
    <rPh sb="2" eb="4">
      <t>ゲンキ</t>
    </rPh>
    <phoneticPr fontId="10"/>
  </si>
  <si>
    <t>〇</t>
  </si>
  <si>
    <t>東金九十九里地域医療センター</t>
    <rPh sb="0" eb="10">
      <t>トウガネクジュウクリチイキイリョウ</t>
    </rPh>
    <phoneticPr fontId="10"/>
  </si>
  <si>
    <t>東千葉メディカルセンター整備事業基金</t>
  </si>
  <si>
    <t>社会福祉事業基金</t>
  </si>
  <si>
    <t>みどりのふるさと基金</t>
  </si>
  <si>
    <t>育英事業基金</t>
  </si>
  <si>
    <t>森林環境譲与税基金</t>
    <rPh sb="0" eb="7">
      <t>シンリンカンキョウジョウヨゼイ</t>
    </rPh>
    <rPh sb="7" eb="9">
      <t>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</si>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</sst>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7" fillId="0" borderId="33" xfId="3" applyNumberFormat="1" applyFont="1" applyBorder="1" applyAlignment="1" applyProtection="1">
      <alignment horizontal="right" vertical="center" shrinkToFit="1"/>
      <protection locked="0"/>
    </xf>
    <xf numFmtId="177" fontId="7" fillId="0" borderId="34" xfId="3" applyNumberFormat="1" applyFont="1" applyBorder="1" applyAlignment="1" applyProtection="1">
      <alignment horizontal="right" vertical="center" shrinkToFit="1"/>
      <protection locked="0"/>
    </xf>
    <xf numFmtId="177" fontId="7" fillId="0" borderId="35" xfId="3"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45945</c:v>
                </c:pt>
                <c:pt idx="3">
                  <c:v>44475</c:v>
                </c:pt>
                <c:pt idx="4">
                  <c:v>45982</c:v>
                </c:pt>
              </c:numCache>
            </c:numRef>
          </c:val>
          <c:smooth val="0"/>
          <c:extLst>
            <c:ext xmlns:c16="http://schemas.microsoft.com/office/drawing/2014/chart" uri="{C3380CC4-5D6E-409C-BE32-E72D297353CC}">
              <c16:uniqueId val="{00000000-D166-4432-BB3A-89208FE9B6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15060</c:v>
                </c:pt>
                <c:pt idx="1">
                  <c:v>13750</c:v>
                </c:pt>
                <c:pt idx="2">
                  <c:v>15323</c:v>
                </c:pt>
                <c:pt idx="3">
                  <c:v>10061</c:v>
                </c:pt>
                <c:pt idx="4">
                  <c:v>31137</c:v>
                </c:pt>
              </c:numCache>
            </c:numRef>
          </c:val>
          <c:smooth val="0"/>
          <c:extLst>
            <c:ext xmlns:c16="http://schemas.microsoft.com/office/drawing/2014/chart" uri="{C3380CC4-5D6E-409C-BE32-E72D297353CC}">
              <c16:uniqueId val="{00000001-D166-4432-BB3A-89208FE9B6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2.61</c:v>
                </c:pt>
                <c:pt idx="1">
                  <c:v>6.02</c:v>
                </c:pt>
                <c:pt idx="2">
                  <c:v>9.3000000000000007</c:v>
                </c:pt>
                <c:pt idx="3">
                  <c:v>7.58</c:v>
                </c:pt>
                <c:pt idx="4">
                  <c:v>4.4000000000000004</c:v>
                </c:pt>
              </c:numCache>
            </c:numRef>
          </c:val>
          <c:extLst>
            <c:ext xmlns:c16="http://schemas.microsoft.com/office/drawing/2014/chart" uri="{C3380CC4-5D6E-409C-BE32-E72D297353CC}">
              <c16:uniqueId val="{00000000-3950-45AC-9162-6518EB2AD1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11.05</c:v>
                </c:pt>
                <c:pt idx="1">
                  <c:v>11.6</c:v>
                </c:pt>
                <c:pt idx="2">
                  <c:v>14.08</c:v>
                </c:pt>
                <c:pt idx="3">
                  <c:v>18.88</c:v>
                </c:pt>
                <c:pt idx="4">
                  <c:v>17.86</c:v>
                </c:pt>
              </c:numCache>
            </c:numRef>
          </c:val>
          <c:extLst>
            <c:ext xmlns:c16="http://schemas.microsoft.com/office/drawing/2014/chart" uri="{C3380CC4-5D6E-409C-BE32-E72D297353CC}">
              <c16:uniqueId val="{00000001-3950-45AC-9162-6518EB2AD1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-2.34</c:v>
                </c:pt>
                <c:pt idx="1">
                  <c:v>3.15</c:v>
                </c:pt>
                <c:pt idx="2">
                  <c:v>3.71</c:v>
                </c:pt>
                <c:pt idx="3">
                  <c:v>-2.2799999999999998</c:v>
                </c:pt>
                <c:pt idx="4">
                  <c:v>-8.2899999999999991</c:v>
                </c:pt>
              </c:numCache>
            </c:numRef>
          </c:val>
          <c:smooth val="0"/>
          <c:extLst>
            <c:ext xmlns:c16="http://schemas.microsoft.com/office/drawing/2014/chart" uri="{C3380CC4-5D6E-409C-BE32-E72D297353CC}">
              <c16:uniqueId val="{00000002-3950-45AC-9162-6518EB2AD1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74D8-4826-AEBA-28765290FF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D8-4826-AEBA-28765290FF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4D8-4826-AEBA-28765290FFAC}"/>
            </c:ext>
          </c:extLst>
        </c:ser>
        <c:ser>
          <c:idx val="3"/>
          <c:order val="3"/>
          <c:tx>
            <c:strRef>
              <c:f>データシート!$A$30</c:f>
              <c:strCache>
                <c:ptCount val="1"/>
                <c:pt idx="0">
                  <c:v>東金市病院事業特別会計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4D8-4826-AEBA-28765290FFAC}"/>
            </c:ext>
          </c:extLst>
        </c:ser>
        <c:ser>
          <c:idx val="4"/>
          <c:order val="4"/>
          <c:tx>
            <c:strRef>
              <c:f>データシート!$A$31</c:f>
              <c:strCache>
                <c:ptCount val="1"/>
                <c:pt idx="0">
                  <c:v>東金市介護保険事業特別会計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0.35</c:v>
                </c:pt>
                <c:pt idx="2">
                  <c:v>#N/A</c:v>
                </c:pt>
                <c:pt idx="3">
                  <c:v>0.26</c:v>
                </c:pt>
                <c:pt idx="4">
                  <c:v>#N/A</c:v>
                </c:pt>
                <c:pt idx="5">
                  <c:v>0.09</c:v>
                </c:pt>
                <c:pt idx="6">
                  <c:v>#N/A</c:v>
                </c:pt>
                <c:pt idx="7">
                  <c:v>0.08</c:v>
                </c:pt>
                <c:pt idx="8">
                  <c:v>#N/A</c:v>
                </c:pt>
                <c:pt idx="9">
                  <c:v>0.03</c:v>
                </c:pt>
              </c:numCache>
            </c:numRef>
          </c:val>
          <c:extLst>
            <c:ext xmlns:c16="http://schemas.microsoft.com/office/drawing/2014/chart" uri="{C3380CC4-5D6E-409C-BE32-E72D297353CC}">
              <c16:uniqueId val="{00000004-74D8-4826-AEBA-28765290FFAC}"/>
            </c:ext>
          </c:extLst>
        </c:ser>
        <c:ser>
          <c:idx val="5"/>
          <c:order val="5"/>
          <c:tx>
            <c:strRef>
              <c:f>データシート!$A$32</c:f>
              <c:strCache>
                <c:ptCount val="1"/>
                <c:pt idx="0">
                  <c:v>東金市後期高齢者医療特別会計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5-74D8-4826-AEBA-28765290FFAC}"/>
            </c:ext>
          </c:extLst>
        </c:ser>
        <c:ser>
          <c:idx val="6"/>
          <c:order val="6"/>
          <c:tx>
            <c:strRef>
              <c:f>データシート!$A$33</c:f>
              <c:strCache>
                <c:ptCount val="1"/>
                <c:pt idx="0">
                  <c:v>東金市国民健康保険事業特別会計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1.1100000000000001</c:v>
                </c:pt>
                <c:pt idx="2">
                  <c:v>#N/A</c:v>
                </c:pt>
                <c:pt idx="3">
                  <c:v>0.97</c:v>
                </c:pt>
                <c:pt idx="4">
                  <c:v>#N/A</c:v>
                </c:pt>
                <c:pt idx="5">
                  <c:v>0.67</c:v>
                </c:pt>
                <c:pt idx="6">
                  <c:v>#N/A</c:v>
                </c:pt>
                <c:pt idx="7">
                  <c:v>1</c:v>
                </c:pt>
                <c:pt idx="8">
                  <c:v>#N/A</c:v>
                </c:pt>
                <c:pt idx="9">
                  <c:v>0.38</c:v>
                </c:pt>
              </c:numCache>
            </c:numRef>
          </c:val>
          <c:extLst>
            <c:ext xmlns:c16="http://schemas.microsoft.com/office/drawing/2014/chart" uri="{C3380CC4-5D6E-409C-BE32-E72D297353CC}">
              <c16:uniqueId val="{00000006-74D8-4826-AEBA-28765290FFAC}"/>
            </c:ext>
          </c:extLst>
        </c:ser>
        <c:ser>
          <c:idx val="7"/>
          <c:order val="7"/>
          <c:tx>
            <c:strRef>
              <c:f>データシート!$A$34</c:f>
              <c:strCache>
                <c:ptCount val="1"/>
                <c:pt idx="0">
                  <c:v>東金市下水道事業会計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0.41</c:v>
                </c:pt>
                <c:pt idx="2">
                  <c:v>#N/A</c:v>
                </c:pt>
                <c:pt idx="3">
                  <c:v>0.56999999999999995</c:v>
                </c:pt>
                <c:pt idx="4">
                  <c:v>#N/A</c:v>
                </c:pt>
                <c:pt idx="5">
                  <c:v>0.79</c:v>
                </c:pt>
                <c:pt idx="6">
                  <c:v>#N/A</c:v>
                </c:pt>
                <c:pt idx="7">
                  <c:v>0.84</c:v>
                </c:pt>
                <c:pt idx="8">
                  <c:v>#N/A</c:v>
                </c:pt>
                <c:pt idx="9">
                  <c:v>0.87</c:v>
                </c:pt>
              </c:numCache>
            </c:numRef>
          </c:val>
          <c:extLst>
            <c:ext xmlns:c16="http://schemas.microsoft.com/office/drawing/2014/chart" uri="{C3380CC4-5D6E-409C-BE32-E72D297353CC}">
              <c16:uniqueId val="{00000007-74D8-4826-AEBA-28765290FF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2.61</c:v>
                </c:pt>
                <c:pt idx="2">
                  <c:v>#N/A</c:v>
                </c:pt>
                <c:pt idx="3">
                  <c:v>6.01</c:v>
                </c:pt>
                <c:pt idx="4">
                  <c:v>#N/A</c:v>
                </c:pt>
                <c:pt idx="5">
                  <c:v>9.2899999999999991</c:v>
                </c:pt>
                <c:pt idx="6">
                  <c:v>#N/A</c:v>
                </c:pt>
                <c:pt idx="7">
                  <c:v>7.57</c:v>
                </c:pt>
                <c:pt idx="8">
                  <c:v>#N/A</c:v>
                </c:pt>
                <c:pt idx="9">
                  <c:v>4.3899999999999997</c:v>
                </c:pt>
              </c:numCache>
            </c:numRef>
          </c:val>
          <c:extLst>
            <c:ext xmlns:c16="http://schemas.microsoft.com/office/drawing/2014/chart" uri="{C3380CC4-5D6E-409C-BE32-E72D297353CC}">
              <c16:uniqueId val="{00000008-74D8-4826-AEBA-28765290FFAC}"/>
            </c:ext>
          </c:extLst>
        </c:ser>
        <c:ser>
          <c:idx val="9"/>
          <c:order val="9"/>
          <c:tx>
            <c:strRef>
              <c:f>データシート!$A$36</c:f>
              <c:strCache>
                <c:ptCount val="1"/>
                <c:pt idx="0">
                  <c:v>東金市ガス事業会計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8.98</c:v>
                </c:pt>
                <c:pt idx="2">
                  <c:v>#N/A</c:v>
                </c:pt>
                <c:pt idx="3">
                  <c:v>11.41</c:v>
                </c:pt>
                <c:pt idx="4">
                  <c:v>#N/A</c:v>
                </c:pt>
                <c:pt idx="5">
                  <c:v>10.58</c:v>
                </c:pt>
                <c:pt idx="6">
                  <c:v>#N/A</c:v>
                </c:pt>
                <c:pt idx="7">
                  <c:v>10.87</c:v>
                </c:pt>
                <c:pt idx="8">
                  <c:v>#N/A</c:v>
                </c:pt>
                <c:pt idx="9">
                  <c:v>10.55</c:v>
                </c:pt>
              </c:numCache>
            </c:numRef>
          </c:val>
          <c:extLst>
            <c:ext xmlns:c16="http://schemas.microsoft.com/office/drawing/2014/chart" uri="{C3380CC4-5D6E-409C-BE32-E72D297353CC}">
              <c16:uniqueId val="{00000009-74D8-4826-AEBA-28765290FF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2323</c:v>
                </c:pt>
                <c:pt idx="5">
                  <c:v>2285</c:v>
                </c:pt>
                <c:pt idx="8">
                  <c:v>2275</c:v>
                </c:pt>
                <c:pt idx="11">
                  <c:v>2278</c:v>
                </c:pt>
                <c:pt idx="14">
                  <c:v>2187</c:v>
                </c:pt>
              </c:numCache>
            </c:numRef>
          </c:val>
          <c:extLst>
            <c:ext xmlns:c16="http://schemas.microsoft.com/office/drawing/2014/chart" uri="{C3380CC4-5D6E-409C-BE32-E72D297353CC}">
              <c16:uniqueId val="{00000000-C5F5-4383-B765-734EFBCB84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F5-4383-B765-734EFBCB84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41</c:v>
                </c:pt>
                <c:pt idx="3">
                  <c:v>11</c:v>
                </c:pt>
                <c:pt idx="6">
                  <c:v>8</c:v>
                </c:pt>
                <c:pt idx="9">
                  <c:v>0</c:v>
                </c:pt>
                <c:pt idx="12">
                  <c:v>0</c:v>
                </c:pt>
              </c:numCache>
            </c:numRef>
          </c:val>
          <c:extLst>
            <c:ext xmlns:c16="http://schemas.microsoft.com/office/drawing/2014/chart" uri="{C3380CC4-5D6E-409C-BE32-E72D297353CC}">
              <c16:uniqueId val="{00000002-C5F5-4383-B765-734EFBCB84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75</c:v>
                </c:pt>
                <c:pt idx="3">
                  <c:v>95</c:v>
                </c:pt>
                <c:pt idx="6">
                  <c:v>92</c:v>
                </c:pt>
                <c:pt idx="9">
                  <c:v>102</c:v>
                </c:pt>
                <c:pt idx="12">
                  <c:v>92</c:v>
                </c:pt>
              </c:numCache>
            </c:numRef>
          </c:val>
          <c:extLst>
            <c:ext xmlns:c16="http://schemas.microsoft.com/office/drawing/2014/chart" uri="{C3380CC4-5D6E-409C-BE32-E72D297353CC}">
              <c16:uniqueId val="{00000003-C5F5-4383-B765-734EFBCB84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710</c:v>
                </c:pt>
                <c:pt idx="3">
                  <c:v>643</c:v>
                </c:pt>
                <c:pt idx="6">
                  <c:v>693</c:v>
                </c:pt>
                <c:pt idx="9">
                  <c:v>666</c:v>
                </c:pt>
                <c:pt idx="12">
                  <c:v>601</c:v>
                </c:pt>
              </c:numCache>
            </c:numRef>
          </c:val>
          <c:extLst>
            <c:ext xmlns:c16="http://schemas.microsoft.com/office/drawing/2014/chart" uri="{C3380CC4-5D6E-409C-BE32-E72D297353CC}">
              <c16:uniqueId val="{00000004-C5F5-4383-B765-734EFBCB84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F5-4383-B765-734EFBCB84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F5-4383-B765-734EFBCB84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1875</c:v>
                </c:pt>
                <c:pt idx="3">
                  <c:v>1860</c:v>
                </c:pt>
                <c:pt idx="6">
                  <c:v>1875</c:v>
                </c:pt>
                <c:pt idx="9">
                  <c:v>1893</c:v>
                </c:pt>
                <c:pt idx="12">
                  <c:v>1839</c:v>
                </c:pt>
              </c:numCache>
            </c:numRef>
          </c:val>
          <c:extLst>
            <c:ext xmlns:c16="http://schemas.microsoft.com/office/drawing/2014/chart" uri="{C3380CC4-5D6E-409C-BE32-E72D297353CC}">
              <c16:uniqueId val="{00000007-C5F5-4383-B765-734EFBCB84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378</c:v>
                </c:pt>
                <c:pt idx="2">
                  <c:v>#N/A</c:v>
                </c:pt>
                <c:pt idx="3">
                  <c:v>#N/A</c:v>
                </c:pt>
                <c:pt idx="4">
                  <c:v>324</c:v>
                </c:pt>
                <c:pt idx="5">
                  <c:v>#N/A</c:v>
                </c:pt>
                <c:pt idx="6">
                  <c:v>#N/A</c:v>
                </c:pt>
                <c:pt idx="7">
                  <c:v>393</c:v>
                </c:pt>
                <c:pt idx="8">
                  <c:v>#N/A</c:v>
                </c:pt>
                <c:pt idx="9">
                  <c:v>#N/A</c:v>
                </c:pt>
                <c:pt idx="10">
                  <c:v>383</c:v>
                </c:pt>
                <c:pt idx="11">
                  <c:v>#N/A</c:v>
                </c:pt>
                <c:pt idx="12">
                  <c:v>#N/A</c:v>
                </c:pt>
                <c:pt idx="13">
                  <c:v>345</c:v>
                </c:pt>
                <c:pt idx="14">
                  <c:v>#N/A</c:v>
                </c:pt>
              </c:numCache>
            </c:numRef>
          </c:val>
          <c:smooth val="0"/>
          <c:extLst>
            <c:ext xmlns:c16="http://schemas.microsoft.com/office/drawing/2014/chart" uri="{C3380CC4-5D6E-409C-BE32-E72D297353CC}">
              <c16:uniqueId val="{00000008-C5F5-4383-B765-734EFBCB84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19453</c:v>
                </c:pt>
                <c:pt idx="5">
                  <c:v>19101</c:v>
                </c:pt>
                <c:pt idx="8">
                  <c:v>18535</c:v>
                </c:pt>
                <c:pt idx="11">
                  <c:v>17642</c:v>
                </c:pt>
                <c:pt idx="14">
                  <c:v>16375</c:v>
                </c:pt>
              </c:numCache>
            </c:numRef>
          </c:val>
          <c:extLst>
            <c:ext xmlns:c16="http://schemas.microsoft.com/office/drawing/2014/chart" uri="{C3380CC4-5D6E-409C-BE32-E72D297353CC}">
              <c16:uniqueId val="{00000000-7BC9-41E0-B274-B8809D0844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5145</c:v>
                </c:pt>
                <c:pt idx="5">
                  <c:v>4771</c:v>
                </c:pt>
                <c:pt idx="8">
                  <c:v>4277</c:v>
                </c:pt>
                <c:pt idx="11">
                  <c:v>3783</c:v>
                </c:pt>
                <c:pt idx="14">
                  <c:v>3694</c:v>
                </c:pt>
              </c:numCache>
            </c:numRef>
          </c:val>
          <c:extLst>
            <c:ext xmlns:c16="http://schemas.microsoft.com/office/drawing/2014/chart" uri="{C3380CC4-5D6E-409C-BE32-E72D297353CC}">
              <c16:uniqueId val="{00000001-7BC9-41E0-B274-B8809D0844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3495</c:v>
                </c:pt>
                <c:pt idx="5">
                  <c:v>4250</c:v>
                </c:pt>
                <c:pt idx="8">
                  <c:v>4902</c:v>
                </c:pt>
                <c:pt idx="11">
                  <c:v>5482</c:v>
                </c:pt>
                <c:pt idx="14">
                  <c:v>5221</c:v>
                </c:pt>
              </c:numCache>
            </c:numRef>
          </c:val>
          <c:extLst>
            <c:ext xmlns:c16="http://schemas.microsoft.com/office/drawing/2014/chart" uri="{C3380CC4-5D6E-409C-BE32-E72D297353CC}">
              <c16:uniqueId val="{00000002-7BC9-41E0-B274-B8809D0844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C9-41E0-B274-B8809D0844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C9-41E0-B274-B8809D0844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3643</c:v>
                </c:pt>
                <c:pt idx="3">
                  <c:v>3799</c:v>
                </c:pt>
                <c:pt idx="6">
                  <c:v>1748</c:v>
                </c:pt>
                <c:pt idx="9">
                  <c:v>750</c:v>
                </c:pt>
                <c:pt idx="12">
                  <c:v>1419</c:v>
                </c:pt>
              </c:numCache>
            </c:numRef>
          </c:val>
          <c:extLst>
            <c:ext xmlns:c16="http://schemas.microsoft.com/office/drawing/2014/chart" uri="{C3380CC4-5D6E-409C-BE32-E72D297353CC}">
              <c16:uniqueId val="{00000005-7BC9-41E0-B274-B8809D0844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3095</c:v>
                </c:pt>
                <c:pt idx="3">
                  <c:v>2779</c:v>
                </c:pt>
                <c:pt idx="6">
                  <c:v>2579</c:v>
                </c:pt>
                <c:pt idx="9">
                  <c:v>2416</c:v>
                </c:pt>
                <c:pt idx="12">
                  <c:v>2339</c:v>
                </c:pt>
              </c:numCache>
            </c:numRef>
          </c:val>
          <c:extLst>
            <c:ext xmlns:c16="http://schemas.microsoft.com/office/drawing/2014/chart" uri="{C3380CC4-5D6E-409C-BE32-E72D297353CC}">
              <c16:uniqueId val="{00000006-7BC9-41E0-B274-B8809D0844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807</c:v>
                </c:pt>
                <c:pt idx="3">
                  <c:v>737</c:v>
                </c:pt>
                <c:pt idx="6">
                  <c:v>821</c:v>
                </c:pt>
                <c:pt idx="9">
                  <c:v>806</c:v>
                </c:pt>
                <c:pt idx="12">
                  <c:v>752</c:v>
                </c:pt>
              </c:numCache>
            </c:numRef>
          </c:val>
          <c:extLst>
            <c:ext xmlns:c16="http://schemas.microsoft.com/office/drawing/2014/chart" uri="{C3380CC4-5D6E-409C-BE32-E72D297353CC}">
              <c16:uniqueId val="{00000007-7BC9-41E0-B274-B8809D0844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6825</c:v>
                </c:pt>
                <c:pt idx="3">
                  <c:v>6146</c:v>
                </c:pt>
                <c:pt idx="6">
                  <c:v>5438</c:v>
                </c:pt>
                <c:pt idx="9">
                  <c:v>4674</c:v>
                </c:pt>
                <c:pt idx="12">
                  <c:v>4225</c:v>
                </c:pt>
              </c:numCache>
            </c:numRef>
          </c:val>
          <c:extLst>
            <c:ext xmlns:c16="http://schemas.microsoft.com/office/drawing/2014/chart" uri="{C3380CC4-5D6E-409C-BE32-E72D297353CC}">
              <c16:uniqueId val="{00000008-7BC9-41E0-B274-B8809D0844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c:v>
                </c:pt>
                <c:pt idx="3">
                  <c:v>11</c:v>
                </c:pt>
                <c:pt idx="6">
                  <c:v>0</c:v>
                </c:pt>
                <c:pt idx="9">
                  <c:v>0</c:v>
                </c:pt>
                <c:pt idx="12">
                  <c:v>0</c:v>
                </c:pt>
              </c:numCache>
            </c:numRef>
          </c:val>
          <c:extLst>
            <c:ext xmlns:c16="http://schemas.microsoft.com/office/drawing/2014/chart" uri="{C3380CC4-5D6E-409C-BE32-E72D297353CC}">
              <c16:uniqueId val="{00000009-7BC9-41E0-B274-B8809D0844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22467</c:v>
                </c:pt>
                <c:pt idx="3">
                  <c:v>21901</c:v>
                </c:pt>
                <c:pt idx="6">
                  <c:v>21087</c:v>
                </c:pt>
                <c:pt idx="9">
                  <c:v>19786</c:v>
                </c:pt>
                <c:pt idx="12">
                  <c:v>19376</c:v>
                </c:pt>
              </c:numCache>
            </c:numRef>
          </c:val>
          <c:extLst>
            <c:ext xmlns:c16="http://schemas.microsoft.com/office/drawing/2014/chart" uri="{C3380CC4-5D6E-409C-BE32-E72D297353CC}">
              <c16:uniqueId val="{0000000A-7BC9-41E0-B274-B8809D0844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8786</c:v>
                </c:pt>
                <c:pt idx="2">
                  <c:v>#N/A</c:v>
                </c:pt>
                <c:pt idx="3">
                  <c:v>#N/A</c:v>
                </c:pt>
                <c:pt idx="4">
                  <c:v>7251</c:v>
                </c:pt>
                <c:pt idx="5">
                  <c:v>#N/A</c:v>
                </c:pt>
                <c:pt idx="6">
                  <c:v>#N/A</c:v>
                </c:pt>
                <c:pt idx="7">
                  <c:v>3959</c:v>
                </c:pt>
                <c:pt idx="8">
                  <c:v>#N/A</c:v>
                </c:pt>
                <c:pt idx="9">
                  <c:v>#N/A</c:v>
                </c:pt>
                <c:pt idx="10">
                  <c:v>1525</c:v>
                </c:pt>
                <c:pt idx="11">
                  <c:v>#N/A</c:v>
                </c:pt>
                <c:pt idx="12">
                  <c:v>#N/A</c:v>
                </c:pt>
                <c:pt idx="13">
                  <c:v>2822</c:v>
                </c:pt>
                <c:pt idx="14">
                  <c:v>#N/A</c:v>
                </c:pt>
              </c:numCache>
            </c:numRef>
          </c:val>
          <c:smooth val="0"/>
          <c:extLst>
            <c:ext xmlns:c16="http://schemas.microsoft.com/office/drawing/2014/chart" uri="{C3380CC4-5D6E-409C-BE32-E72D297353CC}">
              <c16:uniqueId val="{0000000B-7BC9-41E0-B274-B8809D0844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1922</c:v>
                </c:pt>
                <c:pt idx="1">
                  <c:v>2517</c:v>
                </c:pt>
                <c:pt idx="2">
                  <c:v>2413</c:v>
                </c:pt>
              </c:numCache>
            </c:numRef>
          </c:val>
          <c:extLst>
            <c:ext xmlns:c16="http://schemas.microsoft.com/office/drawing/2014/chart" uri="{C3380CC4-5D6E-409C-BE32-E72D297353CC}">
              <c16:uniqueId val="{00000000-B415-4965-AE81-7D76592588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415-4965-AE81-7D76592588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4261</c:v>
                </c:pt>
                <c:pt idx="1">
                  <c:v>4102</c:v>
                </c:pt>
                <c:pt idx="2">
                  <c:v>3936</c:v>
                </c:pt>
              </c:numCache>
            </c:numRef>
          </c:val>
          <c:extLst>
            <c:ext xmlns:c16="http://schemas.microsoft.com/office/drawing/2014/chart" uri="{C3380CC4-5D6E-409C-BE32-E72D297353CC}">
              <c16:uniqueId val="{00000002-B415-4965-AE81-7D76592588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56,867
54,918
89.12
24,654,976
24,045,924
594,108
13,508,497
19,375,534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単年度の財政力指数については、歳入において</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地方交付税、</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国庫支出金、県支出金の</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などにより、指数の分子（基準財政収入額）が前年度比</a:t>
          </a:r>
          <a:r>
            <a:rPr kumimoji="1" lang="en-US"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となった。また、歳出において</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物価高騰緊急支援事業等に係る扶助費</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の増及び</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認定こども園施設整備事業に</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係る</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の増により指数の分母（基準財政需要額）が前年度比</a:t>
          </a:r>
          <a:r>
            <a:rPr kumimoji="1" lang="en-US"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の増となったことから、</a:t>
          </a:r>
          <a:r>
            <a:rPr kumimoji="1" lang="en-US"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0.65</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と昨年度同水準となり、</a:t>
          </a:r>
          <a:r>
            <a:rPr kumimoji="1" lang="en-US"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か年平均の財政力指数は</a:t>
          </a:r>
          <a:r>
            <a:rPr kumimoji="1" lang="en-US"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0.02</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減となった。</a:t>
          </a:r>
          <a:endParaRPr lang="ja-JP" altLang="ja-JP" sz="123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　引き続き歳入の確保と歳出抑制等に取り組み、財政基盤の強化に努める。</a:t>
          </a:r>
          <a:endParaRPr lang="ja-JP" altLang="ja-JP" sz="123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464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人事院勧告に基づく人件費の増額など、分子全体としては前年度と比べ</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234,038</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千円増額。また、臨時財政対策債が</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減額</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となり、分母全体としては</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58,186</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千円と減額となったことから、経常収支比率は前年度比</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今後も扶助費や公債費の増により分子の増が見込まれることから、引き続き不要不急の事業の休廃止などによる経常経費の削減に取り組む。</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2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112268</xdr:rowOff>
    </xdr:from>
    <xdr:to>
      <xdr:col>23</xdr:col>
      <xdr:colOff>133350</xdr:colOff>
      <xdr:row>61</xdr:row>
      <xdr:rowOff>42164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9926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54356</xdr:rowOff>
    </xdr:from>
    <xdr:to>
      <xdr:col>19</xdr:col>
      <xdr:colOff>133350</xdr:colOff>
      <xdr:row>60</xdr:row>
      <xdr:rowOff>112268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413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54356</xdr:rowOff>
    </xdr:from>
    <xdr:to>
      <xdr:col>15</xdr:col>
      <xdr:colOff>82550</xdr:colOff>
      <xdr:row>61</xdr:row>
      <xdr:rowOff>42164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4135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42164</xdr:rowOff>
    </xdr:from>
    <xdr:to>
      <xdr:col>11</xdr:col>
      <xdr:colOff>31750</xdr:colOff>
      <xdr:row>62</xdr:row>
      <xdr:rowOff>20320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0061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162814</xdr:rowOff>
    </xdr:from>
    <xdr:to>
      <xdr:col>23</xdr:col>
      <xdr:colOff>184150</xdr:colOff>
      <xdr:row>61</xdr:row>
      <xdr:rowOff>92964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7891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61468</xdr:rowOff>
    </xdr:from>
    <xdr:to>
      <xdr:col>19</xdr:col>
      <xdr:colOff>184150</xdr:colOff>
      <xdr:row>60</xdr:row>
      <xdr:rowOff>163068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3556</xdr:rowOff>
    </xdr:from>
    <xdr:to>
      <xdr:col>15</xdr:col>
      <xdr:colOff>133350</xdr:colOff>
      <xdr:row>60</xdr:row>
      <xdr:rowOff>105156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115333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162814</xdr:rowOff>
    </xdr:from>
    <xdr:to>
      <xdr:col>11</xdr:col>
      <xdr:colOff>82550</xdr:colOff>
      <xdr:row>61</xdr:row>
      <xdr:rowOff>92964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103141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類似団体内平均を下回っている主な要因は、ごみ処理や消防業務を一部事務組合が担っており、当該事業に係る人件費や物件費が補助費として計上されているためである。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昨年度と比べ、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1,369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となった主な要因は、人事院勧告に基づく給料月額、期末手当・勤勉手当の増額により人件費が増となったためである。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は人件費の増に加え、物価高騰による物件費の増も見込まれることから、各種保守・点検等の維持管理経費や公共施設の管理経費の見直し等による経費の抑制に努めるとともに、定員管理の適正化に引き続き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167328</xdr:rowOff>
    </xdr:from>
    <xdr:to>
      <xdr:col>23</xdr:col>
      <xdr:colOff>133350</xdr:colOff>
      <xdr:row>82</xdr:row>
      <xdr:rowOff>9091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54778"/>
          <a:ext cx="8382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121616</xdr:rowOff>
    </xdr:from>
    <xdr:to>
      <xdr:col>19</xdr:col>
      <xdr:colOff>133350</xdr:colOff>
      <xdr:row>82</xdr:row>
      <xdr:rowOff>9091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09066"/>
          <a:ext cx="889000" cy="5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67535</xdr:rowOff>
    </xdr:from>
    <xdr:to>
      <xdr:col>15</xdr:col>
      <xdr:colOff>82550</xdr:colOff>
      <xdr:row>81</xdr:row>
      <xdr:rowOff>121616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54985"/>
          <a:ext cx="889000" cy="5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7829</xdr:rowOff>
    </xdr:from>
    <xdr:to>
      <xdr:col>11</xdr:col>
      <xdr:colOff>31750</xdr:colOff>
      <xdr:row>81</xdr:row>
      <xdr:rowOff>67535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95279"/>
          <a:ext cx="889000" cy="5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139970</xdr:rowOff>
    </xdr:from>
    <xdr:to>
      <xdr:col>11</xdr:col>
      <xdr:colOff>82550</xdr:colOff>
      <xdr:row>84</xdr:row>
      <xdr:rowOff>70120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54897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13567</xdr:rowOff>
    </xdr:from>
    <xdr:to>
      <xdr:col>7</xdr:col>
      <xdr:colOff>31750</xdr:colOff>
      <xdr:row>83</xdr:row>
      <xdr:rowOff>115167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99944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116528</xdr:rowOff>
    </xdr:from>
    <xdr:to>
      <xdr:col>23</xdr:col>
      <xdr:colOff>184150</xdr:colOff>
      <xdr:row>82</xdr:row>
      <xdr:rowOff>46678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133055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4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129741</xdr:rowOff>
    </xdr:from>
    <xdr:to>
      <xdr:col>19</xdr:col>
      <xdr:colOff>184150</xdr:colOff>
      <xdr:row>82</xdr:row>
      <xdr:rowOff>59891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70068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70816</xdr:rowOff>
    </xdr:from>
    <xdr:to>
      <xdr:col>15</xdr:col>
      <xdr:colOff>133350</xdr:colOff>
      <xdr:row>82</xdr:row>
      <xdr:rowOff>966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5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11143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2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16735</xdr:rowOff>
    </xdr:from>
    <xdr:to>
      <xdr:col>11</xdr:col>
      <xdr:colOff>82550</xdr:colOff>
      <xdr:row>81</xdr:row>
      <xdr:rowOff>118335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128512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7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128479</xdr:rowOff>
    </xdr:from>
    <xdr:to>
      <xdr:col>7</xdr:col>
      <xdr:colOff>31750</xdr:colOff>
      <xdr:row>81</xdr:row>
      <xdr:rowOff>58629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68806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1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lang="ja-JP" altLang="ja-JP" sz="1250">
              <a:solidFill>
                <a:schemeClr val="dk1"/>
              </a:solidFill>
              <a:effectLst/>
              <a:latin typeface="ＭＳ ゴシック" panose="020B0609070205080204" pitchFamily="49" charset="-128"/>
              <a:ea typeface="ＭＳ ゴシック" panose="020B0609070205080204" pitchFamily="49" charset="-128"/>
              <a:cs typeface="+mn-cs"/>
            </a:rPr>
            <a:t>今年度は</a:t>
          </a:r>
          <a:r>
            <a:rPr lang="en-US" altLang="ja-JP" sz="1250">
              <a:solidFill>
                <a:schemeClr val="dk1"/>
              </a:solidFill>
              <a:effectLst/>
              <a:latin typeface="ＭＳ ゴシック" panose="020B0609070205080204" pitchFamily="49" charset="-128"/>
              <a:ea typeface="ＭＳ ゴシック" panose="020B0609070205080204" pitchFamily="49" charset="-128"/>
              <a:cs typeface="+mn-cs"/>
            </a:rPr>
            <a:t>100.7</a:t>
          </a:r>
          <a:r>
            <a:rPr lang="ja-JP" altLang="ja-JP" sz="1250">
              <a:solidFill>
                <a:schemeClr val="dk1"/>
              </a:solidFill>
              <a:effectLst/>
              <a:latin typeface="ＭＳ ゴシック" panose="020B0609070205080204" pitchFamily="49" charset="-128"/>
              <a:ea typeface="ＭＳ ゴシック" panose="020B0609070205080204" pitchFamily="49" charset="-128"/>
              <a:cs typeface="+mn-cs"/>
            </a:rPr>
            <a:t>と前年度に対し</a:t>
          </a:r>
          <a:r>
            <a:rPr lang="en-US" altLang="ja-JP" sz="125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250">
              <a:solidFill>
                <a:schemeClr val="dk1"/>
              </a:solidFill>
              <a:effectLst/>
              <a:latin typeface="ＭＳ ゴシック" panose="020B0609070205080204" pitchFamily="49" charset="-128"/>
              <a:ea typeface="ＭＳ ゴシック" panose="020B0609070205080204" pitchFamily="49" charset="-128"/>
              <a:cs typeface="+mn-cs"/>
            </a:rPr>
            <a:t>ポイントの増加となり、指標は高い状況となった。</a:t>
          </a:r>
          <a:endParaRPr lang="ja-JP" altLang="ja-JP" sz="1250">
            <a:effectLst/>
            <a:latin typeface="ＭＳ ゴシック" panose="020B0609070205080204" pitchFamily="49" charset="-128"/>
            <a:ea typeface="ＭＳ ゴシック" panose="020B0609070205080204" pitchFamily="49" charset="-128"/>
          </a:endParaRPr>
        </a:p>
        <a:p>
          <a:r>
            <a:rPr lang="ja-JP" altLang="ja-JP" sz="1250">
              <a:solidFill>
                <a:schemeClr val="dk1"/>
              </a:solidFill>
              <a:effectLst/>
              <a:latin typeface="ＭＳ ゴシック" panose="020B0609070205080204" pitchFamily="49" charset="-128"/>
              <a:ea typeface="ＭＳ ゴシック" panose="020B0609070205080204" pitchFamily="49" charset="-128"/>
              <a:cs typeface="+mn-cs"/>
            </a:rPr>
            <a:t>　主な要因は退職と採用、職員構成の変化によるものと考えられることから、今後も職員分布の変動を見極め、人事院及び千葉県人事委員会勧告に基づく給与改定を行い、また、他団体との均衡を図りながら、適正な給与水準の維持に努める。</a:t>
          </a:r>
          <a:endParaRPr lang="ja-JP" altLang="ja-JP" sz="1250">
            <a:effectLst/>
            <a:latin typeface="ＭＳ ゴシック" panose="020B0609070205080204" pitchFamily="49" charset="-128"/>
            <a:ea typeface="ＭＳ ゴシック" panose="020B0609070205080204" pitchFamily="49" charset="-128"/>
          </a:endParaRPr>
        </a:p>
        <a:p>
          <a:endParaRPr kumimoji="1" lang="ja-JP" altLang="en-US" sz="125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60325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07166"/>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0716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130175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3289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130175</xdr:rowOff>
    </xdr:from>
    <xdr:to>
      <xdr:col>68</xdr:col>
      <xdr:colOff>152400</xdr:colOff>
      <xdr:row>89</xdr:row>
      <xdr:rowOff>170391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3892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153052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79375</xdr:rowOff>
    </xdr:from>
    <xdr:to>
      <xdr:col>68</xdr:col>
      <xdr:colOff>203200</xdr:colOff>
      <xdr:row>90</xdr:row>
      <xdr:rowOff>9525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165752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42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119591</xdr:rowOff>
    </xdr:from>
    <xdr:to>
      <xdr:col>64</xdr:col>
      <xdr:colOff>152400</xdr:colOff>
      <xdr:row>90</xdr:row>
      <xdr:rowOff>49741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34518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46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本市では、組織の適正化、事務事業の見直し、計画的な職員採用、技能労務職員の退職者不補充などを実施し、定員の適正化に取り組んできたものの、地方分権や社会保障制度の充実に伴う新たな業務への対応、近年の災害や新型コロナウイルスへの対応、多様化する市民ニーズへの対応等により経常業務を適切に行うことが困難な状況となっている。</a:t>
          </a:r>
          <a:endParaRPr lang="ja-JP" altLang="ja-JP" sz="12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　今後、人口減少や少子高齢化の進展、行政需要の多様化など社会情勢の変化に対応しながら、本市の実情を踏まえた行政サービスとそれに必要な職員数のバランスについて、継続して検討していく。</a:t>
          </a:r>
          <a:endParaRPr lang="ja-JP" altLang="ja-JP" sz="125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112819</xdr:rowOff>
    </xdr:from>
    <xdr:to>
      <xdr:col>81</xdr:col>
      <xdr:colOff>44450</xdr:colOff>
      <xdr:row>62</xdr:row>
      <xdr:rowOff>114829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42719"/>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88688</xdr:rowOff>
    </xdr:from>
    <xdr:to>
      <xdr:col>77</xdr:col>
      <xdr:colOff>44450</xdr:colOff>
      <xdr:row>62</xdr:row>
      <xdr:rowOff>112819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185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74613</xdr:rowOff>
    </xdr:from>
    <xdr:to>
      <xdr:col>72</xdr:col>
      <xdr:colOff>203200</xdr:colOff>
      <xdr:row>62</xdr:row>
      <xdr:rowOff>88688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70451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52494</xdr:rowOff>
    </xdr:from>
    <xdr:to>
      <xdr:col>68</xdr:col>
      <xdr:colOff>152400</xdr:colOff>
      <xdr:row>62</xdr:row>
      <xdr:rowOff>74613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8239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64029</xdr:rowOff>
    </xdr:from>
    <xdr:to>
      <xdr:col>81</xdr:col>
      <xdr:colOff>95250</xdr:colOff>
      <xdr:row>62</xdr:row>
      <xdr:rowOff>165629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36106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6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62019</xdr:rowOff>
    </xdr:from>
    <xdr:to>
      <xdr:col>77</xdr:col>
      <xdr:colOff>95250</xdr:colOff>
      <xdr:row>62</xdr:row>
      <xdr:rowOff>163619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148396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37888</xdr:rowOff>
    </xdr:from>
    <xdr:to>
      <xdr:col>73</xdr:col>
      <xdr:colOff>44450</xdr:colOff>
      <xdr:row>62</xdr:row>
      <xdr:rowOff>139488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124265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23813</xdr:rowOff>
    </xdr:from>
    <xdr:to>
      <xdr:col>68</xdr:col>
      <xdr:colOff>203200</xdr:colOff>
      <xdr:row>62</xdr:row>
      <xdr:rowOff>125413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135590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1694</xdr:rowOff>
    </xdr:from>
    <xdr:to>
      <xdr:col>64</xdr:col>
      <xdr:colOff>152400</xdr:colOff>
      <xdr:row>62</xdr:row>
      <xdr:rowOff>103294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113471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前年度に引き続き類似団体内平均を下回ったが、前年度同水準となった。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内容としては、分子とな</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る地方債の元利償還金（過年度分）</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が減となった。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また、市町村民税所得割等の増加に伴い、分母となる基準財政収入額が増となった。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単年度の実質公債費比率については、前年度比で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、引き続き財政状況を考慮した中での計画的な地方債の発行を行っていく必要がある。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39</xdr:row>
      <xdr:rowOff>145627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832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39</xdr:row>
      <xdr:rowOff>145627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32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39</xdr:row>
      <xdr:rowOff>145627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8080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39</xdr:row>
      <xdr:rowOff>121496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80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例年と同様、類似団体内平均値を上回って</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本年度は</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10.7</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23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3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主な要因としては、設立法人の負担額等見込額の</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や一般会計・病院会計における地方債</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発債額</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増に加え、財政調整基金や、今後の交付税対象となる基準財政需要額の減額</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により将来負担額が</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増大</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した点が挙げられる。</a:t>
          </a:r>
          <a:endParaRPr lang="ja-JP" altLang="ja-JP" sz="123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3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設立法人の負担額等見込額の増が想定されることから、財政状況を考慮した中で、一般会計だけでなく病院事業会計、下水道事業会計についても計画的な地方債の発行を行っていく。</a:t>
          </a:r>
          <a:endParaRPr lang="ja-JP" altLang="ja-JP" sz="123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61141</xdr:rowOff>
    </xdr:from>
    <xdr:to>
      <xdr:col>81</xdr:col>
      <xdr:colOff>44450</xdr:colOff>
      <xdr:row>15</xdr:row>
      <xdr:rowOff>12640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461441"/>
          <a:ext cx="8382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61141</xdr:rowOff>
    </xdr:from>
    <xdr:to>
      <xdr:col>77</xdr:col>
      <xdr:colOff>44450</xdr:colOff>
      <xdr:row>15</xdr:row>
      <xdr:rowOff>117203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61441"/>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117203</xdr:rowOff>
    </xdr:from>
    <xdr:to>
      <xdr:col>72</xdr:col>
      <xdr:colOff>203200</xdr:colOff>
      <xdr:row>17</xdr:row>
      <xdr:rowOff>125912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88953"/>
          <a:ext cx="8890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125912</xdr:rowOff>
    </xdr:from>
    <xdr:to>
      <xdr:col>68</xdr:col>
      <xdr:colOff>152400</xdr:colOff>
      <xdr:row>18</xdr:row>
      <xdr:rowOff>146352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040562"/>
          <a:ext cx="889000" cy="19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133290</xdr:rowOff>
    </xdr:from>
    <xdr:to>
      <xdr:col>81</xdr:col>
      <xdr:colOff>95250</xdr:colOff>
      <xdr:row>15</xdr:row>
      <xdr:rowOff>63440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105367</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0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10341</xdr:rowOff>
    </xdr:from>
    <xdr:to>
      <xdr:col>77</xdr:col>
      <xdr:colOff>95250</xdr:colOff>
      <xdr:row>14</xdr:row>
      <xdr:rowOff>111941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96718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97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66403</xdr:rowOff>
    </xdr:from>
    <xdr:to>
      <xdr:col>73</xdr:col>
      <xdr:colOff>44450</xdr:colOff>
      <xdr:row>15</xdr:row>
      <xdr:rowOff>168003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152780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2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75112</xdr:rowOff>
    </xdr:from>
    <xdr:to>
      <xdr:col>68</xdr:col>
      <xdr:colOff>203200</xdr:colOff>
      <xdr:row>18</xdr:row>
      <xdr:rowOff>5262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161489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7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95552</xdr:rowOff>
    </xdr:from>
    <xdr:to>
      <xdr:col>64</xdr:col>
      <xdr:colOff>152400</xdr:colOff>
      <xdr:row>19</xdr:row>
      <xdr:rowOff>25702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10479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6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56,867
54,918
89.12
24,654,976
24,045,924
594,108
13,508,497
19,375,534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人件費の比率としては昨年度に比べて増加、経常経費充当一般財源は増額となっており、引き続き類似団体内平均値を上回る状況となっている。増額の要因としては</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一般職員給、期末手当及び勤勉手当、会計年度任用職員報酬</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の増等が挙げられる。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引き続き団体規模に見合った人件費水準の維持に向け、限られた定員で業務の質を向上させるため、人事評価制度を活用し、更なる効率化を図る。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89444</xdr:rowOff>
    </xdr:from>
    <xdr:to>
      <xdr:col>24</xdr:col>
      <xdr:colOff>25400</xdr:colOff>
      <xdr:row>37</xdr:row>
      <xdr:rowOff>135164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330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11067</xdr:rowOff>
    </xdr:from>
    <xdr:to>
      <xdr:col>19</xdr:col>
      <xdr:colOff>187325</xdr:colOff>
      <xdr:row>37</xdr:row>
      <xdr:rowOff>89444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547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11067</xdr:rowOff>
    </xdr:from>
    <xdr:to>
      <xdr:col>15</xdr:col>
      <xdr:colOff>98425</xdr:colOff>
      <xdr:row>37</xdr:row>
      <xdr:rowOff>89444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547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162923</xdr:rowOff>
    </xdr:from>
    <xdr:to>
      <xdr:col>11</xdr:col>
      <xdr:colOff>9525</xdr:colOff>
      <xdr:row>37</xdr:row>
      <xdr:rowOff>89444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351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38644</xdr:rowOff>
    </xdr:from>
    <xdr:to>
      <xdr:col>20</xdr:col>
      <xdr:colOff>38100</xdr:colOff>
      <xdr:row>37</xdr:row>
      <xdr:rowOff>140244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125021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131717</xdr:rowOff>
    </xdr:from>
    <xdr:to>
      <xdr:col>15</xdr:col>
      <xdr:colOff>149225</xdr:colOff>
      <xdr:row>37</xdr:row>
      <xdr:rowOff>61867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46644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38644</xdr:rowOff>
    </xdr:from>
    <xdr:to>
      <xdr:col>11</xdr:col>
      <xdr:colOff>60325</xdr:colOff>
      <xdr:row>37</xdr:row>
      <xdr:rowOff>140244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125021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112123</xdr:rowOff>
    </xdr:from>
    <xdr:to>
      <xdr:col>6</xdr:col>
      <xdr:colOff>171450</xdr:colOff>
      <xdr:row>37</xdr:row>
      <xdr:rowOff>42273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27050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物件費において類似団体内平均値を下回っている要因は、ごみ処理や消防等の業務を一部事務組合により行っているためであり、今年度については</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施設管理料</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施設における</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光熱水費増加などにより、昨年度と比べて増となった。</a:t>
          </a:r>
          <a:endParaRPr lang="ja-JP" altLang="ja-JP" sz="123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　今後は引き続き光熱水費や物価高騰による物件費の増も見込まれることから、各種保守・点検等の維持管理経費や公共施設・公用施設における管理経費の見直し等による経費の削減に努める。</a:t>
          </a:r>
          <a:endParaRPr lang="ja-JP" altLang="ja-JP" sz="123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145288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273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17272</xdr:rowOff>
    </xdr:from>
    <xdr:to>
      <xdr:col>78</xdr:col>
      <xdr:colOff>69850</xdr:colOff>
      <xdr:row>14</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175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152146</xdr:rowOff>
    </xdr:from>
    <xdr:to>
      <xdr:col>73</xdr:col>
      <xdr:colOff>180975</xdr:colOff>
      <xdr:row>14</xdr:row>
      <xdr:rowOff>17272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80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152146</xdr:rowOff>
    </xdr:from>
    <xdr:to>
      <xdr:col>69</xdr:col>
      <xdr:colOff>92075</xdr:colOff>
      <xdr:row>15</xdr:row>
      <xdr:rowOff>28702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38099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29989</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94488</xdr:rowOff>
    </xdr:from>
    <xdr:to>
      <xdr:col>82</xdr:col>
      <xdr:colOff>158750</xdr:colOff>
      <xdr:row>15</xdr:row>
      <xdr:rowOff>24638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111015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137922</xdr:rowOff>
    </xdr:from>
    <xdr:to>
      <xdr:col>74</xdr:col>
      <xdr:colOff>31750</xdr:colOff>
      <xdr:row>14</xdr:row>
      <xdr:rowOff>68072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78249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101346</xdr:rowOff>
    </xdr:from>
    <xdr:to>
      <xdr:col>69</xdr:col>
      <xdr:colOff>142875</xdr:colOff>
      <xdr:row>14</xdr:row>
      <xdr:rowOff>31496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41673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149352</xdr:rowOff>
    </xdr:from>
    <xdr:to>
      <xdr:col>65</xdr:col>
      <xdr:colOff>53975</xdr:colOff>
      <xdr:row>15</xdr:row>
      <xdr:rowOff>79502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89679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扶助費については</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施設整備補助金</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が減額となった一方、</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自立支援給付事業、物価高騰緊急支援事業等が</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増となったため、経常収支比率も増となっている。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を下回る状況を維持しているが、今後は自立支援給付事業や身体障害者等居宅サービス事業などの増加が見込まれることから、今後も財政の健全化を確保するため、市単独補助の見直しや給付の適正化等に努め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2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134620</xdr:rowOff>
    </xdr:from>
    <xdr:to>
      <xdr:col>24</xdr:col>
      <xdr:colOff>25400</xdr:colOff>
      <xdr:row>54</xdr:row>
      <xdr:rowOff>134620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92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134620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31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82567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151147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83820</xdr:rowOff>
    </xdr:from>
    <xdr:to>
      <xdr:col>24</xdr:col>
      <xdr:colOff>76200</xdr:colOff>
      <xdr:row>55</xdr:row>
      <xdr:rowOff>13970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100347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83820</xdr:rowOff>
    </xdr:from>
    <xdr:to>
      <xdr:col>20</xdr:col>
      <xdr:colOff>38100</xdr:colOff>
      <xdr:row>55</xdr:row>
      <xdr:rowOff>13970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24147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令和元年度以前と比べ大きく減となっているのは、前述のとおり下水道事業への繰出金が計上されていたことが主な要因である。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　経常収支比率としては昨年度と比べ増。広域連合負担金等が増額となっており、類似団体内平均値を上回っていることから、一般会計の負担軽減に取り組む必要がある。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2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91622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8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26307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1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4535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60</xdr:row>
      <xdr:rowOff>67128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77185"/>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61884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において類似団体内平均値を上回っている要因は、ごみ処理や消防等の業務を一部事務組合で行っていることが挙げられる。また、下水道事業の地方公営企業法を適用したことにより性質が補助費等となったため、令和元年度以前と比べ増となっている。</a:t>
          </a:r>
          <a:endParaRPr lang="ja-JP" altLang="ja-JP" sz="11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のうち大部分を占めているのは関係一部事務組合への負担金であることから、負担金の抑制等について要請していくとともに、その他の市単独の補助金等についても適正化を図り、継続的な見直しを行っていく。</a:t>
          </a:r>
          <a:endParaRPr lang="ja-JP" altLang="ja-JP" sz="11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142240</xdr:rowOff>
    </xdr:from>
    <xdr:to>
      <xdr:col>82</xdr:col>
      <xdr:colOff>107950</xdr:colOff>
      <xdr:row>39</xdr:row>
      <xdr:rowOff>16510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657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142240</xdr:rowOff>
    </xdr:from>
    <xdr:to>
      <xdr:col>78</xdr:col>
      <xdr:colOff>69850</xdr:colOff>
      <xdr:row>39</xdr:row>
      <xdr:rowOff>153670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6573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153670</xdr:rowOff>
    </xdr:from>
    <xdr:to>
      <xdr:col>73</xdr:col>
      <xdr:colOff>180975</xdr:colOff>
      <xdr:row>40</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40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88900</xdr:rowOff>
    </xdr:from>
    <xdr:to>
      <xdr:col>69</xdr:col>
      <xdr:colOff>92075</xdr:colOff>
      <xdr:row>40</xdr:row>
      <xdr:rowOff>66040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6040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104157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137160</xdr:rowOff>
    </xdr:from>
    <xdr:to>
      <xdr:col>82</xdr:col>
      <xdr:colOff>158750</xdr:colOff>
      <xdr:row>39</xdr:row>
      <xdr:rowOff>67310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109237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91440</xdr:rowOff>
    </xdr:from>
    <xdr:to>
      <xdr:col>78</xdr:col>
      <xdr:colOff>120650</xdr:colOff>
      <xdr:row>39</xdr:row>
      <xdr:rowOff>21590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6367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102870</xdr:rowOff>
    </xdr:from>
    <xdr:to>
      <xdr:col>74</xdr:col>
      <xdr:colOff>31750</xdr:colOff>
      <xdr:row>40</xdr:row>
      <xdr:rowOff>33020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17797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15240</xdr:rowOff>
    </xdr:from>
    <xdr:to>
      <xdr:col>69</xdr:col>
      <xdr:colOff>142875</xdr:colOff>
      <xdr:row>40</xdr:row>
      <xdr:rowOff>116840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101617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公</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債費については現在の財政状況を考慮の上、適切な事業の選択等による地方債の発行により、類似団体内平均値を下回る状況を維持している。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今後は</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病院事業や市立図書館施設改修事業、市立</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小中学校</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防火シャター改修事業</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等に係る起債の償還が予定されており、増加が見込まれるため、引き続き財政状況を考慮した中での計画的な地方債の発行に努める。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2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974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5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123190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966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91439</xdr:rowOff>
    </xdr:from>
    <xdr:to>
      <xdr:col>11</xdr:col>
      <xdr:colOff>60325</xdr:colOff>
      <xdr:row>79</xdr:row>
      <xdr:rowOff>21589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公債費以外の経常収支比率は、今年度についても人件費や補助費等の増により前年度比で</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ポイント増となったが、類似団体内平均値を下回る状況となった。</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今後も、経常経費の削減に努めるとともに、徴収体制等の強化などによりさらなる経常一般財源の確保に努める。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2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167005</xdr:rowOff>
    </xdr:from>
    <xdr:to>
      <xdr:col>82</xdr:col>
      <xdr:colOff>107950</xdr:colOff>
      <xdr:row>76</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2575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75</xdr:row>
      <xdr:rowOff>167005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743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121286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74320"/>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121286</xdr:rowOff>
    </xdr:from>
    <xdr:to>
      <xdr:col>69</xdr:col>
      <xdr:colOff>92075</xdr:colOff>
      <xdr:row>77</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51486"/>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81297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116205</xdr:rowOff>
    </xdr:from>
    <xdr:to>
      <xdr:col>78</xdr:col>
      <xdr:colOff>120650</xdr:colOff>
      <xdr:row>76</xdr:row>
      <xdr:rowOff>46355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56532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151147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70486</xdr:rowOff>
    </xdr:from>
    <xdr:to>
      <xdr:col>69</xdr:col>
      <xdr:colOff>142875</xdr:colOff>
      <xdr:row>77</xdr:row>
      <xdr:rowOff>636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156863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22136</xdr:rowOff>
    </xdr:from>
    <xdr:to>
      <xdr:col>29</xdr:col>
      <xdr:colOff>127000</xdr:colOff>
      <xdr:row>16</xdr:row>
      <xdr:rowOff>62509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2961"/>
          <a:ext cx="647700" cy="40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62509</xdr:rowOff>
    </xdr:from>
    <xdr:to>
      <xdr:col>26</xdr:col>
      <xdr:colOff>50800</xdr:colOff>
      <xdr:row>16</xdr:row>
      <xdr:rowOff>100089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3334"/>
          <a:ext cx="698500" cy="37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100089</xdr:rowOff>
    </xdr:from>
    <xdr:to>
      <xdr:col>22</xdr:col>
      <xdr:colOff>114300</xdr:colOff>
      <xdr:row>16</xdr:row>
      <xdr:rowOff>110007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0914"/>
          <a:ext cx="698500" cy="9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110007</xdr:rowOff>
    </xdr:from>
    <xdr:to>
      <xdr:col>18</xdr:col>
      <xdr:colOff>177800</xdr:colOff>
      <xdr:row>16</xdr:row>
      <xdr:rowOff>127826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0832"/>
          <a:ext cx="698500" cy="17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170091</xdr:rowOff>
    </xdr:from>
    <xdr:to>
      <xdr:col>19</xdr:col>
      <xdr:colOff>38100</xdr:colOff>
      <xdr:row>16</xdr:row>
      <xdr:rowOff>100241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9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28753</xdr:rowOff>
    </xdr:from>
    <xdr:to>
      <xdr:col>15</xdr:col>
      <xdr:colOff>101600</xdr:colOff>
      <xdr:row>16</xdr:row>
      <xdr:rowOff>130353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19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140530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8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142786</xdr:rowOff>
    </xdr:from>
    <xdr:to>
      <xdr:col>29</xdr:col>
      <xdr:colOff>177800</xdr:colOff>
      <xdr:row>16</xdr:row>
      <xdr:rowOff>72936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159313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11709</xdr:rowOff>
    </xdr:from>
    <xdr:to>
      <xdr:col>26</xdr:col>
      <xdr:colOff>101600</xdr:colOff>
      <xdr:row>16</xdr:row>
      <xdr:rowOff>113309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123486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7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49289</xdr:rowOff>
    </xdr:from>
    <xdr:to>
      <xdr:col>22</xdr:col>
      <xdr:colOff>165100</xdr:colOff>
      <xdr:row>16</xdr:row>
      <xdr:rowOff>150889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0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161066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0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59207</xdr:rowOff>
    </xdr:from>
    <xdr:to>
      <xdr:col>19</xdr:col>
      <xdr:colOff>38100</xdr:colOff>
      <xdr:row>16</xdr:row>
      <xdr:rowOff>160807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145584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3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77026</xdr:rowOff>
    </xdr:from>
    <xdr:to>
      <xdr:col>15</xdr:col>
      <xdr:colOff>101600</xdr:colOff>
      <xdr:row>17</xdr:row>
      <xdr:rowOff>7176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67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163403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5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111324</xdr:rowOff>
    </xdr:from>
    <xdr:to>
      <xdr:col>29</xdr:col>
      <xdr:colOff>127000</xdr:colOff>
      <xdr:row>36</xdr:row>
      <xdr:rowOff>133596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64574"/>
          <a:ext cx="647700" cy="22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107307</xdr:rowOff>
    </xdr:from>
    <xdr:to>
      <xdr:col>26</xdr:col>
      <xdr:colOff>50800</xdr:colOff>
      <xdr:row>36</xdr:row>
      <xdr:rowOff>111324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60557"/>
          <a:ext cx="6985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107307</xdr:rowOff>
    </xdr:from>
    <xdr:to>
      <xdr:col>22</xdr:col>
      <xdr:colOff>114300</xdr:colOff>
      <xdr:row>36</xdr:row>
      <xdr:rowOff>148161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60557"/>
          <a:ext cx="698500" cy="40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121187</xdr:rowOff>
    </xdr:from>
    <xdr:to>
      <xdr:col>18</xdr:col>
      <xdr:colOff>177800</xdr:colOff>
      <xdr:row>36</xdr:row>
      <xdr:rowOff>148161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74437"/>
          <a:ext cx="698500" cy="26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82796</xdr:rowOff>
    </xdr:from>
    <xdr:to>
      <xdr:col>29</xdr:col>
      <xdr:colOff>177800</xdr:colOff>
      <xdr:row>37</xdr:row>
      <xdr:rowOff>12946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36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54873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0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60524</xdr:rowOff>
    </xdr:from>
    <xdr:to>
      <xdr:col>26</xdr:col>
      <xdr:colOff>101600</xdr:colOff>
      <xdr:row>36</xdr:row>
      <xdr:rowOff>162124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1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146901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00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56507</xdr:rowOff>
    </xdr:from>
    <xdr:to>
      <xdr:col>22</xdr:col>
      <xdr:colOff>165100</xdr:colOff>
      <xdr:row>36</xdr:row>
      <xdr:rowOff>158107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0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142884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9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97361</xdr:rowOff>
    </xdr:from>
    <xdr:to>
      <xdr:col>19</xdr:col>
      <xdr:colOff>38100</xdr:colOff>
      <xdr:row>37</xdr:row>
      <xdr:rowOff>27511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5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3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70387</xdr:rowOff>
    </xdr:from>
    <xdr:to>
      <xdr:col>15</xdr:col>
      <xdr:colOff>101600</xdr:colOff>
      <xdr:row>37</xdr:row>
      <xdr:rowOff>537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2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156764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1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56,867
54,918
89.12
24,654,976
24,045,924
594,108
13,508,497
19,375,534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66148</xdr:rowOff>
    </xdr:from>
    <xdr:to>
      <xdr:col>24</xdr:col>
      <xdr:colOff>63500</xdr:colOff>
      <xdr:row>35</xdr:row>
      <xdr:rowOff>98057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6898"/>
          <a:ext cx="8382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98057</xdr:rowOff>
    </xdr:from>
    <xdr:to>
      <xdr:col>19</xdr:col>
      <xdr:colOff>177800</xdr:colOff>
      <xdr:row>35</xdr:row>
      <xdr:rowOff>153797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8807"/>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153797</xdr:rowOff>
    </xdr:from>
    <xdr:to>
      <xdr:col>15</xdr:col>
      <xdr:colOff>50800</xdr:colOff>
      <xdr:row>36</xdr:row>
      <xdr:rowOff>3759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4547"/>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3759</xdr:rowOff>
    </xdr:from>
    <xdr:to>
      <xdr:col>10</xdr:col>
      <xdr:colOff>114300</xdr:colOff>
      <xdr:row>36</xdr:row>
      <xdr:rowOff>120078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5959"/>
          <a:ext cx="889000" cy="1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38225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47257</xdr:rowOff>
    </xdr:from>
    <xdr:to>
      <xdr:col>20</xdr:col>
      <xdr:colOff>38100</xdr:colOff>
      <xdr:row>35</xdr:row>
      <xdr:rowOff>148857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165384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2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102997</xdr:rowOff>
    </xdr:from>
    <xdr:to>
      <xdr:col>15</xdr:col>
      <xdr:colOff>101600</xdr:colOff>
      <xdr:row>36</xdr:row>
      <xdr:rowOff>33147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49674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124409</xdr:rowOff>
    </xdr:from>
    <xdr:to>
      <xdr:col>10</xdr:col>
      <xdr:colOff>165100</xdr:colOff>
      <xdr:row>36</xdr:row>
      <xdr:rowOff>54559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45686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69278</xdr:rowOff>
    </xdr:from>
    <xdr:to>
      <xdr:col>6</xdr:col>
      <xdr:colOff>38100</xdr:colOff>
      <xdr:row>36</xdr:row>
      <xdr:rowOff>170878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162005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2921</xdr:rowOff>
    </xdr:from>
    <xdr:to>
      <xdr:col>24</xdr:col>
      <xdr:colOff>63500</xdr:colOff>
      <xdr:row>58</xdr:row>
      <xdr:rowOff>49454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47021"/>
          <a:ext cx="838200" cy="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2921</xdr:rowOff>
    </xdr:from>
    <xdr:to>
      <xdr:col>19</xdr:col>
      <xdr:colOff>177800</xdr:colOff>
      <xdr:row>58</xdr:row>
      <xdr:rowOff>39739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47021"/>
          <a:ext cx="889000" cy="3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39739</xdr:rowOff>
    </xdr:from>
    <xdr:to>
      <xdr:col>15</xdr:col>
      <xdr:colOff>50800</xdr:colOff>
      <xdr:row>58</xdr:row>
      <xdr:rowOff>91313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83839"/>
          <a:ext cx="889000" cy="5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86475</xdr:rowOff>
    </xdr:from>
    <xdr:to>
      <xdr:col>10</xdr:col>
      <xdr:colOff>114300</xdr:colOff>
      <xdr:row>58</xdr:row>
      <xdr:rowOff>91313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30575"/>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153467</xdr:rowOff>
    </xdr:from>
    <xdr:to>
      <xdr:col>10</xdr:col>
      <xdr:colOff>165100</xdr:colOff>
      <xdr:row>56</xdr:row>
      <xdr:rowOff>83617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100144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18923</xdr:rowOff>
    </xdr:from>
    <xdr:to>
      <xdr:col>6</xdr:col>
      <xdr:colOff>38100</xdr:colOff>
      <xdr:row>56</xdr:row>
      <xdr:rowOff>120523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137050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170104</xdr:rowOff>
    </xdr:from>
    <xdr:to>
      <xdr:col>24</xdr:col>
      <xdr:colOff>114300</xdr:colOff>
      <xdr:row>58</xdr:row>
      <xdr:rowOff>100254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85031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123571</xdr:rowOff>
    </xdr:from>
    <xdr:to>
      <xdr:col>20</xdr:col>
      <xdr:colOff>38100</xdr:colOff>
      <xdr:row>58</xdr:row>
      <xdr:rowOff>53721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44848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160389</xdr:rowOff>
    </xdr:from>
    <xdr:to>
      <xdr:col>15</xdr:col>
      <xdr:colOff>101600</xdr:colOff>
      <xdr:row>58</xdr:row>
      <xdr:rowOff>90539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81666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40513</xdr:rowOff>
    </xdr:from>
    <xdr:to>
      <xdr:col>10</xdr:col>
      <xdr:colOff>165100</xdr:colOff>
      <xdr:row>58</xdr:row>
      <xdr:rowOff>142113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133240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35675</xdr:rowOff>
    </xdr:from>
    <xdr:to>
      <xdr:col>6</xdr:col>
      <xdr:colOff>38100</xdr:colOff>
      <xdr:row>58</xdr:row>
      <xdr:rowOff>137275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128402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50775</xdr:rowOff>
    </xdr:from>
    <xdr:to>
      <xdr:col>24</xdr:col>
      <xdr:colOff>63500</xdr:colOff>
      <xdr:row>78</xdr:row>
      <xdr:rowOff>75082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23875"/>
          <a:ext cx="8382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75082</xdr:rowOff>
    </xdr:from>
    <xdr:to>
      <xdr:col>19</xdr:col>
      <xdr:colOff>177800</xdr:colOff>
      <xdr:row>78</xdr:row>
      <xdr:rowOff>82017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48182"/>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82017</xdr:rowOff>
    </xdr:from>
    <xdr:to>
      <xdr:col>15</xdr:col>
      <xdr:colOff>50800</xdr:colOff>
      <xdr:row>78</xdr:row>
      <xdr:rowOff>100761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55117"/>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100761</xdr:rowOff>
    </xdr:from>
    <xdr:to>
      <xdr:col>10</xdr:col>
      <xdr:colOff>114300</xdr:colOff>
      <xdr:row>78</xdr:row>
      <xdr:rowOff>107162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7386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33007</xdr:rowOff>
    </xdr:from>
    <xdr:to>
      <xdr:col>10</xdr:col>
      <xdr:colOff>165100</xdr:colOff>
      <xdr:row>77</xdr:row>
      <xdr:rowOff>134607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151134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107798</xdr:rowOff>
    </xdr:from>
    <xdr:to>
      <xdr:col>6</xdr:col>
      <xdr:colOff>38100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171425</xdr:rowOff>
    </xdr:from>
    <xdr:to>
      <xdr:col>24</xdr:col>
      <xdr:colOff>114300</xdr:colOff>
      <xdr:row>78</xdr:row>
      <xdr:rowOff>101575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149852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24282</xdr:rowOff>
    </xdr:from>
    <xdr:to>
      <xdr:col>20</xdr:col>
      <xdr:colOff>38100</xdr:colOff>
      <xdr:row>78</xdr:row>
      <xdr:rowOff>125882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117009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31217</xdr:rowOff>
    </xdr:from>
    <xdr:to>
      <xdr:col>15</xdr:col>
      <xdr:colOff>101600</xdr:colOff>
      <xdr:row>78</xdr:row>
      <xdr:rowOff>132817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123944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49961</xdr:rowOff>
    </xdr:from>
    <xdr:to>
      <xdr:col>10</xdr:col>
      <xdr:colOff>165100</xdr:colOff>
      <xdr:row>78</xdr:row>
      <xdr:rowOff>151561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142688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56362</xdr:rowOff>
    </xdr:from>
    <xdr:to>
      <xdr:col>6</xdr:col>
      <xdr:colOff>38100</xdr:colOff>
      <xdr:row>78</xdr:row>
      <xdr:rowOff>157962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149089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9148</xdr:rowOff>
    </xdr:from>
    <xdr:to>
      <xdr:col>24</xdr:col>
      <xdr:colOff>63500</xdr:colOff>
      <xdr:row>97</xdr:row>
      <xdr:rowOff>62847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39798"/>
          <a:ext cx="8382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122523</xdr:rowOff>
    </xdr:from>
    <xdr:to>
      <xdr:col>19</xdr:col>
      <xdr:colOff>177800</xdr:colOff>
      <xdr:row>97</xdr:row>
      <xdr:rowOff>62847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81723"/>
          <a:ext cx="889000" cy="11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122523</xdr:rowOff>
    </xdr:from>
    <xdr:to>
      <xdr:col>15</xdr:col>
      <xdr:colOff>50800</xdr:colOff>
      <xdr:row>98</xdr:row>
      <xdr:rowOff>34630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81723"/>
          <a:ext cx="889000" cy="25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34630</xdr:rowOff>
    </xdr:from>
    <xdr:to>
      <xdr:col>10</xdr:col>
      <xdr:colOff>114300</xdr:colOff>
      <xdr:row>98</xdr:row>
      <xdr:rowOff>43154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36730"/>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129798</xdr:rowOff>
    </xdr:from>
    <xdr:to>
      <xdr:col>24</xdr:col>
      <xdr:colOff>114300</xdr:colOff>
      <xdr:row>97</xdr:row>
      <xdr:rowOff>59948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108225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12047</xdr:rowOff>
    </xdr:from>
    <xdr:to>
      <xdr:col>20</xdr:col>
      <xdr:colOff>38100</xdr:colOff>
      <xdr:row>97</xdr:row>
      <xdr:rowOff>113647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104774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71723</xdr:rowOff>
    </xdr:from>
    <xdr:to>
      <xdr:col>15</xdr:col>
      <xdr:colOff>101600</xdr:colOff>
      <xdr:row>97</xdr:row>
      <xdr:rowOff>1873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164450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2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155280</xdr:rowOff>
    </xdr:from>
    <xdr:to>
      <xdr:col>10</xdr:col>
      <xdr:colOff>165100</xdr:colOff>
      <xdr:row>98</xdr:row>
      <xdr:rowOff>85430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76557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163804</xdr:rowOff>
    </xdr:from>
    <xdr:to>
      <xdr:col>6</xdr:col>
      <xdr:colOff>38100</xdr:colOff>
      <xdr:row>98</xdr:row>
      <xdr:rowOff>93954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85081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8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106180</xdr:rowOff>
    </xdr:from>
    <xdr:to>
      <xdr:col>55</xdr:col>
      <xdr:colOff>0</xdr:colOff>
      <xdr:row>35</xdr:row>
      <xdr:rowOff>114577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06930"/>
          <a:ext cx="8382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106180</xdr:rowOff>
    </xdr:from>
    <xdr:to>
      <xdr:col>50</xdr:col>
      <xdr:colOff>114300</xdr:colOff>
      <xdr:row>35</xdr:row>
      <xdr:rowOff>167033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06930"/>
          <a:ext cx="889000" cy="6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20744</xdr:rowOff>
    </xdr:from>
    <xdr:to>
      <xdr:col>45</xdr:col>
      <xdr:colOff>177800</xdr:colOff>
      <xdr:row>35</xdr:row>
      <xdr:rowOff>167033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335694"/>
          <a:ext cx="889000" cy="83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20744</xdr:rowOff>
    </xdr:from>
    <xdr:to>
      <xdr:col>41</xdr:col>
      <xdr:colOff>50800</xdr:colOff>
      <xdr:row>37</xdr:row>
      <xdr:rowOff>1039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335694"/>
          <a:ext cx="889000" cy="100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127593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63777</xdr:rowOff>
    </xdr:from>
    <xdr:to>
      <xdr:col>55</xdr:col>
      <xdr:colOff>50800</xdr:colOff>
      <xdr:row>35</xdr:row>
      <xdr:rowOff>165377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86654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55380</xdr:rowOff>
    </xdr:from>
    <xdr:to>
      <xdr:col>50</xdr:col>
      <xdr:colOff>165100</xdr:colOff>
      <xdr:row>35</xdr:row>
      <xdr:rowOff>156980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2057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3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116233</xdr:rowOff>
    </xdr:from>
    <xdr:to>
      <xdr:col>46</xdr:col>
      <xdr:colOff>38100</xdr:colOff>
      <xdr:row>36</xdr:row>
      <xdr:rowOff>46383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62910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9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141394</xdr:rowOff>
    </xdr:from>
    <xdr:to>
      <xdr:col>41</xdr:col>
      <xdr:colOff>101600</xdr:colOff>
      <xdr:row>31</xdr:row>
      <xdr:rowOff>71544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2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88071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06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121689</xdr:rowOff>
    </xdr:from>
    <xdr:to>
      <xdr:col>36</xdr:col>
      <xdr:colOff>165100</xdr:colOff>
      <xdr:row>37</xdr:row>
      <xdr:rowOff>51839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42966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3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163360</xdr:rowOff>
    </xdr:from>
    <xdr:to>
      <xdr:col>55</xdr:col>
      <xdr:colOff>0</xdr:colOff>
      <xdr:row>58</xdr:row>
      <xdr:rowOff>88126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64560"/>
          <a:ext cx="838200" cy="2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21298</xdr:rowOff>
    </xdr:from>
    <xdr:to>
      <xdr:col>50</xdr:col>
      <xdr:colOff>114300</xdr:colOff>
      <xdr:row>58</xdr:row>
      <xdr:rowOff>88126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65398"/>
          <a:ext cx="8890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21298</xdr:rowOff>
    </xdr:from>
    <xdr:to>
      <xdr:col>45</xdr:col>
      <xdr:colOff>177800</xdr:colOff>
      <xdr:row>58</xdr:row>
      <xdr:rowOff>41275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65398"/>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24638</xdr:rowOff>
    </xdr:from>
    <xdr:to>
      <xdr:col>41</xdr:col>
      <xdr:colOff>50800</xdr:colOff>
      <xdr:row>58</xdr:row>
      <xdr:rowOff>41275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68738"/>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129172</xdr:rowOff>
    </xdr:from>
    <xdr:to>
      <xdr:col>41</xdr:col>
      <xdr:colOff>101600</xdr:colOff>
      <xdr:row>54</xdr:row>
      <xdr:rowOff>59322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75849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131242</xdr:rowOff>
    </xdr:from>
    <xdr:to>
      <xdr:col>36</xdr:col>
      <xdr:colOff>165100</xdr:colOff>
      <xdr:row>54</xdr:row>
      <xdr:rowOff>61392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1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77919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89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112560</xdr:rowOff>
    </xdr:from>
    <xdr:to>
      <xdr:col>55</xdr:col>
      <xdr:colOff>50800</xdr:colOff>
      <xdr:row>57</xdr:row>
      <xdr:rowOff>42710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90987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9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37326</xdr:rowOff>
    </xdr:from>
    <xdr:to>
      <xdr:col>50</xdr:col>
      <xdr:colOff>165100</xdr:colOff>
      <xdr:row>58</xdr:row>
      <xdr:rowOff>138926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8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130053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141948</xdr:rowOff>
    </xdr:from>
    <xdr:to>
      <xdr:col>46</xdr:col>
      <xdr:colOff>38100</xdr:colOff>
      <xdr:row>58</xdr:row>
      <xdr:rowOff>72098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63225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161925</xdr:rowOff>
    </xdr:from>
    <xdr:to>
      <xdr:col>41</xdr:col>
      <xdr:colOff>101600</xdr:colOff>
      <xdr:row>58</xdr:row>
      <xdr:rowOff>92075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83202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145288</xdr:rowOff>
    </xdr:from>
    <xdr:to>
      <xdr:col>36</xdr:col>
      <xdr:colOff>165100</xdr:colOff>
      <xdr:row>58</xdr:row>
      <xdr:rowOff>75438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66565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114458</xdr:rowOff>
    </xdr:from>
    <xdr:to>
      <xdr:col>55</xdr:col>
      <xdr:colOff>0</xdr:colOff>
      <xdr:row>78</xdr:row>
      <xdr:rowOff>135756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87558"/>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107638</xdr:rowOff>
    </xdr:from>
    <xdr:to>
      <xdr:col>50</xdr:col>
      <xdr:colOff>114300</xdr:colOff>
      <xdr:row>78</xdr:row>
      <xdr:rowOff>135756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80738"/>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107638</xdr:rowOff>
    </xdr:from>
    <xdr:to>
      <xdr:col>45</xdr:col>
      <xdr:colOff>177800</xdr:colOff>
      <xdr:row>78</xdr:row>
      <xdr:rowOff>152749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80738"/>
          <a:ext cx="8890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152749</xdr:rowOff>
    </xdr:from>
    <xdr:to>
      <xdr:col>41</xdr:col>
      <xdr:colOff>50800</xdr:colOff>
      <xdr:row>78</xdr:row>
      <xdr:rowOff>164655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25849"/>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63658</xdr:rowOff>
    </xdr:from>
    <xdr:to>
      <xdr:col>55</xdr:col>
      <xdr:colOff>50800</xdr:colOff>
      <xdr:row>78</xdr:row>
      <xdr:rowOff>165258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150035</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84956</xdr:rowOff>
    </xdr:from>
    <xdr:to>
      <xdr:col>50</xdr:col>
      <xdr:colOff>165100</xdr:colOff>
      <xdr:row>79</xdr:row>
      <xdr:rowOff>15106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6233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5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56838</xdr:rowOff>
    </xdr:from>
    <xdr:to>
      <xdr:col>46</xdr:col>
      <xdr:colOff>38100</xdr:colOff>
      <xdr:row>78</xdr:row>
      <xdr:rowOff>158438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149565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2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101949</xdr:rowOff>
    </xdr:from>
    <xdr:to>
      <xdr:col>41</xdr:col>
      <xdr:colOff>101600</xdr:colOff>
      <xdr:row>79</xdr:row>
      <xdr:rowOff>32099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23226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6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113855</xdr:rowOff>
    </xdr:from>
    <xdr:to>
      <xdr:col>36</xdr:col>
      <xdr:colOff>165100</xdr:colOff>
      <xdr:row>79</xdr:row>
      <xdr:rowOff>44005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35132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7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87562</xdr:rowOff>
    </xdr:from>
    <xdr:to>
      <xdr:col>55</xdr:col>
      <xdr:colOff>0</xdr:colOff>
      <xdr:row>99</xdr:row>
      <xdr:rowOff>27687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89662"/>
          <a:ext cx="838200" cy="1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151245</xdr:rowOff>
    </xdr:from>
    <xdr:to>
      <xdr:col>50</xdr:col>
      <xdr:colOff>114300</xdr:colOff>
      <xdr:row>99</xdr:row>
      <xdr:rowOff>27687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953345"/>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118881</xdr:rowOff>
    </xdr:from>
    <xdr:to>
      <xdr:col>45</xdr:col>
      <xdr:colOff>177800</xdr:colOff>
      <xdr:row>98</xdr:row>
      <xdr:rowOff>151245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920981"/>
          <a:ext cx="889000" cy="3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80721</xdr:rowOff>
    </xdr:from>
    <xdr:to>
      <xdr:col>41</xdr:col>
      <xdr:colOff>50800</xdr:colOff>
      <xdr:row>98</xdr:row>
      <xdr:rowOff>118881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82821"/>
          <a:ext cx="889000" cy="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68441</xdr:rowOff>
    </xdr:from>
    <xdr:to>
      <xdr:col>41</xdr:col>
      <xdr:colOff>101600</xdr:colOff>
      <xdr:row>95</xdr:row>
      <xdr:rowOff>170041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76637</xdr:rowOff>
    </xdr:from>
    <xdr:to>
      <xdr:col>36</xdr:col>
      <xdr:colOff>165100</xdr:colOff>
      <xdr:row>96</xdr:row>
      <xdr:rowOff>6787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23314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36762</xdr:rowOff>
    </xdr:from>
    <xdr:to>
      <xdr:col>55</xdr:col>
      <xdr:colOff>50800</xdr:colOff>
      <xdr:row>98</xdr:row>
      <xdr:rowOff>138362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123139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148337</xdr:rowOff>
    </xdr:from>
    <xdr:to>
      <xdr:col>50</xdr:col>
      <xdr:colOff>165100</xdr:colOff>
      <xdr:row>99</xdr:row>
      <xdr:rowOff>78487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9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69614</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704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100445</xdr:rowOff>
    </xdr:from>
    <xdr:to>
      <xdr:col>46</xdr:col>
      <xdr:colOff>38100</xdr:colOff>
      <xdr:row>99</xdr:row>
      <xdr:rowOff>30595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21722</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9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68081</xdr:rowOff>
    </xdr:from>
    <xdr:to>
      <xdr:col>41</xdr:col>
      <xdr:colOff>101600</xdr:colOff>
      <xdr:row>98</xdr:row>
      <xdr:rowOff>169681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160808</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26428" y="1696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29921</xdr:rowOff>
    </xdr:from>
    <xdr:to>
      <xdr:col>36</xdr:col>
      <xdr:colOff>165100</xdr:colOff>
      <xdr:row>98</xdr:row>
      <xdr:rowOff>131521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122648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2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33447</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48547"/>
          <a:ext cx="889000" cy="10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15296</xdr:rowOff>
    </xdr:from>
    <xdr:to>
      <xdr:col>71</xdr:col>
      <xdr:colOff>177800</xdr:colOff>
      <xdr:row>38</xdr:row>
      <xdr:rowOff>33447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30396"/>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75595</xdr:rowOff>
    </xdr:from>
    <xdr:to>
      <xdr:col>72</xdr:col>
      <xdr:colOff>38100</xdr:colOff>
      <xdr:row>37</xdr:row>
      <xdr:rowOff>5745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22272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77058</xdr:rowOff>
    </xdr:from>
    <xdr:to>
      <xdr:col>67</xdr:col>
      <xdr:colOff>101600</xdr:colOff>
      <xdr:row>37</xdr:row>
      <xdr:rowOff>7208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23735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154097</xdr:rowOff>
    </xdr:from>
    <xdr:to>
      <xdr:col>72</xdr:col>
      <xdr:colOff>38100</xdr:colOff>
      <xdr:row>38</xdr:row>
      <xdr:rowOff>84247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75374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59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135946</xdr:rowOff>
    </xdr:from>
    <xdr:to>
      <xdr:col>67</xdr:col>
      <xdr:colOff>101600</xdr:colOff>
      <xdr:row>38</xdr:row>
      <xdr:rowOff>66096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57223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57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138976</xdr:rowOff>
    </xdr:from>
    <xdr:to>
      <xdr:col>85</xdr:col>
      <xdr:colOff>127000</xdr:colOff>
      <xdr:row>76</xdr:row>
      <xdr:rowOff>148120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69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138976</xdr:rowOff>
    </xdr:from>
    <xdr:to>
      <xdr:col>81</xdr:col>
      <xdr:colOff>50800</xdr:colOff>
      <xdr:row>76</xdr:row>
      <xdr:rowOff>142863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69176"/>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142863</xdr:rowOff>
    </xdr:from>
    <xdr:to>
      <xdr:col>76</xdr:col>
      <xdr:colOff>114300</xdr:colOff>
      <xdr:row>76</xdr:row>
      <xdr:rowOff>149809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73063"/>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149809</xdr:rowOff>
    </xdr:from>
    <xdr:to>
      <xdr:col>71</xdr:col>
      <xdr:colOff>177800</xdr:colOff>
      <xdr:row>76</xdr:row>
      <xdr:rowOff>151740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80009"/>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154280</xdr:rowOff>
    </xdr:from>
    <xdr:to>
      <xdr:col>72</xdr:col>
      <xdr:colOff>38100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158090</xdr:rowOff>
    </xdr:from>
    <xdr:to>
      <xdr:col>67</xdr:col>
      <xdr:colOff>101600</xdr:colOff>
      <xdr:row>75</xdr:row>
      <xdr:rowOff>88240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104767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97320</xdr:rowOff>
    </xdr:from>
    <xdr:to>
      <xdr:col>85</xdr:col>
      <xdr:colOff>177800</xdr:colOff>
      <xdr:row>77</xdr:row>
      <xdr:rowOff>27470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75747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0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88176</xdr:rowOff>
    </xdr:from>
    <xdr:to>
      <xdr:col>81</xdr:col>
      <xdr:colOff>101600</xdr:colOff>
      <xdr:row>77</xdr:row>
      <xdr:rowOff>18326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9453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92063</xdr:rowOff>
    </xdr:from>
    <xdr:to>
      <xdr:col>76</xdr:col>
      <xdr:colOff>165100</xdr:colOff>
      <xdr:row>77</xdr:row>
      <xdr:rowOff>22213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13340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99009</xdr:rowOff>
    </xdr:from>
    <xdr:to>
      <xdr:col>72</xdr:col>
      <xdr:colOff>38100</xdr:colOff>
      <xdr:row>77</xdr:row>
      <xdr:rowOff>29159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20286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2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100940</xdr:rowOff>
    </xdr:from>
    <xdr:to>
      <xdr:col>67</xdr:col>
      <xdr:colOff>101600</xdr:colOff>
      <xdr:row>77</xdr:row>
      <xdr:rowOff>31090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22217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133463</xdr:rowOff>
    </xdr:from>
    <xdr:to>
      <xdr:col>85</xdr:col>
      <xdr:colOff>127000</xdr:colOff>
      <xdr:row>98</xdr:row>
      <xdr:rowOff>133601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35563"/>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93943</xdr:rowOff>
    </xdr:from>
    <xdr:to>
      <xdr:col>81</xdr:col>
      <xdr:colOff>50800</xdr:colOff>
      <xdr:row>98</xdr:row>
      <xdr:rowOff>133601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96043"/>
          <a:ext cx="889000" cy="3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50034</xdr:rowOff>
    </xdr:from>
    <xdr:to>
      <xdr:col>76</xdr:col>
      <xdr:colOff>114300</xdr:colOff>
      <xdr:row>98</xdr:row>
      <xdr:rowOff>93943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52134"/>
          <a:ext cx="889000" cy="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50034</xdr:rowOff>
    </xdr:from>
    <xdr:to>
      <xdr:col>71</xdr:col>
      <xdr:colOff>177800</xdr:colOff>
      <xdr:row>98</xdr:row>
      <xdr:rowOff>53637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52134"/>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82663</xdr:rowOff>
    </xdr:from>
    <xdr:to>
      <xdr:col>85</xdr:col>
      <xdr:colOff>177800</xdr:colOff>
      <xdr:row>99</xdr:row>
      <xdr:rowOff>12813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8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169040</xdr:rowOff>
    </xdr:from>
    <xdr:ext cx="378565"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99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82801</xdr:rowOff>
    </xdr:from>
    <xdr:to>
      <xdr:col>81</xdr:col>
      <xdr:colOff>101600</xdr:colOff>
      <xdr:row>99</xdr:row>
      <xdr:rowOff>12951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4078</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2017" y="16977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43143</xdr:rowOff>
    </xdr:from>
    <xdr:to>
      <xdr:col>76</xdr:col>
      <xdr:colOff>165100</xdr:colOff>
      <xdr:row>98</xdr:row>
      <xdr:rowOff>144743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135870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3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170684</xdr:rowOff>
    </xdr:from>
    <xdr:to>
      <xdr:col>72</xdr:col>
      <xdr:colOff>38100</xdr:colOff>
      <xdr:row>98</xdr:row>
      <xdr:rowOff>100834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91961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8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2837</xdr:rowOff>
    </xdr:from>
    <xdr:to>
      <xdr:col>67</xdr:col>
      <xdr:colOff>101600</xdr:colOff>
      <xdr:row>98</xdr:row>
      <xdr:rowOff>104437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0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95564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89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169418</xdr:rowOff>
    </xdr:from>
    <xdr:to>
      <xdr:col>102</xdr:col>
      <xdr:colOff>165100</xdr:colOff>
      <xdr:row>36</xdr:row>
      <xdr:rowOff>99568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116095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34925</xdr:rowOff>
    </xdr:from>
    <xdr:to>
      <xdr:col>98</xdr:col>
      <xdr:colOff>38100</xdr:colOff>
      <xdr:row>37</xdr:row>
      <xdr:rowOff>136525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153052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15913</xdr:rowOff>
    </xdr:from>
    <xdr:to>
      <xdr:col>116</xdr:col>
      <xdr:colOff>63500</xdr:colOff>
      <xdr:row>58</xdr:row>
      <xdr:rowOff>68720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445663"/>
          <a:ext cx="838200" cy="56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68720</xdr:rowOff>
    </xdr:from>
    <xdr:to>
      <xdr:col>111</xdr:col>
      <xdr:colOff>177800</xdr:colOff>
      <xdr:row>58</xdr:row>
      <xdr:rowOff>68834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1282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66777</xdr:rowOff>
    </xdr:from>
    <xdr:to>
      <xdr:col>107</xdr:col>
      <xdr:colOff>50800</xdr:colOff>
      <xdr:row>58</xdr:row>
      <xdr:rowOff>68834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1087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14084</xdr:rowOff>
    </xdr:from>
    <xdr:to>
      <xdr:col>102</xdr:col>
      <xdr:colOff>114300</xdr:colOff>
      <xdr:row>58</xdr:row>
      <xdr:rowOff>66777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58184"/>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136563</xdr:rowOff>
    </xdr:from>
    <xdr:to>
      <xdr:col>116</xdr:col>
      <xdr:colOff>114300</xdr:colOff>
      <xdr:row>55</xdr:row>
      <xdr:rowOff>66713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3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159440</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24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17920</xdr:rowOff>
    </xdr:from>
    <xdr:to>
      <xdr:col>112</xdr:col>
      <xdr:colOff>38100</xdr:colOff>
      <xdr:row>58</xdr:row>
      <xdr:rowOff>119520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136047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73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18034</xdr:rowOff>
    </xdr:from>
    <xdr:to>
      <xdr:col>107</xdr:col>
      <xdr:colOff>101600</xdr:colOff>
      <xdr:row>58</xdr:row>
      <xdr:rowOff>119634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136161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73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15977</xdr:rowOff>
    </xdr:from>
    <xdr:to>
      <xdr:col>102</xdr:col>
      <xdr:colOff>165100</xdr:colOff>
      <xdr:row>58</xdr:row>
      <xdr:rowOff>117577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108704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5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56011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54857</xdr:rowOff>
    </xdr:from>
    <xdr:to>
      <xdr:col>116</xdr:col>
      <xdr:colOff>63500</xdr:colOff>
      <xdr:row>76</xdr:row>
      <xdr:rowOff>100544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85057"/>
          <a:ext cx="8382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100544</xdr:rowOff>
    </xdr:from>
    <xdr:to>
      <xdr:col>111</xdr:col>
      <xdr:colOff>177800</xdr:colOff>
      <xdr:row>76</xdr:row>
      <xdr:rowOff>117689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3074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117689</xdr:rowOff>
    </xdr:from>
    <xdr:to>
      <xdr:col>107</xdr:col>
      <xdr:colOff>50800</xdr:colOff>
      <xdr:row>76</xdr:row>
      <xdr:rowOff>146591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47889"/>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82583</xdr:rowOff>
    </xdr:from>
    <xdr:to>
      <xdr:col>102</xdr:col>
      <xdr:colOff>114300</xdr:colOff>
      <xdr:row>76</xdr:row>
      <xdr:rowOff>146591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769883"/>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164926</xdr:rowOff>
    </xdr:from>
    <xdr:to>
      <xdr:col>102</xdr:col>
      <xdr:colOff>165100</xdr:colOff>
      <xdr:row>75</xdr:row>
      <xdr:rowOff>95076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111603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144090</xdr:rowOff>
    </xdr:from>
    <xdr:to>
      <xdr:col>98</xdr:col>
      <xdr:colOff>38100</xdr:colOff>
      <xdr:row>74</xdr:row>
      <xdr:rowOff>74240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4057</xdr:rowOff>
    </xdr:from>
    <xdr:to>
      <xdr:col>116</xdr:col>
      <xdr:colOff>114300</xdr:colOff>
      <xdr:row>76</xdr:row>
      <xdr:rowOff>105657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153934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1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49744</xdr:rowOff>
    </xdr:from>
    <xdr:to>
      <xdr:col>112</xdr:col>
      <xdr:colOff>38100</xdr:colOff>
      <xdr:row>76</xdr:row>
      <xdr:rowOff>151344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7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142471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7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66889</xdr:rowOff>
    </xdr:from>
    <xdr:to>
      <xdr:col>107</xdr:col>
      <xdr:colOff>101600</xdr:colOff>
      <xdr:row>76</xdr:row>
      <xdr:rowOff>168489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159616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8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95791</xdr:rowOff>
    </xdr:from>
    <xdr:to>
      <xdr:col>102</xdr:col>
      <xdr:colOff>165100</xdr:colOff>
      <xdr:row>77</xdr:row>
      <xdr:rowOff>25941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17068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31783</xdr:rowOff>
    </xdr:from>
    <xdr:to>
      <xdr:col>98</xdr:col>
      <xdr:colOff>38100</xdr:colOff>
      <xdr:row>74</xdr:row>
      <xdr:rowOff>133383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124510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422,845</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円となっている。今年度については人件費や補助費等において類似団体の平均値を上回った。</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補助費等は、住民一人当たり</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80,797</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円となっており、前年度に比べ</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1,102</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の主なの要因としては、</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学校給食費負担軽減補助事業の皆減、水田農業推進事業、社会福祉協議会補助事業の減</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など。なお、類似団体より一人当たりコストが高い主な要因としては、ごみ処理や消防等の業務を一部事務組合により行っていることなどが挙げられる。補助費等全体の</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30.4%</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が関係一部事務組合への負担金等であることから、各組合に対し、負担金の抑制等について要請していく必要がある。また、人件費については、</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人事院勧告に基づく給料月額、期末手当</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勤勉手当の増額</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等が要因である。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一方、一人当たりコストが著しく低い項目として、普通建設事業費や物件費等が目立つ。物件費については、ごみ処理や消防等の業務を一部事務組合により行っているため、他団体と比べて低くなる傾向があると言えるが、普通建設事業費については、更新整備分も低い水準であることから、個別施設計画に基づき、今後も計画的な施設整備に取り組む必要があ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2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56,867
54,918
89.12
24,654,976
24,045,924
594,108
13,508,497
19,375,534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141529</xdr:rowOff>
    </xdr:from>
    <xdr:to>
      <xdr:col>24</xdr:col>
      <xdr:colOff>63500</xdr:colOff>
      <xdr:row>33</xdr:row>
      <xdr:rowOff>159817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99379"/>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159817</xdr:rowOff>
    </xdr:from>
    <xdr:to>
      <xdr:col>19</xdr:col>
      <xdr:colOff>177800</xdr:colOff>
      <xdr:row>34</xdr:row>
      <xdr:rowOff>18085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1766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73863</xdr:rowOff>
    </xdr:from>
    <xdr:to>
      <xdr:col>15</xdr:col>
      <xdr:colOff>50800</xdr:colOff>
      <xdr:row>34</xdr:row>
      <xdr:rowOff>18085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31713"/>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11684</xdr:rowOff>
    </xdr:from>
    <xdr:to>
      <xdr:col>10</xdr:col>
      <xdr:colOff>114300</xdr:colOff>
      <xdr:row>33</xdr:row>
      <xdr:rowOff>73863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69534"/>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90729</xdr:rowOff>
    </xdr:from>
    <xdr:to>
      <xdr:col>24</xdr:col>
      <xdr:colOff>114300</xdr:colOff>
      <xdr:row>34</xdr:row>
      <xdr:rowOff>20879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113606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0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109017</xdr:rowOff>
    </xdr:from>
    <xdr:to>
      <xdr:col>20</xdr:col>
      <xdr:colOff>38100</xdr:colOff>
      <xdr:row>34</xdr:row>
      <xdr:rowOff>39167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55694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4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138735</xdr:rowOff>
    </xdr:from>
    <xdr:to>
      <xdr:col>15</xdr:col>
      <xdr:colOff>101600</xdr:colOff>
      <xdr:row>34</xdr:row>
      <xdr:rowOff>68885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85412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7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23063</xdr:rowOff>
    </xdr:from>
    <xdr:to>
      <xdr:col>10</xdr:col>
      <xdr:colOff>165100</xdr:colOff>
      <xdr:row>33</xdr:row>
      <xdr:rowOff>124663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141190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132334</xdr:rowOff>
    </xdr:from>
    <xdr:to>
      <xdr:col>6</xdr:col>
      <xdr:colOff>38100</xdr:colOff>
      <xdr:row>33</xdr:row>
      <xdr:rowOff>62484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79011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72591</xdr:rowOff>
    </xdr:from>
    <xdr:to>
      <xdr:col>24</xdr:col>
      <xdr:colOff>63500</xdr:colOff>
      <xdr:row>57</xdr:row>
      <xdr:rowOff>81080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45241"/>
          <a:ext cx="83820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72591</xdr:rowOff>
    </xdr:from>
    <xdr:to>
      <xdr:col>19</xdr:col>
      <xdr:colOff>177800</xdr:colOff>
      <xdr:row>57</xdr:row>
      <xdr:rowOff>122258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45241"/>
          <a:ext cx="889000" cy="4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21758</xdr:rowOff>
    </xdr:from>
    <xdr:to>
      <xdr:col>15</xdr:col>
      <xdr:colOff>50800</xdr:colOff>
      <xdr:row>57</xdr:row>
      <xdr:rowOff>122258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08608"/>
          <a:ext cx="889000" cy="78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21758</xdr:rowOff>
    </xdr:from>
    <xdr:to>
      <xdr:col>10</xdr:col>
      <xdr:colOff>114300</xdr:colOff>
      <xdr:row>57</xdr:row>
      <xdr:rowOff>129177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08608"/>
          <a:ext cx="889000" cy="79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33350</xdr:rowOff>
    </xdr:from>
    <xdr:to>
      <xdr:col>10</xdr:col>
      <xdr:colOff>165100</xdr:colOff>
      <xdr:row>51</xdr:row>
      <xdr:rowOff>134950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151477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151871</xdr:rowOff>
    </xdr:from>
    <xdr:to>
      <xdr:col>6</xdr:col>
      <xdr:colOff>38100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30280</xdr:rowOff>
    </xdr:from>
    <xdr:to>
      <xdr:col>24</xdr:col>
      <xdr:colOff>114300</xdr:colOff>
      <xdr:row>57</xdr:row>
      <xdr:rowOff>131880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116657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21791</xdr:rowOff>
    </xdr:from>
    <xdr:to>
      <xdr:col>20</xdr:col>
      <xdr:colOff>38100</xdr:colOff>
      <xdr:row>57</xdr:row>
      <xdr:rowOff>123391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114518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8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71458</xdr:rowOff>
    </xdr:from>
    <xdr:to>
      <xdr:col>15</xdr:col>
      <xdr:colOff>101600</xdr:colOff>
      <xdr:row>58</xdr:row>
      <xdr:rowOff>1608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164185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142408</xdr:rowOff>
    </xdr:from>
    <xdr:to>
      <xdr:col>10</xdr:col>
      <xdr:colOff>165100</xdr:colOff>
      <xdr:row>53</xdr:row>
      <xdr:rowOff>72558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63685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5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78377</xdr:rowOff>
    </xdr:from>
    <xdr:to>
      <xdr:col>6</xdr:col>
      <xdr:colOff>38100</xdr:colOff>
      <xdr:row>58</xdr:row>
      <xdr:rowOff>8527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171104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81493</xdr:rowOff>
    </xdr:from>
    <xdr:to>
      <xdr:col>24</xdr:col>
      <xdr:colOff>63500</xdr:colOff>
      <xdr:row>77</xdr:row>
      <xdr:rowOff>91932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11693"/>
          <a:ext cx="838200" cy="18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42859</xdr:rowOff>
    </xdr:from>
    <xdr:to>
      <xdr:col>19</xdr:col>
      <xdr:colOff>177800</xdr:colOff>
      <xdr:row>77</xdr:row>
      <xdr:rowOff>91932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44509"/>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42859</xdr:rowOff>
    </xdr:from>
    <xdr:to>
      <xdr:col>15</xdr:col>
      <xdr:colOff>50800</xdr:colOff>
      <xdr:row>78</xdr:row>
      <xdr:rowOff>72464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4509"/>
          <a:ext cx="889000" cy="20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72464</xdr:rowOff>
    </xdr:from>
    <xdr:to>
      <xdr:col>10</xdr:col>
      <xdr:colOff>114300</xdr:colOff>
      <xdr:row>78</xdr:row>
      <xdr:rowOff>162998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5564"/>
          <a:ext cx="889000" cy="9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73746</xdr:rowOff>
    </xdr:from>
    <xdr:to>
      <xdr:col>10</xdr:col>
      <xdr:colOff>165100</xdr:colOff>
      <xdr:row>77</xdr:row>
      <xdr:rowOff>3896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7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124591</xdr:rowOff>
    </xdr:from>
    <xdr:to>
      <xdr:col>6</xdr:col>
      <xdr:colOff>38100</xdr:colOff>
      <xdr:row>77</xdr:row>
      <xdr:rowOff>54741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71267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30693</xdr:rowOff>
    </xdr:from>
    <xdr:to>
      <xdr:col>24</xdr:col>
      <xdr:colOff>114300</xdr:colOff>
      <xdr:row>76</xdr:row>
      <xdr:rowOff>132293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41132</xdr:rowOff>
    </xdr:from>
    <xdr:to>
      <xdr:col>20</xdr:col>
      <xdr:colOff>38100</xdr:colOff>
      <xdr:row>77</xdr:row>
      <xdr:rowOff>142732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133859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3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163509</xdr:rowOff>
    </xdr:from>
    <xdr:to>
      <xdr:col>15</xdr:col>
      <xdr:colOff>101600</xdr:colOff>
      <xdr:row>77</xdr:row>
      <xdr:rowOff>93659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84786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8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21664</xdr:rowOff>
    </xdr:from>
    <xdr:to>
      <xdr:col>10</xdr:col>
      <xdr:colOff>165100</xdr:colOff>
      <xdr:row>78</xdr:row>
      <xdr:rowOff>123264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114391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112198</xdr:rowOff>
    </xdr:from>
    <xdr:to>
      <xdr:col>6</xdr:col>
      <xdr:colOff>38100</xdr:colOff>
      <xdr:row>79</xdr:row>
      <xdr:rowOff>42348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33475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7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145013</xdr:rowOff>
    </xdr:from>
    <xdr:to>
      <xdr:col>24</xdr:col>
      <xdr:colOff>63500</xdr:colOff>
      <xdr:row>98</xdr:row>
      <xdr:rowOff>113618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75663"/>
          <a:ext cx="838200" cy="1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57229</xdr:rowOff>
    </xdr:from>
    <xdr:to>
      <xdr:col>19</xdr:col>
      <xdr:colOff>177800</xdr:colOff>
      <xdr:row>98</xdr:row>
      <xdr:rowOff>113618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59329"/>
          <a:ext cx="889000" cy="5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57229</xdr:rowOff>
    </xdr:from>
    <xdr:to>
      <xdr:col>15</xdr:col>
      <xdr:colOff>50800</xdr:colOff>
      <xdr:row>98</xdr:row>
      <xdr:rowOff>89222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59329"/>
          <a:ext cx="889000" cy="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69236</xdr:rowOff>
    </xdr:from>
    <xdr:to>
      <xdr:col>10</xdr:col>
      <xdr:colOff>114300</xdr:colOff>
      <xdr:row>98</xdr:row>
      <xdr:rowOff>89222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71336"/>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44084</xdr:rowOff>
    </xdr:from>
    <xdr:to>
      <xdr:col>10</xdr:col>
      <xdr:colOff>165100</xdr:colOff>
      <xdr:row>98</xdr:row>
      <xdr:rowOff>145684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4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136811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79702</xdr:rowOff>
    </xdr:from>
    <xdr:to>
      <xdr:col>6</xdr:col>
      <xdr:colOff>38100</xdr:colOff>
      <xdr:row>99</xdr:row>
      <xdr:rowOff>9852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979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7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94213</xdr:rowOff>
    </xdr:from>
    <xdr:to>
      <xdr:col>24</xdr:col>
      <xdr:colOff>114300</xdr:colOff>
      <xdr:row>98</xdr:row>
      <xdr:rowOff>24363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117090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7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62818</xdr:rowOff>
    </xdr:from>
    <xdr:to>
      <xdr:col>20</xdr:col>
      <xdr:colOff>38100</xdr:colOff>
      <xdr:row>98</xdr:row>
      <xdr:rowOff>164418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155545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6429</xdr:rowOff>
    </xdr:from>
    <xdr:to>
      <xdr:col>15</xdr:col>
      <xdr:colOff>101600</xdr:colOff>
      <xdr:row>98</xdr:row>
      <xdr:rowOff>108029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124556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58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38422</xdr:rowOff>
    </xdr:from>
    <xdr:to>
      <xdr:col>10</xdr:col>
      <xdr:colOff>165100</xdr:colOff>
      <xdr:row>98</xdr:row>
      <xdr:rowOff>140022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4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156549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61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18436</xdr:rowOff>
    </xdr:from>
    <xdr:to>
      <xdr:col>6</xdr:col>
      <xdr:colOff>38100</xdr:colOff>
      <xdr:row>98</xdr:row>
      <xdr:rowOff>120036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136563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92166</xdr:rowOff>
    </xdr:from>
    <xdr:to>
      <xdr:col>41</xdr:col>
      <xdr:colOff>101600</xdr:colOff>
      <xdr:row>38</xdr:row>
      <xdr:rowOff>22316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4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38843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21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154711</xdr:rowOff>
    </xdr:from>
    <xdr:to>
      <xdr:col>55</xdr:col>
      <xdr:colOff>0</xdr:colOff>
      <xdr:row>56</xdr:row>
      <xdr:rowOff>12027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584461"/>
          <a:ext cx="8382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127622</xdr:rowOff>
    </xdr:from>
    <xdr:to>
      <xdr:col>50</xdr:col>
      <xdr:colOff>114300</xdr:colOff>
      <xdr:row>55</xdr:row>
      <xdr:rowOff>154711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557372"/>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9703</xdr:rowOff>
    </xdr:from>
    <xdr:to>
      <xdr:col>45</xdr:col>
      <xdr:colOff>177800</xdr:colOff>
      <xdr:row>55</xdr:row>
      <xdr:rowOff>127622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439453"/>
          <a:ext cx="889000" cy="1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9703</xdr:rowOff>
    </xdr:from>
    <xdr:to>
      <xdr:col>41</xdr:col>
      <xdr:colOff>50800</xdr:colOff>
      <xdr:row>56</xdr:row>
      <xdr:rowOff>116154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439453"/>
          <a:ext cx="889000" cy="27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98463</xdr:rowOff>
    </xdr:from>
    <xdr:to>
      <xdr:col>41</xdr:col>
      <xdr:colOff>101600</xdr:colOff>
      <xdr:row>54</xdr:row>
      <xdr:rowOff>28613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18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45140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89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133820</xdr:rowOff>
    </xdr:from>
    <xdr:to>
      <xdr:col>36</xdr:col>
      <xdr:colOff>165100</xdr:colOff>
      <xdr:row>54</xdr:row>
      <xdr:rowOff>63970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2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80497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89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132677</xdr:rowOff>
    </xdr:from>
    <xdr:to>
      <xdr:col>55</xdr:col>
      <xdr:colOff>50800</xdr:colOff>
      <xdr:row>56</xdr:row>
      <xdr:rowOff>62827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5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155554</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41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103911</xdr:rowOff>
    </xdr:from>
    <xdr:to>
      <xdr:col>50</xdr:col>
      <xdr:colOff>165100</xdr:colOff>
      <xdr:row>56</xdr:row>
      <xdr:rowOff>34061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53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50588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30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76822</xdr:rowOff>
    </xdr:from>
    <xdr:to>
      <xdr:col>46</xdr:col>
      <xdr:colOff>38100</xdr:colOff>
      <xdr:row>56</xdr:row>
      <xdr:rowOff>6972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5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23499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2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130353</xdr:rowOff>
    </xdr:from>
    <xdr:to>
      <xdr:col>41</xdr:col>
      <xdr:colOff>101600</xdr:colOff>
      <xdr:row>55</xdr:row>
      <xdr:rowOff>60503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38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51630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4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65354</xdr:rowOff>
    </xdr:from>
    <xdr:to>
      <xdr:col>36</xdr:col>
      <xdr:colOff>165100</xdr:colOff>
      <xdr:row>56</xdr:row>
      <xdr:rowOff>166954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6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158081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7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116742</xdr:rowOff>
    </xdr:from>
    <xdr:to>
      <xdr:col>55</xdr:col>
      <xdr:colOff>0</xdr:colOff>
      <xdr:row>77</xdr:row>
      <xdr:rowOff>141887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318392"/>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130262</xdr:rowOff>
    </xdr:from>
    <xdr:to>
      <xdr:col>50</xdr:col>
      <xdr:colOff>114300</xdr:colOff>
      <xdr:row>77</xdr:row>
      <xdr:rowOff>141887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331912"/>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130262</xdr:rowOff>
    </xdr:from>
    <xdr:to>
      <xdr:col>45</xdr:col>
      <xdr:colOff>177800</xdr:colOff>
      <xdr:row>77</xdr:row>
      <xdr:rowOff>160046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331912"/>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160046</xdr:rowOff>
    </xdr:from>
    <xdr:to>
      <xdr:col>41</xdr:col>
      <xdr:colOff>50800</xdr:colOff>
      <xdr:row>78</xdr:row>
      <xdr:rowOff>106586</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61696"/>
          <a:ext cx="889000" cy="11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65942</xdr:rowOff>
    </xdr:from>
    <xdr:to>
      <xdr:col>55</xdr:col>
      <xdr:colOff>50800</xdr:colOff>
      <xdr:row>77</xdr:row>
      <xdr:rowOff>167542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2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88819</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11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91087</xdr:rowOff>
    </xdr:from>
    <xdr:to>
      <xdr:col>50</xdr:col>
      <xdr:colOff>165100</xdr:colOff>
      <xdr:row>78</xdr:row>
      <xdr:rowOff>21237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2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12364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38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79462</xdr:rowOff>
    </xdr:from>
    <xdr:to>
      <xdr:col>46</xdr:col>
      <xdr:colOff>38100</xdr:colOff>
      <xdr:row>78</xdr:row>
      <xdr:rowOff>9612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2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37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109246</xdr:rowOff>
    </xdr:from>
    <xdr:to>
      <xdr:col>41</xdr:col>
      <xdr:colOff>101600</xdr:colOff>
      <xdr:row>78</xdr:row>
      <xdr:rowOff>39396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30523</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0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55786</xdr:rowOff>
    </xdr:from>
    <xdr:to>
      <xdr:col>36</xdr:col>
      <xdr:colOff>165100</xdr:colOff>
      <xdr:row>78</xdr:row>
      <xdr:rowOff>157386</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148513</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90985</xdr:rowOff>
    </xdr:from>
    <xdr:to>
      <xdr:col>55</xdr:col>
      <xdr:colOff>0</xdr:colOff>
      <xdr:row>98</xdr:row>
      <xdr:rowOff>16210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721635"/>
          <a:ext cx="838200" cy="9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16210</xdr:rowOff>
    </xdr:from>
    <xdr:to>
      <xdr:col>50</xdr:col>
      <xdr:colOff>114300</xdr:colOff>
      <xdr:row>98</xdr:row>
      <xdr:rowOff>20188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818310"/>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20188</xdr:rowOff>
    </xdr:from>
    <xdr:to>
      <xdr:col>45</xdr:col>
      <xdr:colOff>177800</xdr:colOff>
      <xdr:row>98</xdr:row>
      <xdr:rowOff>83122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822288"/>
          <a:ext cx="889000" cy="6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83122</xdr:rowOff>
    </xdr:from>
    <xdr:to>
      <xdr:col>41</xdr:col>
      <xdr:colOff>50800</xdr:colOff>
      <xdr:row>98</xdr:row>
      <xdr:rowOff>91991</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885222"/>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60485</xdr:rowOff>
    </xdr:from>
    <xdr:to>
      <xdr:col>41</xdr:col>
      <xdr:colOff>101600</xdr:colOff>
      <xdr:row>94</xdr:row>
      <xdr:rowOff>162085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1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9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127648</xdr:rowOff>
    </xdr:from>
    <xdr:to>
      <xdr:col>36</xdr:col>
      <xdr:colOff>165100</xdr:colOff>
      <xdr:row>95</xdr:row>
      <xdr:rowOff>57798</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24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74325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40185</xdr:rowOff>
    </xdr:from>
    <xdr:to>
      <xdr:col>55</xdr:col>
      <xdr:colOff>50800</xdr:colOff>
      <xdr:row>97</xdr:row>
      <xdr:rowOff>141785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18612</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4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136860</xdr:rowOff>
    </xdr:from>
    <xdr:to>
      <xdr:col>50</xdr:col>
      <xdr:colOff>165100</xdr:colOff>
      <xdr:row>98</xdr:row>
      <xdr:rowOff>67010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58137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6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140838</xdr:rowOff>
    </xdr:from>
    <xdr:to>
      <xdr:col>46</xdr:col>
      <xdr:colOff>38100</xdr:colOff>
      <xdr:row>98</xdr:row>
      <xdr:rowOff>70988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62115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6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32322</xdr:rowOff>
    </xdr:from>
    <xdr:to>
      <xdr:col>41</xdr:col>
      <xdr:colOff>101600</xdr:colOff>
      <xdr:row>98</xdr:row>
      <xdr:rowOff>133922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125049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2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41191</xdr:rowOff>
    </xdr:from>
    <xdr:to>
      <xdr:col>36</xdr:col>
      <xdr:colOff>165100</xdr:colOff>
      <xdr:row>98</xdr:row>
      <xdr:rowOff>142791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133918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142291</xdr:rowOff>
    </xdr:from>
    <xdr:to>
      <xdr:col>85</xdr:col>
      <xdr:colOff>127000</xdr:colOff>
      <xdr:row>37</xdr:row>
      <xdr:rowOff>167932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85941"/>
          <a:ext cx="8382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167932</xdr:rowOff>
    </xdr:from>
    <xdr:to>
      <xdr:col>81</xdr:col>
      <xdr:colOff>50800</xdr:colOff>
      <xdr:row>37</xdr:row>
      <xdr:rowOff>169075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1158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100838</xdr:rowOff>
    </xdr:from>
    <xdr:to>
      <xdr:col>76</xdr:col>
      <xdr:colOff>114300</xdr:colOff>
      <xdr:row>37</xdr:row>
      <xdr:rowOff>169075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44488"/>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96647</xdr:rowOff>
    </xdr:from>
    <xdr:to>
      <xdr:col>71</xdr:col>
      <xdr:colOff>177800</xdr:colOff>
      <xdr:row>37</xdr:row>
      <xdr:rowOff>100838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4029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91491</xdr:rowOff>
    </xdr:from>
    <xdr:to>
      <xdr:col>85</xdr:col>
      <xdr:colOff>177800</xdr:colOff>
      <xdr:row>38</xdr:row>
      <xdr:rowOff>21641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114368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117132</xdr:rowOff>
    </xdr:from>
    <xdr:to>
      <xdr:col>81</xdr:col>
      <xdr:colOff>101600</xdr:colOff>
      <xdr:row>38</xdr:row>
      <xdr:rowOff>47282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63809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2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118275</xdr:rowOff>
    </xdr:from>
    <xdr:to>
      <xdr:col>76</xdr:col>
      <xdr:colOff>165100</xdr:colOff>
      <xdr:row>38</xdr:row>
      <xdr:rowOff>48425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64952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2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50038</xdr:rowOff>
    </xdr:from>
    <xdr:to>
      <xdr:col>72</xdr:col>
      <xdr:colOff>38100</xdr:colOff>
      <xdr:row>37</xdr:row>
      <xdr:rowOff>151638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142765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45847</xdr:rowOff>
    </xdr:from>
    <xdr:to>
      <xdr:col>67</xdr:col>
      <xdr:colOff>101600</xdr:colOff>
      <xdr:row>37</xdr:row>
      <xdr:rowOff>147447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138574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136369</xdr:rowOff>
    </xdr:from>
    <xdr:to>
      <xdr:col>85</xdr:col>
      <xdr:colOff>127000</xdr:colOff>
      <xdr:row>58</xdr:row>
      <xdr:rowOff>31066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909019"/>
          <a:ext cx="838200" cy="6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19081</xdr:rowOff>
    </xdr:from>
    <xdr:to>
      <xdr:col>81</xdr:col>
      <xdr:colOff>50800</xdr:colOff>
      <xdr:row>58</xdr:row>
      <xdr:rowOff>31066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963181"/>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159882</xdr:rowOff>
    </xdr:from>
    <xdr:to>
      <xdr:col>76</xdr:col>
      <xdr:colOff>114300</xdr:colOff>
      <xdr:row>58</xdr:row>
      <xdr:rowOff>19081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932532"/>
          <a:ext cx="8890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159882</xdr:rowOff>
    </xdr:from>
    <xdr:to>
      <xdr:col>71</xdr:col>
      <xdr:colOff>177800</xdr:colOff>
      <xdr:row>58</xdr:row>
      <xdr:rowOff>13235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932532"/>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122619</xdr:rowOff>
    </xdr:from>
    <xdr:to>
      <xdr:col>72</xdr:col>
      <xdr:colOff>38100</xdr:colOff>
      <xdr:row>56</xdr:row>
      <xdr:rowOff>52769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69296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15715</xdr:rowOff>
    </xdr:from>
    <xdr:to>
      <xdr:col>67</xdr:col>
      <xdr:colOff>101600</xdr:colOff>
      <xdr:row>56</xdr:row>
      <xdr:rowOff>117315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133842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85569</xdr:rowOff>
    </xdr:from>
    <xdr:to>
      <xdr:col>85</xdr:col>
      <xdr:colOff>177800</xdr:colOff>
      <xdr:row>58</xdr:row>
      <xdr:rowOff>15719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63996</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151716</xdr:rowOff>
    </xdr:from>
    <xdr:to>
      <xdr:col>81</xdr:col>
      <xdr:colOff>101600</xdr:colOff>
      <xdr:row>58</xdr:row>
      <xdr:rowOff>81866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72993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0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139731</xdr:rowOff>
    </xdr:from>
    <xdr:to>
      <xdr:col>76</xdr:col>
      <xdr:colOff>165100</xdr:colOff>
      <xdr:row>58</xdr:row>
      <xdr:rowOff>69881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9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61008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0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109082</xdr:rowOff>
    </xdr:from>
    <xdr:to>
      <xdr:col>72</xdr:col>
      <xdr:colOff>38100</xdr:colOff>
      <xdr:row>58</xdr:row>
      <xdr:rowOff>39232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30359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133885</xdr:rowOff>
    </xdr:from>
    <xdr:to>
      <xdr:col>67</xdr:col>
      <xdr:colOff>101600</xdr:colOff>
      <xdr:row>58</xdr:row>
      <xdr:rowOff>64035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9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55162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33446</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406546"/>
          <a:ext cx="889000" cy="10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15295</xdr:rowOff>
    </xdr:from>
    <xdr:to>
      <xdr:col>71</xdr:col>
      <xdr:colOff>177800</xdr:colOff>
      <xdr:row>78</xdr:row>
      <xdr:rowOff>33446</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388395"/>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75595</xdr:rowOff>
    </xdr:from>
    <xdr:to>
      <xdr:col>72</xdr:col>
      <xdr:colOff>38100</xdr:colOff>
      <xdr:row>77</xdr:row>
      <xdr:rowOff>5745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22272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77059</xdr:rowOff>
    </xdr:from>
    <xdr:to>
      <xdr:col>67</xdr:col>
      <xdr:colOff>101600</xdr:colOff>
      <xdr:row>77</xdr:row>
      <xdr:rowOff>7209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23736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154096</xdr:rowOff>
    </xdr:from>
    <xdr:to>
      <xdr:col>72</xdr:col>
      <xdr:colOff>38100</xdr:colOff>
      <xdr:row>78</xdr:row>
      <xdr:rowOff>84246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75373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135945</xdr:rowOff>
    </xdr:from>
    <xdr:to>
      <xdr:col>67</xdr:col>
      <xdr:colOff>101600</xdr:colOff>
      <xdr:row>78</xdr:row>
      <xdr:rowOff>66095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3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57222</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43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138976</xdr:rowOff>
    </xdr:from>
    <xdr:to>
      <xdr:col>85</xdr:col>
      <xdr:colOff>127000</xdr:colOff>
      <xdr:row>96</xdr:row>
      <xdr:rowOff>148120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98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138976</xdr:rowOff>
    </xdr:from>
    <xdr:to>
      <xdr:col>81</xdr:col>
      <xdr:colOff>50800</xdr:colOff>
      <xdr:row>96</xdr:row>
      <xdr:rowOff>142863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98176"/>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142863</xdr:rowOff>
    </xdr:from>
    <xdr:to>
      <xdr:col>76</xdr:col>
      <xdr:colOff>114300</xdr:colOff>
      <xdr:row>96</xdr:row>
      <xdr:rowOff>149809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02063"/>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149809</xdr:rowOff>
    </xdr:from>
    <xdr:to>
      <xdr:col>71</xdr:col>
      <xdr:colOff>177800</xdr:colOff>
      <xdr:row>96</xdr:row>
      <xdr:rowOff>151740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09009"/>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154229</xdr:rowOff>
    </xdr:from>
    <xdr:to>
      <xdr:col>72</xdr:col>
      <xdr:colOff>38100</xdr:colOff>
      <xdr:row>95</xdr:row>
      <xdr:rowOff>84379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100906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158026</xdr:rowOff>
    </xdr:from>
    <xdr:to>
      <xdr:col>67</xdr:col>
      <xdr:colOff>101600</xdr:colOff>
      <xdr:row>95</xdr:row>
      <xdr:rowOff>88176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104703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97320</xdr:rowOff>
    </xdr:from>
    <xdr:to>
      <xdr:col>85</xdr:col>
      <xdr:colOff>177800</xdr:colOff>
      <xdr:row>97</xdr:row>
      <xdr:rowOff>27470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75747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88176</xdr:rowOff>
    </xdr:from>
    <xdr:to>
      <xdr:col>81</xdr:col>
      <xdr:colOff>101600</xdr:colOff>
      <xdr:row>97</xdr:row>
      <xdr:rowOff>18326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9453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4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92063</xdr:rowOff>
    </xdr:from>
    <xdr:to>
      <xdr:col>76</xdr:col>
      <xdr:colOff>165100</xdr:colOff>
      <xdr:row>97</xdr:row>
      <xdr:rowOff>22213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13340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99009</xdr:rowOff>
    </xdr:from>
    <xdr:to>
      <xdr:col>72</xdr:col>
      <xdr:colOff>38100</xdr:colOff>
      <xdr:row>97</xdr:row>
      <xdr:rowOff>29159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20286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5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100940</xdr:rowOff>
    </xdr:from>
    <xdr:to>
      <xdr:col>67</xdr:col>
      <xdr:colOff>101600</xdr:colOff>
      <xdr:row>97</xdr:row>
      <xdr:rowOff>31090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22217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165709</xdr:rowOff>
    </xdr:from>
    <xdr:to>
      <xdr:col>102</xdr:col>
      <xdr:colOff>165100</xdr:colOff>
      <xdr:row>38</xdr:row>
      <xdr:rowOff>95859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112387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284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20777</xdr:rowOff>
    </xdr:from>
    <xdr:to>
      <xdr:col>98</xdr:col>
      <xdr:colOff>38100</xdr:colOff>
      <xdr:row>38</xdr:row>
      <xdr:rowOff>122377</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138904</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1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422,845</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円となっている。類似団体と比較して一人当たりコストが高い項目として、議会費、農林水産業費等が挙げられる。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議会費は、住民一人当たり</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3,871</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円となっており、前年度に比べ、</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円の増である。類似団体より一人当たりコストが高い主な要因として、類似団体と比較した住民一人当たり議員定数が多いことが挙げられる。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また、類似団体より一人当たりコストが高い主な要因としては、他に一部事務組合への補助費等が挙げられる。今後、新施設の建設が予定されていることから、上昇していく見込みである。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なお、</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土木費については、橋梁改修工事の皆増や道路新設改良工事、河川改修工事の増に伴い増額傾向だが、</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その他目的別費用においては、昨年度から大幅な増減はない状況であった。</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実質単年度収支については、当該年度の単年度収支がマイナスであり、更に財政調製基金の取崩しを実施したことによりマイナスとなった</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23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　また</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、実質収支比率については、</a:t>
          </a:r>
          <a:r>
            <a:rPr kumimoji="1" lang="en-US"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となり、一般的に望ましいとされる</a:t>
          </a:r>
          <a:r>
            <a:rPr kumimoji="1" lang="en-US"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程度の範囲</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内の</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状況となった。</a:t>
          </a:r>
          <a:endParaRPr lang="ja-JP" altLang="ja-JP" sz="123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3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加えて</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、財政調整基金残高は、予算編成方針に基づき原則として取崩しを抑制した予算編成を行ったことから、前年度</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と同程度</a:t>
          </a:r>
          <a:r>
            <a:rPr kumimoji="1" lang="en-US"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17.86%</a:t>
          </a:r>
          <a:r>
            <a:rPr kumimoji="1" lang="ja-JP" altLang="en-US" sz="123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ja-JP" sz="1230">
              <a:solidFill>
                <a:sysClr val="windowText" lastClr="000000"/>
              </a:solidFill>
              <a:effectLst/>
              <a:latin typeface="ＭＳ ゴシック" panose="020B0609070205080204" pitchFamily="49" charset="-128"/>
              <a:ea typeface="ＭＳ ゴシック" panose="020B0609070205080204" pitchFamily="49" charset="-128"/>
              <a:cs typeface="+mn-cs"/>
            </a:rPr>
            <a:t>。引き続き歳入の大幅な増加が見込まれない中、限られた財源の効率的・効果的な配分により、持続可能な財政運営に努める。</a:t>
          </a:r>
          <a:endParaRPr lang="ja-JP" altLang="ja-JP" sz="123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25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25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昨年度に引き続き一般会計、またそれ以外の特別会計等を含めた全ての会計において黒字となり、連結赤字比率は算出されない状況であった。</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　公営企業や公営事業については、一般会計からの法定外の繰入金に過度に依存することのない独立採算による運営を基本とした中で、各会計が引き続き健全な財政運営を行っていけるように努める。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25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元利償還金等（公債費）については、一般会計において令和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年度発債の学校教育施設等整備事業債（空調設備整備）</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、緊急防災・減災事業債（防災行政無線デジタル工事）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等に係る元金償還に伴い増額となったが、</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過去分の償還が完了したことと、</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公営企業債（公共下水道・農業集落排水）に対する繰入金が減額となった</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ことにより</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、分子全体は微減となった。</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a:p>
          <a:r>
            <a:rPr kumimoji="1" lang="en-US" altLang="ja-JP" sz="110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なお、病院事業における起債に係る事業分の償還については、東千葉メディカルセンターから支出され、特定財源に含まれるため、実質公債費比率に影響しない。</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今後は小中学校</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校舎防火シャッター改修事業</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市立図書館施設改修事業</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等に係る起債の償還開始に伴い、一般会計債について公債費の増が見込まれるとともに一部事務組合負担金も増加していくと考えられることから、財政状況を考慮した中での適切な事業選択による起債発行の抑制に取り組んで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利用していない。</a:t>
          </a:r>
          <a:endParaRPr lang="ja-JP" altLang="ja-JP" sz="1250">
            <a:effectLst/>
            <a:latin typeface="ＭＳ ゴシック" panose="020B0609070205080204" pitchFamily="49" charset="-128"/>
            <a:ea typeface="ＭＳ ゴシック" panose="020B0609070205080204" pitchFamily="49" charset="-128"/>
          </a:endParaRPr>
        </a:p>
        <a:p>
          <a:endParaRPr kumimoji="1" lang="ja-JP" altLang="en-US" sz="125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chemeClr val="tx1"/>
              </a:solidFill>
              <a:effectLst/>
              <a:latin typeface="ＭＳ ゴシック" panose="020B0609070205080204" pitchFamily="49" charset="-128"/>
              <a:ea typeface="ＭＳ ゴシック" panose="020B0609070205080204" pitchFamily="49" charset="-128"/>
              <a:cs typeface="+mn-cs"/>
            </a:rPr>
            <a:t>地方債現在高について、一般会計及び病院会計に係る地方債の償還額が発行額を上回ったため、前年度から減少した。また、公営企業債等繰入見込額については、下水道事業に係る地方債の償還が進んでいることから、将来負担額も減少傾向にある。</a:t>
          </a:r>
          <a:endParaRPr lang="ja-JP" altLang="ja-JP" sz="125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50">
              <a:solidFill>
                <a:schemeClr val="tx1"/>
              </a:solidFill>
              <a:effectLst/>
              <a:latin typeface="ＭＳ ゴシック" panose="020B0609070205080204" pitchFamily="49" charset="-128"/>
              <a:ea typeface="ＭＳ ゴシック" panose="020B0609070205080204" pitchFamily="49" charset="-128"/>
              <a:cs typeface="+mn-cs"/>
            </a:rPr>
            <a:t>　一方、設立法人等の負債額等負担見込額については、</a:t>
          </a:r>
          <a:r>
            <a:rPr kumimoji="1" lang="ja-JP" altLang="en-US" sz="125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25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250">
              <a:solidFill>
                <a:schemeClr val="tx1"/>
              </a:solidFill>
              <a:effectLst/>
              <a:latin typeface="ＭＳ ゴシック" panose="020B0609070205080204" pitchFamily="49" charset="-128"/>
              <a:ea typeface="ＭＳ ゴシック" panose="020B0609070205080204" pitchFamily="49" charset="-128"/>
              <a:cs typeface="+mn-cs"/>
            </a:rPr>
            <a:t>年度大幅に減少したものの、繰越欠損があることから</a:t>
          </a:r>
          <a:r>
            <a:rPr kumimoji="1" lang="ja-JP" altLang="ja-JP" sz="1250">
              <a:solidFill>
                <a:schemeClr val="tx1"/>
              </a:solidFill>
              <a:effectLst/>
              <a:latin typeface="ＭＳ ゴシック" panose="020B0609070205080204" pitchFamily="49" charset="-128"/>
              <a:ea typeface="ＭＳ ゴシック" panose="020B0609070205080204" pitchFamily="49" charset="-128"/>
              <a:cs typeface="+mn-cs"/>
            </a:rPr>
            <a:t>、今後も運営状況について注視していく必要がある。</a:t>
          </a:r>
          <a:endParaRPr lang="ja-JP" altLang="ja-JP" sz="125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chemeClr val="tx1"/>
              </a:solidFill>
              <a:effectLst/>
              <a:latin typeface="ＭＳ ゴシック" panose="020B0609070205080204" pitchFamily="49" charset="-128"/>
              <a:ea typeface="ＭＳ ゴシック" panose="020B0609070205080204" pitchFamily="49" charset="-128"/>
              <a:cs typeface="+mn-cs"/>
            </a:rPr>
            <a:t>充当可能財源等については、財政調整基金等の</a:t>
          </a:r>
          <a:r>
            <a:rPr kumimoji="1" lang="ja-JP" altLang="en-US" sz="1250">
              <a:solidFill>
                <a:schemeClr val="tx1"/>
              </a:solidFill>
              <a:effectLst/>
              <a:latin typeface="ＭＳ ゴシック" panose="020B0609070205080204" pitchFamily="49" charset="-128"/>
              <a:ea typeface="ＭＳ ゴシック" panose="020B0609070205080204" pitchFamily="49" charset="-128"/>
              <a:cs typeface="+mn-cs"/>
            </a:rPr>
            <a:t>減少</a:t>
          </a:r>
          <a:r>
            <a:rPr kumimoji="1" lang="ja-JP" altLang="ja-JP" sz="1250">
              <a:solidFill>
                <a:schemeClr val="tx1"/>
              </a:solidFill>
              <a:effectLst/>
              <a:latin typeface="ＭＳ ゴシック" panose="020B0609070205080204" pitchFamily="49" charset="-128"/>
              <a:ea typeface="ＭＳ ゴシック" panose="020B0609070205080204" pitchFamily="49" charset="-128"/>
              <a:cs typeface="+mn-cs"/>
            </a:rPr>
            <a:t>により充当可能基金が</a:t>
          </a:r>
          <a:r>
            <a:rPr kumimoji="1" lang="ja-JP" altLang="en-US" sz="1250">
              <a:solidFill>
                <a:schemeClr val="tx1"/>
              </a:solidFill>
              <a:effectLst/>
              <a:latin typeface="ＭＳ ゴシック" panose="020B0609070205080204" pitchFamily="49" charset="-128"/>
              <a:ea typeface="ＭＳ ゴシック" panose="020B0609070205080204" pitchFamily="49" charset="-128"/>
              <a:cs typeface="+mn-cs"/>
            </a:rPr>
            <a:t>減となっており、</a:t>
          </a:r>
          <a:r>
            <a:rPr kumimoji="1" lang="ja-JP" altLang="ja-JP" sz="1250">
              <a:solidFill>
                <a:schemeClr val="tx1"/>
              </a:solidFill>
              <a:effectLst/>
              <a:latin typeface="ＭＳ ゴシック" panose="020B0609070205080204" pitchFamily="49" charset="-128"/>
              <a:ea typeface="ＭＳ ゴシック" panose="020B0609070205080204" pitchFamily="49" charset="-128"/>
              <a:cs typeface="+mn-cs"/>
            </a:rPr>
            <a:t>充当可能特定歳入や基準財政需要額算入見込額</a:t>
          </a:r>
          <a:r>
            <a:rPr kumimoji="1" lang="ja-JP" altLang="en-US" sz="1250">
              <a:solidFill>
                <a:schemeClr val="tx1"/>
              </a:solidFill>
              <a:effectLst/>
              <a:latin typeface="ＭＳ ゴシック" panose="020B0609070205080204" pitchFamily="49" charset="-128"/>
              <a:ea typeface="ＭＳ ゴシック" panose="020B0609070205080204" pitchFamily="49" charset="-128"/>
              <a:cs typeface="+mn-cs"/>
            </a:rPr>
            <a:t>も</a:t>
          </a:r>
          <a:r>
            <a:rPr kumimoji="1" lang="ja-JP" altLang="ja-JP" sz="1250">
              <a:solidFill>
                <a:schemeClr val="tx1"/>
              </a:solidFill>
              <a:effectLst/>
              <a:latin typeface="ＭＳ ゴシック" panose="020B0609070205080204" pitchFamily="49" charset="-128"/>
              <a:ea typeface="ＭＳ ゴシック" panose="020B0609070205080204" pitchFamily="49" charset="-128"/>
              <a:cs typeface="+mn-cs"/>
            </a:rPr>
            <a:t>減少しており、引き続き歳出の削減等により財源の確保に努める必要がある。</a:t>
          </a:r>
          <a:endParaRPr lang="ja-JP" altLang="ja-JP" sz="12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歳入不足を補うための財政調整基金は、取崩し抑制を原則とした予算編成</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を実施したが、</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104</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、東千葉メディカルセンター整備事業基金は、地方独立行政法人東金九十九里地域医療センター事業への充当により</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165</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rgbClr val="FF0000"/>
            </a:solidFill>
            <a:effectLst/>
            <a:latin typeface="ＭＳ ゴシック" panose="020B0609070205080204" pitchFamily="49" charset="-128"/>
            <a:ea typeface="ＭＳ ゴシック" panose="020B0609070205080204" pitchFamily="49" charset="-128"/>
            <a:cs typeface="+mn-cs"/>
          </a:endParaRPr>
        </a:p>
        <a:p>
          <a:endParaRPr lang="ja-JP" altLang="ja-JP" sz="125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財政調整基金については、財政基盤立て直しの維持として、引き続き繰入れをせず編成するため事業目的や成果目標を踏まえ、既存事業・予算の見直しを継続する。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　東千葉メディカルセンター整備事業基金は原資となる県交付金の交付が</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で終了したことから、今後も病院事業債の償還額に応じ取り崩していくため、減少していく見込みである。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・東千葉メディカルセンター整備事業基金：東千葉メディカルセンター整備事業交付金（千葉県からの交付金）を原資としたもので、地方独立行政</a:t>
          </a:r>
          <a:endParaRPr kumimoji="1" lang="en-US" altLang="ja-JP" sz="12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法人東金九十九里地域医療センターが行った東千葉メディカルセンターの整備に係る病院事業債（平成</a:t>
          </a:r>
          <a:r>
            <a:rPr kumimoji="1" lang="en-US"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年度発行分まで）の償還</a:t>
          </a:r>
          <a:endParaRPr kumimoji="1" lang="en-US" altLang="ja-JP" sz="12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の財源に充てるもの</a:t>
          </a:r>
          <a:endParaRPr lang="ja-JP" altLang="ja-JP" sz="125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・東金市社会福祉事業基金：市の社会福祉に資する事業へ支出するもの</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・みどりのふるさと基金：ふるさと東金に残された豊かな緑と水辺を、市民、事業者及び行政が一体となって保全を図り、貴重なみどりと水辺の保全、良好</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な都市環境を形成の目的を達成するためのもの</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・東千葉メディカルセンター整備事業基金：減少の要因としては、地方独立行政法人東金九十九里地域医療センターが行った東千葉メディカルセン</a:t>
          </a:r>
          <a:endParaRPr kumimoji="1" lang="en-US" altLang="ja-JP" sz="12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ターの整備に係る病院事業債の償還の財源に充てるため、取崩しを行ったことによる。</a:t>
          </a:r>
          <a:endParaRPr lang="ja-JP" altLang="ja-JP" sz="125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・東金市社会福祉事業基金：新たな充当先として子育てスタート支援事業を加えたことなどによる。</a:t>
          </a:r>
          <a:endParaRPr kumimoji="0" lang="ja-JP" altLang="ja-JP" sz="12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・みどりのふるさと基金：ふるさと納税による寄附金の増である。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・東千葉メディカルセンター整備事業基金：病院事業債の償還の財源に充てる。</a:t>
          </a:r>
          <a:endParaRPr kumimoji="1" lang="en-US" altLang="ja-JP" sz="12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・社会福祉事業基金：市の社会福祉に資する事業への支出</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を継続していく。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・みどりのふるさと基金：公園施設等の維持管理、健康で安全かつ快適な都市環境の創出と緑地の保全や緑化の推進事業を目的とした事業に活用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財政調整基金については、令和元年度以降、財政調整基金からの繰入れをせずに当初予算を編成しており、今年度についても、予算編成方針に基づき、可能な限り同基金を取り崩すことなく編成した</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が、物価高騰対策等に係る取崩しにより</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残高は</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rgbClr val="FF0000"/>
            </a:solidFill>
            <a:effectLst/>
            <a:latin typeface="ＭＳ ゴシック" panose="020B0609070205080204" pitchFamily="49" charset="-128"/>
            <a:ea typeface="ＭＳ ゴシック" panose="020B0609070205080204" pitchFamily="49" charset="-128"/>
            <a:cs typeface="+mn-cs"/>
          </a:endParaRPr>
        </a:p>
        <a:p>
          <a:endParaRPr lang="ja-JP" altLang="ja-JP" sz="125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残高は、目標とする一定額の水準に達したが、市の公共施設・公用施設等において更新時期となるものが多数あることから、今後も引き続き原則として財政調整基金に頼らない予算を編成する。</a:t>
          </a:r>
          <a:endParaRPr lang="ja-JP" altLang="ja-JP" sz="12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積み増す予定なし</a:t>
          </a:r>
          <a:endParaRPr lang="ja-JP" altLang="ja-JP" sz="1250">
            <a:effectLst/>
            <a:latin typeface="ＭＳ ゴシック" panose="020B0609070205080204" pitchFamily="49" charset="-128"/>
            <a:ea typeface="ＭＳ ゴシック" panose="020B0609070205080204" pitchFamily="49" charset="-128"/>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2"/>
      <c r="DK1" s="172"/>
      <c r="DL1" s="172"/>
      <c r="DM1" s="172"/>
      <c r="DN1" s="172"/>
      <c r="DO1" s="172"/>
    </row>
    <row r="2" spans="1:119" ht="24" thickBot="1" x14ac:dyDescent="0.25">
      <c r="B2" s="173" t="s">
        <v>77</v>
      </c>
      <c r="C2" s="173"/>
      <c r="D2" s="174"/>
    </row>
    <row r="3" spans="1:119" ht="18.75" customHeight="1" thickBot="1" x14ac:dyDescent="0.25">
      <c r="A3" s="172"/>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2"/>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24654976</v>
      </c>
      <c r="BO4" s="436"/>
      <c r="BP4" s="436"/>
      <c r="BQ4" s="436"/>
      <c r="BR4" s="436"/>
      <c r="BS4" s="436"/>
      <c r="BT4" s="436"/>
      <c r="BU4" s="437"/>
      <c r="BV4" s="435">
        <v>23009170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4.4000000000000004</v>
      </c>
      <c r="CU4" s="576"/>
      <c r="CV4" s="576"/>
      <c r="CW4" s="576"/>
      <c r="CX4" s="576"/>
      <c r="CY4" s="576"/>
      <c r="CZ4" s="576"/>
      <c r="DA4" s="577"/>
      <c r="DB4" s="575">
        <v>7.6</v>
      </c>
      <c r="DC4" s="576"/>
      <c r="DD4" s="576"/>
      <c r="DE4" s="576"/>
      <c r="DF4" s="576"/>
      <c r="DG4" s="576"/>
      <c r="DH4" s="576"/>
      <c r="DI4" s="577"/>
    </row>
    <row r="5" spans="1:119" ht="18.75" customHeight="1" x14ac:dyDescent="0.2">
      <c r="A5" s="172"/>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24045924</v>
      </c>
      <c r="BO5" s="407"/>
      <c r="BP5" s="407"/>
      <c r="BQ5" s="407"/>
      <c r="BR5" s="407"/>
      <c r="BS5" s="407"/>
      <c r="BT5" s="407"/>
      <c r="BU5" s="408"/>
      <c r="BV5" s="406">
        <v>21974200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88.9</v>
      </c>
      <c r="CU5" s="404"/>
      <c r="CV5" s="404"/>
      <c r="CW5" s="404"/>
      <c r="CX5" s="404"/>
      <c r="CY5" s="404"/>
      <c r="CZ5" s="404"/>
      <c r="DA5" s="405"/>
      <c r="DB5" s="403">
        <v>86.8</v>
      </c>
      <c r="DC5" s="404"/>
      <c r="DD5" s="404"/>
      <c r="DE5" s="404"/>
      <c r="DF5" s="404"/>
      <c r="DG5" s="404"/>
      <c r="DH5" s="404"/>
      <c r="DI5" s="405"/>
    </row>
    <row r="6" spans="1:119" ht="18.75" customHeight="1" x14ac:dyDescent="0.2">
      <c r="A6" s="172"/>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609052</v>
      </c>
      <c r="BO6" s="407"/>
      <c r="BP6" s="407"/>
      <c r="BQ6" s="407"/>
      <c r="BR6" s="407"/>
      <c r="BS6" s="407"/>
      <c r="BT6" s="407"/>
      <c r="BU6" s="408"/>
      <c r="BV6" s="406">
        <v>1034970</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89.7</v>
      </c>
      <c r="CU6" s="550"/>
      <c r="CV6" s="550"/>
      <c r="CW6" s="550"/>
      <c r="CX6" s="550"/>
      <c r="CY6" s="550"/>
      <c r="CZ6" s="550"/>
      <c r="DA6" s="551"/>
      <c r="DB6" s="549">
        <v>88.8</v>
      </c>
      <c r="DC6" s="550"/>
      <c r="DD6" s="550"/>
      <c r="DE6" s="550"/>
      <c r="DF6" s="550"/>
      <c r="DG6" s="550"/>
      <c r="DH6" s="550"/>
      <c r="DI6" s="551"/>
    </row>
    <row r="7" spans="1:119" ht="18.75" customHeight="1" x14ac:dyDescent="0.2">
      <c r="A7" s="172"/>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14944</v>
      </c>
      <c r="BO7" s="407"/>
      <c r="BP7" s="407"/>
      <c r="BQ7" s="407"/>
      <c r="BR7" s="407"/>
      <c r="BS7" s="407"/>
      <c r="BT7" s="407"/>
      <c r="BU7" s="408"/>
      <c r="BV7" s="406">
        <v>24866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13508497</v>
      </c>
      <c r="CU7" s="407"/>
      <c r="CV7" s="407"/>
      <c r="CW7" s="407"/>
      <c r="CX7" s="407"/>
      <c r="CY7" s="407"/>
      <c r="CZ7" s="407"/>
      <c r="DA7" s="408"/>
      <c r="DB7" s="406">
        <v>13331986</v>
      </c>
      <c r="DC7" s="407"/>
      <c r="DD7" s="407"/>
      <c r="DE7" s="407"/>
      <c r="DF7" s="407"/>
      <c r="DG7" s="407"/>
      <c r="DH7" s="407"/>
      <c r="DI7" s="408"/>
    </row>
    <row r="8" spans="1:119" ht="18.75" customHeight="1" thickBot="1" x14ac:dyDescent="0.25">
      <c r="A8" s="172"/>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594108</v>
      </c>
      <c r="BO8" s="407"/>
      <c r="BP8" s="407"/>
      <c r="BQ8" s="407"/>
      <c r="BR8" s="407"/>
      <c r="BS8" s="407"/>
      <c r="BT8" s="407"/>
      <c r="BU8" s="408"/>
      <c r="BV8" s="406">
        <v>1010104</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0.65</v>
      </c>
      <c r="CU8" s="510"/>
      <c r="CV8" s="510"/>
      <c r="CW8" s="510"/>
      <c r="CX8" s="510"/>
      <c r="CY8" s="510"/>
      <c r="CZ8" s="510"/>
      <c r="DA8" s="511"/>
      <c r="DB8" s="509">
        <v>0.67</v>
      </c>
      <c r="DC8" s="510"/>
      <c r="DD8" s="510"/>
      <c r="DE8" s="510"/>
      <c r="DF8" s="510"/>
      <c r="DG8" s="510"/>
      <c r="DH8" s="510"/>
      <c r="DI8" s="511"/>
    </row>
    <row r="9" spans="1:119" ht="18.75" customHeight="1" thickBot="1" x14ac:dyDescent="0.25">
      <c r="A9" s="172"/>
      <c r="B9" s="538" t="s">
        <v>106</v>
      </c>
      <c r="C9" s="539"/>
      <c r="D9" s="539"/>
      <c r="E9" s="539"/>
      <c r="F9" s="539"/>
      <c r="G9" s="539"/>
      <c r="H9" s="539"/>
      <c r="I9" s="539"/>
      <c r="J9" s="539"/>
      <c r="K9" s="457"/>
      <c r="L9" s="540" t="s">
        <v>107</v>
      </c>
      <c r="M9" s="541"/>
      <c r="N9" s="541"/>
      <c r="O9" s="541"/>
      <c r="P9" s="541"/>
      <c r="Q9" s="542"/>
      <c r="R9" s="543">
        <v>58219</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-415996</v>
      </c>
      <c r="BO9" s="407"/>
      <c r="BP9" s="407"/>
      <c r="BQ9" s="407"/>
      <c r="BR9" s="407"/>
      <c r="BS9" s="407"/>
      <c r="BT9" s="407"/>
      <c r="BU9" s="408"/>
      <c r="BV9" s="406">
        <v>-259021</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9.6999999999999993</v>
      </c>
      <c r="CU9" s="404"/>
      <c r="CV9" s="404"/>
      <c r="CW9" s="404"/>
      <c r="CX9" s="404"/>
      <c r="CY9" s="404"/>
      <c r="CZ9" s="404"/>
      <c r="DA9" s="405"/>
      <c r="DB9" s="403">
        <v>9.6</v>
      </c>
      <c r="DC9" s="404"/>
      <c r="DD9" s="404"/>
      <c r="DE9" s="404"/>
      <c r="DF9" s="404"/>
      <c r="DG9" s="404"/>
      <c r="DH9" s="404"/>
      <c r="DI9" s="405"/>
    </row>
    <row r="10" spans="1:119" ht="18.75" customHeight="1" thickBot="1" x14ac:dyDescent="0.25">
      <c r="A10" s="172"/>
      <c r="B10" s="538"/>
      <c r="C10" s="539"/>
      <c r="D10" s="539"/>
      <c r="E10" s="539"/>
      <c r="F10" s="539"/>
      <c r="G10" s="539"/>
      <c r="H10" s="539"/>
      <c r="I10" s="539"/>
      <c r="J10" s="539"/>
      <c r="K10" s="457"/>
      <c r="L10" s="362" t="s">
        <v>112</v>
      </c>
      <c r="M10" s="363"/>
      <c r="N10" s="363"/>
      <c r="O10" s="363"/>
      <c r="P10" s="363"/>
      <c r="Q10" s="364"/>
      <c r="R10" s="359">
        <v>60652</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15806</v>
      </c>
      <c r="BO10" s="407"/>
      <c r="BP10" s="407"/>
      <c r="BQ10" s="407"/>
      <c r="BR10" s="407"/>
      <c r="BS10" s="407"/>
      <c r="BT10" s="407"/>
      <c r="BU10" s="408"/>
      <c r="BV10" s="406">
        <v>15121</v>
      </c>
      <c r="BW10" s="407"/>
      <c r="BX10" s="407"/>
      <c r="BY10" s="407"/>
      <c r="BZ10" s="407"/>
      <c r="CA10" s="407"/>
      <c r="CB10" s="407"/>
      <c r="CC10" s="408"/>
      <c r="CD10" s="175" t="s">
        <v>115</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2"/>
      <c r="B12" s="512" t="s">
        <v>122</v>
      </c>
      <c r="C12" s="513"/>
      <c r="D12" s="513"/>
      <c r="E12" s="513"/>
      <c r="F12" s="513"/>
      <c r="G12" s="513"/>
      <c r="H12" s="513"/>
      <c r="I12" s="513"/>
      <c r="J12" s="513"/>
      <c r="K12" s="514"/>
      <c r="L12" s="521" t="s">
        <v>123</v>
      </c>
      <c r="M12" s="522"/>
      <c r="N12" s="522"/>
      <c r="O12" s="522"/>
      <c r="P12" s="522"/>
      <c r="Q12" s="523"/>
      <c r="R12" s="524">
        <v>56867</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720000</v>
      </c>
      <c r="BO12" s="407"/>
      <c r="BP12" s="407"/>
      <c r="BQ12" s="407"/>
      <c r="BR12" s="407"/>
      <c r="BS12" s="407"/>
      <c r="BT12" s="407"/>
      <c r="BU12" s="408"/>
      <c r="BV12" s="406">
        <v>60000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2"/>
      <c r="B13" s="515"/>
      <c r="C13" s="516"/>
      <c r="D13" s="516"/>
      <c r="E13" s="516"/>
      <c r="F13" s="516"/>
      <c r="G13" s="516"/>
      <c r="H13" s="516"/>
      <c r="I13" s="516"/>
      <c r="J13" s="516"/>
      <c r="K13" s="517"/>
      <c r="L13" s="181"/>
      <c r="M13" s="490" t="s">
        <v>129</v>
      </c>
      <c r="N13" s="491"/>
      <c r="O13" s="491"/>
      <c r="P13" s="491"/>
      <c r="Q13" s="492"/>
      <c r="R13" s="493">
        <v>54918</v>
      </c>
      <c r="S13" s="494"/>
      <c r="T13" s="494"/>
      <c r="U13" s="494"/>
      <c r="V13" s="495"/>
      <c r="W13" s="496" t="s">
        <v>130</v>
      </c>
      <c r="X13" s="392"/>
      <c r="Y13" s="392"/>
      <c r="Z13" s="392"/>
      <c r="AA13" s="392"/>
      <c r="AB13" s="393"/>
      <c r="AC13" s="359">
        <v>1444</v>
      </c>
      <c r="AD13" s="360"/>
      <c r="AE13" s="360"/>
      <c r="AF13" s="360"/>
      <c r="AG13" s="361"/>
      <c r="AH13" s="359">
        <v>1658</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-1120190</v>
      </c>
      <c r="BO13" s="407"/>
      <c r="BP13" s="407"/>
      <c r="BQ13" s="407"/>
      <c r="BR13" s="407"/>
      <c r="BS13" s="407"/>
      <c r="BT13" s="407"/>
      <c r="BU13" s="408"/>
      <c r="BV13" s="406">
        <v>-303900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3.1</v>
      </c>
      <c r="CU13" s="404"/>
      <c r="CV13" s="404"/>
      <c r="CW13" s="404"/>
      <c r="CX13" s="404"/>
      <c r="CY13" s="404"/>
      <c r="CZ13" s="404"/>
      <c r="DA13" s="405"/>
      <c r="DB13" s="403">
        <v>3.1</v>
      </c>
      <c r="DC13" s="404"/>
      <c r="DD13" s="404"/>
      <c r="DE13" s="404"/>
      <c r="DF13" s="404"/>
      <c r="DG13" s="404"/>
      <c r="DH13" s="404"/>
      <c r="DI13" s="405"/>
    </row>
    <row r="14" spans="1:119" ht="18.75" customHeight="1" thickBot="1" x14ac:dyDescent="0.25">
      <c r="A14" s="172"/>
      <c r="B14" s="515"/>
      <c r="C14" s="516"/>
      <c r="D14" s="516"/>
      <c r="E14" s="516"/>
      <c r="F14" s="516"/>
      <c r="G14" s="516"/>
      <c r="H14" s="516"/>
      <c r="I14" s="516"/>
      <c r="J14" s="516"/>
      <c r="K14" s="517"/>
      <c r="L14" s="480" t="s">
        <v>135</v>
      </c>
      <c r="M14" s="533"/>
      <c r="N14" s="533"/>
      <c r="O14" s="533"/>
      <c r="P14" s="533"/>
      <c r="Q14" s="534"/>
      <c r="R14" s="493">
        <v>57268</v>
      </c>
      <c r="S14" s="494"/>
      <c r="T14" s="494"/>
      <c r="U14" s="494"/>
      <c r="V14" s="495"/>
      <c r="W14" s="497"/>
      <c r="X14" s="395"/>
      <c r="Y14" s="395"/>
      <c r="Z14" s="395"/>
      <c r="AA14" s="395"/>
      <c r="AB14" s="396"/>
      <c r="AC14" s="486">
        <v>5.6</v>
      </c>
      <c r="AD14" s="487"/>
      <c r="AE14" s="487"/>
      <c r="AF14" s="487"/>
      <c r="AG14" s="488"/>
      <c r="AH14" s="486">
        <v>6.2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23.6</v>
      </c>
      <c r="CU14" s="504"/>
      <c r="CV14" s="504"/>
      <c r="CW14" s="504"/>
      <c r="CX14" s="504"/>
      <c r="CY14" s="504"/>
      <c r="CZ14" s="504"/>
      <c r="DA14" s="505"/>
      <c r="DB14" s="503">
        <v>12.9</v>
      </c>
      <c r="DC14" s="504"/>
      <c r="DD14" s="504"/>
      <c r="DE14" s="504"/>
      <c r="DF14" s="504"/>
      <c r="DG14" s="504"/>
      <c r="DH14" s="504"/>
      <c r="DI14" s="505"/>
    </row>
    <row r="15" spans="1:119" ht="18.75" customHeight="1" x14ac:dyDescent="0.2">
      <c r="A15" s="172"/>
      <c r="B15" s="515"/>
      <c r="C15" s="516"/>
      <c r="D15" s="516"/>
      <c r="E15" s="516"/>
      <c r="F15" s="516"/>
      <c r="G15" s="516"/>
      <c r="H15" s="516"/>
      <c r="I15" s="516"/>
      <c r="J15" s="516"/>
      <c r="K15" s="517"/>
      <c r="L15" s="181"/>
      <c r="M15" s="490" t="s">
        <v>129</v>
      </c>
      <c r="N15" s="491"/>
      <c r="O15" s="491"/>
      <c r="P15" s="491"/>
      <c r="Q15" s="492"/>
      <c r="R15" s="493">
        <v>55391</v>
      </c>
      <c r="S15" s="494"/>
      <c r="T15" s="494"/>
      <c r="U15" s="494"/>
      <c r="V15" s="495"/>
      <c r="W15" s="496" t="s">
        <v>137</v>
      </c>
      <c r="X15" s="392"/>
      <c r="Y15" s="392"/>
      <c r="Z15" s="392"/>
      <c r="AA15" s="392"/>
      <c r="AB15" s="393"/>
      <c r="AC15" s="359">
        <v>5819</v>
      </c>
      <c r="AD15" s="360"/>
      <c r="AE15" s="360"/>
      <c r="AF15" s="360"/>
      <c r="AG15" s="361"/>
      <c r="AH15" s="359">
        <v>6048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7466101</v>
      </c>
      <c r="BO15" s="436"/>
      <c r="BP15" s="436"/>
      <c r="BQ15" s="436"/>
      <c r="BR15" s="436"/>
      <c r="BS15" s="436"/>
      <c r="BT15" s="436"/>
      <c r="BU15" s="437"/>
      <c r="BV15" s="435">
        <v>7267721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22.4</v>
      </c>
      <c r="AD16" s="487"/>
      <c r="AE16" s="487"/>
      <c r="AF16" s="487"/>
      <c r="AG16" s="488"/>
      <c r="AH16" s="486">
        <v>22.6</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11439397</v>
      </c>
      <c r="BO16" s="407"/>
      <c r="BP16" s="407"/>
      <c r="BQ16" s="407"/>
      <c r="BR16" s="407"/>
      <c r="BS16" s="407"/>
      <c r="BT16" s="407"/>
      <c r="BU16" s="408"/>
      <c r="BV16" s="406">
        <v>11127873</v>
      </c>
      <c r="BW16" s="407"/>
      <c r="BX16" s="407"/>
      <c r="BY16" s="407"/>
      <c r="BZ16" s="407"/>
      <c r="CA16" s="407"/>
      <c r="CB16" s="407"/>
      <c r="CC16" s="408"/>
      <c r="CD16" s="185"/>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2"/>
      <c r="B17" s="518"/>
      <c r="C17" s="519"/>
      <c r="D17" s="519"/>
      <c r="E17" s="519"/>
      <c r="F17" s="519"/>
      <c r="G17" s="519"/>
      <c r="H17" s="519"/>
      <c r="I17" s="519"/>
      <c r="J17" s="519"/>
      <c r="K17" s="520"/>
      <c r="L17" s="186"/>
      <c r="M17" s="499" t="s">
        <v>143</v>
      </c>
      <c r="N17" s="500"/>
      <c r="O17" s="500"/>
      <c r="P17" s="500"/>
      <c r="Q17" s="501"/>
      <c r="R17" s="483" t="s">
        <v>144</v>
      </c>
      <c r="S17" s="484"/>
      <c r="T17" s="484"/>
      <c r="U17" s="484"/>
      <c r="V17" s="485"/>
      <c r="W17" s="496" t="s">
        <v>145</v>
      </c>
      <c r="X17" s="392"/>
      <c r="Y17" s="392"/>
      <c r="Z17" s="392"/>
      <c r="AA17" s="392"/>
      <c r="AB17" s="393"/>
      <c r="AC17" s="359">
        <v>18736</v>
      </c>
      <c r="AD17" s="360"/>
      <c r="AE17" s="360"/>
      <c r="AF17" s="360"/>
      <c r="AG17" s="361"/>
      <c r="AH17" s="359">
        <v>19100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9401625</v>
      </c>
      <c r="BO17" s="407"/>
      <c r="BP17" s="407"/>
      <c r="BQ17" s="407"/>
      <c r="BR17" s="407"/>
      <c r="BS17" s="407"/>
      <c r="BT17" s="407"/>
      <c r="BU17" s="408"/>
      <c r="BV17" s="406">
        <v>9156972</v>
      </c>
      <c r="BW17" s="407"/>
      <c r="BX17" s="407"/>
      <c r="BY17" s="407"/>
      <c r="BZ17" s="407"/>
      <c r="CA17" s="407"/>
      <c r="CB17" s="407"/>
      <c r="CC17" s="408"/>
      <c r="CD17" s="185"/>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2"/>
      <c r="B18" s="456" t="s">
        <v>147</v>
      </c>
      <c r="C18" s="457"/>
      <c r="D18" s="457"/>
      <c r="E18" s="458"/>
      <c r="F18" s="458"/>
      <c r="G18" s="458"/>
      <c r="H18" s="458"/>
      <c r="I18" s="458"/>
      <c r="J18" s="458"/>
      <c r="K18" s="458"/>
      <c r="L18" s="459">
        <v>89.12</v>
      </c>
      <c r="M18" s="459"/>
      <c r="N18" s="459"/>
      <c r="O18" s="459"/>
      <c r="P18" s="459"/>
      <c r="Q18" s="459"/>
      <c r="R18" s="460"/>
      <c r="S18" s="460"/>
      <c r="T18" s="460"/>
      <c r="U18" s="460"/>
      <c r="V18" s="461"/>
      <c r="W18" s="477"/>
      <c r="X18" s="478"/>
      <c r="Y18" s="478"/>
      <c r="Z18" s="478"/>
      <c r="AA18" s="478"/>
      <c r="AB18" s="502"/>
      <c r="AC18" s="376">
        <v>72.099999999999994</v>
      </c>
      <c r="AD18" s="377"/>
      <c r="AE18" s="377"/>
      <c r="AF18" s="377"/>
      <c r="AG18" s="462"/>
      <c r="AH18" s="376">
        <v>71.3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12128183</v>
      </c>
      <c r="BO18" s="407"/>
      <c r="BP18" s="407"/>
      <c r="BQ18" s="407"/>
      <c r="BR18" s="407"/>
      <c r="BS18" s="407"/>
      <c r="BT18" s="407"/>
      <c r="BU18" s="408"/>
      <c r="BV18" s="406">
        <v>11894145</v>
      </c>
      <c r="BW18" s="407"/>
      <c r="BX18" s="407"/>
      <c r="BY18" s="407"/>
      <c r="BZ18" s="407"/>
      <c r="CA18" s="407"/>
      <c r="CB18" s="407"/>
      <c r="CC18" s="408"/>
      <c r="CD18" s="185"/>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2"/>
      <c r="B19" s="456" t="s">
        <v>149</v>
      </c>
      <c r="C19" s="457"/>
      <c r="D19" s="457"/>
      <c r="E19" s="458"/>
      <c r="F19" s="458"/>
      <c r="G19" s="458"/>
      <c r="H19" s="458"/>
      <c r="I19" s="458"/>
      <c r="J19" s="458"/>
      <c r="K19" s="458"/>
      <c r="L19" s="466">
        <v>653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15579143</v>
      </c>
      <c r="BO19" s="407"/>
      <c r="BP19" s="407"/>
      <c r="BQ19" s="407"/>
      <c r="BR19" s="407"/>
      <c r="BS19" s="407"/>
      <c r="BT19" s="407"/>
      <c r="BU19" s="408"/>
      <c r="BV19" s="406">
        <v>15913374</v>
      </c>
      <c r="BW19" s="407"/>
      <c r="BX19" s="407"/>
      <c r="BY19" s="407"/>
      <c r="BZ19" s="407"/>
      <c r="CA19" s="407"/>
      <c r="CB19" s="407"/>
      <c r="CC19" s="408"/>
      <c r="CD19" s="185"/>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2"/>
      <c r="B20" s="456" t="s">
        <v>151</v>
      </c>
      <c r="C20" s="457"/>
      <c r="D20" s="457"/>
      <c r="E20" s="458"/>
      <c r="F20" s="458"/>
      <c r="G20" s="458"/>
      <c r="H20" s="458"/>
      <c r="I20" s="458"/>
      <c r="J20" s="458"/>
      <c r="K20" s="458"/>
      <c r="L20" s="466">
        <v>25403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5"/>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2"/>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5"/>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2"/>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19375534</v>
      </c>
      <c r="BO22" s="436"/>
      <c r="BP22" s="436"/>
      <c r="BQ22" s="436"/>
      <c r="BR22" s="436"/>
      <c r="BS22" s="436"/>
      <c r="BT22" s="436"/>
      <c r="BU22" s="437"/>
      <c r="BV22" s="435">
        <v>19785908</v>
      </c>
      <c r="BW22" s="436"/>
      <c r="BX22" s="436"/>
      <c r="BY22" s="436"/>
      <c r="BZ22" s="436"/>
      <c r="CA22" s="436"/>
      <c r="CB22" s="436"/>
      <c r="CC22" s="437"/>
      <c r="CD22" s="185"/>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2"/>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18294056</v>
      </c>
      <c r="BO23" s="407"/>
      <c r="BP23" s="407"/>
      <c r="BQ23" s="407"/>
      <c r="BR23" s="407"/>
      <c r="BS23" s="407"/>
      <c r="BT23" s="407"/>
      <c r="BU23" s="408"/>
      <c r="BV23" s="406">
        <v>18676889</v>
      </c>
      <c r="BW23" s="407"/>
      <c r="BX23" s="407"/>
      <c r="BY23" s="407"/>
      <c r="BZ23" s="407"/>
      <c r="CA23" s="407"/>
      <c r="CB23" s="407"/>
      <c r="CC23" s="408"/>
      <c r="CD23" s="185"/>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2"/>
      <c r="B24" s="385"/>
      <c r="C24" s="386"/>
      <c r="D24" s="387"/>
      <c r="E24" s="362" t="s">
        <v>161</v>
      </c>
      <c r="F24" s="363"/>
      <c r="G24" s="363"/>
      <c r="H24" s="363"/>
      <c r="I24" s="363"/>
      <c r="J24" s="363"/>
      <c r="K24" s="364"/>
      <c r="L24" s="359">
        <v>1</v>
      </c>
      <c r="M24" s="360"/>
      <c r="N24" s="360"/>
      <c r="O24" s="360"/>
      <c r="P24" s="361"/>
      <c r="Q24" s="359">
        <v>8500</v>
      </c>
      <c r="R24" s="360"/>
      <c r="S24" s="360"/>
      <c r="T24" s="360"/>
      <c r="U24" s="360"/>
      <c r="V24" s="361"/>
      <c r="W24" s="449"/>
      <c r="X24" s="386"/>
      <c r="Y24" s="387"/>
      <c r="Z24" s="362" t="s">
        <v>162</v>
      </c>
      <c r="AA24" s="363"/>
      <c r="AB24" s="363"/>
      <c r="AC24" s="363"/>
      <c r="AD24" s="363"/>
      <c r="AE24" s="363"/>
      <c r="AF24" s="363"/>
      <c r="AG24" s="364"/>
      <c r="AH24" s="359">
        <v>400</v>
      </c>
      <c r="AI24" s="360"/>
      <c r="AJ24" s="360"/>
      <c r="AK24" s="360"/>
      <c r="AL24" s="361"/>
      <c r="AM24" s="359">
        <v>1241200</v>
      </c>
      <c r="AN24" s="360"/>
      <c r="AO24" s="360"/>
      <c r="AP24" s="360"/>
      <c r="AQ24" s="360"/>
      <c r="AR24" s="361"/>
      <c r="AS24" s="359">
        <v>3103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10553416</v>
      </c>
      <c r="BO24" s="407"/>
      <c r="BP24" s="407"/>
      <c r="BQ24" s="407"/>
      <c r="BR24" s="407"/>
      <c r="BS24" s="407"/>
      <c r="BT24" s="407"/>
      <c r="BU24" s="408"/>
      <c r="BV24" s="406">
        <v>10215283</v>
      </c>
      <c r="BW24" s="407"/>
      <c r="BX24" s="407"/>
      <c r="BY24" s="407"/>
      <c r="BZ24" s="407"/>
      <c r="CA24" s="407"/>
      <c r="CB24" s="407"/>
      <c r="CC24" s="408"/>
      <c r="CD24" s="185"/>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2"/>
      <c r="B25" s="385"/>
      <c r="C25" s="386"/>
      <c r="D25" s="387"/>
      <c r="E25" s="362" t="s">
        <v>164</v>
      </c>
      <c r="F25" s="363"/>
      <c r="G25" s="363"/>
      <c r="H25" s="363"/>
      <c r="I25" s="363"/>
      <c r="J25" s="363"/>
      <c r="K25" s="364"/>
      <c r="L25" s="359">
        <v>1</v>
      </c>
      <c r="M25" s="360"/>
      <c r="N25" s="360"/>
      <c r="O25" s="360"/>
      <c r="P25" s="361"/>
      <c r="Q25" s="359">
        <v>7300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2897180</v>
      </c>
      <c r="BO25" s="436"/>
      <c r="BP25" s="436"/>
      <c r="BQ25" s="436"/>
      <c r="BR25" s="436"/>
      <c r="BS25" s="436"/>
      <c r="BT25" s="436"/>
      <c r="BU25" s="437"/>
      <c r="BV25" s="435">
        <v>2678005</v>
      </c>
      <c r="BW25" s="436"/>
      <c r="BX25" s="436"/>
      <c r="BY25" s="436"/>
      <c r="BZ25" s="436"/>
      <c r="CA25" s="436"/>
      <c r="CB25" s="436"/>
      <c r="CC25" s="437"/>
      <c r="CD25" s="185"/>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2"/>
      <c r="B26" s="385"/>
      <c r="C26" s="386"/>
      <c r="D26" s="387"/>
      <c r="E26" s="362" t="s">
        <v>167</v>
      </c>
      <c r="F26" s="363"/>
      <c r="G26" s="363"/>
      <c r="H26" s="363"/>
      <c r="I26" s="363"/>
      <c r="J26" s="363"/>
      <c r="K26" s="364"/>
      <c r="L26" s="359">
        <v>1</v>
      </c>
      <c r="M26" s="360"/>
      <c r="N26" s="360"/>
      <c r="O26" s="360"/>
      <c r="P26" s="361"/>
      <c r="Q26" s="359">
        <v>6500</v>
      </c>
      <c r="R26" s="360"/>
      <c r="S26" s="360"/>
      <c r="T26" s="360"/>
      <c r="U26" s="360"/>
      <c r="V26" s="361"/>
      <c r="W26" s="449"/>
      <c r="X26" s="386"/>
      <c r="Y26" s="387"/>
      <c r="Z26" s="362" t="s">
        <v>168</v>
      </c>
      <c r="AA26" s="417"/>
      <c r="AB26" s="417"/>
      <c r="AC26" s="417"/>
      <c r="AD26" s="417"/>
      <c r="AE26" s="417"/>
      <c r="AF26" s="417"/>
      <c r="AG26" s="418"/>
      <c r="AH26" s="359" t="s">
        <v>121</v>
      </c>
      <c r="AI26" s="360"/>
      <c r="AJ26" s="360"/>
      <c r="AK26" s="360"/>
      <c r="AL26" s="361"/>
      <c r="AM26" s="359" t="s">
        <v>121</v>
      </c>
      <c r="AN26" s="360"/>
      <c r="AO26" s="360"/>
      <c r="AP26" s="360"/>
      <c r="AQ26" s="360"/>
      <c r="AR26" s="361"/>
      <c r="AS26" s="359" t="s">
        <v>121</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5"/>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2"/>
      <c r="B27" s="385"/>
      <c r="C27" s="386"/>
      <c r="D27" s="387"/>
      <c r="E27" s="362" t="s">
        <v>170</v>
      </c>
      <c r="F27" s="363"/>
      <c r="G27" s="363"/>
      <c r="H27" s="363"/>
      <c r="I27" s="363"/>
      <c r="J27" s="363"/>
      <c r="K27" s="364"/>
      <c r="L27" s="359">
        <v>1</v>
      </c>
      <c r="M27" s="360"/>
      <c r="N27" s="360"/>
      <c r="O27" s="360"/>
      <c r="P27" s="361"/>
      <c r="Q27" s="359">
        <v>4150</v>
      </c>
      <c r="R27" s="360"/>
      <c r="S27" s="360"/>
      <c r="T27" s="360"/>
      <c r="U27" s="360"/>
      <c r="V27" s="361"/>
      <c r="W27" s="449"/>
      <c r="X27" s="386"/>
      <c r="Y27" s="387"/>
      <c r="Z27" s="362" t="s">
        <v>171</v>
      </c>
      <c r="AA27" s="363"/>
      <c r="AB27" s="363"/>
      <c r="AC27" s="363"/>
      <c r="AD27" s="363"/>
      <c r="AE27" s="363"/>
      <c r="AF27" s="363"/>
      <c r="AG27" s="364"/>
      <c r="AH27" s="359">
        <v>41</v>
      </c>
      <c r="AI27" s="360"/>
      <c r="AJ27" s="360"/>
      <c r="AK27" s="360"/>
      <c r="AL27" s="361"/>
      <c r="AM27" s="359">
        <v>129847</v>
      </c>
      <c r="AN27" s="360"/>
      <c r="AO27" s="360"/>
      <c r="AP27" s="360"/>
      <c r="AQ27" s="360"/>
      <c r="AR27" s="361"/>
      <c r="AS27" s="359">
        <v>3167</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414353</v>
      </c>
      <c r="BO27" s="441"/>
      <c r="BP27" s="441"/>
      <c r="BQ27" s="441"/>
      <c r="BR27" s="441"/>
      <c r="BS27" s="441"/>
      <c r="BT27" s="441"/>
      <c r="BU27" s="442"/>
      <c r="BV27" s="440">
        <v>414238</v>
      </c>
      <c r="BW27" s="441"/>
      <c r="BX27" s="441"/>
      <c r="BY27" s="441"/>
      <c r="BZ27" s="441"/>
      <c r="CA27" s="441"/>
      <c r="CB27" s="441"/>
      <c r="CC27" s="442"/>
      <c r="CD27" s="187"/>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2"/>
      <c r="B28" s="385"/>
      <c r="C28" s="386"/>
      <c r="D28" s="387"/>
      <c r="E28" s="362" t="s">
        <v>173</v>
      </c>
      <c r="F28" s="363"/>
      <c r="G28" s="363"/>
      <c r="H28" s="363"/>
      <c r="I28" s="363"/>
      <c r="J28" s="363"/>
      <c r="K28" s="364"/>
      <c r="L28" s="359">
        <v>1</v>
      </c>
      <c r="M28" s="360"/>
      <c r="N28" s="360"/>
      <c r="O28" s="360"/>
      <c r="P28" s="361"/>
      <c r="Q28" s="359">
        <v>3820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2413164</v>
      </c>
      <c r="BO28" s="436"/>
      <c r="BP28" s="436"/>
      <c r="BQ28" s="436"/>
      <c r="BR28" s="436"/>
      <c r="BS28" s="436"/>
      <c r="BT28" s="436"/>
      <c r="BU28" s="437"/>
      <c r="BV28" s="435">
        <v>2517358</v>
      </c>
      <c r="BW28" s="436"/>
      <c r="BX28" s="436"/>
      <c r="BY28" s="436"/>
      <c r="BZ28" s="436"/>
      <c r="CA28" s="436"/>
      <c r="CB28" s="436"/>
      <c r="CC28" s="437"/>
      <c r="CD28" s="185"/>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2"/>
      <c r="B29" s="385"/>
      <c r="C29" s="386"/>
      <c r="D29" s="387"/>
      <c r="E29" s="362" t="s">
        <v>176</v>
      </c>
      <c r="F29" s="363"/>
      <c r="G29" s="363"/>
      <c r="H29" s="363"/>
      <c r="I29" s="363"/>
      <c r="J29" s="363"/>
      <c r="K29" s="364"/>
      <c r="L29" s="359">
        <v>18</v>
      </c>
      <c r="M29" s="360"/>
      <c r="N29" s="360"/>
      <c r="O29" s="360"/>
      <c r="P29" s="361"/>
      <c r="Q29" s="359">
        <v>3550</v>
      </c>
      <c r="R29" s="360"/>
      <c r="S29" s="360"/>
      <c r="T29" s="360"/>
      <c r="U29" s="360"/>
      <c r="V29" s="361"/>
      <c r="W29" s="450"/>
      <c r="X29" s="451"/>
      <c r="Y29" s="452"/>
      <c r="Z29" s="362" t="s">
        <v>177</v>
      </c>
      <c r="AA29" s="363"/>
      <c r="AB29" s="363"/>
      <c r="AC29" s="363"/>
      <c r="AD29" s="363"/>
      <c r="AE29" s="363"/>
      <c r="AF29" s="363"/>
      <c r="AG29" s="364"/>
      <c r="AH29" s="359">
        <v>441</v>
      </c>
      <c r="AI29" s="360"/>
      <c r="AJ29" s="360"/>
      <c r="AK29" s="360"/>
      <c r="AL29" s="361"/>
      <c r="AM29" s="359">
        <v>1371047</v>
      </c>
      <c r="AN29" s="360"/>
      <c r="AO29" s="360"/>
      <c r="AP29" s="360"/>
      <c r="AQ29" s="360"/>
      <c r="AR29" s="361"/>
      <c r="AS29" s="359">
        <v>3109</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102</v>
      </c>
      <c r="BO29" s="407"/>
      <c r="BP29" s="407"/>
      <c r="BQ29" s="407"/>
      <c r="BR29" s="407"/>
      <c r="BS29" s="407"/>
      <c r="BT29" s="407"/>
      <c r="BU29" s="408"/>
      <c r="BV29" s="406">
        <v>102</v>
      </c>
      <c r="BW29" s="407"/>
      <c r="BX29" s="407"/>
      <c r="BY29" s="407"/>
      <c r="BZ29" s="407"/>
      <c r="CA29" s="407"/>
      <c r="CB29" s="407"/>
      <c r="CC29" s="408"/>
      <c r="CD29" s="187"/>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2"/>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3935683</v>
      </c>
      <c r="BO30" s="441"/>
      <c r="BP30" s="441"/>
      <c r="BQ30" s="441"/>
      <c r="BR30" s="441"/>
      <c r="BS30" s="441"/>
      <c r="BT30" s="441"/>
      <c r="BU30" s="442"/>
      <c r="BV30" s="440">
        <v>4101547</v>
      </c>
      <c r="BW30" s="441"/>
      <c r="BX30" s="441"/>
      <c r="BY30" s="441"/>
      <c r="BZ30" s="441"/>
      <c r="CA30" s="441"/>
      <c r="CB30" s="441"/>
      <c r="CC30" s="44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5"/>
    </row>
    <row r="33" spans="1:113" ht="13.5" customHeight="1" x14ac:dyDescent="0.2">
      <c r="A33" s="172"/>
      <c r="B33" s="196"/>
      <c r="C33" s="358" t="s">
        <v>186</v>
      </c>
      <c r="D33" s="358"/>
      <c r="E33" s="357" t="s">
        <v>187</v>
      </c>
      <c r="F33" s="357"/>
      <c r="G33" s="357"/>
      <c r="H33" s="357"/>
      <c r="I33" s="357"/>
      <c r="J33" s="357"/>
      <c r="K33" s="357"/>
      <c r="L33" s="357"/>
      <c r="M33" s="357"/>
      <c r="N33" s="357"/>
      <c r="O33" s="357"/>
      <c r="P33" s="357"/>
      <c r="Q33" s="357"/>
      <c r="R33" s="357"/>
      <c r="S33" s="357"/>
      <c r="T33" s="197"/>
      <c r="U33" s="358" t="s">
        <v>186</v>
      </c>
      <c r="V33" s="358"/>
      <c r="W33" s="357" t="s">
        <v>187</v>
      </c>
      <c r="X33" s="357"/>
      <c r="Y33" s="357"/>
      <c r="Z33" s="357"/>
      <c r="AA33" s="357"/>
      <c r="AB33" s="357"/>
      <c r="AC33" s="357"/>
      <c r="AD33" s="357"/>
      <c r="AE33" s="357"/>
      <c r="AF33" s="357"/>
      <c r="AG33" s="357"/>
      <c r="AH33" s="357"/>
      <c r="AI33" s="357"/>
      <c r="AJ33" s="357"/>
      <c r="AK33" s="357"/>
      <c r="AL33" s="197"/>
      <c r="AM33" s="358" t="s">
        <v>186</v>
      </c>
      <c r="AN33" s="358"/>
      <c r="AO33" s="357" t="s">
        <v>187</v>
      </c>
      <c r="AP33" s="357"/>
      <c r="AQ33" s="357"/>
      <c r="AR33" s="357"/>
      <c r="AS33" s="357"/>
      <c r="AT33" s="357"/>
      <c r="AU33" s="357"/>
      <c r="AV33" s="357"/>
      <c r="AW33" s="357"/>
      <c r="AX33" s="357"/>
      <c r="AY33" s="357"/>
      <c r="AZ33" s="357"/>
      <c r="BA33" s="357"/>
      <c r="BB33" s="357"/>
      <c r="BC33" s="357"/>
      <c r="BD33" s="198"/>
      <c r="BE33" s="357" t="s">
        <v>188</v>
      </c>
      <c r="BF33" s="357"/>
      <c r="BG33" s="357" t="s">
        <v>189</v>
      </c>
      <c r="BH33" s="357"/>
      <c r="BI33" s="357"/>
      <c r="BJ33" s="357"/>
      <c r="BK33" s="357"/>
      <c r="BL33" s="357"/>
      <c r="BM33" s="357"/>
      <c r="BN33" s="357"/>
      <c r="BO33" s="357"/>
      <c r="BP33" s="357"/>
      <c r="BQ33" s="357"/>
      <c r="BR33" s="357"/>
      <c r="BS33" s="357"/>
      <c r="BT33" s="357"/>
      <c r="BU33" s="357"/>
      <c r="BV33" s="198"/>
      <c r="BW33" s="358" t="s">
        <v>188</v>
      </c>
      <c r="BX33" s="358"/>
      <c r="BY33" s="357" t="s">
        <v>190</v>
      </c>
      <c r="BZ33" s="357"/>
      <c r="CA33" s="357"/>
      <c r="CB33" s="357"/>
      <c r="CC33" s="357"/>
      <c r="CD33" s="357"/>
      <c r="CE33" s="357"/>
      <c r="CF33" s="357"/>
      <c r="CG33" s="357"/>
      <c r="CH33" s="357"/>
      <c r="CI33" s="357"/>
      <c r="CJ33" s="357"/>
      <c r="CK33" s="357"/>
      <c r="CL33" s="357"/>
      <c r="CM33" s="357"/>
      <c r="CN33" s="197"/>
      <c r="CO33" s="358" t="s">
        <v>186</v>
      </c>
      <c r="CP33" s="358"/>
      <c r="CQ33" s="357" t="s">
        <v>191</v>
      </c>
      <c r="CR33" s="357"/>
      <c r="CS33" s="357"/>
      <c r="CT33" s="357"/>
      <c r="CU33" s="357"/>
      <c r="CV33" s="357"/>
      <c r="CW33" s="357"/>
      <c r="CX33" s="357"/>
      <c r="CY33" s="357"/>
      <c r="CZ33" s="357"/>
      <c r="DA33" s="357"/>
      <c r="DB33" s="357"/>
      <c r="DC33" s="357"/>
      <c r="DD33" s="357"/>
      <c r="DE33" s="357"/>
      <c r="DF33" s="197"/>
      <c r="DG33" s="356" t="s">
        <v>192</v>
      </c>
      <c r="DH33" s="356"/>
      <c r="DI33" s="199"/>
    </row>
    <row r="34" spans="1:113" ht="32.25" customHeight="1" x14ac:dyDescent="0.2">
      <c r="A34" s="172"/>
      <c r="B34" s="196"/>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2"/>
      <c r="U34" s="354">
        <f>IF(W34="","",MAX(C34:D43)+1)</f>
        <v>3</v>
      </c>
      <c r="V34" s="354"/>
      <c r="W34" s="355" t="str">
        <f>IF('各会計、関係団体の財政状況及び健全化判断比率'!B28="","",'各会計、関係団体の財政状況及び健全化判断比率'!B28)</f>
        <v>東金市国民健康保険事業特別会計</v>
      </c>
      <c r="X34" s="355"/>
      <c r="Y34" s="355"/>
      <c r="Z34" s="355"/>
      <c r="AA34" s="355"/>
      <c r="AB34" s="355"/>
      <c r="AC34" s="355"/>
      <c r="AD34" s="355"/>
      <c r="AE34" s="355"/>
      <c r="AF34" s="355"/>
      <c r="AG34" s="355"/>
      <c r="AH34" s="355"/>
      <c r="AI34" s="355"/>
      <c r="AJ34" s="355"/>
      <c r="AK34" s="355"/>
      <c r="AL34" s="172"/>
      <c r="AM34" s="354">
        <f>IF(AO34="","",MAX(C34:D43,U34:V43)+1)</f>
        <v>6</v>
      </c>
      <c r="AN34" s="354"/>
      <c r="AO34" s="355" t="str">
        <f>IF('各会計、関係団体の財政状況及び健全化判断比率'!B31="","",'各会計、関係団体の財政状況及び健全化判断比率'!B31)</f>
        <v>東金市ガス事業会計</v>
      </c>
      <c r="AP34" s="355"/>
      <c r="AQ34" s="355"/>
      <c r="AR34" s="355"/>
      <c r="AS34" s="355"/>
      <c r="AT34" s="355"/>
      <c r="AU34" s="355"/>
      <c r="AV34" s="355"/>
      <c r="AW34" s="355"/>
      <c r="AX34" s="355"/>
      <c r="AY34" s="355"/>
      <c r="AZ34" s="355"/>
      <c r="BA34" s="355"/>
      <c r="BB34" s="355"/>
      <c r="BC34" s="355"/>
      <c r="BD34" s="172"/>
      <c r="BE34" s="354" t="str">
        <f>IF(BG34="","",MAX(C34:D43,U34:V43,AM34:AN43)+1)</f>
        <v/>
      </c>
      <c r="BF34" s="354"/>
      <c r="BG34" s="355"/>
      <c r="BH34" s="355"/>
      <c r="BI34" s="355"/>
      <c r="BJ34" s="355"/>
      <c r="BK34" s="355"/>
      <c r="BL34" s="355"/>
      <c r="BM34" s="355"/>
      <c r="BN34" s="355"/>
      <c r="BO34" s="355"/>
      <c r="BP34" s="355"/>
      <c r="BQ34" s="355"/>
      <c r="BR34" s="355"/>
      <c r="BS34" s="355"/>
      <c r="BT34" s="355"/>
      <c r="BU34" s="355"/>
      <c r="BV34" s="172"/>
      <c r="BW34" s="354">
        <f>IF(BY34="","",MAX(C34:D43,U34:V43,AM34:AN43,BE34:BF43)+1)</f>
        <v>8</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2"/>
      <c r="CO34" s="354">
        <f>IF(CQ34="","",MAX(C34:D43,U34:V43,AM34:AN43,BE34:BF43,BW34:BX43)+1)</f>
        <v>18</v>
      </c>
      <c r="CP34" s="354"/>
      <c r="CQ34" s="355" t="str">
        <f>IF('各会計、関係団体の財政状況及び健全化判断比率'!BS7="","",'各会計、関係団体の財政状況及び健全化判断比率'!BS7)</f>
        <v>東金文化・スポーツ振興財団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99"/>
    </row>
    <row r="35" spans="1:113" ht="32.25" customHeight="1" x14ac:dyDescent="0.2">
      <c r="A35" s="172"/>
      <c r="B35" s="196"/>
      <c r="C35" s="354">
        <f>IF(E35="","",C34+1)</f>
        <v>2</v>
      </c>
      <c r="D35" s="354"/>
      <c r="E35" s="355" t="str">
        <f>IF('各会計、関係団体の財政状況及び健全化判断比率'!B8="","",'各会計、関係団体の財政状況及び健全化判断比率'!B8)</f>
        <v>東金市病院事業特別会計</v>
      </c>
      <c r="F35" s="355"/>
      <c r="G35" s="355"/>
      <c r="H35" s="355"/>
      <c r="I35" s="355"/>
      <c r="J35" s="355"/>
      <c r="K35" s="355"/>
      <c r="L35" s="355"/>
      <c r="M35" s="355"/>
      <c r="N35" s="355"/>
      <c r="O35" s="355"/>
      <c r="P35" s="355"/>
      <c r="Q35" s="355"/>
      <c r="R35" s="355"/>
      <c r="S35" s="355"/>
      <c r="T35" s="172"/>
      <c r="U35" s="354">
        <f>IF(W35="","",U34+1)</f>
        <v>4</v>
      </c>
      <c r="V35" s="354"/>
      <c r="W35" s="355" t="str">
        <f>IF('各会計、関係団体の財政状況及び健全化判断比率'!B29="","",'各会計、関係団体の財政状況及び健全化判断比率'!B29)</f>
        <v>東金市介護保険事業特別会計</v>
      </c>
      <c r="X35" s="355"/>
      <c r="Y35" s="355"/>
      <c r="Z35" s="355"/>
      <c r="AA35" s="355"/>
      <c r="AB35" s="355"/>
      <c r="AC35" s="355"/>
      <c r="AD35" s="355"/>
      <c r="AE35" s="355"/>
      <c r="AF35" s="355"/>
      <c r="AG35" s="355"/>
      <c r="AH35" s="355"/>
      <c r="AI35" s="355"/>
      <c r="AJ35" s="355"/>
      <c r="AK35" s="355"/>
      <c r="AL35" s="172"/>
      <c r="AM35" s="354">
        <f t="shared" ref="AM35:AM43" si="0">IF(AO35="","",AM34+1)</f>
        <v>7</v>
      </c>
      <c r="AN35" s="354"/>
      <c r="AO35" s="355" t="str">
        <f>IF('各会計、関係団体の財政状況及び健全化判断比率'!B32="","",'各会計、関係団体の財政状況及び健全化判断比率'!B32)</f>
        <v>東金市下水道事業会計</v>
      </c>
      <c r="AP35" s="355"/>
      <c r="AQ35" s="355"/>
      <c r="AR35" s="355"/>
      <c r="AS35" s="355"/>
      <c r="AT35" s="355"/>
      <c r="AU35" s="355"/>
      <c r="AV35" s="355"/>
      <c r="AW35" s="355"/>
      <c r="AX35" s="355"/>
      <c r="AY35" s="355"/>
      <c r="AZ35" s="355"/>
      <c r="BA35" s="355"/>
      <c r="BB35" s="355"/>
      <c r="BC35" s="355"/>
      <c r="BD35" s="172"/>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2"/>
      <c r="BW35" s="354">
        <f t="shared" ref="BW35:BW43" si="2">IF(BY35="","",BW34+1)</f>
        <v>9</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2"/>
      <c r="CO35" s="354">
        <f t="shared" ref="CO35:CO43" si="3">IF(CQ35="","",CO34+1)</f>
        <v>19</v>
      </c>
      <c r="CP35" s="354"/>
      <c r="CQ35" s="355" t="str">
        <f>IF('各会計、関係団体の財政状況及び健全化判断比率'!BS8="","",'各会計、関係団体の財政状況及び健全化判断比率'!BS8)</f>
        <v>東金元気づくり</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99"/>
    </row>
    <row r="36" spans="1:113" ht="32.25" customHeight="1" x14ac:dyDescent="0.2">
      <c r="A36" s="172"/>
      <c r="B36" s="196"/>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2"/>
      <c r="U36" s="354">
        <f t="shared" ref="U36:U43" si="4">IF(W36="","",U35+1)</f>
        <v>5</v>
      </c>
      <c r="V36" s="354"/>
      <c r="W36" s="355" t="str">
        <f>IF('各会計、関係団体の財政状況及び健全化判断比率'!B30="","",'各会計、関係団体の財政状況及び健全化判断比率'!B30)</f>
        <v>東金市後期高齢者医療特別会計</v>
      </c>
      <c r="X36" s="355"/>
      <c r="Y36" s="355"/>
      <c r="Z36" s="355"/>
      <c r="AA36" s="355"/>
      <c r="AB36" s="355"/>
      <c r="AC36" s="355"/>
      <c r="AD36" s="355"/>
      <c r="AE36" s="355"/>
      <c r="AF36" s="355"/>
      <c r="AG36" s="355"/>
      <c r="AH36" s="355"/>
      <c r="AI36" s="355"/>
      <c r="AJ36" s="355"/>
      <c r="AK36" s="355"/>
      <c r="AL36" s="172"/>
      <c r="AM36" s="354" t="str">
        <f t="shared" si="0"/>
        <v/>
      </c>
      <c r="AN36" s="354"/>
      <c r="AO36" s="355"/>
      <c r="AP36" s="355"/>
      <c r="AQ36" s="355"/>
      <c r="AR36" s="355"/>
      <c r="AS36" s="355"/>
      <c r="AT36" s="355"/>
      <c r="AU36" s="355"/>
      <c r="AV36" s="355"/>
      <c r="AW36" s="355"/>
      <c r="AX36" s="355"/>
      <c r="AY36" s="355"/>
      <c r="AZ36" s="355"/>
      <c r="BA36" s="355"/>
      <c r="BB36" s="355"/>
      <c r="BC36" s="355"/>
      <c r="BD36" s="172"/>
      <c r="BE36" s="354" t="str">
        <f t="shared" si="1"/>
        <v/>
      </c>
      <c r="BF36" s="354"/>
      <c r="BG36" s="355"/>
      <c r="BH36" s="355"/>
      <c r="BI36" s="355"/>
      <c r="BJ36" s="355"/>
      <c r="BK36" s="355"/>
      <c r="BL36" s="355"/>
      <c r="BM36" s="355"/>
      <c r="BN36" s="355"/>
      <c r="BO36" s="355"/>
      <c r="BP36" s="355"/>
      <c r="BQ36" s="355"/>
      <c r="BR36" s="355"/>
      <c r="BS36" s="355"/>
      <c r="BT36" s="355"/>
      <c r="BU36" s="355"/>
      <c r="BV36" s="172"/>
      <c r="BW36" s="354">
        <f t="shared" si="2"/>
        <v>10</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2"/>
      <c r="CO36" s="354">
        <f t="shared" si="3"/>
        <v>20</v>
      </c>
      <c r="CP36" s="354"/>
      <c r="CQ36" s="355" t="str">
        <f>IF('各会計、関係団体の財政状況及び健全化判断比率'!BS9="","",'各会計、関係団体の財政状況及び健全化判断比率'!BS9)</f>
        <v>東金九十九里地域医療センター</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〇</v>
      </c>
      <c r="DH36" s="352"/>
      <c r="DI36" s="199"/>
    </row>
    <row r="37" spans="1:113" ht="32.25" customHeight="1" x14ac:dyDescent="0.2">
      <c r="A37" s="172"/>
      <c r="B37" s="196"/>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2"/>
      <c r="U37" s="354" t="str">
        <f t="shared" si="4"/>
        <v/>
      </c>
      <c r="V37" s="354"/>
      <c r="W37" s="355"/>
      <c r="X37" s="355"/>
      <c r="Y37" s="355"/>
      <c r="Z37" s="355"/>
      <c r="AA37" s="355"/>
      <c r="AB37" s="355"/>
      <c r="AC37" s="355"/>
      <c r="AD37" s="355"/>
      <c r="AE37" s="355"/>
      <c r="AF37" s="355"/>
      <c r="AG37" s="355"/>
      <c r="AH37" s="355"/>
      <c r="AI37" s="355"/>
      <c r="AJ37" s="355"/>
      <c r="AK37" s="355"/>
      <c r="AL37" s="172"/>
      <c r="AM37" s="354" t="str">
        <f t="shared" si="0"/>
        <v/>
      </c>
      <c r="AN37" s="354"/>
      <c r="AO37" s="355"/>
      <c r="AP37" s="355"/>
      <c r="AQ37" s="355"/>
      <c r="AR37" s="355"/>
      <c r="AS37" s="355"/>
      <c r="AT37" s="355"/>
      <c r="AU37" s="355"/>
      <c r="AV37" s="355"/>
      <c r="AW37" s="355"/>
      <c r="AX37" s="355"/>
      <c r="AY37" s="355"/>
      <c r="AZ37" s="355"/>
      <c r="BA37" s="355"/>
      <c r="BB37" s="355"/>
      <c r="BC37" s="355"/>
      <c r="BD37" s="172"/>
      <c r="BE37" s="354" t="str">
        <f t="shared" si="1"/>
        <v/>
      </c>
      <c r="BF37" s="354"/>
      <c r="BG37" s="355"/>
      <c r="BH37" s="355"/>
      <c r="BI37" s="355"/>
      <c r="BJ37" s="355"/>
      <c r="BK37" s="355"/>
      <c r="BL37" s="355"/>
      <c r="BM37" s="355"/>
      <c r="BN37" s="355"/>
      <c r="BO37" s="355"/>
      <c r="BP37" s="355"/>
      <c r="BQ37" s="355"/>
      <c r="BR37" s="355"/>
      <c r="BS37" s="355"/>
      <c r="BT37" s="355"/>
      <c r="BU37" s="355"/>
      <c r="BV37" s="172"/>
      <c r="BW37" s="354">
        <f t="shared" si="2"/>
        <v>11</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2"/>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99"/>
    </row>
    <row r="38" spans="1:113" ht="32.25" customHeight="1" x14ac:dyDescent="0.2">
      <c r="A38" s="172"/>
      <c r="B38" s="196"/>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2"/>
      <c r="U38" s="354" t="str">
        <f t="shared" si="4"/>
        <v/>
      </c>
      <c r="V38" s="354"/>
      <c r="W38" s="355"/>
      <c r="X38" s="355"/>
      <c r="Y38" s="355"/>
      <c r="Z38" s="355"/>
      <c r="AA38" s="355"/>
      <c r="AB38" s="355"/>
      <c r="AC38" s="355"/>
      <c r="AD38" s="355"/>
      <c r="AE38" s="355"/>
      <c r="AF38" s="355"/>
      <c r="AG38" s="355"/>
      <c r="AH38" s="355"/>
      <c r="AI38" s="355"/>
      <c r="AJ38" s="355"/>
      <c r="AK38" s="355"/>
      <c r="AL38" s="172"/>
      <c r="AM38" s="354" t="str">
        <f t="shared" si="0"/>
        <v/>
      </c>
      <c r="AN38" s="354"/>
      <c r="AO38" s="355"/>
      <c r="AP38" s="355"/>
      <c r="AQ38" s="355"/>
      <c r="AR38" s="355"/>
      <c r="AS38" s="355"/>
      <c r="AT38" s="355"/>
      <c r="AU38" s="355"/>
      <c r="AV38" s="355"/>
      <c r="AW38" s="355"/>
      <c r="AX38" s="355"/>
      <c r="AY38" s="355"/>
      <c r="AZ38" s="355"/>
      <c r="BA38" s="355"/>
      <c r="BB38" s="355"/>
      <c r="BC38" s="355"/>
      <c r="BD38" s="172"/>
      <c r="BE38" s="354" t="str">
        <f t="shared" si="1"/>
        <v/>
      </c>
      <c r="BF38" s="354"/>
      <c r="BG38" s="355"/>
      <c r="BH38" s="355"/>
      <c r="BI38" s="355"/>
      <c r="BJ38" s="355"/>
      <c r="BK38" s="355"/>
      <c r="BL38" s="355"/>
      <c r="BM38" s="355"/>
      <c r="BN38" s="355"/>
      <c r="BO38" s="355"/>
      <c r="BP38" s="355"/>
      <c r="BQ38" s="355"/>
      <c r="BR38" s="355"/>
      <c r="BS38" s="355"/>
      <c r="BT38" s="355"/>
      <c r="BU38" s="355"/>
      <c r="BV38" s="172"/>
      <c r="BW38" s="354">
        <f t="shared" si="2"/>
        <v>12</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2"/>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99"/>
    </row>
    <row r="39" spans="1:113" ht="32.25" customHeight="1" x14ac:dyDescent="0.2">
      <c r="A39" s="172"/>
      <c r="B39" s="196"/>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2"/>
      <c r="U39" s="354" t="str">
        <f t="shared" si="4"/>
        <v/>
      </c>
      <c r="V39" s="354"/>
      <c r="W39" s="355"/>
      <c r="X39" s="355"/>
      <c r="Y39" s="355"/>
      <c r="Z39" s="355"/>
      <c r="AA39" s="355"/>
      <c r="AB39" s="355"/>
      <c r="AC39" s="355"/>
      <c r="AD39" s="355"/>
      <c r="AE39" s="355"/>
      <c r="AF39" s="355"/>
      <c r="AG39" s="355"/>
      <c r="AH39" s="355"/>
      <c r="AI39" s="355"/>
      <c r="AJ39" s="355"/>
      <c r="AK39" s="355"/>
      <c r="AL39" s="172"/>
      <c r="AM39" s="354" t="str">
        <f t="shared" si="0"/>
        <v/>
      </c>
      <c r="AN39" s="354"/>
      <c r="AO39" s="355"/>
      <c r="AP39" s="355"/>
      <c r="AQ39" s="355"/>
      <c r="AR39" s="355"/>
      <c r="AS39" s="355"/>
      <c r="AT39" s="355"/>
      <c r="AU39" s="355"/>
      <c r="AV39" s="355"/>
      <c r="AW39" s="355"/>
      <c r="AX39" s="355"/>
      <c r="AY39" s="355"/>
      <c r="AZ39" s="355"/>
      <c r="BA39" s="355"/>
      <c r="BB39" s="355"/>
      <c r="BC39" s="355"/>
      <c r="BD39" s="172"/>
      <c r="BE39" s="354" t="str">
        <f t="shared" si="1"/>
        <v/>
      </c>
      <c r="BF39" s="354"/>
      <c r="BG39" s="355"/>
      <c r="BH39" s="355"/>
      <c r="BI39" s="355"/>
      <c r="BJ39" s="355"/>
      <c r="BK39" s="355"/>
      <c r="BL39" s="355"/>
      <c r="BM39" s="355"/>
      <c r="BN39" s="355"/>
      <c r="BO39" s="355"/>
      <c r="BP39" s="355"/>
      <c r="BQ39" s="355"/>
      <c r="BR39" s="355"/>
      <c r="BS39" s="355"/>
      <c r="BT39" s="355"/>
      <c r="BU39" s="355"/>
      <c r="BV39" s="172"/>
      <c r="BW39" s="354">
        <f t="shared" si="2"/>
        <v>13</v>
      </c>
      <c r="BX39" s="354"/>
      <c r="BY39" s="355" t="str">
        <f>IF('各会計、関係団体の財政状況及び健全化判断比率'!B73="","",'各会計、関係団体の財政状況及び健全化判断比率'!B73)</f>
        <v>千葉県後期高齢者医療広域連合（後期高齢者特別会計）</v>
      </c>
      <c r="BZ39" s="355"/>
      <c r="CA39" s="355"/>
      <c r="CB39" s="355"/>
      <c r="CC39" s="355"/>
      <c r="CD39" s="355"/>
      <c r="CE39" s="355"/>
      <c r="CF39" s="355"/>
      <c r="CG39" s="355"/>
      <c r="CH39" s="355"/>
      <c r="CI39" s="355"/>
      <c r="CJ39" s="355"/>
      <c r="CK39" s="355"/>
      <c r="CL39" s="355"/>
      <c r="CM39" s="355"/>
      <c r="CN39" s="172"/>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99"/>
    </row>
    <row r="40" spans="1:113" ht="32.25" customHeight="1" x14ac:dyDescent="0.2">
      <c r="A40" s="172"/>
      <c r="B40" s="196"/>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2"/>
      <c r="U40" s="354" t="str">
        <f t="shared" si="4"/>
        <v/>
      </c>
      <c r="V40" s="354"/>
      <c r="W40" s="355"/>
      <c r="X40" s="355"/>
      <c r="Y40" s="355"/>
      <c r="Z40" s="355"/>
      <c r="AA40" s="355"/>
      <c r="AB40" s="355"/>
      <c r="AC40" s="355"/>
      <c r="AD40" s="355"/>
      <c r="AE40" s="355"/>
      <c r="AF40" s="355"/>
      <c r="AG40" s="355"/>
      <c r="AH40" s="355"/>
      <c r="AI40" s="355"/>
      <c r="AJ40" s="355"/>
      <c r="AK40" s="355"/>
      <c r="AL40" s="172"/>
      <c r="AM40" s="354" t="str">
        <f t="shared" si="0"/>
        <v/>
      </c>
      <c r="AN40" s="354"/>
      <c r="AO40" s="355"/>
      <c r="AP40" s="355"/>
      <c r="AQ40" s="355"/>
      <c r="AR40" s="355"/>
      <c r="AS40" s="355"/>
      <c r="AT40" s="355"/>
      <c r="AU40" s="355"/>
      <c r="AV40" s="355"/>
      <c r="AW40" s="355"/>
      <c r="AX40" s="355"/>
      <c r="AY40" s="355"/>
      <c r="AZ40" s="355"/>
      <c r="BA40" s="355"/>
      <c r="BB40" s="355"/>
      <c r="BC40" s="355"/>
      <c r="BD40" s="172"/>
      <c r="BE40" s="354" t="str">
        <f t="shared" si="1"/>
        <v/>
      </c>
      <c r="BF40" s="354"/>
      <c r="BG40" s="355"/>
      <c r="BH40" s="355"/>
      <c r="BI40" s="355"/>
      <c r="BJ40" s="355"/>
      <c r="BK40" s="355"/>
      <c r="BL40" s="355"/>
      <c r="BM40" s="355"/>
      <c r="BN40" s="355"/>
      <c r="BO40" s="355"/>
      <c r="BP40" s="355"/>
      <c r="BQ40" s="355"/>
      <c r="BR40" s="355"/>
      <c r="BS40" s="355"/>
      <c r="BT40" s="355"/>
      <c r="BU40" s="355"/>
      <c r="BV40" s="172"/>
      <c r="BW40" s="354">
        <f t="shared" si="2"/>
        <v>14</v>
      </c>
      <c r="BX40" s="354"/>
      <c r="BY40" s="355" t="str">
        <f>IF('各会計、関係団体の財政状況及び健全化判断比率'!B74="","",'各会計、関係団体の財政状況及び健全化判断比率'!B74)</f>
        <v>山武郡市広域行政組合（一般会計）</v>
      </c>
      <c r="BZ40" s="355"/>
      <c r="CA40" s="355"/>
      <c r="CB40" s="355"/>
      <c r="CC40" s="355"/>
      <c r="CD40" s="355"/>
      <c r="CE40" s="355"/>
      <c r="CF40" s="355"/>
      <c r="CG40" s="355"/>
      <c r="CH40" s="355"/>
      <c r="CI40" s="355"/>
      <c r="CJ40" s="355"/>
      <c r="CK40" s="355"/>
      <c r="CL40" s="355"/>
      <c r="CM40" s="355"/>
      <c r="CN40" s="172"/>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99"/>
    </row>
    <row r="41" spans="1:113" ht="32.25" customHeight="1" x14ac:dyDescent="0.2">
      <c r="A41" s="172"/>
      <c r="B41" s="196"/>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2"/>
      <c r="U41" s="354" t="str">
        <f t="shared" si="4"/>
        <v/>
      </c>
      <c r="V41" s="354"/>
      <c r="W41" s="355"/>
      <c r="X41" s="355"/>
      <c r="Y41" s="355"/>
      <c r="Z41" s="355"/>
      <c r="AA41" s="355"/>
      <c r="AB41" s="355"/>
      <c r="AC41" s="355"/>
      <c r="AD41" s="355"/>
      <c r="AE41" s="355"/>
      <c r="AF41" s="355"/>
      <c r="AG41" s="355"/>
      <c r="AH41" s="355"/>
      <c r="AI41" s="355"/>
      <c r="AJ41" s="355"/>
      <c r="AK41" s="355"/>
      <c r="AL41" s="172"/>
      <c r="AM41" s="354" t="str">
        <f t="shared" si="0"/>
        <v/>
      </c>
      <c r="AN41" s="354"/>
      <c r="AO41" s="355"/>
      <c r="AP41" s="355"/>
      <c r="AQ41" s="355"/>
      <c r="AR41" s="355"/>
      <c r="AS41" s="355"/>
      <c r="AT41" s="355"/>
      <c r="AU41" s="355"/>
      <c r="AV41" s="355"/>
      <c r="AW41" s="355"/>
      <c r="AX41" s="355"/>
      <c r="AY41" s="355"/>
      <c r="AZ41" s="355"/>
      <c r="BA41" s="355"/>
      <c r="BB41" s="355"/>
      <c r="BC41" s="355"/>
      <c r="BD41" s="172"/>
      <c r="BE41" s="354" t="str">
        <f t="shared" si="1"/>
        <v/>
      </c>
      <c r="BF41" s="354"/>
      <c r="BG41" s="355"/>
      <c r="BH41" s="355"/>
      <c r="BI41" s="355"/>
      <c r="BJ41" s="355"/>
      <c r="BK41" s="355"/>
      <c r="BL41" s="355"/>
      <c r="BM41" s="355"/>
      <c r="BN41" s="355"/>
      <c r="BO41" s="355"/>
      <c r="BP41" s="355"/>
      <c r="BQ41" s="355"/>
      <c r="BR41" s="355"/>
      <c r="BS41" s="355"/>
      <c r="BT41" s="355"/>
      <c r="BU41" s="355"/>
      <c r="BV41" s="172"/>
      <c r="BW41" s="354">
        <f t="shared" si="2"/>
        <v>15</v>
      </c>
      <c r="BX41" s="354"/>
      <c r="BY41" s="355" t="str">
        <f>IF('各会計、関係団体の財政状況及び健全化判断比率'!B75="","",'各会計、関係団体の財政状況及び健全化判断比率'!B75)</f>
        <v>東金市外三市町清掃組合</v>
      </c>
      <c r="BZ41" s="355"/>
      <c r="CA41" s="355"/>
      <c r="CB41" s="355"/>
      <c r="CC41" s="355"/>
      <c r="CD41" s="355"/>
      <c r="CE41" s="355"/>
      <c r="CF41" s="355"/>
      <c r="CG41" s="355"/>
      <c r="CH41" s="355"/>
      <c r="CI41" s="355"/>
      <c r="CJ41" s="355"/>
      <c r="CK41" s="355"/>
      <c r="CL41" s="355"/>
      <c r="CM41" s="355"/>
      <c r="CN41" s="172"/>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99"/>
    </row>
    <row r="42" spans="1:113" ht="32.25" customHeight="1" x14ac:dyDescent="0.2">
      <c r="B42" s="196"/>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2"/>
      <c r="U42" s="354" t="str">
        <f t="shared" si="4"/>
        <v/>
      </c>
      <c r="V42" s="354"/>
      <c r="W42" s="355"/>
      <c r="X42" s="355"/>
      <c r="Y42" s="355"/>
      <c r="Z42" s="355"/>
      <c r="AA42" s="355"/>
      <c r="AB42" s="355"/>
      <c r="AC42" s="355"/>
      <c r="AD42" s="355"/>
      <c r="AE42" s="355"/>
      <c r="AF42" s="355"/>
      <c r="AG42" s="355"/>
      <c r="AH42" s="355"/>
      <c r="AI42" s="355"/>
      <c r="AJ42" s="355"/>
      <c r="AK42" s="355"/>
      <c r="AL42" s="172"/>
      <c r="AM42" s="354" t="str">
        <f t="shared" si="0"/>
        <v/>
      </c>
      <c r="AN42" s="354"/>
      <c r="AO42" s="355"/>
      <c r="AP42" s="355"/>
      <c r="AQ42" s="355"/>
      <c r="AR42" s="355"/>
      <c r="AS42" s="355"/>
      <c r="AT42" s="355"/>
      <c r="AU42" s="355"/>
      <c r="AV42" s="355"/>
      <c r="AW42" s="355"/>
      <c r="AX42" s="355"/>
      <c r="AY42" s="355"/>
      <c r="AZ42" s="355"/>
      <c r="BA42" s="355"/>
      <c r="BB42" s="355"/>
      <c r="BC42" s="355"/>
      <c r="BD42" s="172"/>
      <c r="BE42" s="354" t="str">
        <f t="shared" si="1"/>
        <v/>
      </c>
      <c r="BF42" s="354"/>
      <c r="BG42" s="355"/>
      <c r="BH42" s="355"/>
      <c r="BI42" s="355"/>
      <c r="BJ42" s="355"/>
      <c r="BK42" s="355"/>
      <c r="BL42" s="355"/>
      <c r="BM42" s="355"/>
      <c r="BN42" s="355"/>
      <c r="BO42" s="355"/>
      <c r="BP42" s="355"/>
      <c r="BQ42" s="355"/>
      <c r="BR42" s="355"/>
      <c r="BS42" s="355"/>
      <c r="BT42" s="355"/>
      <c r="BU42" s="355"/>
      <c r="BV42" s="172"/>
      <c r="BW42" s="354">
        <f t="shared" si="2"/>
        <v>16</v>
      </c>
      <c r="BX42" s="354"/>
      <c r="BY42" s="355" t="str">
        <f>IF('各会計、関係団体の財政状況及び健全化判断比率'!B76="","",'各会計、関係団体の財政状況及び健全化判断比率'!B76)</f>
        <v>九十九里地域水道企業団（水道用水供給事業会計）</v>
      </c>
      <c r="BZ42" s="355"/>
      <c r="CA42" s="355"/>
      <c r="CB42" s="355"/>
      <c r="CC42" s="355"/>
      <c r="CD42" s="355"/>
      <c r="CE42" s="355"/>
      <c r="CF42" s="355"/>
      <c r="CG42" s="355"/>
      <c r="CH42" s="355"/>
      <c r="CI42" s="355"/>
      <c r="CJ42" s="355"/>
      <c r="CK42" s="355"/>
      <c r="CL42" s="355"/>
      <c r="CM42" s="355"/>
      <c r="CN42" s="172"/>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99"/>
    </row>
    <row r="43" spans="1:113" ht="32.25" customHeight="1" x14ac:dyDescent="0.2">
      <c r="B43" s="196"/>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2"/>
      <c r="U43" s="354" t="str">
        <f t="shared" si="4"/>
        <v/>
      </c>
      <c r="V43" s="354"/>
      <c r="W43" s="355"/>
      <c r="X43" s="355"/>
      <c r="Y43" s="355"/>
      <c r="Z43" s="355"/>
      <c r="AA43" s="355"/>
      <c r="AB43" s="355"/>
      <c r="AC43" s="355"/>
      <c r="AD43" s="355"/>
      <c r="AE43" s="355"/>
      <c r="AF43" s="355"/>
      <c r="AG43" s="355"/>
      <c r="AH43" s="355"/>
      <c r="AI43" s="355"/>
      <c r="AJ43" s="355"/>
      <c r="AK43" s="355"/>
      <c r="AL43" s="172"/>
      <c r="AM43" s="354" t="str">
        <f t="shared" si="0"/>
        <v/>
      </c>
      <c r="AN43" s="354"/>
      <c r="AO43" s="355"/>
      <c r="AP43" s="355"/>
      <c r="AQ43" s="355"/>
      <c r="AR43" s="355"/>
      <c r="AS43" s="355"/>
      <c r="AT43" s="355"/>
      <c r="AU43" s="355"/>
      <c r="AV43" s="355"/>
      <c r="AW43" s="355"/>
      <c r="AX43" s="355"/>
      <c r="AY43" s="355"/>
      <c r="AZ43" s="355"/>
      <c r="BA43" s="355"/>
      <c r="BB43" s="355"/>
      <c r="BC43" s="355"/>
      <c r="BD43" s="172"/>
      <c r="BE43" s="354" t="str">
        <f t="shared" si="1"/>
        <v/>
      </c>
      <c r="BF43" s="354"/>
      <c r="BG43" s="355"/>
      <c r="BH43" s="355"/>
      <c r="BI43" s="355"/>
      <c r="BJ43" s="355"/>
      <c r="BK43" s="355"/>
      <c r="BL43" s="355"/>
      <c r="BM43" s="355"/>
      <c r="BN43" s="355"/>
      <c r="BO43" s="355"/>
      <c r="BP43" s="355"/>
      <c r="BQ43" s="355"/>
      <c r="BR43" s="355"/>
      <c r="BS43" s="355"/>
      <c r="BT43" s="355"/>
      <c r="BU43" s="355"/>
      <c r="BV43" s="172"/>
      <c r="BW43" s="354">
        <f t="shared" si="2"/>
        <v>17</v>
      </c>
      <c r="BX43" s="354"/>
      <c r="BY43" s="355" t="str">
        <f>IF('各会計、関係団体の財政状況及び健全化判断比率'!B77="","",'各会計、関係団体の財政状況及び健全化判断比率'!B77)</f>
        <v>山武郡市広域水道企業団</v>
      </c>
      <c r="BZ43" s="355"/>
      <c r="CA43" s="355"/>
      <c r="CB43" s="355"/>
      <c r="CC43" s="355"/>
      <c r="CD43" s="355"/>
      <c r="CE43" s="355"/>
      <c r="CF43" s="355"/>
      <c r="CG43" s="355"/>
      <c r="CH43" s="355"/>
      <c r="CI43" s="355"/>
      <c r="CJ43" s="355"/>
      <c r="CK43" s="355"/>
      <c r="CL43" s="355"/>
      <c r="CM43" s="355"/>
      <c r="CN43" s="172"/>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yCHMqUujr49vtzIVSsSqC55KMxOK+Ftx1BXQdIX3CGvC/VC0A5nCg0H3MXVZ3NUKswKYXt3AQjlVpGdcMhreCw==" saltValue="xg2xlBiC3+lbVffg80AFh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90" zoomScaleNormal="9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4" t="s">
        <v>202</v>
      </c>
      <c r="DI1" s="705"/>
      <c r="DJ1" s="705"/>
      <c r="DK1" s="705"/>
      <c r="DL1" s="705"/>
      <c r="DM1" s="705"/>
      <c r="DN1" s="706"/>
      <c r="DO1" s="205"/>
      <c r="DP1" s="704" t="s">
        <v>203</v>
      </c>
      <c r="DQ1" s="705"/>
      <c r="DR1" s="705"/>
      <c r="DS1" s="705"/>
      <c r="DT1" s="705"/>
      <c r="DU1" s="705"/>
      <c r="DV1" s="705"/>
      <c r="DW1" s="705"/>
      <c r="DX1" s="705"/>
      <c r="DY1" s="705"/>
      <c r="DZ1" s="705"/>
      <c r="EA1" s="705"/>
      <c r="EB1" s="705"/>
      <c r="EC1" s="706"/>
      <c r="ED1" s="204"/>
      <c r="EE1" s="204"/>
      <c r="EF1" s="204"/>
      <c r="EG1" s="204"/>
      <c r="EH1" s="204"/>
      <c r="EI1" s="204"/>
      <c r="EJ1" s="204"/>
      <c r="EK1" s="204"/>
      <c r="EL1" s="204"/>
      <c r="EM1" s="204"/>
    </row>
    <row r="2" spans="2:143" ht="22.5" customHeight="1" x14ac:dyDescent="0.2">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7652522</v>
      </c>
      <c r="S5" s="664"/>
      <c r="T5" s="664"/>
      <c r="U5" s="664"/>
      <c r="V5" s="664"/>
      <c r="W5" s="664"/>
      <c r="X5" s="664"/>
      <c r="Y5" s="689"/>
      <c r="Z5" s="702">
        <v>31</v>
      </c>
      <c r="AA5" s="702"/>
      <c r="AB5" s="702"/>
      <c r="AC5" s="702"/>
      <c r="AD5" s="703">
        <v>7246723</v>
      </c>
      <c r="AE5" s="703"/>
      <c r="AF5" s="703"/>
      <c r="AG5" s="703"/>
      <c r="AH5" s="703"/>
      <c r="AI5" s="703"/>
      <c r="AJ5" s="703"/>
      <c r="AK5" s="703"/>
      <c r="AL5" s="690">
        <v>53.6</v>
      </c>
      <c r="AM5" s="672"/>
      <c r="AN5" s="672"/>
      <c r="AO5" s="691"/>
      <c r="AP5" s="666" t="s">
        <v>216</v>
      </c>
      <c r="AQ5" s="667"/>
      <c r="AR5" s="667"/>
      <c r="AS5" s="667"/>
      <c r="AT5" s="667"/>
      <c r="AU5" s="667"/>
      <c r="AV5" s="667"/>
      <c r="AW5" s="667"/>
      <c r="AX5" s="667"/>
      <c r="AY5" s="667"/>
      <c r="AZ5" s="667"/>
      <c r="BA5" s="667"/>
      <c r="BB5" s="667"/>
      <c r="BC5" s="667"/>
      <c r="BD5" s="667"/>
      <c r="BE5" s="667"/>
      <c r="BF5" s="668"/>
      <c r="BG5" s="608">
        <v>7246723</v>
      </c>
      <c r="BH5" s="609"/>
      <c r="BI5" s="609"/>
      <c r="BJ5" s="609"/>
      <c r="BK5" s="609"/>
      <c r="BL5" s="609"/>
      <c r="BM5" s="609"/>
      <c r="BN5" s="610"/>
      <c r="BO5" s="646">
        <v>94.7</v>
      </c>
      <c r="BP5" s="646"/>
      <c r="BQ5" s="646"/>
      <c r="BR5" s="646"/>
      <c r="BS5" s="647" t="s">
        <v>121</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266287</v>
      </c>
      <c r="S6" s="609"/>
      <c r="T6" s="609"/>
      <c r="U6" s="609"/>
      <c r="V6" s="609"/>
      <c r="W6" s="609"/>
      <c r="X6" s="609"/>
      <c r="Y6" s="610"/>
      <c r="Z6" s="646">
        <v>1.1000000000000001</v>
      </c>
      <c r="AA6" s="646"/>
      <c r="AB6" s="646"/>
      <c r="AC6" s="646"/>
      <c r="AD6" s="647">
        <v>266287</v>
      </c>
      <c r="AE6" s="647"/>
      <c r="AF6" s="647"/>
      <c r="AG6" s="647"/>
      <c r="AH6" s="647"/>
      <c r="AI6" s="647"/>
      <c r="AJ6" s="647"/>
      <c r="AK6" s="647"/>
      <c r="AL6" s="611">
        <v>2</v>
      </c>
      <c r="AM6" s="612"/>
      <c r="AN6" s="612"/>
      <c r="AO6" s="648"/>
      <c r="AP6" s="605" t="s">
        <v>221</v>
      </c>
      <c r="AQ6" s="606"/>
      <c r="AR6" s="606"/>
      <c r="AS6" s="606"/>
      <c r="AT6" s="606"/>
      <c r="AU6" s="606"/>
      <c r="AV6" s="606"/>
      <c r="AW6" s="606"/>
      <c r="AX6" s="606"/>
      <c r="AY6" s="606"/>
      <c r="AZ6" s="606"/>
      <c r="BA6" s="606"/>
      <c r="BB6" s="606"/>
      <c r="BC6" s="606"/>
      <c r="BD6" s="606"/>
      <c r="BE6" s="606"/>
      <c r="BF6" s="607"/>
      <c r="BG6" s="608">
        <v>7246723</v>
      </c>
      <c r="BH6" s="609"/>
      <c r="BI6" s="609"/>
      <c r="BJ6" s="609"/>
      <c r="BK6" s="609"/>
      <c r="BL6" s="609"/>
      <c r="BM6" s="609"/>
      <c r="BN6" s="610"/>
      <c r="BO6" s="646">
        <v>94.7</v>
      </c>
      <c r="BP6" s="646"/>
      <c r="BQ6" s="646"/>
      <c r="BR6" s="646"/>
      <c r="BS6" s="647" t="s">
        <v>121</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220158</v>
      </c>
      <c r="CS6" s="609"/>
      <c r="CT6" s="609"/>
      <c r="CU6" s="609"/>
      <c r="CV6" s="609"/>
      <c r="CW6" s="609"/>
      <c r="CX6" s="609"/>
      <c r="CY6" s="610"/>
      <c r="CZ6" s="690">
        <v>0.9</v>
      </c>
      <c r="DA6" s="672"/>
      <c r="DB6" s="672"/>
      <c r="DC6" s="692"/>
      <c r="DD6" s="614" t="s">
        <v>121</v>
      </c>
      <c r="DE6" s="609"/>
      <c r="DF6" s="609"/>
      <c r="DG6" s="609"/>
      <c r="DH6" s="609"/>
      <c r="DI6" s="609"/>
      <c r="DJ6" s="609"/>
      <c r="DK6" s="609"/>
      <c r="DL6" s="609"/>
      <c r="DM6" s="609"/>
      <c r="DN6" s="609"/>
      <c r="DO6" s="609"/>
      <c r="DP6" s="610"/>
      <c r="DQ6" s="614">
        <v>220158</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3547</v>
      </c>
      <c r="S7" s="609"/>
      <c r="T7" s="609"/>
      <c r="U7" s="609"/>
      <c r="V7" s="609"/>
      <c r="W7" s="609"/>
      <c r="X7" s="609"/>
      <c r="Y7" s="610"/>
      <c r="Z7" s="646">
        <v>0</v>
      </c>
      <c r="AA7" s="646"/>
      <c r="AB7" s="646"/>
      <c r="AC7" s="646"/>
      <c r="AD7" s="647">
        <v>3547</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3233787</v>
      </c>
      <c r="BH7" s="609"/>
      <c r="BI7" s="609"/>
      <c r="BJ7" s="609"/>
      <c r="BK7" s="609"/>
      <c r="BL7" s="609"/>
      <c r="BM7" s="609"/>
      <c r="BN7" s="610"/>
      <c r="BO7" s="646">
        <v>42.3</v>
      </c>
      <c r="BP7" s="646"/>
      <c r="BQ7" s="646"/>
      <c r="BR7" s="646"/>
      <c r="BS7" s="647" t="s">
        <v>121</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2285663</v>
      </c>
      <c r="CS7" s="609"/>
      <c r="CT7" s="609"/>
      <c r="CU7" s="609"/>
      <c r="CV7" s="609"/>
      <c r="CW7" s="609"/>
      <c r="CX7" s="609"/>
      <c r="CY7" s="610"/>
      <c r="CZ7" s="646">
        <v>9.5</v>
      </c>
      <c r="DA7" s="646"/>
      <c r="DB7" s="646"/>
      <c r="DC7" s="646"/>
      <c r="DD7" s="614">
        <v>17563</v>
      </c>
      <c r="DE7" s="609"/>
      <c r="DF7" s="609"/>
      <c r="DG7" s="609"/>
      <c r="DH7" s="609"/>
      <c r="DI7" s="609"/>
      <c r="DJ7" s="609"/>
      <c r="DK7" s="609"/>
      <c r="DL7" s="609"/>
      <c r="DM7" s="609"/>
      <c r="DN7" s="609"/>
      <c r="DO7" s="609"/>
      <c r="DP7" s="610"/>
      <c r="DQ7" s="614">
        <v>2026071</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50230</v>
      </c>
      <c r="S8" s="609"/>
      <c r="T8" s="609"/>
      <c r="U8" s="609"/>
      <c r="V8" s="609"/>
      <c r="W8" s="609"/>
      <c r="X8" s="609"/>
      <c r="Y8" s="610"/>
      <c r="Z8" s="646">
        <v>0.2</v>
      </c>
      <c r="AA8" s="646"/>
      <c r="AB8" s="646"/>
      <c r="AC8" s="646"/>
      <c r="AD8" s="647">
        <v>50230</v>
      </c>
      <c r="AE8" s="647"/>
      <c r="AF8" s="647"/>
      <c r="AG8" s="647"/>
      <c r="AH8" s="647"/>
      <c r="AI8" s="647"/>
      <c r="AJ8" s="647"/>
      <c r="AK8" s="647"/>
      <c r="AL8" s="611">
        <v>0.4</v>
      </c>
      <c r="AM8" s="612"/>
      <c r="AN8" s="612"/>
      <c r="AO8" s="648"/>
      <c r="AP8" s="605" t="s">
        <v>227</v>
      </c>
      <c r="AQ8" s="606"/>
      <c r="AR8" s="606"/>
      <c r="AS8" s="606"/>
      <c r="AT8" s="606"/>
      <c r="AU8" s="606"/>
      <c r="AV8" s="606"/>
      <c r="AW8" s="606"/>
      <c r="AX8" s="606"/>
      <c r="AY8" s="606"/>
      <c r="AZ8" s="606"/>
      <c r="BA8" s="606"/>
      <c r="BB8" s="606"/>
      <c r="BC8" s="606"/>
      <c r="BD8" s="606"/>
      <c r="BE8" s="606"/>
      <c r="BF8" s="607"/>
      <c r="BG8" s="608">
        <v>94034</v>
      </c>
      <c r="BH8" s="609"/>
      <c r="BI8" s="609"/>
      <c r="BJ8" s="609"/>
      <c r="BK8" s="609"/>
      <c r="BL8" s="609"/>
      <c r="BM8" s="609"/>
      <c r="BN8" s="610"/>
      <c r="BO8" s="646">
        <v>1.2</v>
      </c>
      <c r="BP8" s="646"/>
      <c r="BQ8" s="646"/>
      <c r="BR8" s="646"/>
      <c r="BS8" s="647" t="s">
        <v>121</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10242370</v>
      </c>
      <c r="CS8" s="609"/>
      <c r="CT8" s="609"/>
      <c r="CU8" s="609"/>
      <c r="CV8" s="609"/>
      <c r="CW8" s="609"/>
      <c r="CX8" s="609"/>
      <c r="CY8" s="610"/>
      <c r="CZ8" s="646">
        <v>42.6</v>
      </c>
      <c r="DA8" s="646"/>
      <c r="DB8" s="646"/>
      <c r="DC8" s="646"/>
      <c r="DD8" s="614">
        <v>734778</v>
      </c>
      <c r="DE8" s="609"/>
      <c r="DF8" s="609"/>
      <c r="DG8" s="609"/>
      <c r="DH8" s="609"/>
      <c r="DI8" s="609"/>
      <c r="DJ8" s="609"/>
      <c r="DK8" s="609"/>
      <c r="DL8" s="609"/>
      <c r="DM8" s="609"/>
      <c r="DN8" s="609"/>
      <c r="DO8" s="609"/>
      <c r="DP8" s="610"/>
      <c r="DQ8" s="614">
        <v>4419228</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60020</v>
      </c>
      <c r="S9" s="609"/>
      <c r="T9" s="609"/>
      <c r="U9" s="609"/>
      <c r="V9" s="609"/>
      <c r="W9" s="609"/>
      <c r="X9" s="609"/>
      <c r="Y9" s="610"/>
      <c r="Z9" s="646">
        <v>0.2</v>
      </c>
      <c r="AA9" s="646"/>
      <c r="AB9" s="646"/>
      <c r="AC9" s="646"/>
      <c r="AD9" s="647">
        <v>60020</v>
      </c>
      <c r="AE9" s="647"/>
      <c r="AF9" s="647"/>
      <c r="AG9" s="647"/>
      <c r="AH9" s="647"/>
      <c r="AI9" s="647"/>
      <c r="AJ9" s="647"/>
      <c r="AK9" s="647"/>
      <c r="AL9" s="611">
        <v>0.4</v>
      </c>
      <c r="AM9" s="612"/>
      <c r="AN9" s="612"/>
      <c r="AO9" s="648"/>
      <c r="AP9" s="605" t="s">
        <v>230</v>
      </c>
      <c r="AQ9" s="606"/>
      <c r="AR9" s="606"/>
      <c r="AS9" s="606"/>
      <c r="AT9" s="606"/>
      <c r="AU9" s="606"/>
      <c r="AV9" s="606"/>
      <c r="AW9" s="606"/>
      <c r="AX9" s="606"/>
      <c r="AY9" s="606"/>
      <c r="AZ9" s="606"/>
      <c r="BA9" s="606"/>
      <c r="BB9" s="606"/>
      <c r="BC9" s="606"/>
      <c r="BD9" s="606"/>
      <c r="BE9" s="606"/>
      <c r="BF9" s="607"/>
      <c r="BG9" s="608">
        <v>2764144</v>
      </c>
      <c r="BH9" s="609"/>
      <c r="BI9" s="609"/>
      <c r="BJ9" s="609"/>
      <c r="BK9" s="609"/>
      <c r="BL9" s="609"/>
      <c r="BM9" s="609"/>
      <c r="BN9" s="610"/>
      <c r="BO9" s="646">
        <v>36.1</v>
      </c>
      <c r="BP9" s="646"/>
      <c r="BQ9" s="646"/>
      <c r="BR9" s="646"/>
      <c r="BS9" s="647" t="s">
        <v>121</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3256294</v>
      </c>
      <c r="CS9" s="609"/>
      <c r="CT9" s="609"/>
      <c r="CU9" s="609"/>
      <c r="CV9" s="609"/>
      <c r="CW9" s="609"/>
      <c r="CX9" s="609"/>
      <c r="CY9" s="610"/>
      <c r="CZ9" s="646">
        <v>13.5</v>
      </c>
      <c r="DA9" s="646"/>
      <c r="DB9" s="646"/>
      <c r="DC9" s="646"/>
      <c r="DD9" s="614">
        <v>45202</v>
      </c>
      <c r="DE9" s="609"/>
      <c r="DF9" s="609"/>
      <c r="DG9" s="609"/>
      <c r="DH9" s="609"/>
      <c r="DI9" s="609"/>
      <c r="DJ9" s="609"/>
      <c r="DK9" s="609"/>
      <c r="DL9" s="609"/>
      <c r="DM9" s="609"/>
      <c r="DN9" s="609"/>
      <c r="DO9" s="609"/>
      <c r="DP9" s="610"/>
      <c r="DQ9" s="614">
        <v>1878879</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184875</v>
      </c>
      <c r="BH10" s="609"/>
      <c r="BI10" s="609"/>
      <c r="BJ10" s="609"/>
      <c r="BK10" s="609"/>
      <c r="BL10" s="609"/>
      <c r="BM10" s="609"/>
      <c r="BN10" s="610"/>
      <c r="BO10" s="646">
        <v>2.4</v>
      </c>
      <c r="BP10" s="646"/>
      <c r="BQ10" s="646"/>
      <c r="BR10" s="646"/>
      <c r="BS10" s="647" t="s">
        <v>121</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t="s">
        <v>121</v>
      </c>
      <c r="CS10" s="609"/>
      <c r="CT10" s="609"/>
      <c r="CU10" s="609"/>
      <c r="CV10" s="609"/>
      <c r="CW10" s="609"/>
      <c r="CX10" s="609"/>
      <c r="CY10" s="610"/>
      <c r="CZ10" s="646" t="s">
        <v>121</v>
      </c>
      <c r="DA10" s="646"/>
      <c r="DB10" s="646"/>
      <c r="DC10" s="646"/>
      <c r="DD10" s="614" t="s">
        <v>121</v>
      </c>
      <c r="DE10" s="609"/>
      <c r="DF10" s="609"/>
      <c r="DG10" s="609"/>
      <c r="DH10" s="609"/>
      <c r="DI10" s="609"/>
      <c r="DJ10" s="609"/>
      <c r="DK10" s="609"/>
      <c r="DL10" s="609"/>
      <c r="DM10" s="609"/>
      <c r="DN10" s="609"/>
      <c r="DO10" s="609"/>
      <c r="DP10" s="610"/>
      <c r="DQ10" s="614" t="s">
        <v>121</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1458058</v>
      </c>
      <c r="S11" s="609"/>
      <c r="T11" s="609"/>
      <c r="U11" s="609"/>
      <c r="V11" s="609"/>
      <c r="W11" s="609"/>
      <c r="X11" s="609"/>
      <c r="Y11" s="610"/>
      <c r="Z11" s="611">
        <v>5.9</v>
      </c>
      <c r="AA11" s="612"/>
      <c r="AB11" s="612"/>
      <c r="AC11" s="613"/>
      <c r="AD11" s="614">
        <v>1458058</v>
      </c>
      <c r="AE11" s="609"/>
      <c r="AF11" s="609"/>
      <c r="AG11" s="609"/>
      <c r="AH11" s="609"/>
      <c r="AI11" s="609"/>
      <c r="AJ11" s="609"/>
      <c r="AK11" s="610"/>
      <c r="AL11" s="611">
        <v>10.8</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190734</v>
      </c>
      <c r="BH11" s="609"/>
      <c r="BI11" s="609"/>
      <c r="BJ11" s="609"/>
      <c r="BK11" s="609"/>
      <c r="BL11" s="609"/>
      <c r="BM11" s="609"/>
      <c r="BN11" s="610"/>
      <c r="BO11" s="646">
        <v>2.5</v>
      </c>
      <c r="BP11" s="646"/>
      <c r="BQ11" s="646"/>
      <c r="BR11" s="646"/>
      <c r="BS11" s="647" t="s">
        <v>121</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816083</v>
      </c>
      <c r="CS11" s="609"/>
      <c r="CT11" s="609"/>
      <c r="CU11" s="609"/>
      <c r="CV11" s="609"/>
      <c r="CW11" s="609"/>
      <c r="CX11" s="609"/>
      <c r="CY11" s="610"/>
      <c r="CZ11" s="646">
        <v>3.4</v>
      </c>
      <c r="DA11" s="646"/>
      <c r="DB11" s="646"/>
      <c r="DC11" s="646"/>
      <c r="DD11" s="614">
        <v>124954</v>
      </c>
      <c r="DE11" s="609"/>
      <c r="DF11" s="609"/>
      <c r="DG11" s="609"/>
      <c r="DH11" s="609"/>
      <c r="DI11" s="609"/>
      <c r="DJ11" s="609"/>
      <c r="DK11" s="609"/>
      <c r="DL11" s="609"/>
      <c r="DM11" s="609"/>
      <c r="DN11" s="609"/>
      <c r="DO11" s="609"/>
      <c r="DP11" s="610"/>
      <c r="DQ11" s="614">
        <v>630306</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85188</v>
      </c>
      <c r="S12" s="609"/>
      <c r="T12" s="609"/>
      <c r="U12" s="609"/>
      <c r="V12" s="609"/>
      <c r="W12" s="609"/>
      <c r="X12" s="609"/>
      <c r="Y12" s="610"/>
      <c r="Z12" s="646">
        <v>0.3</v>
      </c>
      <c r="AA12" s="646"/>
      <c r="AB12" s="646"/>
      <c r="AC12" s="646"/>
      <c r="AD12" s="647">
        <v>85188</v>
      </c>
      <c r="AE12" s="647"/>
      <c r="AF12" s="647"/>
      <c r="AG12" s="647"/>
      <c r="AH12" s="647"/>
      <c r="AI12" s="647"/>
      <c r="AJ12" s="647"/>
      <c r="AK12" s="647"/>
      <c r="AL12" s="611">
        <v>0.6</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3252924</v>
      </c>
      <c r="BH12" s="609"/>
      <c r="BI12" s="609"/>
      <c r="BJ12" s="609"/>
      <c r="BK12" s="609"/>
      <c r="BL12" s="609"/>
      <c r="BM12" s="609"/>
      <c r="BN12" s="610"/>
      <c r="BO12" s="646">
        <v>42.5</v>
      </c>
      <c r="BP12" s="646"/>
      <c r="BQ12" s="646"/>
      <c r="BR12" s="646"/>
      <c r="BS12" s="647" t="s">
        <v>121</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566003</v>
      </c>
      <c r="CS12" s="609"/>
      <c r="CT12" s="609"/>
      <c r="CU12" s="609"/>
      <c r="CV12" s="609"/>
      <c r="CW12" s="609"/>
      <c r="CX12" s="609"/>
      <c r="CY12" s="610"/>
      <c r="CZ12" s="646">
        <v>2.4</v>
      </c>
      <c r="DA12" s="646"/>
      <c r="DB12" s="646"/>
      <c r="DC12" s="646"/>
      <c r="DD12" s="614" t="s">
        <v>121</v>
      </c>
      <c r="DE12" s="609"/>
      <c r="DF12" s="609"/>
      <c r="DG12" s="609"/>
      <c r="DH12" s="609"/>
      <c r="DI12" s="609"/>
      <c r="DJ12" s="609"/>
      <c r="DK12" s="609"/>
      <c r="DL12" s="609"/>
      <c r="DM12" s="609"/>
      <c r="DN12" s="609"/>
      <c r="DO12" s="609"/>
      <c r="DP12" s="610"/>
      <c r="DQ12" s="614">
        <v>284560</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3248488</v>
      </c>
      <c r="BH13" s="609"/>
      <c r="BI13" s="609"/>
      <c r="BJ13" s="609"/>
      <c r="BK13" s="609"/>
      <c r="BL13" s="609"/>
      <c r="BM13" s="609"/>
      <c r="BN13" s="610"/>
      <c r="BO13" s="646">
        <v>42.4</v>
      </c>
      <c r="BP13" s="646"/>
      <c r="BQ13" s="646"/>
      <c r="BR13" s="646"/>
      <c r="BS13" s="647" t="s">
        <v>121</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1685001</v>
      </c>
      <c r="CS13" s="609"/>
      <c r="CT13" s="609"/>
      <c r="CU13" s="609"/>
      <c r="CV13" s="609"/>
      <c r="CW13" s="609"/>
      <c r="CX13" s="609"/>
      <c r="CY13" s="610"/>
      <c r="CZ13" s="646">
        <v>7</v>
      </c>
      <c r="DA13" s="646"/>
      <c r="DB13" s="646"/>
      <c r="DC13" s="646"/>
      <c r="DD13" s="614">
        <v>500316</v>
      </c>
      <c r="DE13" s="609"/>
      <c r="DF13" s="609"/>
      <c r="DG13" s="609"/>
      <c r="DH13" s="609"/>
      <c r="DI13" s="609"/>
      <c r="DJ13" s="609"/>
      <c r="DK13" s="609"/>
      <c r="DL13" s="609"/>
      <c r="DM13" s="609"/>
      <c r="DN13" s="609"/>
      <c r="DO13" s="609"/>
      <c r="DP13" s="610"/>
      <c r="DQ13" s="614">
        <v>1174446</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3010</v>
      </c>
      <c r="S14" s="609"/>
      <c r="T14" s="609"/>
      <c r="U14" s="609"/>
      <c r="V14" s="609"/>
      <c r="W14" s="609"/>
      <c r="X14" s="609"/>
      <c r="Y14" s="610"/>
      <c r="Z14" s="646">
        <v>0</v>
      </c>
      <c r="AA14" s="646"/>
      <c r="AB14" s="646"/>
      <c r="AC14" s="646"/>
      <c r="AD14" s="647">
        <v>3010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222554</v>
      </c>
      <c r="BH14" s="609"/>
      <c r="BI14" s="609"/>
      <c r="BJ14" s="609"/>
      <c r="BK14" s="609"/>
      <c r="BL14" s="609"/>
      <c r="BM14" s="609"/>
      <c r="BN14" s="610"/>
      <c r="BO14" s="646">
        <v>2.9</v>
      </c>
      <c r="BP14" s="646"/>
      <c r="BQ14" s="646"/>
      <c r="BR14" s="646"/>
      <c r="BS14" s="647" t="s">
        <v>121</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934449</v>
      </c>
      <c r="CS14" s="609"/>
      <c r="CT14" s="609"/>
      <c r="CU14" s="609"/>
      <c r="CV14" s="609"/>
      <c r="CW14" s="609"/>
      <c r="CX14" s="609"/>
      <c r="CY14" s="610"/>
      <c r="CZ14" s="646">
        <v>3.9</v>
      </c>
      <c r="DA14" s="646"/>
      <c r="DB14" s="646"/>
      <c r="DC14" s="646"/>
      <c r="DD14" s="614">
        <v>17683</v>
      </c>
      <c r="DE14" s="609"/>
      <c r="DF14" s="609"/>
      <c r="DG14" s="609"/>
      <c r="DH14" s="609"/>
      <c r="DI14" s="609"/>
      <c r="DJ14" s="609"/>
      <c r="DK14" s="609"/>
      <c r="DL14" s="609"/>
      <c r="DM14" s="609"/>
      <c r="DN14" s="609"/>
      <c r="DO14" s="609"/>
      <c r="DP14" s="610"/>
      <c r="DQ14" s="614">
        <v>923501</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534628</v>
      </c>
      <c r="BH15" s="609"/>
      <c r="BI15" s="609"/>
      <c r="BJ15" s="609"/>
      <c r="BK15" s="609"/>
      <c r="BL15" s="609"/>
      <c r="BM15" s="609"/>
      <c r="BN15" s="610"/>
      <c r="BO15" s="646">
        <v>7</v>
      </c>
      <c r="BP15" s="646"/>
      <c r="BQ15" s="646"/>
      <c r="BR15" s="646"/>
      <c r="BS15" s="647" t="s">
        <v>121</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2200995</v>
      </c>
      <c r="CS15" s="609"/>
      <c r="CT15" s="609"/>
      <c r="CU15" s="609"/>
      <c r="CV15" s="609"/>
      <c r="CW15" s="609"/>
      <c r="CX15" s="609"/>
      <c r="CY15" s="610"/>
      <c r="CZ15" s="646">
        <v>9.1999999999999993</v>
      </c>
      <c r="DA15" s="646"/>
      <c r="DB15" s="646"/>
      <c r="DC15" s="646"/>
      <c r="DD15" s="614">
        <v>330196</v>
      </c>
      <c r="DE15" s="609"/>
      <c r="DF15" s="609"/>
      <c r="DG15" s="609"/>
      <c r="DH15" s="609"/>
      <c r="DI15" s="609"/>
      <c r="DJ15" s="609"/>
      <c r="DK15" s="609"/>
      <c r="DL15" s="609"/>
      <c r="DM15" s="609"/>
      <c r="DN15" s="609"/>
      <c r="DO15" s="609"/>
      <c r="DP15" s="610"/>
      <c r="DQ15" s="614">
        <v>1898741</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42840</v>
      </c>
      <c r="S16" s="609"/>
      <c r="T16" s="609"/>
      <c r="U16" s="609"/>
      <c r="V16" s="609"/>
      <c r="W16" s="609"/>
      <c r="X16" s="609"/>
      <c r="Y16" s="610"/>
      <c r="Z16" s="646">
        <v>0.2</v>
      </c>
      <c r="AA16" s="646"/>
      <c r="AB16" s="646"/>
      <c r="AC16" s="646"/>
      <c r="AD16" s="647">
        <v>42840</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v>2830</v>
      </c>
      <c r="BH16" s="609"/>
      <c r="BI16" s="609"/>
      <c r="BJ16" s="609"/>
      <c r="BK16" s="609"/>
      <c r="BL16" s="609"/>
      <c r="BM16" s="609"/>
      <c r="BN16" s="610"/>
      <c r="BO16" s="646">
        <v>0</v>
      </c>
      <c r="BP16" s="646"/>
      <c r="BQ16" s="646"/>
      <c r="BR16" s="646"/>
      <c r="BS16" s="647" t="s">
        <v>121</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121</v>
      </c>
      <c r="CS16" s="609"/>
      <c r="CT16" s="609"/>
      <c r="CU16" s="609"/>
      <c r="CV16" s="609"/>
      <c r="CW16" s="609"/>
      <c r="CX16" s="609"/>
      <c r="CY16" s="610"/>
      <c r="CZ16" s="646" t="s">
        <v>121</v>
      </c>
      <c r="DA16" s="646"/>
      <c r="DB16" s="646"/>
      <c r="DC16" s="646"/>
      <c r="DD16" s="614" t="s">
        <v>121</v>
      </c>
      <c r="DE16" s="609"/>
      <c r="DF16" s="609"/>
      <c r="DG16" s="609"/>
      <c r="DH16" s="609"/>
      <c r="DI16" s="609"/>
      <c r="DJ16" s="609"/>
      <c r="DK16" s="609"/>
      <c r="DL16" s="609"/>
      <c r="DM16" s="609"/>
      <c r="DN16" s="609"/>
      <c r="DO16" s="609"/>
      <c r="DP16" s="610"/>
      <c r="DQ16" s="614" t="s">
        <v>121</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135340</v>
      </c>
      <c r="S17" s="609"/>
      <c r="T17" s="609"/>
      <c r="U17" s="609"/>
      <c r="V17" s="609"/>
      <c r="W17" s="609"/>
      <c r="X17" s="609"/>
      <c r="Y17" s="610"/>
      <c r="Z17" s="646">
        <v>0.5</v>
      </c>
      <c r="AA17" s="646"/>
      <c r="AB17" s="646"/>
      <c r="AC17" s="646"/>
      <c r="AD17" s="647">
        <v>135340</v>
      </c>
      <c r="AE17" s="647"/>
      <c r="AF17" s="647"/>
      <c r="AG17" s="647"/>
      <c r="AH17" s="647"/>
      <c r="AI17" s="647"/>
      <c r="AJ17" s="647"/>
      <c r="AK17" s="647"/>
      <c r="AL17" s="611">
        <v>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1838908</v>
      </c>
      <c r="CS17" s="609"/>
      <c r="CT17" s="609"/>
      <c r="CU17" s="609"/>
      <c r="CV17" s="609"/>
      <c r="CW17" s="609"/>
      <c r="CX17" s="609"/>
      <c r="CY17" s="610"/>
      <c r="CZ17" s="646">
        <v>7.6</v>
      </c>
      <c r="DA17" s="646"/>
      <c r="DB17" s="646"/>
      <c r="DC17" s="646"/>
      <c r="DD17" s="614" t="s">
        <v>121</v>
      </c>
      <c r="DE17" s="609"/>
      <c r="DF17" s="609"/>
      <c r="DG17" s="609"/>
      <c r="DH17" s="609"/>
      <c r="DI17" s="609"/>
      <c r="DJ17" s="609"/>
      <c r="DK17" s="609"/>
      <c r="DL17" s="609"/>
      <c r="DM17" s="609"/>
      <c r="DN17" s="609"/>
      <c r="DO17" s="609"/>
      <c r="DP17" s="610"/>
      <c r="DQ17" s="614">
        <v>1514201</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49153</v>
      </c>
      <c r="S18" s="609"/>
      <c r="T18" s="609"/>
      <c r="U18" s="609"/>
      <c r="V18" s="609"/>
      <c r="W18" s="609"/>
      <c r="X18" s="609"/>
      <c r="Y18" s="610"/>
      <c r="Z18" s="646">
        <v>0.2</v>
      </c>
      <c r="AA18" s="646"/>
      <c r="AB18" s="646"/>
      <c r="AC18" s="646"/>
      <c r="AD18" s="647">
        <v>49153</v>
      </c>
      <c r="AE18" s="647"/>
      <c r="AF18" s="647"/>
      <c r="AG18" s="647"/>
      <c r="AH18" s="647"/>
      <c r="AI18" s="647"/>
      <c r="AJ18" s="647"/>
      <c r="AK18" s="647"/>
      <c r="AL18" s="611">
        <v>0.4</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46724</v>
      </c>
      <c r="S19" s="609"/>
      <c r="T19" s="609"/>
      <c r="U19" s="609"/>
      <c r="V19" s="609"/>
      <c r="W19" s="609"/>
      <c r="X19" s="609"/>
      <c r="Y19" s="610"/>
      <c r="Z19" s="646">
        <v>0.2</v>
      </c>
      <c r="AA19" s="646"/>
      <c r="AB19" s="646"/>
      <c r="AC19" s="646"/>
      <c r="AD19" s="647">
        <v>46724</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405799</v>
      </c>
      <c r="BH19" s="609"/>
      <c r="BI19" s="609"/>
      <c r="BJ19" s="609"/>
      <c r="BK19" s="609"/>
      <c r="BL19" s="609"/>
      <c r="BM19" s="609"/>
      <c r="BN19" s="610"/>
      <c r="BO19" s="646">
        <v>5.3</v>
      </c>
      <c r="BP19" s="646"/>
      <c r="BQ19" s="646"/>
      <c r="BR19" s="646"/>
      <c r="BS19" s="647" t="s">
        <v>121</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2429</v>
      </c>
      <c r="S20" s="609"/>
      <c r="T20" s="609"/>
      <c r="U20" s="609"/>
      <c r="V20" s="609"/>
      <c r="W20" s="609"/>
      <c r="X20" s="609"/>
      <c r="Y20" s="610"/>
      <c r="Z20" s="646">
        <v>0</v>
      </c>
      <c r="AA20" s="646"/>
      <c r="AB20" s="646"/>
      <c r="AC20" s="646"/>
      <c r="AD20" s="647">
        <v>2429</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405799</v>
      </c>
      <c r="BH20" s="609"/>
      <c r="BI20" s="609"/>
      <c r="BJ20" s="609"/>
      <c r="BK20" s="609"/>
      <c r="BL20" s="609"/>
      <c r="BM20" s="609"/>
      <c r="BN20" s="610"/>
      <c r="BO20" s="646">
        <v>5.3</v>
      </c>
      <c r="BP20" s="646"/>
      <c r="BQ20" s="646"/>
      <c r="BR20" s="646"/>
      <c r="BS20" s="647" t="s">
        <v>121</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24045924</v>
      </c>
      <c r="CS20" s="609"/>
      <c r="CT20" s="609"/>
      <c r="CU20" s="609"/>
      <c r="CV20" s="609"/>
      <c r="CW20" s="609"/>
      <c r="CX20" s="609"/>
      <c r="CY20" s="610"/>
      <c r="CZ20" s="646">
        <v>100</v>
      </c>
      <c r="DA20" s="646"/>
      <c r="DB20" s="646"/>
      <c r="DC20" s="646"/>
      <c r="DD20" s="614">
        <v>1770692</v>
      </c>
      <c r="DE20" s="609"/>
      <c r="DF20" s="609"/>
      <c r="DG20" s="609"/>
      <c r="DH20" s="609"/>
      <c r="DI20" s="609"/>
      <c r="DJ20" s="609"/>
      <c r="DK20" s="609"/>
      <c r="DL20" s="609"/>
      <c r="DM20" s="609"/>
      <c r="DN20" s="609"/>
      <c r="DO20" s="609"/>
      <c r="DP20" s="610"/>
      <c r="DQ20" s="614">
        <v>14970091</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4290638</v>
      </c>
      <c r="S21" s="609"/>
      <c r="T21" s="609"/>
      <c r="U21" s="609"/>
      <c r="V21" s="609"/>
      <c r="W21" s="609"/>
      <c r="X21" s="609"/>
      <c r="Y21" s="610"/>
      <c r="Z21" s="646">
        <v>17.399999999999999</v>
      </c>
      <c r="AA21" s="646"/>
      <c r="AB21" s="646"/>
      <c r="AC21" s="646"/>
      <c r="AD21" s="647">
        <v>3973296</v>
      </c>
      <c r="AE21" s="647"/>
      <c r="AF21" s="647"/>
      <c r="AG21" s="647"/>
      <c r="AH21" s="647"/>
      <c r="AI21" s="647"/>
      <c r="AJ21" s="647"/>
      <c r="AK21" s="647"/>
      <c r="AL21" s="611">
        <v>29.4</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3973296</v>
      </c>
      <c r="S22" s="609"/>
      <c r="T22" s="609"/>
      <c r="U22" s="609"/>
      <c r="V22" s="609"/>
      <c r="W22" s="609"/>
      <c r="X22" s="609"/>
      <c r="Y22" s="610"/>
      <c r="Z22" s="646">
        <v>16.100000000000001</v>
      </c>
      <c r="AA22" s="646"/>
      <c r="AB22" s="646"/>
      <c r="AC22" s="646"/>
      <c r="AD22" s="647">
        <v>3973296</v>
      </c>
      <c r="AE22" s="647"/>
      <c r="AF22" s="647"/>
      <c r="AG22" s="647"/>
      <c r="AH22" s="647"/>
      <c r="AI22" s="647"/>
      <c r="AJ22" s="647"/>
      <c r="AK22" s="647"/>
      <c r="AL22" s="611">
        <v>29.4</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317013</v>
      </c>
      <c r="S23" s="609"/>
      <c r="T23" s="609"/>
      <c r="U23" s="609"/>
      <c r="V23" s="609"/>
      <c r="W23" s="609"/>
      <c r="X23" s="609"/>
      <c r="Y23" s="610"/>
      <c r="Z23" s="646">
        <v>1.3</v>
      </c>
      <c r="AA23" s="646"/>
      <c r="AB23" s="646"/>
      <c r="AC23" s="646"/>
      <c r="AD23" s="647" t="s">
        <v>121</v>
      </c>
      <c r="AE23" s="647"/>
      <c r="AF23" s="647"/>
      <c r="AG23" s="647"/>
      <c r="AH23" s="647"/>
      <c r="AI23" s="647"/>
      <c r="AJ23" s="647"/>
      <c r="AK23" s="647"/>
      <c r="AL23" s="611" t="s">
        <v>121</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405799</v>
      </c>
      <c r="BH23" s="609"/>
      <c r="BI23" s="609"/>
      <c r="BJ23" s="609"/>
      <c r="BK23" s="609"/>
      <c r="BL23" s="609"/>
      <c r="BM23" s="609"/>
      <c r="BN23" s="610"/>
      <c r="BO23" s="646">
        <v>5.3</v>
      </c>
      <c r="BP23" s="646"/>
      <c r="BQ23" s="646"/>
      <c r="BR23" s="646"/>
      <c r="BS23" s="647" t="s">
        <v>121</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329</v>
      </c>
      <c r="S24" s="609"/>
      <c r="T24" s="609"/>
      <c r="U24" s="609"/>
      <c r="V24" s="609"/>
      <c r="W24" s="609"/>
      <c r="X24" s="609"/>
      <c r="Y24" s="610"/>
      <c r="Z24" s="646">
        <v>0</v>
      </c>
      <c r="AA24" s="646"/>
      <c r="AB24" s="646"/>
      <c r="AC24" s="646"/>
      <c r="AD24" s="647" t="s">
        <v>121</v>
      </c>
      <c r="AE24" s="647"/>
      <c r="AF24" s="647"/>
      <c r="AG24" s="647"/>
      <c r="AH24" s="647"/>
      <c r="AI24" s="647"/>
      <c r="AJ24" s="647"/>
      <c r="AK24" s="647"/>
      <c r="AL24" s="611" t="s">
        <v>121</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11768119</v>
      </c>
      <c r="CS24" s="664"/>
      <c r="CT24" s="664"/>
      <c r="CU24" s="664"/>
      <c r="CV24" s="664"/>
      <c r="CW24" s="664"/>
      <c r="CX24" s="664"/>
      <c r="CY24" s="689"/>
      <c r="CZ24" s="690">
        <v>48.9</v>
      </c>
      <c r="DA24" s="672"/>
      <c r="DB24" s="672"/>
      <c r="DC24" s="692"/>
      <c r="DD24" s="688">
        <v>6704123</v>
      </c>
      <c r="DE24" s="664"/>
      <c r="DF24" s="664"/>
      <c r="DG24" s="664"/>
      <c r="DH24" s="664"/>
      <c r="DI24" s="664"/>
      <c r="DJ24" s="664"/>
      <c r="DK24" s="689"/>
      <c r="DL24" s="688">
        <v>6646495</v>
      </c>
      <c r="DM24" s="664"/>
      <c r="DN24" s="664"/>
      <c r="DO24" s="664"/>
      <c r="DP24" s="664"/>
      <c r="DQ24" s="664"/>
      <c r="DR24" s="664"/>
      <c r="DS24" s="664"/>
      <c r="DT24" s="664"/>
      <c r="DU24" s="664"/>
      <c r="DV24" s="689"/>
      <c r="DW24" s="690">
        <v>48.7</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14096833</v>
      </c>
      <c r="S25" s="609"/>
      <c r="T25" s="609"/>
      <c r="U25" s="609"/>
      <c r="V25" s="609"/>
      <c r="W25" s="609"/>
      <c r="X25" s="609"/>
      <c r="Y25" s="610"/>
      <c r="Z25" s="646">
        <v>57.2</v>
      </c>
      <c r="AA25" s="646"/>
      <c r="AB25" s="646"/>
      <c r="AC25" s="646"/>
      <c r="AD25" s="647">
        <v>13373692</v>
      </c>
      <c r="AE25" s="647"/>
      <c r="AF25" s="647"/>
      <c r="AG25" s="647"/>
      <c r="AH25" s="647"/>
      <c r="AI25" s="647"/>
      <c r="AJ25" s="647"/>
      <c r="AK25" s="647"/>
      <c r="AL25" s="611">
        <v>99</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4257124</v>
      </c>
      <c r="CS25" s="621"/>
      <c r="CT25" s="621"/>
      <c r="CU25" s="621"/>
      <c r="CV25" s="621"/>
      <c r="CW25" s="621"/>
      <c r="CX25" s="621"/>
      <c r="CY25" s="622"/>
      <c r="CZ25" s="611">
        <v>17.7</v>
      </c>
      <c r="DA25" s="623"/>
      <c r="DB25" s="623"/>
      <c r="DC25" s="624"/>
      <c r="DD25" s="614">
        <v>3910740</v>
      </c>
      <c r="DE25" s="621"/>
      <c r="DF25" s="621"/>
      <c r="DG25" s="621"/>
      <c r="DH25" s="621"/>
      <c r="DI25" s="621"/>
      <c r="DJ25" s="621"/>
      <c r="DK25" s="622"/>
      <c r="DL25" s="614">
        <v>3886482</v>
      </c>
      <c r="DM25" s="621"/>
      <c r="DN25" s="621"/>
      <c r="DO25" s="621"/>
      <c r="DP25" s="621"/>
      <c r="DQ25" s="621"/>
      <c r="DR25" s="621"/>
      <c r="DS25" s="621"/>
      <c r="DT25" s="621"/>
      <c r="DU25" s="621"/>
      <c r="DV25" s="622"/>
      <c r="DW25" s="611">
        <v>28.5</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7791</v>
      </c>
      <c r="S26" s="609"/>
      <c r="T26" s="609"/>
      <c r="U26" s="609"/>
      <c r="V26" s="609"/>
      <c r="W26" s="609"/>
      <c r="X26" s="609"/>
      <c r="Y26" s="610"/>
      <c r="Z26" s="646">
        <v>0</v>
      </c>
      <c r="AA26" s="646"/>
      <c r="AB26" s="646"/>
      <c r="AC26" s="646"/>
      <c r="AD26" s="647">
        <v>7791</v>
      </c>
      <c r="AE26" s="647"/>
      <c r="AF26" s="647"/>
      <c r="AG26" s="647"/>
      <c r="AH26" s="647"/>
      <c r="AI26" s="647"/>
      <c r="AJ26" s="647"/>
      <c r="AK26" s="647"/>
      <c r="AL26" s="611">
        <v>0.1</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2558749</v>
      </c>
      <c r="CS26" s="609"/>
      <c r="CT26" s="609"/>
      <c r="CU26" s="609"/>
      <c r="CV26" s="609"/>
      <c r="CW26" s="609"/>
      <c r="CX26" s="609"/>
      <c r="CY26" s="610"/>
      <c r="CZ26" s="611">
        <v>10.6</v>
      </c>
      <c r="DA26" s="623"/>
      <c r="DB26" s="623"/>
      <c r="DC26" s="624"/>
      <c r="DD26" s="614">
        <v>2347760</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5348</v>
      </c>
      <c r="S27" s="609"/>
      <c r="T27" s="609"/>
      <c r="U27" s="609"/>
      <c r="V27" s="609"/>
      <c r="W27" s="609"/>
      <c r="X27" s="609"/>
      <c r="Y27" s="610"/>
      <c r="Z27" s="646">
        <v>0</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7652522</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5672087</v>
      </c>
      <c r="CS27" s="621"/>
      <c r="CT27" s="621"/>
      <c r="CU27" s="621"/>
      <c r="CV27" s="621"/>
      <c r="CW27" s="621"/>
      <c r="CX27" s="621"/>
      <c r="CY27" s="622"/>
      <c r="CZ27" s="611">
        <v>23.6</v>
      </c>
      <c r="DA27" s="623"/>
      <c r="DB27" s="623"/>
      <c r="DC27" s="624"/>
      <c r="DD27" s="614">
        <v>1279182</v>
      </c>
      <c r="DE27" s="621"/>
      <c r="DF27" s="621"/>
      <c r="DG27" s="621"/>
      <c r="DH27" s="621"/>
      <c r="DI27" s="621"/>
      <c r="DJ27" s="621"/>
      <c r="DK27" s="622"/>
      <c r="DL27" s="614">
        <v>1245812</v>
      </c>
      <c r="DM27" s="621"/>
      <c r="DN27" s="621"/>
      <c r="DO27" s="621"/>
      <c r="DP27" s="621"/>
      <c r="DQ27" s="621"/>
      <c r="DR27" s="621"/>
      <c r="DS27" s="621"/>
      <c r="DT27" s="621"/>
      <c r="DU27" s="621"/>
      <c r="DV27" s="622"/>
      <c r="DW27" s="611">
        <v>9.1</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174636</v>
      </c>
      <c r="S28" s="609"/>
      <c r="T28" s="609"/>
      <c r="U28" s="609"/>
      <c r="V28" s="609"/>
      <c r="W28" s="609"/>
      <c r="X28" s="609"/>
      <c r="Y28" s="610"/>
      <c r="Z28" s="646">
        <v>0.7</v>
      </c>
      <c r="AA28" s="646"/>
      <c r="AB28" s="646"/>
      <c r="AC28" s="646"/>
      <c r="AD28" s="647">
        <v>63477</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1838908</v>
      </c>
      <c r="CS28" s="609"/>
      <c r="CT28" s="609"/>
      <c r="CU28" s="609"/>
      <c r="CV28" s="609"/>
      <c r="CW28" s="609"/>
      <c r="CX28" s="609"/>
      <c r="CY28" s="610"/>
      <c r="CZ28" s="611">
        <v>7.6</v>
      </c>
      <c r="DA28" s="623"/>
      <c r="DB28" s="623"/>
      <c r="DC28" s="624"/>
      <c r="DD28" s="614">
        <v>1514201</v>
      </c>
      <c r="DE28" s="609"/>
      <c r="DF28" s="609"/>
      <c r="DG28" s="609"/>
      <c r="DH28" s="609"/>
      <c r="DI28" s="609"/>
      <c r="DJ28" s="609"/>
      <c r="DK28" s="610"/>
      <c r="DL28" s="614">
        <v>1514201</v>
      </c>
      <c r="DM28" s="609"/>
      <c r="DN28" s="609"/>
      <c r="DO28" s="609"/>
      <c r="DP28" s="609"/>
      <c r="DQ28" s="609"/>
      <c r="DR28" s="609"/>
      <c r="DS28" s="609"/>
      <c r="DT28" s="609"/>
      <c r="DU28" s="609"/>
      <c r="DV28" s="610"/>
      <c r="DW28" s="611">
        <v>11.1</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133272</v>
      </c>
      <c r="S29" s="609"/>
      <c r="T29" s="609"/>
      <c r="U29" s="609"/>
      <c r="V29" s="609"/>
      <c r="W29" s="609"/>
      <c r="X29" s="609"/>
      <c r="Y29" s="610"/>
      <c r="Z29" s="646">
        <v>0.5</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1838908</v>
      </c>
      <c r="CS29" s="621"/>
      <c r="CT29" s="621"/>
      <c r="CU29" s="621"/>
      <c r="CV29" s="621"/>
      <c r="CW29" s="621"/>
      <c r="CX29" s="621"/>
      <c r="CY29" s="622"/>
      <c r="CZ29" s="611">
        <v>7.6</v>
      </c>
      <c r="DA29" s="623"/>
      <c r="DB29" s="623"/>
      <c r="DC29" s="624"/>
      <c r="DD29" s="614">
        <v>1514201</v>
      </c>
      <c r="DE29" s="621"/>
      <c r="DF29" s="621"/>
      <c r="DG29" s="621"/>
      <c r="DH29" s="621"/>
      <c r="DI29" s="621"/>
      <c r="DJ29" s="621"/>
      <c r="DK29" s="622"/>
      <c r="DL29" s="614">
        <v>1514201</v>
      </c>
      <c r="DM29" s="621"/>
      <c r="DN29" s="621"/>
      <c r="DO29" s="621"/>
      <c r="DP29" s="621"/>
      <c r="DQ29" s="621"/>
      <c r="DR29" s="621"/>
      <c r="DS29" s="621"/>
      <c r="DT29" s="621"/>
      <c r="DU29" s="621"/>
      <c r="DV29" s="622"/>
      <c r="DW29" s="611">
        <v>11.1</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4989941</v>
      </c>
      <c r="S30" s="609"/>
      <c r="T30" s="609"/>
      <c r="U30" s="609"/>
      <c r="V30" s="609"/>
      <c r="W30" s="609"/>
      <c r="X30" s="609"/>
      <c r="Y30" s="610"/>
      <c r="Z30" s="646">
        <v>20.2</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1721275</v>
      </c>
      <c r="CS30" s="609"/>
      <c r="CT30" s="609"/>
      <c r="CU30" s="609"/>
      <c r="CV30" s="609"/>
      <c r="CW30" s="609"/>
      <c r="CX30" s="609"/>
      <c r="CY30" s="610"/>
      <c r="CZ30" s="611">
        <v>7.2</v>
      </c>
      <c r="DA30" s="623"/>
      <c r="DB30" s="623"/>
      <c r="DC30" s="624"/>
      <c r="DD30" s="614">
        <v>1476832</v>
      </c>
      <c r="DE30" s="609"/>
      <c r="DF30" s="609"/>
      <c r="DG30" s="609"/>
      <c r="DH30" s="609"/>
      <c r="DI30" s="609"/>
      <c r="DJ30" s="609"/>
      <c r="DK30" s="610"/>
      <c r="DL30" s="614">
        <v>1476832</v>
      </c>
      <c r="DM30" s="609"/>
      <c r="DN30" s="609"/>
      <c r="DO30" s="609"/>
      <c r="DP30" s="609"/>
      <c r="DQ30" s="609"/>
      <c r="DR30" s="609"/>
      <c r="DS30" s="609"/>
      <c r="DT30" s="609"/>
      <c r="DU30" s="609"/>
      <c r="DV30" s="610"/>
      <c r="DW30" s="611">
        <v>10.8</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78" t="s">
        <v>298</v>
      </c>
      <c r="AQ31" s="679"/>
      <c r="AR31" s="679"/>
      <c r="AS31" s="679"/>
      <c r="AT31" s="680" t="s">
        <v>299</v>
      </c>
      <c r="AU31" s="209"/>
      <c r="AV31" s="209"/>
      <c r="AW31" s="209"/>
      <c r="AX31" s="666" t="s">
        <v>177</v>
      </c>
      <c r="AY31" s="667"/>
      <c r="AZ31" s="667"/>
      <c r="BA31" s="667"/>
      <c r="BB31" s="667"/>
      <c r="BC31" s="667"/>
      <c r="BD31" s="667"/>
      <c r="BE31" s="667"/>
      <c r="BF31" s="668"/>
      <c r="BG31" s="670">
        <v>98.2</v>
      </c>
      <c r="BH31" s="671"/>
      <c r="BI31" s="671"/>
      <c r="BJ31" s="671"/>
      <c r="BK31" s="671"/>
      <c r="BL31" s="671"/>
      <c r="BM31" s="672">
        <v>93.6</v>
      </c>
      <c r="BN31" s="671"/>
      <c r="BO31" s="671"/>
      <c r="BP31" s="671"/>
      <c r="BQ31" s="673"/>
      <c r="BR31" s="670">
        <v>98.2</v>
      </c>
      <c r="BS31" s="671"/>
      <c r="BT31" s="671"/>
      <c r="BU31" s="671"/>
      <c r="BV31" s="671"/>
      <c r="BW31" s="671"/>
      <c r="BX31" s="672">
        <v>93.7</v>
      </c>
      <c r="BY31" s="671"/>
      <c r="BZ31" s="671"/>
      <c r="CA31" s="671"/>
      <c r="CB31" s="673"/>
      <c r="CD31" s="629"/>
      <c r="CE31" s="630"/>
      <c r="CF31" s="605" t="s">
        <v>300</v>
      </c>
      <c r="CG31" s="606"/>
      <c r="CH31" s="606"/>
      <c r="CI31" s="606"/>
      <c r="CJ31" s="606"/>
      <c r="CK31" s="606"/>
      <c r="CL31" s="606"/>
      <c r="CM31" s="606"/>
      <c r="CN31" s="606"/>
      <c r="CO31" s="606"/>
      <c r="CP31" s="606"/>
      <c r="CQ31" s="607"/>
      <c r="CR31" s="608">
        <v>117633</v>
      </c>
      <c r="CS31" s="621"/>
      <c r="CT31" s="621"/>
      <c r="CU31" s="621"/>
      <c r="CV31" s="621"/>
      <c r="CW31" s="621"/>
      <c r="CX31" s="621"/>
      <c r="CY31" s="622"/>
      <c r="CZ31" s="611">
        <v>0.5</v>
      </c>
      <c r="DA31" s="623"/>
      <c r="DB31" s="623"/>
      <c r="DC31" s="624"/>
      <c r="DD31" s="614">
        <v>37369</v>
      </c>
      <c r="DE31" s="621"/>
      <c r="DF31" s="621"/>
      <c r="DG31" s="621"/>
      <c r="DH31" s="621"/>
      <c r="DI31" s="621"/>
      <c r="DJ31" s="621"/>
      <c r="DK31" s="622"/>
      <c r="DL31" s="614">
        <v>37369</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1664448</v>
      </c>
      <c r="S32" s="609"/>
      <c r="T32" s="609"/>
      <c r="U32" s="609"/>
      <c r="V32" s="609"/>
      <c r="W32" s="609"/>
      <c r="X32" s="609"/>
      <c r="Y32" s="610"/>
      <c r="Z32" s="646">
        <v>6.8</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1"/>
      <c r="AU32" s="205" t="s">
        <v>302</v>
      </c>
      <c r="AX32" s="605" t="s">
        <v>303</v>
      </c>
      <c r="AY32" s="606"/>
      <c r="AZ32" s="606"/>
      <c r="BA32" s="606"/>
      <c r="BB32" s="606"/>
      <c r="BC32" s="606"/>
      <c r="BD32" s="606"/>
      <c r="BE32" s="606"/>
      <c r="BF32" s="607"/>
      <c r="BG32" s="674">
        <v>98</v>
      </c>
      <c r="BH32" s="621"/>
      <c r="BI32" s="621"/>
      <c r="BJ32" s="621"/>
      <c r="BK32" s="621"/>
      <c r="BL32" s="621"/>
      <c r="BM32" s="612">
        <v>94.3</v>
      </c>
      <c r="BN32" s="621"/>
      <c r="BO32" s="621"/>
      <c r="BP32" s="621"/>
      <c r="BQ32" s="644"/>
      <c r="BR32" s="674">
        <v>98.2</v>
      </c>
      <c r="BS32" s="621"/>
      <c r="BT32" s="621"/>
      <c r="BU32" s="621"/>
      <c r="BV32" s="621"/>
      <c r="BW32" s="621"/>
      <c r="BX32" s="612">
        <v>94.5</v>
      </c>
      <c r="BY32" s="621"/>
      <c r="BZ32" s="621"/>
      <c r="CA32" s="621"/>
      <c r="CB32" s="644"/>
      <c r="CD32" s="631"/>
      <c r="CE32" s="632"/>
      <c r="CF32" s="605" t="s">
        <v>304</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62750</v>
      </c>
      <c r="S33" s="609"/>
      <c r="T33" s="609"/>
      <c r="U33" s="609"/>
      <c r="V33" s="609"/>
      <c r="W33" s="609"/>
      <c r="X33" s="609"/>
      <c r="Y33" s="610"/>
      <c r="Z33" s="646">
        <v>0.3</v>
      </c>
      <c r="AA33" s="646"/>
      <c r="AB33" s="646"/>
      <c r="AC33" s="646"/>
      <c r="AD33" s="647">
        <v>53858</v>
      </c>
      <c r="AE33" s="647"/>
      <c r="AF33" s="647"/>
      <c r="AG33" s="647"/>
      <c r="AH33" s="647"/>
      <c r="AI33" s="647"/>
      <c r="AJ33" s="647"/>
      <c r="AK33" s="647"/>
      <c r="AL33" s="611">
        <v>0.4</v>
      </c>
      <c r="AM33" s="612"/>
      <c r="AN33" s="612"/>
      <c r="AO33" s="648"/>
      <c r="AP33" s="651"/>
      <c r="AQ33" s="652"/>
      <c r="AR33" s="652"/>
      <c r="AS33" s="652"/>
      <c r="AT33" s="682"/>
      <c r="AU33" s="210"/>
      <c r="AV33" s="210"/>
      <c r="AW33" s="210"/>
      <c r="AX33" s="589" t="s">
        <v>306</v>
      </c>
      <c r="AY33" s="590"/>
      <c r="AZ33" s="590"/>
      <c r="BA33" s="590"/>
      <c r="BB33" s="590"/>
      <c r="BC33" s="590"/>
      <c r="BD33" s="590"/>
      <c r="BE33" s="590"/>
      <c r="BF33" s="591"/>
      <c r="BG33" s="669">
        <v>98.1</v>
      </c>
      <c r="BH33" s="593"/>
      <c r="BI33" s="593"/>
      <c r="BJ33" s="593"/>
      <c r="BK33" s="593"/>
      <c r="BL33" s="593"/>
      <c r="BM33" s="639">
        <v>92.6</v>
      </c>
      <c r="BN33" s="593"/>
      <c r="BO33" s="593"/>
      <c r="BP33" s="593"/>
      <c r="BQ33" s="656"/>
      <c r="BR33" s="669">
        <v>98</v>
      </c>
      <c r="BS33" s="593"/>
      <c r="BT33" s="593"/>
      <c r="BU33" s="593"/>
      <c r="BV33" s="593"/>
      <c r="BW33" s="593"/>
      <c r="BX33" s="639">
        <v>92.7</v>
      </c>
      <c r="BY33" s="593"/>
      <c r="BZ33" s="593"/>
      <c r="CA33" s="593"/>
      <c r="CB33" s="656"/>
      <c r="CD33" s="605" t="s">
        <v>307</v>
      </c>
      <c r="CE33" s="606"/>
      <c r="CF33" s="606"/>
      <c r="CG33" s="606"/>
      <c r="CH33" s="606"/>
      <c r="CI33" s="606"/>
      <c r="CJ33" s="606"/>
      <c r="CK33" s="606"/>
      <c r="CL33" s="606"/>
      <c r="CM33" s="606"/>
      <c r="CN33" s="606"/>
      <c r="CO33" s="606"/>
      <c r="CP33" s="606"/>
      <c r="CQ33" s="607"/>
      <c r="CR33" s="608">
        <v>10507113</v>
      </c>
      <c r="CS33" s="621"/>
      <c r="CT33" s="621"/>
      <c r="CU33" s="621"/>
      <c r="CV33" s="621"/>
      <c r="CW33" s="621"/>
      <c r="CX33" s="621"/>
      <c r="CY33" s="622"/>
      <c r="CZ33" s="611">
        <v>43.7</v>
      </c>
      <c r="DA33" s="623"/>
      <c r="DB33" s="623"/>
      <c r="DC33" s="624"/>
      <c r="DD33" s="614">
        <v>7675076</v>
      </c>
      <c r="DE33" s="621"/>
      <c r="DF33" s="621"/>
      <c r="DG33" s="621"/>
      <c r="DH33" s="621"/>
      <c r="DI33" s="621"/>
      <c r="DJ33" s="621"/>
      <c r="DK33" s="622"/>
      <c r="DL33" s="614">
        <v>5481688</v>
      </c>
      <c r="DM33" s="621"/>
      <c r="DN33" s="621"/>
      <c r="DO33" s="621"/>
      <c r="DP33" s="621"/>
      <c r="DQ33" s="621"/>
      <c r="DR33" s="621"/>
      <c r="DS33" s="621"/>
      <c r="DT33" s="621"/>
      <c r="DU33" s="621"/>
      <c r="DV33" s="622"/>
      <c r="DW33" s="611">
        <v>40.200000000000003</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41167</v>
      </c>
      <c r="S34" s="609"/>
      <c r="T34" s="609"/>
      <c r="U34" s="609"/>
      <c r="V34" s="609"/>
      <c r="W34" s="609"/>
      <c r="X34" s="609"/>
      <c r="Y34" s="610"/>
      <c r="Z34" s="646">
        <v>0.2</v>
      </c>
      <c r="AA34" s="646"/>
      <c r="AB34" s="646"/>
      <c r="AC34" s="646"/>
      <c r="AD34" s="647" t="s">
        <v>121</v>
      </c>
      <c r="AE34" s="647"/>
      <c r="AF34" s="647"/>
      <c r="AG34" s="647"/>
      <c r="AH34" s="647"/>
      <c r="AI34" s="647"/>
      <c r="AJ34" s="647"/>
      <c r="AK34" s="647"/>
      <c r="AL34" s="611" t="s">
        <v>121</v>
      </c>
      <c r="AM34" s="612"/>
      <c r="AN34" s="612"/>
      <c r="AO34" s="648"/>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5" t="s">
        <v>309</v>
      </c>
      <c r="CE34" s="606"/>
      <c r="CF34" s="606"/>
      <c r="CG34" s="606"/>
      <c r="CH34" s="606"/>
      <c r="CI34" s="606"/>
      <c r="CJ34" s="606"/>
      <c r="CK34" s="606"/>
      <c r="CL34" s="606"/>
      <c r="CM34" s="606"/>
      <c r="CN34" s="606"/>
      <c r="CO34" s="606"/>
      <c r="CP34" s="606"/>
      <c r="CQ34" s="607"/>
      <c r="CR34" s="608">
        <v>2451334</v>
      </c>
      <c r="CS34" s="609"/>
      <c r="CT34" s="609"/>
      <c r="CU34" s="609"/>
      <c r="CV34" s="609"/>
      <c r="CW34" s="609"/>
      <c r="CX34" s="609"/>
      <c r="CY34" s="610"/>
      <c r="CZ34" s="611">
        <v>10.199999999999999</v>
      </c>
      <c r="DA34" s="623"/>
      <c r="DB34" s="623"/>
      <c r="DC34" s="624"/>
      <c r="DD34" s="614">
        <v>1934638</v>
      </c>
      <c r="DE34" s="609"/>
      <c r="DF34" s="609"/>
      <c r="DG34" s="609"/>
      <c r="DH34" s="609"/>
      <c r="DI34" s="609"/>
      <c r="DJ34" s="609"/>
      <c r="DK34" s="610"/>
      <c r="DL34" s="614">
        <v>1739074</v>
      </c>
      <c r="DM34" s="609"/>
      <c r="DN34" s="609"/>
      <c r="DO34" s="609"/>
      <c r="DP34" s="609"/>
      <c r="DQ34" s="609"/>
      <c r="DR34" s="609"/>
      <c r="DS34" s="609"/>
      <c r="DT34" s="609"/>
      <c r="DU34" s="609"/>
      <c r="DV34" s="610"/>
      <c r="DW34" s="611">
        <v>12.7</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908860</v>
      </c>
      <c r="S35" s="609"/>
      <c r="T35" s="609"/>
      <c r="U35" s="609"/>
      <c r="V35" s="609"/>
      <c r="W35" s="609"/>
      <c r="X35" s="609"/>
      <c r="Y35" s="610"/>
      <c r="Z35" s="646">
        <v>3.7</v>
      </c>
      <c r="AA35" s="646"/>
      <c r="AB35" s="646"/>
      <c r="AC35" s="646"/>
      <c r="AD35" s="647" t="s">
        <v>121</v>
      </c>
      <c r="AE35" s="647"/>
      <c r="AF35" s="647"/>
      <c r="AG35" s="647"/>
      <c r="AH35" s="647"/>
      <c r="AI35" s="647"/>
      <c r="AJ35" s="647"/>
      <c r="AK35" s="647"/>
      <c r="AL35" s="611" t="s">
        <v>121</v>
      </c>
      <c r="AM35" s="612"/>
      <c r="AN35" s="612"/>
      <c r="AO35" s="648"/>
      <c r="AP35" s="213"/>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246441</v>
      </c>
      <c r="CS35" s="621"/>
      <c r="CT35" s="621"/>
      <c r="CU35" s="621"/>
      <c r="CV35" s="621"/>
      <c r="CW35" s="621"/>
      <c r="CX35" s="621"/>
      <c r="CY35" s="622"/>
      <c r="CZ35" s="611">
        <v>1</v>
      </c>
      <c r="DA35" s="623"/>
      <c r="DB35" s="623"/>
      <c r="DC35" s="624"/>
      <c r="DD35" s="614">
        <v>213405</v>
      </c>
      <c r="DE35" s="621"/>
      <c r="DF35" s="621"/>
      <c r="DG35" s="621"/>
      <c r="DH35" s="621"/>
      <c r="DI35" s="621"/>
      <c r="DJ35" s="621"/>
      <c r="DK35" s="622"/>
      <c r="DL35" s="614">
        <v>208575</v>
      </c>
      <c r="DM35" s="621"/>
      <c r="DN35" s="621"/>
      <c r="DO35" s="621"/>
      <c r="DP35" s="621"/>
      <c r="DQ35" s="621"/>
      <c r="DR35" s="621"/>
      <c r="DS35" s="621"/>
      <c r="DT35" s="621"/>
      <c r="DU35" s="621"/>
      <c r="DV35" s="622"/>
      <c r="DW35" s="611">
        <v>1.5</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434970</v>
      </c>
      <c r="S36" s="609"/>
      <c r="T36" s="609"/>
      <c r="U36" s="609"/>
      <c r="V36" s="609"/>
      <c r="W36" s="609"/>
      <c r="X36" s="609"/>
      <c r="Y36" s="610"/>
      <c r="Z36" s="646">
        <v>1.8</v>
      </c>
      <c r="AA36" s="646"/>
      <c r="AB36" s="646"/>
      <c r="AC36" s="646"/>
      <c r="AD36" s="647" t="s">
        <v>121</v>
      </c>
      <c r="AE36" s="647"/>
      <c r="AF36" s="647"/>
      <c r="AG36" s="647"/>
      <c r="AH36" s="647"/>
      <c r="AI36" s="647"/>
      <c r="AJ36" s="647"/>
      <c r="AK36" s="647"/>
      <c r="AL36" s="611" t="s">
        <v>121</v>
      </c>
      <c r="AM36" s="612"/>
      <c r="AN36" s="612"/>
      <c r="AO36" s="648"/>
      <c r="AP36" s="213"/>
      <c r="AQ36" s="657" t="s">
        <v>315</v>
      </c>
      <c r="AR36" s="658"/>
      <c r="AS36" s="658"/>
      <c r="AT36" s="658"/>
      <c r="AU36" s="658"/>
      <c r="AV36" s="658"/>
      <c r="AW36" s="658"/>
      <c r="AX36" s="658"/>
      <c r="AY36" s="659"/>
      <c r="AZ36" s="663">
        <v>3038840</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52083</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4594665</v>
      </c>
      <c r="CS36" s="609"/>
      <c r="CT36" s="609"/>
      <c r="CU36" s="609"/>
      <c r="CV36" s="609"/>
      <c r="CW36" s="609"/>
      <c r="CX36" s="609"/>
      <c r="CY36" s="610"/>
      <c r="CZ36" s="611">
        <v>19.100000000000001</v>
      </c>
      <c r="DA36" s="623"/>
      <c r="DB36" s="623"/>
      <c r="DC36" s="624"/>
      <c r="DD36" s="614">
        <v>3759391</v>
      </c>
      <c r="DE36" s="609"/>
      <c r="DF36" s="609"/>
      <c r="DG36" s="609"/>
      <c r="DH36" s="609"/>
      <c r="DI36" s="609"/>
      <c r="DJ36" s="609"/>
      <c r="DK36" s="610"/>
      <c r="DL36" s="614">
        <v>1880690</v>
      </c>
      <c r="DM36" s="609"/>
      <c r="DN36" s="609"/>
      <c r="DO36" s="609"/>
      <c r="DP36" s="609"/>
      <c r="DQ36" s="609"/>
      <c r="DR36" s="609"/>
      <c r="DS36" s="609"/>
      <c r="DT36" s="609"/>
      <c r="DU36" s="609"/>
      <c r="DV36" s="610"/>
      <c r="DW36" s="611">
        <v>13.8</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824060</v>
      </c>
      <c r="S37" s="609"/>
      <c r="T37" s="609"/>
      <c r="U37" s="609"/>
      <c r="V37" s="609"/>
      <c r="W37" s="609"/>
      <c r="X37" s="609"/>
      <c r="Y37" s="610"/>
      <c r="Z37" s="646">
        <v>3.3</v>
      </c>
      <c r="AA37" s="646"/>
      <c r="AB37" s="646"/>
      <c r="AC37" s="646"/>
      <c r="AD37" s="647">
        <v>16331</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820552</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52083</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1544379</v>
      </c>
      <c r="CS37" s="621"/>
      <c r="CT37" s="621"/>
      <c r="CU37" s="621"/>
      <c r="CV37" s="621"/>
      <c r="CW37" s="621"/>
      <c r="CX37" s="621"/>
      <c r="CY37" s="622"/>
      <c r="CZ37" s="611">
        <v>6.4</v>
      </c>
      <c r="DA37" s="623"/>
      <c r="DB37" s="623"/>
      <c r="DC37" s="624"/>
      <c r="DD37" s="614">
        <v>1541395</v>
      </c>
      <c r="DE37" s="621"/>
      <c r="DF37" s="621"/>
      <c r="DG37" s="621"/>
      <c r="DH37" s="621"/>
      <c r="DI37" s="621"/>
      <c r="DJ37" s="621"/>
      <c r="DK37" s="622"/>
      <c r="DL37" s="614">
        <v>1501759</v>
      </c>
      <c r="DM37" s="621"/>
      <c r="DN37" s="621"/>
      <c r="DO37" s="621"/>
      <c r="DP37" s="621"/>
      <c r="DQ37" s="621"/>
      <c r="DR37" s="621"/>
      <c r="DS37" s="621"/>
      <c r="DT37" s="621"/>
      <c r="DU37" s="621"/>
      <c r="DV37" s="622"/>
      <c r="DW37" s="611">
        <v>11</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1310900</v>
      </c>
      <c r="S38" s="609"/>
      <c r="T38" s="609"/>
      <c r="U38" s="609"/>
      <c r="V38" s="609"/>
      <c r="W38" s="609"/>
      <c r="X38" s="609"/>
      <c r="Y38" s="610"/>
      <c r="Z38" s="646">
        <v>5.3</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108617</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9379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2109671</v>
      </c>
      <c r="CS38" s="609"/>
      <c r="CT38" s="609"/>
      <c r="CU38" s="609"/>
      <c r="CV38" s="609"/>
      <c r="CW38" s="609"/>
      <c r="CX38" s="609"/>
      <c r="CY38" s="610"/>
      <c r="CZ38" s="611">
        <v>8.8000000000000007</v>
      </c>
      <c r="DA38" s="623"/>
      <c r="DB38" s="623"/>
      <c r="DC38" s="624"/>
      <c r="DD38" s="614">
        <v>1682692</v>
      </c>
      <c r="DE38" s="609"/>
      <c r="DF38" s="609"/>
      <c r="DG38" s="609"/>
      <c r="DH38" s="609"/>
      <c r="DI38" s="609"/>
      <c r="DJ38" s="609"/>
      <c r="DK38" s="610"/>
      <c r="DL38" s="614">
        <v>1653349</v>
      </c>
      <c r="DM38" s="609"/>
      <c r="DN38" s="609"/>
      <c r="DO38" s="609"/>
      <c r="DP38" s="609"/>
      <c r="DQ38" s="609"/>
      <c r="DR38" s="609"/>
      <c r="DS38" s="609"/>
      <c r="DT38" s="609"/>
      <c r="DU38" s="609"/>
      <c r="DV38" s="610"/>
      <c r="DW38" s="611">
        <v>12.1</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t="s">
        <v>121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14096</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38802</v>
      </c>
      <c r="CS39" s="621"/>
      <c r="CT39" s="621"/>
      <c r="CU39" s="621"/>
      <c r="CV39" s="621"/>
      <c r="CW39" s="621"/>
      <c r="CX39" s="621"/>
      <c r="CY39" s="622"/>
      <c r="CZ39" s="611">
        <v>0.2</v>
      </c>
      <c r="DA39" s="623"/>
      <c r="DB39" s="623"/>
      <c r="DC39" s="624"/>
      <c r="DD39" s="614">
        <v>15986</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133500</v>
      </c>
      <c r="S40" s="609"/>
      <c r="T40" s="609"/>
      <c r="U40" s="609"/>
      <c r="V40" s="609"/>
      <c r="W40" s="609"/>
      <c r="X40" s="609"/>
      <c r="Y40" s="610"/>
      <c r="Z40" s="646">
        <v>0.5</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1066200</v>
      </c>
      <c r="CS40" s="609"/>
      <c r="CT40" s="609"/>
      <c r="CU40" s="609"/>
      <c r="CV40" s="609"/>
      <c r="CW40" s="609"/>
      <c r="CX40" s="609"/>
      <c r="CY40" s="610"/>
      <c r="CZ40" s="611">
        <v>4.4000000000000004</v>
      </c>
      <c r="DA40" s="623"/>
      <c r="DB40" s="623"/>
      <c r="DC40" s="624"/>
      <c r="DD40" s="614">
        <v>68964</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24654976</v>
      </c>
      <c r="S41" s="633"/>
      <c r="T41" s="633"/>
      <c r="U41" s="633"/>
      <c r="V41" s="633"/>
      <c r="W41" s="633"/>
      <c r="X41" s="633"/>
      <c r="Y41" s="636"/>
      <c r="Z41" s="637">
        <v>100</v>
      </c>
      <c r="AA41" s="637"/>
      <c r="AB41" s="637"/>
      <c r="AC41" s="637"/>
      <c r="AD41" s="638">
        <v>13515149</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523250</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1586421</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319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1770692</v>
      </c>
      <c r="CS42" s="621"/>
      <c r="CT42" s="621"/>
      <c r="CU42" s="621"/>
      <c r="CV42" s="621"/>
      <c r="CW42" s="621"/>
      <c r="CX42" s="621"/>
      <c r="CY42" s="622"/>
      <c r="CZ42" s="611">
        <v>7.4</v>
      </c>
      <c r="DA42" s="623"/>
      <c r="DB42" s="623"/>
      <c r="DC42" s="624"/>
      <c r="DD42" s="614">
        <v>590892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5" t="s">
        <v>342</v>
      </c>
      <c r="CD43" s="605" t="s">
        <v>343</v>
      </c>
      <c r="CE43" s="606"/>
      <c r="CF43" s="606"/>
      <c r="CG43" s="606"/>
      <c r="CH43" s="606"/>
      <c r="CI43" s="606"/>
      <c r="CJ43" s="606"/>
      <c r="CK43" s="606"/>
      <c r="CL43" s="606"/>
      <c r="CM43" s="606"/>
      <c r="CN43" s="606"/>
      <c r="CO43" s="606"/>
      <c r="CP43" s="606"/>
      <c r="CQ43" s="607"/>
      <c r="CR43" s="608">
        <v>139932</v>
      </c>
      <c r="CS43" s="621"/>
      <c r="CT43" s="621"/>
      <c r="CU43" s="621"/>
      <c r="CV43" s="621"/>
      <c r="CW43" s="621"/>
      <c r="CX43" s="621"/>
      <c r="CY43" s="622"/>
      <c r="CZ43" s="611">
        <v>0.6</v>
      </c>
      <c r="DA43" s="623"/>
      <c r="DB43" s="623"/>
      <c r="DC43" s="624"/>
      <c r="DD43" s="614">
        <v>139932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1770692</v>
      </c>
      <c r="CS44" s="609"/>
      <c r="CT44" s="609"/>
      <c r="CU44" s="609"/>
      <c r="CV44" s="609"/>
      <c r="CW44" s="609"/>
      <c r="CX44" s="609"/>
      <c r="CY44" s="610"/>
      <c r="CZ44" s="611">
        <v>7.4</v>
      </c>
      <c r="DA44" s="612"/>
      <c r="DB44" s="612"/>
      <c r="DC44" s="613"/>
      <c r="DD44" s="614">
        <v>590892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1179185</v>
      </c>
      <c r="CS45" s="621"/>
      <c r="CT45" s="621"/>
      <c r="CU45" s="621"/>
      <c r="CV45" s="621"/>
      <c r="CW45" s="621"/>
      <c r="CX45" s="621"/>
      <c r="CY45" s="622"/>
      <c r="CZ45" s="611">
        <v>4.9000000000000004</v>
      </c>
      <c r="DA45" s="623"/>
      <c r="DB45" s="623"/>
      <c r="DC45" s="624"/>
      <c r="DD45" s="614">
        <v>321767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6"/>
      <c r="CD46" s="629"/>
      <c r="CE46" s="630"/>
      <c r="CF46" s="605" t="s">
        <v>348</v>
      </c>
      <c r="CG46" s="606"/>
      <c r="CH46" s="606"/>
      <c r="CI46" s="606"/>
      <c r="CJ46" s="606"/>
      <c r="CK46" s="606"/>
      <c r="CL46" s="606"/>
      <c r="CM46" s="606"/>
      <c r="CN46" s="606"/>
      <c r="CO46" s="606"/>
      <c r="CP46" s="606"/>
      <c r="CQ46" s="607"/>
      <c r="CR46" s="608">
        <v>581384</v>
      </c>
      <c r="CS46" s="609"/>
      <c r="CT46" s="609"/>
      <c r="CU46" s="609"/>
      <c r="CV46" s="609"/>
      <c r="CW46" s="609"/>
      <c r="CX46" s="609"/>
      <c r="CY46" s="610"/>
      <c r="CZ46" s="611">
        <v>2.4</v>
      </c>
      <c r="DA46" s="612"/>
      <c r="DB46" s="612"/>
      <c r="DC46" s="613"/>
      <c r="DD46" s="614">
        <v>259002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6"/>
      <c r="CD47" s="629"/>
      <c r="CE47" s="630"/>
      <c r="CF47" s="605" t="s">
        <v>349</v>
      </c>
      <c r="CG47" s="606"/>
      <c r="CH47" s="606"/>
      <c r="CI47" s="606"/>
      <c r="CJ47" s="606"/>
      <c r="CK47" s="606"/>
      <c r="CL47" s="606"/>
      <c r="CM47" s="606"/>
      <c r="CN47" s="606"/>
      <c r="CO47" s="606"/>
      <c r="CP47" s="606"/>
      <c r="CQ47" s="607"/>
      <c r="CR47" s="608" t="s">
        <v>121</v>
      </c>
      <c r="CS47" s="621"/>
      <c r="CT47" s="621"/>
      <c r="CU47" s="621"/>
      <c r="CV47" s="621"/>
      <c r="CW47" s="621"/>
      <c r="CX47" s="621"/>
      <c r="CY47" s="622"/>
      <c r="CZ47" s="611" t="s">
        <v>121</v>
      </c>
      <c r="DA47" s="623"/>
      <c r="DB47" s="623"/>
      <c r="DC47" s="624"/>
      <c r="DD47" s="614" t="s">
        <v>121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6"/>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6"/>
      <c r="CD49" s="589" t="s">
        <v>351</v>
      </c>
      <c r="CE49" s="590"/>
      <c r="CF49" s="590"/>
      <c r="CG49" s="590"/>
      <c r="CH49" s="590"/>
      <c r="CI49" s="590"/>
      <c r="CJ49" s="590"/>
      <c r="CK49" s="590"/>
      <c r="CL49" s="590"/>
      <c r="CM49" s="590"/>
      <c r="CN49" s="590"/>
      <c r="CO49" s="590"/>
      <c r="CP49" s="590"/>
      <c r="CQ49" s="591"/>
      <c r="CR49" s="592">
        <v>24045924</v>
      </c>
      <c r="CS49" s="593"/>
      <c r="CT49" s="593"/>
      <c r="CU49" s="593"/>
      <c r="CV49" s="593"/>
      <c r="CW49" s="593"/>
      <c r="CX49" s="593"/>
      <c r="CY49" s="594"/>
      <c r="CZ49" s="595">
        <v>100</v>
      </c>
      <c r="DA49" s="596"/>
      <c r="DB49" s="596"/>
      <c r="DC49" s="597"/>
      <c r="DD49" s="598">
        <v>14970091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twWWL660Req3iAIeC51+OO2uPB0PwSKZqKwnpvrRfICVsVBduel0FeeomeoWYMt11mGfMxXwI09qUE9C62V0zg==" saltValue="Glpw8WMSedkMGdmVgIq/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8" t="s">
        <v>353</v>
      </c>
      <c r="DK2" s="1079"/>
      <c r="DL2" s="1079"/>
      <c r="DM2" s="1079"/>
      <c r="DN2" s="1079"/>
      <c r="DO2" s="1080"/>
      <c r="DP2" s="219"/>
      <c r="DQ2" s="1078" t="s">
        <v>354</v>
      </c>
      <c r="DR2" s="1079"/>
      <c r="DS2" s="1079"/>
      <c r="DT2" s="1079"/>
      <c r="DU2" s="1079"/>
      <c r="DV2" s="1079"/>
      <c r="DW2" s="1079"/>
      <c r="DX2" s="1079"/>
      <c r="DY2" s="1079"/>
      <c r="DZ2" s="1080"/>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3"/>
      <c r="BA4" s="223"/>
      <c r="BB4" s="223"/>
      <c r="BC4" s="223"/>
      <c r="BD4" s="223"/>
      <c r="BE4" s="224"/>
      <c r="BF4" s="224"/>
      <c r="BG4" s="224"/>
      <c r="BH4" s="224"/>
      <c r="BI4" s="224"/>
      <c r="BJ4" s="224"/>
      <c r="BK4" s="224"/>
      <c r="BL4" s="224"/>
      <c r="BM4" s="224"/>
      <c r="BN4" s="224"/>
      <c r="BO4" s="224"/>
      <c r="BP4" s="224"/>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5"/>
    </row>
    <row r="5" spans="1:131" s="226"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3"/>
      <c r="BA5" s="223"/>
      <c r="BB5" s="223"/>
      <c r="BC5" s="223"/>
      <c r="BD5" s="223"/>
      <c r="BE5" s="224"/>
      <c r="BF5" s="224"/>
      <c r="BG5" s="224"/>
      <c r="BH5" s="224"/>
      <c r="BI5" s="224"/>
      <c r="BJ5" s="224"/>
      <c r="BK5" s="224"/>
      <c r="BL5" s="224"/>
      <c r="BM5" s="224"/>
      <c r="BN5" s="224"/>
      <c r="BO5" s="224"/>
      <c r="BP5" s="224"/>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5"/>
    </row>
    <row r="6" spans="1:131" s="226"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3"/>
      <c r="BA6" s="223"/>
      <c r="BB6" s="223"/>
      <c r="BC6" s="223"/>
      <c r="BD6" s="223"/>
      <c r="BE6" s="224"/>
      <c r="BF6" s="224"/>
      <c r="BG6" s="224"/>
      <c r="BH6" s="224"/>
      <c r="BI6" s="224"/>
      <c r="BJ6" s="224"/>
      <c r="BK6" s="224"/>
      <c r="BL6" s="224"/>
      <c r="BM6" s="224"/>
      <c r="BN6" s="224"/>
      <c r="BO6" s="224"/>
      <c r="BP6" s="224"/>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5"/>
    </row>
    <row r="7" spans="1:131" s="226" customFormat="1" ht="26.25" customHeight="1" thickTop="1" x14ac:dyDescent="0.2">
      <c r="A7" s="227">
        <v>1</v>
      </c>
      <c r="B7" s="1034" t="s">
        <v>374</v>
      </c>
      <c r="C7" s="1035"/>
      <c r="D7" s="1035"/>
      <c r="E7" s="1035"/>
      <c r="F7" s="1035"/>
      <c r="G7" s="1035"/>
      <c r="H7" s="1035"/>
      <c r="I7" s="1035"/>
      <c r="J7" s="1035"/>
      <c r="K7" s="1035"/>
      <c r="L7" s="1035"/>
      <c r="M7" s="1035"/>
      <c r="N7" s="1035"/>
      <c r="O7" s="1035"/>
      <c r="P7" s="1036"/>
      <c r="Q7" s="1089">
        <v>23317</v>
      </c>
      <c r="R7" s="1090"/>
      <c r="S7" s="1090"/>
      <c r="T7" s="1090"/>
      <c r="U7" s="1090"/>
      <c r="V7" s="1090">
        <v>22708</v>
      </c>
      <c r="W7" s="1090"/>
      <c r="X7" s="1090"/>
      <c r="Y7" s="1090"/>
      <c r="Z7" s="1090"/>
      <c r="AA7" s="1090">
        <v>609</v>
      </c>
      <c r="AB7" s="1090"/>
      <c r="AC7" s="1090"/>
      <c r="AD7" s="1090"/>
      <c r="AE7" s="1091"/>
      <c r="AF7" s="1092">
        <v>594</v>
      </c>
      <c r="AG7" s="1093"/>
      <c r="AH7" s="1093"/>
      <c r="AI7" s="1093"/>
      <c r="AJ7" s="1094"/>
      <c r="AK7" s="1095">
        <v>742</v>
      </c>
      <c r="AL7" s="1096"/>
      <c r="AM7" s="1096"/>
      <c r="AN7" s="1096"/>
      <c r="AO7" s="1096"/>
      <c r="AP7" s="1096">
        <v>13478</v>
      </c>
      <c r="AQ7" s="1096"/>
      <c r="AR7" s="1096"/>
      <c r="AS7" s="1096"/>
      <c r="AT7" s="1096"/>
      <c r="AU7" s="1097"/>
      <c r="AV7" s="1097"/>
      <c r="AW7" s="1097"/>
      <c r="AX7" s="1097"/>
      <c r="AY7" s="1098"/>
      <c r="AZ7" s="223"/>
      <c r="BA7" s="223"/>
      <c r="BB7" s="223"/>
      <c r="BC7" s="223"/>
      <c r="BD7" s="223"/>
      <c r="BE7" s="224"/>
      <c r="BF7" s="224"/>
      <c r="BG7" s="224"/>
      <c r="BH7" s="224"/>
      <c r="BI7" s="224"/>
      <c r="BJ7" s="224"/>
      <c r="BK7" s="224"/>
      <c r="BL7" s="224"/>
      <c r="BM7" s="224"/>
      <c r="BN7" s="224"/>
      <c r="BO7" s="224"/>
      <c r="BP7" s="224"/>
      <c r="BQ7" s="227">
        <v>1</v>
      </c>
      <c r="BR7" s="228"/>
      <c r="BS7" s="1086" t="s">
        <v>558</v>
      </c>
      <c r="BT7" s="1087"/>
      <c r="BU7" s="1087"/>
      <c r="BV7" s="1087"/>
      <c r="BW7" s="1087"/>
      <c r="BX7" s="1087"/>
      <c r="BY7" s="1087"/>
      <c r="BZ7" s="1087"/>
      <c r="CA7" s="1087"/>
      <c r="CB7" s="1087"/>
      <c r="CC7" s="1087"/>
      <c r="CD7" s="1087"/>
      <c r="CE7" s="1087"/>
      <c r="CF7" s="1087"/>
      <c r="CG7" s="1099"/>
      <c r="CH7" s="1083">
        <v>8</v>
      </c>
      <c r="CI7" s="1084"/>
      <c r="CJ7" s="1084"/>
      <c r="CK7" s="1084"/>
      <c r="CL7" s="1085"/>
      <c r="CM7" s="1083">
        <v>76</v>
      </c>
      <c r="CN7" s="1084"/>
      <c r="CO7" s="1084"/>
      <c r="CP7" s="1084"/>
      <c r="CQ7" s="1085"/>
      <c r="CR7" s="1083">
        <v>15</v>
      </c>
      <c r="CS7" s="1084"/>
      <c r="CT7" s="1084"/>
      <c r="CU7" s="1084"/>
      <c r="CV7" s="1085"/>
      <c r="CW7" s="1083" t="s">
        <v>548</v>
      </c>
      <c r="CX7" s="1084"/>
      <c r="CY7" s="1084"/>
      <c r="CZ7" s="1084"/>
      <c r="DA7" s="1085"/>
      <c r="DB7" s="1083" t="s">
        <v>548</v>
      </c>
      <c r="DC7" s="1084"/>
      <c r="DD7" s="1084"/>
      <c r="DE7" s="1084"/>
      <c r="DF7" s="1085"/>
      <c r="DG7" s="1083" t="s">
        <v>548</v>
      </c>
      <c r="DH7" s="1084"/>
      <c r="DI7" s="1084"/>
      <c r="DJ7" s="1084"/>
      <c r="DK7" s="1085"/>
      <c r="DL7" s="1083" t="s">
        <v>548</v>
      </c>
      <c r="DM7" s="1084"/>
      <c r="DN7" s="1084"/>
      <c r="DO7" s="1084"/>
      <c r="DP7" s="1085"/>
      <c r="DQ7" s="1083" t="s">
        <v>548</v>
      </c>
      <c r="DR7" s="1084"/>
      <c r="DS7" s="1084"/>
      <c r="DT7" s="1084"/>
      <c r="DU7" s="1085"/>
      <c r="DV7" s="1086"/>
      <c r="DW7" s="1087"/>
      <c r="DX7" s="1087"/>
      <c r="DY7" s="1087"/>
      <c r="DZ7" s="1088"/>
      <c r="EA7" s="225"/>
    </row>
    <row r="8" spans="1:131" s="226" customFormat="1" ht="26.25" customHeight="1" x14ac:dyDescent="0.2">
      <c r="A8" s="229">
        <v>2</v>
      </c>
      <c r="B8" s="1017" t="s">
        <v>375</v>
      </c>
      <c r="C8" s="1018"/>
      <c r="D8" s="1018"/>
      <c r="E8" s="1018"/>
      <c r="F8" s="1018"/>
      <c r="G8" s="1018"/>
      <c r="H8" s="1018"/>
      <c r="I8" s="1018"/>
      <c r="J8" s="1018"/>
      <c r="K8" s="1018"/>
      <c r="L8" s="1018"/>
      <c r="M8" s="1018"/>
      <c r="N8" s="1018"/>
      <c r="O8" s="1018"/>
      <c r="P8" s="1019"/>
      <c r="Q8" s="1025">
        <v>1852</v>
      </c>
      <c r="R8" s="1026"/>
      <c r="S8" s="1026"/>
      <c r="T8" s="1026"/>
      <c r="U8" s="1026"/>
      <c r="V8" s="1026">
        <v>1852</v>
      </c>
      <c r="W8" s="1026"/>
      <c r="X8" s="1026"/>
      <c r="Y8" s="1026"/>
      <c r="Z8" s="1026"/>
      <c r="AA8" s="1026" t="s">
        <v>548</v>
      </c>
      <c r="AB8" s="1026"/>
      <c r="AC8" s="1026"/>
      <c r="AD8" s="1026"/>
      <c r="AE8" s="1027"/>
      <c r="AF8" s="1022" t="s">
        <v>121</v>
      </c>
      <c r="AG8" s="1023"/>
      <c r="AH8" s="1023"/>
      <c r="AI8" s="1023"/>
      <c r="AJ8" s="1024"/>
      <c r="AK8" s="1067">
        <v>681</v>
      </c>
      <c r="AL8" s="1068"/>
      <c r="AM8" s="1068"/>
      <c r="AN8" s="1068"/>
      <c r="AO8" s="1068"/>
      <c r="AP8" s="1068">
        <v>5897</v>
      </c>
      <c r="AQ8" s="1068"/>
      <c r="AR8" s="1068"/>
      <c r="AS8" s="1068"/>
      <c r="AT8" s="1068"/>
      <c r="AU8" s="1069"/>
      <c r="AV8" s="1069"/>
      <c r="AW8" s="1069"/>
      <c r="AX8" s="1069"/>
      <c r="AY8" s="1070"/>
      <c r="AZ8" s="223"/>
      <c r="BA8" s="223"/>
      <c r="BB8" s="223"/>
      <c r="BC8" s="223"/>
      <c r="BD8" s="223"/>
      <c r="BE8" s="224"/>
      <c r="BF8" s="224"/>
      <c r="BG8" s="224"/>
      <c r="BH8" s="224"/>
      <c r="BI8" s="224"/>
      <c r="BJ8" s="224"/>
      <c r="BK8" s="224"/>
      <c r="BL8" s="224"/>
      <c r="BM8" s="224"/>
      <c r="BN8" s="224"/>
      <c r="BO8" s="224"/>
      <c r="BP8" s="224"/>
      <c r="BQ8" s="229">
        <v>2</v>
      </c>
      <c r="BR8" s="230"/>
      <c r="BS8" s="979" t="s">
        <v>559</v>
      </c>
      <c r="BT8" s="980"/>
      <c r="BU8" s="980"/>
      <c r="BV8" s="980"/>
      <c r="BW8" s="980"/>
      <c r="BX8" s="980"/>
      <c r="BY8" s="980"/>
      <c r="BZ8" s="980"/>
      <c r="CA8" s="980"/>
      <c r="CB8" s="980"/>
      <c r="CC8" s="980"/>
      <c r="CD8" s="980"/>
      <c r="CE8" s="980"/>
      <c r="CF8" s="980"/>
      <c r="CG8" s="1001"/>
      <c r="CH8" s="976">
        <v>9</v>
      </c>
      <c r="CI8" s="977"/>
      <c r="CJ8" s="977"/>
      <c r="CK8" s="977"/>
      <c r="CL8" s="978"/>
      <c r="CM8" s="976">
        <v>18</v>
      </c>
      <c r="CN8" s="977"/>
      <c r="CO8" s="977"/>
      <c r="CP8" s="977"/>
      <c r="CQ8" s="978"/>
      <c r="CR8" s="976">
        <v>5</v>
      </c>
      <c r="CS8" s="977"/>
      <c r="CT8" s="977"/>
      <c r="CU8" s="977"/>
      <c r="CV8" s="978"/>
      <c r="CW8" s="976" t="s">
        <v>548</v>
      </c>
      <c r="CX8" s="977"/>
      <c r="CY8" s="977"/>
      <c r="CZ8" s="977"/>
      <c r="DA8" s="978"/>
      <c r="DB8" s="976" t="s">
        <v>548</v>
      </c>
      <c r="DC8" s="977"/>
      <c r="DD8" s="977"/>
      <c r="DE8" s="977"/>
      <c r="DF8" s="978"/>
      <c r="DG8" s="976" t="s">
        <v>548</v>
      </c>
      <c r="DH8" s="977"/>
      <c r="DI8" s="977"/>
      <c r="DJ8" s="977"/>
      <c r="DK8" s="978"/>
      <c r="DL8" s="976" t="s">
        <v>548</v>
      </c>
      <c r="DM8" s="977"/>
      <c r="DN8" s="977"/>
      <c r="DO8" s="977"/>
      <c r="DP8" s="978"/>
      <c r="DQ8" s="976" t="s">
        <v>548</v>
      </c>
      <c r="DR8" s="977"/>
      <c r="DS8" s="977"/>
      <c r="DT8" s="977"/>
      <c r="DU8" s="978"/>
      <c r="DV8" s="979"/>
      <c r="DW8" s="980"/>
      <c r="DX8" s="980"/>
      <c r="DY8" s="980"/>
      <c r="DZ8" s="981"/>
      <c r="EA8" s="225"/>
    </row>
    <row r="9" spans="1:131" s="226" customFormat="1" ht="26.25" customHeight="1" x14ac:dyDescent="0.2">
      <c r="A9" s="229">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3"/>
      <c r="BA9" s="223"/>
      <c r="BB9" s="223"/>
      <c r="BC9" s="223"/>
      <c r="BD9" s="223"/>
      <c r="BE9" s="224"/>
      <c r="BF9" s="224"/>
      <c r="BG9" s="224"/>
      <c r="BH9" s="224"/>
      <c r="BI9" s="224"/>
      <c r="BJ9" s="224"/>
      <c r="BK9" s="224"/>
      <c r="BL9" s="224"/>
      <c r="BM9" s="224"/>
      <c r="BN9" s="224"/>
      <c r="BO9" s="224"/>
      <c r="BP9" s="224"/>
      <c r="BQ9" s="229">
        <v>3</v>
      </c>
      <c r="BR9" s="230" t="s">
        <v>560</v>
      </c>
      <c r="BS9" s="979" t="s">
        <v>561</v>
      </c>
      <c r="BT9" s="980"/>
      <c r="BU9" s="980"/>
      <c r="BV9" s="980"/>
      <c r="BW9" s="980"/>
      <c r="BX9" s="980"/>
      <c r="BY9" s="980"/>
      <c r="BZ9" s="980"/>
      <c r="CA9" s="980"/>
      <c r="CB9" s="980"/>
      <c r="CC9" s="980"/>
      <c r="CD9" s="980"/>
      <c r="CE9" s="980"/>
      <c r="CF9" s="980"/>
      <c r="CG9" s="1001"/>
      <c r="CH9" s="976">
        <v>-887</v>
      </c>
      <c r="CI9" s="977"/>
      <c r="CJ9" s="977"/>
      <c r="CK9" s="977"/>
      <c r="CL9" s="978"/>
      <c r="CM9" s="976">
        <v>1422</v>
      </c>
      <c r="CN9" s="977"/>
      <c r="CO9" s="977"/>
      <c r="CP9" s="977"/>
      <c r="CQ9" s="978"/>
      <c r="CR9" s="976">
        <v>70</v>
      </c>
      <c r="CS9" s="977"/>
      <c r="CT9" s="977"/>
      <c r="CU9" s="977"/>
      <c r="CV9" s="978"/>
      <c r="CW9" s="976">
        <v>520</v>
      </c>
      <c r="CX9" s="977"/>
      <c r="CY9" s="977"/>
      <c r="CZ9" s="977"/>
      <c r="DA9" s="978"/>
      <c r="DB9" s="976">
        <v>8282</v>
      </c>
      <c r="DC9" s="977"/>
      <c r="DD9" s="977"/>
      <c r="DE9" s="977"/>
      <c r="DF9" s="978"/>
      <c r="DG9" s="976" t="s">
        <v>548</v>
      </c>
      <c r="DH9" s="977"/>
      <c r="DI9" s="977"/>
      <c r="DJ9" s="977"/>
      <c r="DK9" s="978"/>
      <c r="DL9" s="976" t="s">
        <v>548</v>
      </c>
      <c r="DM9" s="977"/>
      <c r="DN9" s="977"/>
      <c r="DO9" s="977"/>
      <c r="DP9" s="978"/>
      <c r="DQ9" s="976">
        <v>1882</v>
      </c>
      <c r="DR9" s="977"/>
      <c r="DS9" s="977"/>
      <c r="DT9" s="977"/>
      <c r="DU9" s="978"/>
      <c r="DV9" s="979"/>
      <c r="DW9" s="980"/>
      <c r="DX9" s="980"/>
      <c r="DY9" s="980"/>
      <c r="DZ9" s="981"/>
      <c r="EA9" s="225"/>
    </row>
    <row r="10" spans="1:131" s="226" customFormat="1" ht="26.25" customHeight="1" x14ac:dyDescent="0.2">
      <c r="A10" s="229">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3"/>
      <c r="BA10" s="223"/>
      <c r="BB10" s="223"/>
      <c r="BC10" s="223"/>
      <c r="BD10" s="223"/>
      <c r="BE10" s="224"/>
      <c r="BF10" s="224"/>
      <c r="BG10" s="224"/>
      <c r="BH10" s="224"/>
      <c r="BI10" s="224"/>
      <c r="BJ10" s="224"/>
      <c r="BK10" s="224"/>
      <c r="BL10" s="224"/>
      <c r="BM10" s="224"/>
      <c r="BN10" s="224"/>
      <c r="BO10" s="224"/>
      <c r="BP10" s="224"/>
      <c r="BQ10" s="229">
        <v>4</v>
      </c>
      <c r="BR10" s="230"/>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5"/>
    </row>
    <row r="11" spans="1:131" s="226" customFormat="1" ht="26.25" customHeight="1" x14ac:dyDescent="0.2">
      <c r="A11" s="229">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3"/>
      <c r="BA11" s="223"/>
      <c r="BB11" s="223"/>
      <c r="BC11" s="223"/>
      <c r="BD11" s="223"/>
      <c r="BE11" s="224"/>
      <c r="BF11" s="224"/>
      <c r="BG11" s="224"/>
      <c r="BH11" s="224"/>
      <c r="BI11" s="224"/>
      <c r="BJ11" s="224"/>
      <c r="BK11" s="224"/>
      <c r="BL11" s="224"/>
      <c r="BM11" s="224"/>
      <c r="BN11" s="224"/>
      <c r="BO11" s="224"/>
      <c r="BP11" s="224"/>
      <c r="BQ11" s="229">
        <v>5</v>
      </c>
      <c r="BR11" s="230"/>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5"/>
    </row>
    <row r="12" spans="1:131" s="226" customFormat="1" ht="26.25" customHeight="1" x14ac:dyDescent="0.2">
      <c r="A12" s="229">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3"/>
      <c r="BA12" s="223"/>
      <c r="BB12" s="223"/>
      <c r="BC12" s="223"/>
      <c r="BD12" s="223"/>
      <c r="BE12" s="224"/>
      <c r="BF12" s="224"/>
      <c r="BG12" s="224"/>
      <c r="BH12" s="224"/>
      <c r="BI12" s="224"/>
      <c r="BJ12" s="224"/>
      <c r="BK12" s="224"/>
      <c r="BL12" s="224"/>
      <c r="BM12" s="224"/>
      <c r="BN12" s="224"/>
      <c r="BO12" s="224"/>
      <c r="BP12" s="224"/>
      <c r="BQ12" s="229">
        <v>6</v>
      </c>
      <c r="BR12" s="230"/>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5"/>
    </row>
    <row r="13" spans="1:131" s="226" customFormat="1" ht="26.25" customHeight="1" x14ac:dyDescent="0.2">
      <c r="A13" s="229">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3"/>
      <c r="BA13" s="223"/>
      <c r="BB13" s="223"/>
      <c r="BC13" s="223"/>
      <c r="BD13" s="223"/>
      <c r="BE13" s="224"/>
      <c r="BF13" s="224"/>
      <c r="BG13" s="224"/>
      <c r="BH13" s="224"/>
      <c r="BI13" s="224"/>
      <c r="BJ13" s="224"/>
      <c r="BK13" s="224"/>
      <c r="BL13" s="224"/>
      <c r="BM13" s="224"/>
      <c r="BN13" s="224"/>
      <c r="BO13" s="224"/>
      <c r="BP13" s="224"/>
      <c r="BQ13" s="229">
        <v>7</v>
      </c>
      <c r="BR13" s="230"/>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5"/>
    </row>
    <row r="14" spans="1:131" s="226" customFormat="1" ht="26.25" customHeight="1" x14ac:dyDescent="0.2">
      <c r="A14" s="229">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3"/>
      <c r="BA14" s="223"/>
      <c r="BB14" s="223"/>
      <c r="BC14" s="223"/>
      <c r="BD14" s="223"/>
      <c r="BE14" s="224"/>
      <c r="BF14" s="224"/>
      <c r="BG14" s="224"/>
      <c r="BH14" s="224"/>
      <c r="BI14" s="224"/>
      <c r="BJ14" s="224"/>
      <c r="BK14" s="224"/>
      <c r="BL14" s="224"/>
      <c r="BM14" s="224"/>
      <c r="BN14" s="224"/>
      <c r="BO14" s="224"/>
      <c r="BP14" s="224"/>
      <c r="BQ14" s="229">
        <v>8</v>
      </c>
      <c r="BR14" s="230"/>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5"/>
    </row>
    <row r="15" spans="1:131" s="226" customFormat="1" ht="26.25" customHeight="1" x14ac:dyDescent="0.2">
      <c r="A15" s="229">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3"/>
      <c r="BA15" s="223"/>
      <c r="BB15" s="223"/>
      <c r="BC15" s="223"/>
      <c r="BD15" s="223"/>
      <c r="BE15" s="224"/>
      <c r="BF15" s="224"/>
      <c r="BG15" s="224"/>
      <c r="BH15" s="224"/>
      <c r="BI15" s="224"/>
      <c r="BJ15" s="224"/>
      <c r="BK15" s="224"/>
      <c r="BL15" s="224"/>
      <c r="BM15" s="224"/>
      <c r="BN15" s="224"/>
      <c r="BO15" s="224"/>
      <c r="BP15" s="224"/>
      <c r="BQ15" s="229">
        <v>9</v>
      </c>
      <c r="BR15" s="230"/>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5"/>
    </row>
    <row r="16" spans="1:131" s="226" customFormat="1" ht="26.25" customHeight="1" x14ac:dyDescent="0.2">
      <c r="A16" s="229">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3"/>
      <c r="BA16" s="223"/>
      <c r="BB16" s="223"/>
      <c r="BC16" s="223"/>
      <c r="BD16" s="223"/>
      <c r="BE16" s="224"/>
      <c r="BF16" s="224"/>
      <c r="BG16" s="224"/>
      <c r="BH16" s="224"/>
      <c r="BI16" s="224"/>
      <c r="BJ16" s="224"/>
      <c r="BK16" s="224"/>
      <c r="BL16" s="224"/>
      <c r="BM16" s="224"/>
      <c r="BN16" s="224"/>
      <c r="BO16" s="224"/>
      <c r="BP16" s="224"/>
      <c r="BQ16" s="229">
        <v>10</v>
      </c>
      <c r="BR16" s="230"/>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5"/>
    </row>
    <row r="17" spans="1:131" s="226" customFormat="1" ht="26.25" customHeight="1" x14ac:dyDescent="0.2">
      <c r="A17" s="229">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3"/>
      <c r="BA17" s="223"/>
      <c r="BB17" s="223"/>
      <c r="BC17" s="223"/>
      <c r="BD17" s="223"/>
      <c r="BE17" s="224"/>
      <c r="BF17" s="224"/>
      <c r="BG17" s="224"/>
      <c r="BH17" s="224"/>
      <c r="BI17" s="224"/>
      <c r="BJ17" s="224"/>
      <c r="BK17" s="224"/>
      <c r="BL17" s="224"/>
      <c r="BM17" s="224"/>
      <c r="BN17" s="224"/>
      <c r="BO17" s="224"/>
      <c r="BP17" s="224"/>
      <c r="BQ17" s="229">
        <v>11</v>
      </c>
      <c r="BR17" s="230"/>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5"/>
    </row>
    <row r="18" spans="1:131" s="226" customFormat="1" ht="26.25" customHeight="1" x14ac:dyDescent="0.2">
      <c r="A18" s="229">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3"/>
      <c r="BA18" s="223"/>
      <c r="BB18" s="223"/>
      <c r="BC18" s="223"/>
      <c r="BD18" s="223"/>
      <c r="BE18" s="224"/>
      <c r="BF18" s="224"/>
      <c r="BG18" s="224"/>
      <c r="BH18" s="224"/>
      <c r="BI18" s="224"/>
      <c r="BJ18" s="224"/>
      <c r="BK18" s="224"/>
      <c r="BL18" s="224"/>
      <c r="BM18" s="224"/>
      <c r="BN18" s="224"/>
      <c r="BO18" s="224"/>
      <c r="BP18" s="224"/>
      <c r="BQ18" s="229">
        <v>12</v>
      </c>
      <c r="BR18" s="230"/>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5"/>
    </row>
    <row r="19" spans="1:131" s="226" customFormat="1" ht="26.25" customHeight="1" x14ac:dyDescent="0.2">
      <c r="A19" s="229">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3"/>
      <c r="BA19" s="223"/>
      <c r="BB19" s="223"/>
      <c r="BC19" s="223"/>
      <c r="BD19" s="223"/>
      <c r="BE19" s="224"/>
      <c r="BF19" s="224"/>
      <c r="BG19" s="224"/>
      <c r="BH19" s="224"/>
      <c r="BI19" s="224"/>
      <c r="BJ19" s="224"/>
      <c r="BK19" s="224"/>
      <c r="BL19" s="224"/>
      <c r="BM19" s="224"/>
      <c r="BN19" s="224"/>
      <c r="BO19" s="224"/>
      <c r="BP19" s="224"/>
      <c r="BQ19" s="229">
        <v>13</v>
      </c>
      <c r="BR19" s="230"/>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5"/>
    </row>
    <row r="20" spans="1:131" s="226" customFormat="1" ht="26.25" customHeight="1" x14ac:dyDescent="0.2">
      <c r="A20" s="229">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3"/>
      <c r="BA20" s="223"/>
      <c r="BB20" s="223"/>
      <c r="BC20" s="223"/>
      <c r="BD20" s="223"/>
      <c r="BE20" s="224"/>
      <c r="BF20" s="224"/>
      <c r="BG20" s="224"/>
      <c r="BH20" s="224"/>
      <c r="BI20" s="224"/>
      <c r="BJ20" s="224"/>
      <c r="BK20" s="224"/>
      <c r="BL20" s="224"/>
      <c r="BM20" s="224"/>
      <c r="BN20" s="224"/>
      <c r="BO20" s="224"/>
      <c r="BP20" s="224"/>
      <c r="BQ20" s="229">
        <v>14</v>
      </c>
      <c r="BR20" s="230"/>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5"/>
    </row>
    <row r="21" spans="1:131" s="226" customFormat="1" ht="26.25" customHeight="1" thickBot="1" x14ac:dyDescent="0.25">
      <c r="A21" s="229">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3"/>
      <c r="BA21" s="223"/>
      <c r="BB21" s="223"/>
      <c r="BC21" s="223"/>
      <c r="BD21" s="223"/>
      <c r="BE21" s="224"/>
      <c r="BF21" s="224"/>
      <c r="BG21" s="224"/>
      <c r="BH21" s="224"/>
      <c r="BI21" s="224"/>
      <c r="BJ21" s="224"/>
      <c r="BK21" s="224"/>
      <c r="BL21" s="224"/>
      <c r="BM21" s="224"/>
      <c r="BN21" s="224"/>
      <c r="BO21" s="224"/>
      <c r="BP21" s="224"/>
      <c r="BQ21" s="229">
        <v>15</v>
      </c>
      <c r="BR21" s="230"/>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5"/>
    </row>
    <row r="22" spans="1:131" s="226" customFormat="1" ht="26.25" customHeight="1" x14ac:dyDescent="0.2">
      <c r="A22" s="229">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4"/>
      <c r="BF22" s="224"/>
      <c r="BG22" s="224"/>
      <c r="BH22" s="224"/>
      <c r="BI22" s="224"/>
      <c r="BJ22" s="224"/>
      <c r="BK22" s="224"/>
      <c r="BL22" s="224"/>
      <c r="BM22" s="224"/>
      <c r="BN22" s="224"/>
      <c r="BO22" s="224"/>
      <c r="BP22" s="224"/>
      <c r="BQ22" s="229">
        <v>16</v>
      </c>
      <c r="BR22" s="230"/>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5"/>
    </row>
    <row r="23" spans="1:131" s="226" customFormat="1" ht="26.25" customHeight="1" thickBot="1" x14ac:dyDescent="0.25">
      <c r="A23" s="231" t="s">
        <v>377</v>
      </c>
      <c r="B23" s="924" t="s">
        <v>378</v>
      </c>
      <c r="C23" s="925"/>
      <c r="D23" s="925"/>
      <c r="E23" s="925"/>
      <c r="F23" s="925"/>
      <c r="G23" s="925"/>
      <c r="H23" s="925"/>
      <c r="I23" s="925"/>
      <c r="J23" s="925"/>
      <c r="K23" s="925"/>
      <c r="L23" s="925"/>
      <c r="M23" s="925"/>
      <c r="N23" s="925"/>
      <c r="O23" s="925"/>
      <c r="P23" s="935"/>
      <c r="Q23" s="1054">
        <v>25169</v>
      </c>
      <c r="R23" s="1048"/>
      <c r="S23" s="1048"/>
      <c r="T23" s="1048"/>
      <c r="U23" s="1048"/>
      <c r="V23" s="1048">
        <v>24560</v>
      </c>
      <c r="W23" s="1048"/>
      <c r="X23" s="1048"/>
      <c r="Y23" s="1048"/>
      <c r="Z23" s="1048"/>
      <c r="AA23" s="1048">
        <v>609</v>
      </c>
      <c r="AB23" s="1048"/>
      <c r="AC23" s="1048"/>
      <c r="AD23" s="1048"/>
      <c r="AE23" s="1055"/>
      <c r="AF23" s="1056">
        <v>594</v>
      </c>
      <c r="AG23" s="1048"/>
      <c r="AH23" s="1048"/>
      <c r="AI23" s="1048"/>
      <c r="AJ23" s="1057"/>
      <c r="AK23" s="1058"/>
      <c r="AL23" s="1059"/>
      <c r="AM23" s="1059"/>
      <c r="AN23" s="1059"/>
      <c r="AO23" s="1059"/>
      <c r="AP23" s="1048">
        <v>19376</v>
      </c>
      <c r="AQ23" s="1048"/>
      <c r="AR23" s="1048"/>
      <c r="AS23" s="1048"/>
      <c r="AT23" s="1048"/>
      <c r="AU23" s="1049"/>
      <c r="AV23" s="1049"/>
      <c r="AW23" s="1049"/>
      <c r="AX23" s="1049"/>
      <c r="AY23" s="1050"/>
      <c r="AZ23" s="1051" t="s">
        <v>121</v>
      </c>
      <c r="BA23" s="1052"/>
      <c r="BB23" s="1052"/>
      <c r="BC23" s="1052"/>
      <c r="BD23" s="1053"/>
      <c r="BE23" s="224"/>
      <c r="BF23" s="224"/>
      <c r="BG23" s="224"/>
      <c r="BH23" s="224"/>
      <c r="BI23" s="224"/>
      <c r="BJ23" s="224"/>
      <c r="BK23" s="224"/>
      <c r="BL23" s="224"/>
      <c r="BM23" s="224"/>
      <c r="BN23" s="224"/>
      <c r="BO23" s="224"/>
      <c r="BP23" s="224"/>
      <c r="BQ23" s="229">
        <v>17</v>
      </c>
      <c r="BR23" s="230"/>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5"/>
    </row>
    <row r="24" spans="1:131" s="226"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3"/>
      <c r="BA24" s="223"/>
      <c r="BB24" s="223"/>
      <c r="BC24" s="223"/>
      <c r="BD24" s="223"/>
      <c r="BE24" s="224"/>
      <c r="BF24" s="224"/>
      <c r="BG24" s="224"/>
      <c r="BH24" s="224"/>
      <c r="BI24" s="224"/>
      <c r="BJ24" s="224"/>
      <c r="BK24" s="224"/>
      <c r="BL24" s="224"/>
      <c r="BM24" s="224"/>
      <c r="BN24" s="224"/>
      <c r="BO24" s="224"/>
      <c r="BP24" s="224"/>
      <c r="BQ24" s="229">
        <v>18</v>
      </c>
      <c r="BR24" s="230"/>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5"/>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3"/>
      <c r="BK25" s="223"/>
      <c r="BL25" s="223"/>
      <c r="BM25" s="223"/>
      <c r="BN25" s="223"/>
      <c r="BO25" s="232"/>
      <c r="BP25" s="232"/>
      <c r="BQ25" s="229">
        <v>19</v>
      </c>
      <c r="BR25" s="230"/>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1"/>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3"/>
      <c r="BK26" s="223"/>
      <c r="BL26" s="223"/>
      <c r="BM26" s="223"/>
      <c r="BN26" s="223"/>
      <c r="BO26" s="232"/>
      <c r="BP26" s="232"/>
      <c r="BQ26" s="229">
        <v>20</v>
      </c>
      <c r="BR26" s="230"/>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1"/>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3"/>
      <c r="BK27" s="223"/>
      <c r="BL27" s="223"/>
      <c r="BM27" s="223"/>
      <c r="BN27" s="223"/>
      <c r="BO27" s="232"/>
      <c r="BP27" s="232"/>
      <c r="BQ27" s="229">
        <v>21</v>
      </c>
      <c r="BR27" s="230"/>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1"/>
    </row>
    <row r="28" spans="1:131" ht="26.25" customHeight="1" thickTop="1" x14ac:dyDescent="0.2">
      <c r="A28" s="233">
        <v>1</v>
      </c>
      <c r="B28" s="1034" t="s">
        <v>389</v>
      </c>
      <c r="C28" s="1035"/>
      <c r="D28" s="1035"/>
      <c r="E28" s="1035"/>
      <c r="F28" s="1035"/>
      <c r="G28" s="1035"/>
      <c r="H28" s="1035"/>
      <c r="I28" s="1035"/>
      <c r="J28" s="1035"/>
      <c r="K28" s="1035"/>
      <c r="L28" s="1035"/>
      <c r="M28" s="1035"/>
      <c r="N28" s="1035"/>
      <c r="O28" s="1035"/>
      <c r="P28" s="1036"/>
      <c r="Q28" s="1037">
        <v>6573</v>
      </c>
      <c r="R28" s="1038"/>
      <c r="S28" s="1038"/>
      <c r="T28" s="1038"/>
      <c r="U28" s="1038"/>
      <c r="V28" s="1038">
        <v>6521</v>
      </c>
      <c r="W28" s="1038"/>
      <c r="X28" s="1038"/>
      <c r="Y28" s="1038"/>
      <c r="Z28" s="1038"/>
      <c r="AA28" s="1038">
        <v>52</v>
      </c>
      <c r="AB28" s="1038"/>
      <c r="AC28" s="1038"/>
      <c r="AD28" s="1038"/>
      <c r="AE28" s="1039"/>
      <c r="AF28" s="1040">
        <v>52</v>
      </c>
      <c r="AG28" s="1038"/>
      <c r="AH28" s="1038"/>
      <c r="AI28" s="1038"/>
      <c r="AJ28" s="1041"/>
      <c r="AK28" s="1029">
        <v>411</v>
      </c>
      <c r="AL28" s="1030"/>
      <c r="AM28" s="1030"/>
      <c r="AN28" s="1030"/>
      <c r="AO28" s="1030"/>
      <c r="AP28" s="1030" t="s">
        <v>548</v>
      </c>
      <c r="AQ28" s="1030"/>
      <c r="AR28" s="1030"/>
      <c r="AS28" s="1030"/>
      <c r="AT28" s="1030"/>
      <c r="AU28" s="1030" t="s">
        <v>548</v>
      </c>
      <c r="AV28" s="1030"/>
      <c r="AW28" s="1030"/>
      <c r="AX28" s="1030"/>
      <c r="AY28" s="1030"/>
      <c r="AZ28" s="1031"/>
      <c r="BA28" s="1031"/>
      <c r="BB28" s="1031"/>
      <c r="BC28" s="1031"/>
      <c r="BD28" s="1031"/>
      <c r="BE28" s="1032"/>
      <c r="BF28" s="1032"/>
      <c r="BG28" s="1032"/>
      <c r="BH28" s="1032"/>
      <c r="BI28" s="1033"/>
      <c r="BJ28" s="223"/>
      <c r="BK28" s="223"/>
      <c r="BL28" s="223"/>
      <c r="BM28" s="223"/>
      <c r="BN28" s="223"/>
      <c r="BO28" s="232"/>
      <c r="BP28" s="232"/>
      <c r="BQ28" s="229">
        <v>22</v>
      </c>
      <c r="BR28" s="230"/>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1"/>
    </row>
    <row r="29" spans="1:131" ht="26.25" customHeight="1" x14ac:dyDescent="0.2">
      <c r="A29" s="233">
        <v>2</v>
      </c>
      <c r="B29" s="1017" t="s">
        <v>390</v>
      </c>
      <c r="C29" s="1018"/>
      <c r="D29" s="1018"/>
      <c r="E29" s="1018"/>
      <c r="F29" s="1018"/>
      <c r="G29" s="1018"/>
      <c r="H29" s="1018"/>
      <c r="I29" s="1018"/>
      <c r="J29" s="1018"/>
      <c r="K29" s="1018"/>
      <c r="L29" s="1018"/>
      <c r="M29" s="1018"/>
      <c r="N29" s="1018"/>
      <c r="O29" s="1018"/>
      <c r="P29" s="1019"/>
      <c r="Q29" s="1025">
        <v>4961</v>
      </c>
      <c r="R29" s="1026"/>
      <c r="S29" s="1026"/>
      <c r="T29" s="1026"/>
      <c r="U29" s="1026"/>
      <c r="V29" s="1026">
        <v>4956</v>
      </c>
      <c r="W29" s="1026"/>
      <c r="X29" s="1026"/>
      <c r="Y29" s="1026"/>
      <c r="Z29" s="1026"/>
      <c r="AA29" s="1026">
        <v>5</v>
      </c>
      <c r="AB29" s="1026"/>
      <c r="AC29" s="1026"/>
      <c r="AD29" s="1026"/>
      <c r="AE29" s="1027"/>
      <c r="AF29" s="1022">
        <v>5</v>
      </c>
      <c r="AG29" s="1023"/>
      <c r="AH29" s="1023"/>
      <c r="AI29" s="1023"/>
      <c r="AJ29" s="1024"/>
      <c r="AK29" s="967">
        <v>865</v>
      </c>
      <c r="AL29" s="958"/>
      <c r="AM29" s="958"/>
      <c r="AN29" s="958"/>
      <c r="AO29" s="958"/>
      <c r="AP29" s="958" t="s">
        <v>548</v>
      </c>
      <c r="AQ29" s="958"/>
      <c r="AR29" s="958"/>
      <c r="AS29" s="958"/>
      <c r="AT29" s="958"/>
      <c r="AU29" s="958" t="s">
        <v>548</v>
      </c>
      <c r="AV29" s="958"/>
      <c r="AW29" s="958"/>
      <c r="AX29" s="958"/>
      <c r="AY29" s="958"/>
      <c r="AZ29" s="1028"/>
      <c r="BA29" s="1028"/>
      <c r="BB29" s="1028"/>
      <c r="BC29" s="1028"/>
      <c r="BD29" s="1028"/>
      <c r="BE29" s="959"/>
      <c r="BF29" s="959"/>
      <c r="BG29" s="959"/>
      <c r="BH29" s="959"/>
      <c r="BI29" s="960"/>
      <c r="BJ29" s="223"/>
      <c r="BK29" s="223"/>
      <c r="BL29" s="223"/>
      <c r="BM29" s="223"/>
      <c r="BN29" s="223"/>
      <c r="BO29" s="232"/>
      <c r="BP29" s="232"/>
      <c r="BQ29" s="229">
        <v>23</v>
      </c>
      <c r="BR29" s="230"/>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1"/>
    </row>
    <row r="30" spans="1:131" ht="26.25" customHeight="1" x14ac:dyDescent="0.2">
      <c r="A30" s="233">
        <v>3</v>
      </c>
      <c r="B30" s="1017" t="s">
        <v>391</v>
      </c>
      <c r="C30" s="1018"/>
      <c r="D30" s="1018"/>
      <c r="E30" s="1018"/>
      <c r="F30" s="1018"/>
      <c r="G30" s="1018"/>
      <c r="H30" s="1018"/>
      <c r="I30" s="1018"/>
      <c r="J30" s="1018"/>
      <c r="K30" s="1018"/>
      <c r="L30" s="1018"/>
      <c r="M30" s="1018"/>
      <c r="N30" s="1018"/>
      <c r="O30" s="1018"/>
      <c r="P30" s="1019"/>
      <c r="Q30" s="1025">
        <v>761</v>
      </c>
      <c r="R30" s="1026"/>
      <c r="S30" s="1026"/>
      <c r="T30" s="1026"/>
      <c r="U30" s="1026"/>
      <c r="V30" s="1026">
        <v>755</v>
      </c>
      <c r="W30" s="1026"/>
      <c r="X30" s="1026"/>
      <c r="Y30" s="1026"/>
      <c r="Z30" s="1026"/>
      <c r="AA30" s="1026">
        <v>7</v>
      </c>
      <c r="AB30" s="1026"/>
      <c r="AC30" s="1026"/>
      <c r="AD30" s="1026"/>
      <c r="AE30" s="1027"/>
      <c r="AF30" s="1022">
        <v>7</v>
      </c>
      <c r="AG30" s="1023"/>
      <c r="AH30" s="1023"/>
      <c r="AI30" s="1023"/>
      <c r="AJ30" s="1024"/>
      <c r="AK30" s="967">
        <v>161</v>
      </c>
      <c r="AL30" s="958"/>
      <c r="AM30" s="958"/>
      <c r="AN30" s="958"/>
      <c r="AO30" s="958"/>
      <c r="AP30" s="958" t="s">
        <v>548</v>
      </c>
      <c r="AQ30" s="958"/>
      <c r="AR30" s="958"/>
      <c r="AS30" s="958"/>
      <c r="AT30" s="958"/>
      <c r="AU30" s="958" t="s">
        <v>548</v>
      </c>
      <c r="AV30" s="958"/>
      <c r="AW30" s="958"/>
      <c r="AX30" s="958"/>
      <c r="AY30" s="958"/>
      <c r="AZ30" s="1028"/>
      <c r="BA30" s="1028"/>
      <c r="BB30" s="1028"/>
      <c r="BC30" s="1028"/>
      <c r="BD30" s="1028"/>
      <c r="BE30" s="959"/>
      <c r="BF30" s="959"/>
      <c r="BG30" s="959"/>
      <c r="BH30" s="959"/>
      <c r="BI30" s="960"/>
      <c r="BJ30" s="223"/>
      <c r="BK30" s="223"/>
      <c r="BL30" s="223"/>
      <c r="BM30" s="223"/>
      <c r="BN30" s="223"/>
      <c r="BO30" s="232"/>
      <c r="BP30" s="232"/>
      <c r="BQ30" s="229">
        <v>24</v>
      </c>
      <c r="BR30" s="230"/>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1"/>
    </row>
    <row r="31" spans="1:131" ht="26.25" customHeight="1" x14ac:dyDescent="0.2">
      <c r="A31" s="233">
        <v>4</v>
      </c>
      <c r="B31" s="1017" t="s">
        <v>392</v>
      </c>
      <c r="C31" s="1018"/>
      <c r="D31" s="1018"/>
      <c r="E31" s="1018"/>
      <c r="F31" s="1018"/>
      <c r="G31" s="1018"/>
      <c r="H31" s="1018"/>
      <c r="I31" s="1018"/>
      <c r="J31" s="1018"/>
      <c r="K31" s="1018"/>
      <c r="L31" s="1018"/>
      <c r="M31" s="1018"/>
      <c r="N31" s="1018"/>
      <c r="O31" s="1018"/>
      <c r="P31" s="1019"/>
      <c r="Q31" s="1025">
        <v>1128</v>
      </c>
      <c r="R31" s="1026"/>
      <c r="S31" s="1026"/>
      <c r="T31" s="1026"/>
      <c r="U31" s="1026"/>
      <c r="V31" s="1026">
        <v>1137</v>
      </c>
      <c r="W31" s="1026"/>
      <c r="X31" s="1026"/>
      <c r="Y31" s="1026"/>
      <c r="Z31" s="1026"/>
      <c r="AA31" s="1026">
        <v>-9</v>
      </c>
      <c r="AB31" s="1026"/>
      <c r="AC31" s="1026"/>
      <c r="AD31" s="1026"/>
      <c r="AE31" s="1027"/>
      <c r="AF31" s="1022">
        <v>1426</v>
      </c>
      <c r="AG31" s="1023"/>
      <c r="AH31" s="1023"/>
      <c r="AI31" s="1023"/>
      <c r="AJ31" s="1024"/>
      <c r="AK31" s="967" t="s">
        <v>548</v>
      </c>
      <c r="AL31" s="958"/>
      <c r="AM31" s="958"/>
      <c r="AN31" s="958"/>
      <c r="AO31" s="958"/>
      <c r="AP31" s="958" t="s">
        <v>548</v>
      </c>
      <c r="AQ31" s="958"/>
      <c r="AR31" s="958"/>
      <c r="AS31" s="958"/>
      <c r="AT31" s="958"/>
      <c r="AU31" s="958" t="s">
        <v>548</v>
      </c>
      <c r="AV31" s="958"/>
      <c r="AW31" s="958"/>
      <c r="AX31" s="958"/>
      <c r="AY31" s="958"/>
      <c r="AZ31" s="1028" t="s">
        <v>548</v>
      </c>
      <c r="BA31" s="1028"/>
      <c r="BB31" s="1028"/>
      <c r="BC31" s="1028"/>
      <c r="BD31" s="1028"/>
      <c r="BE31" s="959" t="s">
        <v>393</v>
      </c>
      <c r="BF31" s="959"/>
      <c r="BG31" s="959"/>
      <c r="BH31" s="959"/>
      <c r="BI31" s="960"/>
      <c r="BJ31" s="223"/>
      <c r="BK31" s="223"/>
      <c r="BL31" s="223"/>
      <c r="BM31" s="223"/>
      <c r="BN31" s="223"/>
      <c r="BO31" s="232"/>
      <c r="BP31" s="232"/>
      <c r="BQ31" s="229">
        <v>25</v>
      </c>
      <c r="BR31" s="230"/>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1"/>
    </row>
    <row r="32" spans="1:131" ht="26.25" customHeight="1" x14ac:dyDescent="0.2">
      <c r="A32" s="233">
        <v>5</v>
      </c>
      <c r="B32" s="1017" t="s">
        <v>394</v>
      </c>
      <c r="C32" s="1018"/>
      <c r="D32" s="1018"/>
      <c r="E32" s="1018"/>
      <c r="F32" s="1018"/>
      <c r="G32" s="1018"/>
      <c r="H32" s="1018"/>
      <c r="I32" s="1018"/>
      <c r="J32" s="1018"/>
      <c r="K32" s="1018"/>
      <c r="L32" s="1018"/>
      <c r="M32" s="1018"/>
      <c r="N32" s="1018"/>
      <c r="O32" s="1018"/>
      <c r="P32" s="1019"/>
      <c r="Q32" s="1025">
        <v>2048</v>
      </c>
      <c r="R32" s="1026"/>
      <c r="S32" s="1026"/>
      <c r="T32" s="1026"/>
      <c r="U32" s="1026"/>
      <c r="V32" s="1026">
        <v>1761</v>
      </c>
      <c r="W32" s="1026"/>
      <c r="X32" s="1026"/>
      <c r="Y32" s="1026"/>
      <c r="Z32" s="1026"/>
      <c r="AA32" s="1026">
        <v>288</v>
      </c>
      <c r="AB32" s="1026"/>
      <c r="AC32" s="1026"/>
      <c r="AD32" s="1026"/>
      <c r="AE32" s="1027"/>
      <c r="AF32" s="1022">
        <v>118</v>
      </c>
      <c r="AG32" s="1023"/>
      <c r="AH32" s="1023"/>
      <c r="AI32" s="1023"/>
      <c r="AJ32" s="1024"/>
      <c r="AK32" s="967">
        <v>821</v>
      </c>
      <c r="AL32" s="958"/>
      <c r="AM32" s="958"/>
      <c r="AN32" s="958"/>
      <c r="AO32" s="958"/>
      <c r="AP32" s="958">
        <v>5073</v>
      </c>
      <c r="AQ32" s="958"/>
      <c r="AR32" s="958"/>
      <c r="AS32" s="958"/>
      <c r="AT32" s="958"/>
      <c r="AU32" s="958">
        <v>4225</v>
      </c>
      <c r="AV32" s="958"/>
      <c r="AW32" s="958"/>
      <c r="AX32" s="958"/>
      <c r="AY32" s="958"/>
      <c r="AZ32" s="1028" t="s">
        <v>548</v>
      </c>
      <c r="BA32" s="1028"/>
      <c r="BB32" s="1028"/>
      <c r="BC32" s="1028"/>
      <c r="BD32" s="1028"/>
      <c r="BE32" s="959" t="s">
        <v>393</v>
      </c>
      <c r="BF32" s="959"/>
      <c r="BG32" s="959"/>
      <c r="BH32" s="959"/>
      <c r="BI32" s="960"/>
      <c r="BJ32" s="223"/>
      <c r="BK32" s="223"/>
      <c r="BL32" s="223"/>
      <c r="BM32" s="223"/>
      <c r="BN32" s="223"/>
      <c r="BO32" s="232"/>
      <c r="BP32" s="232"/>
      <c r="BQ32" s="229">
        <v>26</v>
      </c>
      <c r="BR32" s="230"/>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1"/>
    </row>
    <row r="33" spans="1:131" ht="26.25" customHeight="1" x14ac:dyDescent="0.2">
      <c r="A33" s="233">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3"/>
      <c r="BK33" s="223"/>
      <c r="BL33" s="223"/>
      <c r="BM33" s="223"/>
      <c r="BN33" s="223"/>
      <c r="BO33" s="232"/>
      <c r="BP33" s="232"/>
      <c r="BQ33" s="229">
        <v>27</v>
      </c>
      <c r="BR33" s="230"/>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1"/>
    </row>
    <row r="34" spans="1:131" ht="26.25" customHeight="1" x14ac:dyDescent="0.2">
      <c r="A34" s="233">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3"/>
      <c r="BK34" s="223"/>
      <c r="BL34" s="223"/>
      <c r="BM34" s="223"/>
      <c r="BN34" s="223"/>
      <c r="BO34" s="232"/>
      <c r="BP34" s="232"/>
      <c r="BQ34" s="229">
        <v>28</v>
      </c>
      <c r="BR34" s="230"/>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1"/>
    </row>
    <row r="35" spans="1:131" ht="26.25" customHeight="1" x14ac:dyDescent="0.2">
      <c r="A35" s="233">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3"/>
      <c r="BK35" s="223"/>
      <c r="BL35" s="223"/>
      <c r="BM35" s="223"/>
      <c r="BN35" s="223"/>
      <c r="BO35" s="232"/>
      <c r="BP35" s="232"/>
      <c r="BQ35" s="229">
        <v>29</v>
      </c>
      <c r="BR35" s="230"/>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1"/>
    </row>
    <row r="36" spans="1:131" ht="26.25" customHeight="1" x14ac:dyDescent="0.2">
      <c r="A36" s="233">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3"/>
      <c r="BK36" s="223"/>
      <c r="BL36" s="223"/>
      <c r="BM36" s="223"/>
      <c r="BN36" s="223"/>
      <c r="BO36" s="232"/>
      <c r="BP36" s="232"/>
      <c r="BQ36" s="229">
        <v>30</v>
      </c>
      <c r="BR36" s="230"/>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1"/>
    </row>
    <row r="37" spans="1:131" ht="26.25" customHeight="1" x14ac:dyDescent="0.2">
      <c r="A37" s="233">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3"/>
      <c r="BK37" s="223"/>
      <c r="BL37" s="223"/>
      <c r="BM37" s="223"/>
      <c r="BN37" s="223"/>
      <c r="BO37" s="232"/>
      <c r="BP37" s="232"/>
      <c r="BQ37" s="229">
        <v>31</v>
      </c>
      <c r="BR37" s="230"/>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1"/>
    </row>
    <row r="38" spans="1:131" ht="26.25" customHeight="1" x14ac:dyDescent="0.2">
      <c r="A38" s="233">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3"/>
      <c r="BK38" s="223"/>
      <c r="BL38" s="223"/>
      <c r="BM38" s="223"/>
      <c r="BN38" s="223"/>
      <c r="BO38" s="232"/>
      <c r="BP38" s="232"/>
      <c r="BQ38" s="229">
        <v>32</v>
      </c>
      <c r="BR38" s="230"/>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1"/>
    </row>
    <row r="39" spans="1:131" ht="26.25" customHeight="1" x14ac:dyDescent="0.2">
      <c r="A39" s="233">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3"/>
      <c r="BK39" s="223"/>
      <c r="BL39" s="223"/>
      <c r="BM39" s="223"/>
      <c r="BN39" s="223"/>
      <c r="BO39" s="232"/>
      <c r="BP39" s="232"/>
      <c r="BQ39" s="229">
        <v>33</v>
      </c>
      <c r="BR39" s="230"/>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1"/>
    </row>
    <row r="40" spans="1:131" ht="26.25" customHeight="1" x14ac:dyDescent="0.2">
      <c r="A40" s="229">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3"/>
      <c r="BK40" s="223"/>
      <c r="BL40" s="223"/>
      <c r="BM40" s="223"/>
      <c r="BN40" s="223"/>
      <c r="BO40" s="232"/>
      <c r="BP40" s="232"/>
      <c r="BQ40" s="229">
        <v>34</v>
      </c>
      <c r="BR40" s="230"/>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1"/>
    </row>
    <row r="41" spans="1:131" ht="26.25" customHeight="1" x14ac:dyDescent="0.2">
      <c r="A41" s="229">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3"/>
      <c r="BK41" s="223"/>
      <c r="BL41" s="223"/>
      <c r="BM41" s="223"/>
      <c r="BN41" s="223"/>
      <c r="BO41" s="232"/>
      <c r="BP41" s="232"/>
      <c r="BQ41" s="229">
        <v>35</v>
      </c>
      <c r="BR41" s="230"/>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1"/>
    </row>
    <row r="42" spans="1:131" ht="26.25" customHeight="1" x14ac:dyDescent="0.2">
      <c r="A42" s="229">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3"/>
      <c r="BK42" s="223"/>
      <c r="BL42" s="223"/>
      <c r="BM42" s="223"/>
      <c r="BN42" s="223"/>
      <c r="BO42" s="232"/>
      <c r="BP42" s="232"/>
      <c r="BQ42" s="229">
        <v>36</v>
      </c>
      <c r="BR42" s="230"/>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1"/>
    </row>
    <row r="43" spans="1:131" ht="26.25" customHeight="1" x14ac:dyDescent="0.2">
      <c r="A43" s="229">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3"/>
      <c r="BK43" s="223"/>
      <c r="BL43" s="223"/>
      <c r="BM43" s="223"/>
      <c r="BN43" s="223"/>
      <c r="BO43" s="232"/>
      <c r="BP43" s="232"/>
      <c r="BQ43" s="229">
        <v>37</v>
      </c>
      <c r="BR43" s="230"/>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1"/>
    </row>
    <row r="44" spans="1:131" ht="26.25" customHeight="1" x14ac:dyDescent="0.2">
      <c r="A44" s="229">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3"/>
      <c r="BK44" s="223"/>
      <c r="BL44" s="223"/>
      <c r="BM44" s="223"/>
      <c r="BN44" s="223"/>
      <c r="BO44" s="232"/>
      <c r="BP44" s="232"/>
      <c r="BQ44" s="229">
        <v>38</v>
      </c>
      <c r="BR44" s="230"/>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1"/>
    </row>
    <row r="45" spans="1:131" ht="26.25" customHeight="1" x14ac:dyDescent="0.2">
      <c r="A45" s="229">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3"/>
      <c r="BK45" s="223"/>
      <c r="BL45" s="223"/>
      <c r="BM45" s="223"/>
      <c r="BN45" s="223"/>
      <c r="BO45" s="232"/>
      <c r="BP45" s="232"/>
      <c r="BQ45" s="229">
        <v>39</v>
      </c>
      <c r="BR45" s="230"/>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1"/>
    </row>
    <row r="46" spans="1:131" ht="26.25" customHeight="1" x14ac:dyDescent="0.2">
      <c r="A46" s="229">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3"/>
      <c r="BK46" s="223"/>
      <c r="BL46" s="223"/>
      <c r="BM46" s="223"/>
      <c r="BN46" s="223"/>
      <c r="BO46" s="232"/>
      <c r="BP46" s="232"/>
      <c r="BQ46" s="229">
        <v>40</v>
      </c>
      <c r="BR46" s="230"/>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1"/>
    </row>
    <row r="47" spans="1:131" ht="26.25" customHeight="1" x14ac:dyDescent="0.2">
      <c r="A47" s="229">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3"/>
      <c r="BK47" s="223"/>
      <c r="BL47" s="223"/>
      <c r="BM47" s="223"/>
      <c r="BN47" s="223"/>
      <c r="BO47" s="232"/>
      <c r="BP47" s="232"/>
      <c r="BQ47" s="229">
        <v>41</v>
      </c>
      <c r="BR47" s="230"/>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1"/>
    </row>
    <row r="48" spans="1:131" ht="26.25" customHeight="1" x14ac:dyDescent="0.2">
      <c r="A48" s="229">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3"/>
      <c r="BK48" s="223"/>
      <c r="BL48" s="223"/>
      <c r="BM48" s="223"/>
      <c r="BN48" s="223"/>
      <c r="BO48" s="232"/>
      <c r="BP48" s="232"/>
      <c r="BQ48" s="229">
        <v>42</v>
      </c>
      <c r="BR48" s="230"/>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1"/>
    </row>
    <row r="49" spans="1:131" ht="26.25" customHeight="1" x14ac:dyDescent="0.2">
      <c r="A49" s="229">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3"/>
      <c r="BK49" s="223"/>
      <c r="BL49" s="223"/>
      <c r="BM49" s="223"/>
      <c r="BN49" s="223"/>
      <c r="BO49" s="232"/>
      <c r="BP49" s="232"/>
      <c r="BQ49" s="229">
        <v>43</v>
      </c>
      <c r="BR49" s="230"/>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1"/>
    </row>
    <row r="50" spans="1:131" ht="26.25" customHeight="1" x14ac:dyDescent="0.2">
      <c r="A50" s="229">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3"/>
      <c r="BK50" s="223"/>
      <c r="BL50" s="223"/>
      <c r="BM50" s="223"/>
      <c r="BN50" s="223"/>
      <c r="BO50" s="232"/>
      <c r="BP50" s="232"/>
      <c r="BQ50" s="229">
        <v>44</v>
      </c>
      <c r="BR50" s="230"/>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1"/>
    </row>
    <row r="51" spans="1:131" ht="26.25" customHeight="1" x14ac:dyDescent="0.2">
      <c r="A51" s="229">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3"/>
      <c r="BK51" s="223"/>
      <c r="BL51" s="223"/>
      <c r="BM51" s="223"/>
      <c r="BN51" s="223"/>
      <c r="BO51" s="232"/>
      <c r="BP51" s="232"/>
      <c r="BQ51" s="229">
        <v>45</v>
      </c>
      <c r="BR51" s="230"/>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1"/>
    </row>
    <row r="52" spans="1:131" ht="26.25" customHeight="1" x14ac:dyDescent="0.2">
      <c r="A52" s="229">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3"/>
      <c r="BK52" s="223"/>
      <c r="BL52" s="223"/>
      <c r="BM52" s="223"/>
      <c r="BN52" s="223"/>
      <c r="BO52" s="232"/>
      <c r="BP52" s="232"/>
      <c r="BQ52" s="229">
        <v>46</v>
      </c>
      <c r="BR52" s="230"/>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1"/>
    </row>
    <row r="53" spans="1:131" ht="26.25" customHeight="1" x14ac:dyDescent="0.2">
      <c r="A53" s="229">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3"/>
      <c r="BK53" s="223"/>
      <c r="BL53" s="223"/>
      <c r="BM53" s="223"/>
      <c r="BN53" s="223"/>
      <c r="BO53" s="232"/>
      <c r="BP53" s="232"/>
      <c r="BQ53" s="229">
        <v>47</v>
      </c>
      <c r="BR53" s="230"/>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1"/>
    </row>
    <row r="54" spans="1:131" ht="26.25" customHeight="1" x14ac:dyDescent="0.2">
      <c r="A54" s="229">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3"/>
      <c r="BK54" s="223"/>
      <c r="BL54" s="223"/>
      <c r="BM54" s="223"/>
      <c r="BN54" s="223"/>
      <c r="BO54" s="232"/>
      <c r="BP54" s="232"/>
      <c r="BQ54" s="229">
        <v>48</v>
      </c>
      <c r="BR54" s="230"/>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1"/>
    </row>
    <row r="55" spans="1:131" ht="26.25" customHeight="1" x14ac:dyDescent="0.2">
      <c r="A55" s="229">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3"/>
      <c r="BK55" s="223"/>
      <c r="BL55" s="223"/>
      <c r="BM55" s="223"/>
      <c r="BN55" s="223"/>
      <c r="BO55" s="232"/>
      <c r="BP55" s="232"/>
      <c r="BQ55" s="229">
        <v>49</v>
      </c>
      <c r="BR55" s="230"/>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1"/>
    </row>
    <row r="56" spans="1:131" ht="26.25" customHeight="1" x14ac:dyDescent="0.2">
      <c r="A56" s="229">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3"/>
      <c r="BK56" s="223"/>
      <c r="BL56" s="223"/>
      <c r="BM56" s="223"/>
      <c r="BN56" s="223"/>
      <c r="BO56" s="232"/>
      <c r="BP56" s="232"/>
      <c r="BQ56" s="229">
        <v>50</v>
      </c>
      <c r="BR56" s="230"/>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1"/>
    </row>
    <row r="57" spans="1:131" ht="26.25" customHeight="1" x14ac:dyDescent="0.2">
      <c r="A57" s="229">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3"/>
      <c r="BK57" s="223"/>
      <c r="BL57" s="223"/>
      <c r="BM57" s="223"/>
      <c r="BN57" s="223"/>
      <c r="BO57" s="232"/>
      <c r="BP57" s="232"/>
      <c r="BQ57" s="229">
        <v>51</v>
      </c>
      <c r="BR57" s="230"/>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1"/>
    </row>
    <row r="58" spans="1:131" ht="26.25" customHeight="1" x14ac:dyDescent="0.2">
      <c r="A58" s="229">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3"/>
      <c r="BK58" s="223"/>
      <c r="BL58" s="223"/>
      <c r="BM58" s="223"/>
      <c r="BN58" s="223"/>
      <c r="BO58" s="232"/>
      <c r="BP58" s="232"/>
      <c r="BQ58" s="229">
        <v>52</v>
      </c>
      <c r="BR58" s="230"/>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1"/>
    </row>
    <row r="59" spans="1:131" ht="26.25" customHeight="1" x14ac:dyDescent="0.2">
      <c r="A59" s="229">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3"/>
      <c r="BK59" s="223"/>
      <c r="BL59" s="223"/>
      <c r="BM59" s="223"/>
      <c r="BN59" s="223"/>
      <c r="BO59" s="232"/>
      <c r="BP59" s="232"/>
      <c r="BQ59" s="229">
        <v>53</v>
      </c>
      <c r="BR59" s="230"/>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1"/>
    </row>
    <row r="60" spans="1:131" ht="26.25" customHeight="1" x14ac:dyDescent="0.2">
      <c r="A60" s="229">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3"/>
      <c r="BK60" s="223"/>
      <c r="BL60" s="223"/>
      <c r="BM60" s="223"/>
      <c r="BN60" s="223"/>
      <c r="BO60" s="232"/>
      <c r="BP60" s="232"/>
      <c r="BQ60" s="229">
        <v>54</v>
      </c>
      <c r="BR60" s="230"/>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1"/>
    </row>
    <row r="61" spans="1:131" ht="26.25" customHeight="1" thickBot="1" x14ac:dyDescent="0.25">
      <c r="A61" s="229">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3"/>
      <c r="BK61" s="223"/>
      <c r="BL61" s="223"/>
      <c r="BM61" s="223"/>
      <c r="BN61" s="223"/>
      <c r="BO61" s="232"/>
      <c r="BP61" s="232"/>
      <c r="BQ61" s="229">
        <v>55</v>
      </c>
      <c r="BR61" s="230"/>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1"/>
    </row>
    <row r="62" spans="1:131" ht="26.25" customHeight="1" x14ac:dyDescent="0.2">
      <c r="A62" s="229">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2"/>
      <c r="BP62" s="232"/>
      <c r="BQ62" s="229">
        <v>56</v>
      </c>
      <c r="BR62" s="230"/>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1"/>
    </row>
    <row r="63" spans="1:131" ht="26.25" customHeight="1" thickBot="1" x14ac:dyDescent="0.25">
      <c r="A63" s="231" t="s">
        <v>377</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1607</v>
      </c>
      <c r="AG63" s="946"/>
      <c r="AH63" s="946"/>
      <c r="AI63" s="946"/>
      <c r="AJ63" s="1009"/>
      <c r="AK63" s="1010"/>
      <c r="AL63" s="950"/>
      <c r="AM63" s="950"/>
      <c r="AN63" s="950"/>
      <c r="AO63" s="950"/>
      <c r="AP63" s="946">
        <v>5073</v>
      </c>
      <c r="AQ63" s="946"/>
      <c r="AR63" s="946"/>
      <c r="AS63" s="946"/>
      <c r="AT63" s="946"/>
      <c r="AU63" s="946">
        <v>4225</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2"/>
      <c r="BP63" s="232"/>
      <c r="BQ63" s="229">
        <v>57</v>
      </c>
      <c r="BR63" s="230"/>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1"/>
    </row>
    <row r="65" spans="1:131" ht="26.25" customHeight="1" thickBot="1" x14ac:dyDescent="0.25">
      <c r="A65" s="223" t="s">
        <v>397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1"/>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399</v>
      </c>
      <c r="AV66" s="989"/>
      <c r="AW66" s="989"/>
      <c r="AX66" s="989"/>
      <c r="AY66" s="990"/>
      <c r="AZ66" s="988" t="s">
        <v>364</v>
      </c>
      <c r="BA66" s="989"/>
      <c r="BB66" s="989"/>
      <c r="BC66" s="989"/>
      <c r="BD66" s="1002"/>
      <c r="BE66" s="232"/>
      <c r="BF66" s="232"/>
      <c r="BG66" s="232"/>
      <c r="BH66" s="232"/>
      <c r="BI66" s="232"/>
      <c r="BJ66" s="232"/>
      <c r="BK66" s="232"/>
      <c r="BL66" s="232"/>
      <c r="BM66" s="232"/>
      <c r="BN66" s="232"/>
      <c r="BO66" s="232"/>
      <c r="BP66" s="232"/>
      <c r="BQ66" s="229">
        <v>60</v>
      </c>
      <c r="BR66" s="234"/>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1"/>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2"/>
      <c r="BF67" s="232"/>
      <c r="BG67" s="232"/>
      <c r="BH67" s="232"/>
      <c r="BI67" s="232"/>
      <c r="BJ67" s="232"/>
      <c r="BK67" s="232"/>
      <c r="BL67" s="232"/>
      <c r="BM67" s="232"/>
      <c r="BN67" s="232"/>
      <c r="BO67" s="232"/>
      <c r="BP67" s="232"/>
      <c r="BQ67" s="229">
        <v>61</v>
      </c>
      <c r="BR67" s="234"/>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1"/>
    </row>
    <row r="68" spans="1:131" ht="26.25" customHeight="1" thickTop="1" x14ac:dyDescent="0.2">
      <c r="A68" s="227">
        <v>1</v>
      </c>
      <c r="B68" s="972" t="s">
        <v>547</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548</v>
      </c>
      <c r="AQ68" s="969"/>
      <c r="AR68" s="969"/>
      <c r="AS68" s="969"/>
      <c r="AT68" s="969"/>
      <c r="AU68" s="969" t="s">
        <v>548</v>
      </c>
      <c r="AV68" s="969"/>
      <c r="AW68" s="969"/>
      <c r="AX68" s="969"/>
      <c r="AY68" s="969"/>
      <c r="AZ68" s="970"/>
      <c r="BA68" s="970"/>
      <c r="BB68" s="970"/>
      <c r="BC68" s="970"/>
      <c r="BD68" s="971"/>
      <c r="BE68" s="232"/>
      <c r="BF68" s="232"/>
      <c r="BG68" s="232"/>
      <c r="BH68" s="232"/>
      <c r="BI68" s="232"/>
      <c r="BJ68" s="232"/>
      <c r="BK68" s="232"/>
      <c r="BL68" s="232"/>
      <c r="BM68" s="232"/>
      <c r="BN68" s="232"/>
      <c r="BO68" s="232"/>
      <c r="BP68" s="232"/>
      <c r="BQ68" s="229">
        <v>62</v>
      </c>
      <c r="BR68" s="234"/>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1"/>
    </row>
    <row r="69" spans="1:131" ht="26.25" customHeight="1" x14ac:dyDescent="0.2">
      <c r="A69" s="229">
        <v>2</v>
      </c>
      <c r="B69" s="961" t="s">
        <v>549</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548</v>
      </c>
      <c r="AL69" s="958"/>
      <c r="AM69" s="958"/>
      <c r="AN69" s="958"/>
      <c r="AO69" s="958"/>
      <c r="AP69" s="958" t="s">
        <v>548</v>
      </c>
      <c r="AQ69" s="958"/>
      <c r="AR69" s="958"/>
      <c r="AS69" s="958"/>
      <c r="AT69" s="958"/>
      <c r="AU69" s="958" t="s">
        <v>548</v>
      </c>
      <c r="AV69" s="958"/>
      <c r="AW69" s="958"/>
      <c r="AX69" s="958"/>
      <c r="AY69" s="958"/>
      <c r="AZ69" s="959"/>
      <c r="BA69" s="959"/>
      <c r="BB69" s="959"/>
      <c r="BC69" s="959"/>
      <c r="BD69" s="960"/>
      <c r="BE69" s="232"/>
      <c r="BF69" s="232"/>
      <c r="BG69" s="232"/>
      <c r="BH69" s="232"/>
      <c r="BI69" s="232"/>
      <c r="BJ69" s="232"/>
      <c r="BK69" s="232"/>
      <c r="BL69" s="232"/>
      <c r="BM69" s="232"/>
      <c r="BN69" s="232"/>
      <c r="BO69" s="232"/>
      <c r="BP69" s="232"/>
      <c r="BQ69" s="229">
        <v>63</v>
      </c>
      <c r="BR69" s="234"/>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1"/>
    </row>
    <row r="70" spans="1:131" ht="26.25" customHeight="1" x14ac:dyDescent="0.2">
      <c r="A70" s="229">
        <v>3</v>
      </c>
      <c r="B70" s="961" t="s">
        <v>550</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548</v>
      </c>
      <c r="AQ70" s="958"/>
      <c r="AR70" s="958"/>
      <c r="AS70" s="958"/>
      <c r="AT70" s="958"/>
      <c r="AU70" s="958" t="s">
        <v>548</v>
      </c>
      <c r="AV70" s="958"/>
      <c r="AW70" s="958"/>
      <c r="AX70" s="958"/>
      <c r="AY70" s="958"/>
      <c r="AZ70" s="959"/>
      <c r="BA70" s="959"/>
      <c r="BB70" s="959"/>
      <c r="BC70" s="959"/>
      <c r="BD70" s="960"/>
      <c r="BE70" s="232"/>
      <c r="BF70" s="232"/>
      <c r="BG70" s="232"/>
      <c r="BH70" s="232"/>
      <c r="BI70" s="232"/>
      <c r="BJ70" s="232"/>
      <c r="BK70" s="232"/>
      <c r="BL70" s="232"/>
      <c r="BM70" s="232"/>
      <c r="BN70" s="232"/>
      <c r="BO70" s="232"/>
      <c r="BP70" s="232"/>
      <c r="BQ70" s="229">
        <v>64</v>
      </c>
      <c r="BR70" s="234"/>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1"/>
    </row>
    <row r="71" spans="1:131" ht="26.25" customHeight="1" x14ac:dyDescent="0.2">
      <c r="A71" s="229">
        <v>4</v>
      </c>
      <c r="B71" s="961" t="s">
        <v>551</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548</v>
      </c>
      <c r="AL71" s="958"/>
      <c r="AM71" s="958"/>
      <c r="AN71" s="958"/>
      <c r="AO71" s="958"/>
      <c r="AP71" s="958" t="s">
        <v>548</v>
      </c>
      <c r="AQ71" s="958"/>
      <c r="AR71" s="958"/>
      <c r="AS71" s="958"/>
      <c r="AT71" s="958"/>
      <c r="AU71" s="958" t="s">
        <v>548</v>
      </c>
      <c r="AV71" s="958"/>
      <c r="AW71" s="958"/>
      <c r="AX71" s="958"/>
      <c r="AY71" s="958"/>
      <c r="AZ71" s="959"/>
      <c r="BA71" s="959"/>
      <c r="BB71" s="959"/>
      <c r="BC71" s="959"/>
      <c r="BD71" s="960"/>
      <c r="BE71" s="232"/>
      <c r="BF71" s="232"/>
      <c r="BG71" s="232"/>
      <c r="BH71" s="232"/>
      <c r="BI71" s="232"/>
      <c r="BJ71" s="232"/>
      <c r="BK71" s="232"/>
      <c r="BL71" s="232"/>
      <c r="BM71" s="232"/>
      <c r="BN71" s="232"/>
      <c r="BO71" s="232"/>
      <c r="BP71" s="232"/>
      <c r="BQ71" s="229">
        <v>65</v>
      </c>
      <c r="BR71" s="234"/>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1"/>
    </row>
    <row r="72" spans="1:131" ht="26.25" customHeight="1" x14ac:dyDescent="0.2">
      <c r="A72" s="229">
        <v>5</v>
      </c>
      <c r="B72" s="961" t="s">
        <v>552</v>
      </c>
      <c r="C72" s="962"/>
      <c r="D72" s="962"/>
      <c r="E72" s="962"/>
      <c r="F72" s="962"/>
      <c r="G72" s="962"/>
      <c r="H72" s="962"/>
      <c r="I72" s="962"/>
      <c r="J72" s="962"/>
      <c r="K72" s="962"/>
      <c r="L72" s="962"/>
      <c r="M72" s="962"/>
      <c r="N72" s="962"/>
      <c r="O72" s="962"/>
      <c r="P72" s="963"/>
      <c r="Q72" s="964">
        <v>2922</v>
      </c>
      <c r="R72" s="958"/>
      <c r="S72" s="958"/>
      <c r="T72" s="958"/>
      <c r="U72" s="958"/>
      <c r="V72" s="958">
        <v>2446</v>
      </c>
      <c r="W72" s="958"/>
      <c r="X72" s="958"/>
      <c r="Y72" s="958"/>
      <c r="Z72" s="958"/>
      <c r="AA72" s="958">
        <v>476</v>
      </c>
      <c r="AB72" s="958"/>
      <c r="AC72" s="958"/>
      <c r="AD72" s="958"/>
      <c r="AE72" s="958"/>
      <c r="AF72" s="958">
        <v>476</v>
      </c>
      <c r="AG72" s="958"/>
      <c r="AH72" s="958"/>
      <c r="AI72" s="958"/>
      <c r="AJ72" s="958"/>
      <c r="AK72" s="958">
        <v>58</v>
      </c>
      <c r="AL72" s="958"/>
      <c r="AM72" s="958"/>
      <c r="AN72" s="958"/>
      <c r="AO72" s="958"/>
      <c r="AP72" s="958" t="s">
        <v>548</v>
      </c>
      <c r="AQ72" s="958"/>
      <c r="AR72" s="958"/>
      <c r="AS72" s="958"/>
      <c r="AT72" s="958"/>
      <c r="AU72" s="958" t="s">
        <v>548</v>
      </c>
      <c r="AV72" s="958"/>
      <c r="AW72" s="958"/>
      <c r="AX72" s="958"/>
      <c r="AY72" s="958"/>
      <c r="AZ72" s="959"/>
      <c r="BA72" s="959"/>
      <c r="BB72" s="959"/>
      <c r="BC72" s="959"/>
      <c r="BD72" s="960"/>
      <c r="BE72" s="232"/>
      <c r="BF72" s="232"/>
      <c r="BG72" s="232"/>
      <c r="BH72" s="232"/>
      <c r="BI72" s="232"/>
      <c r="BJ72" s="232"/>
      <c r="BK72" s="232"/>
      <c r="BL72" s="232"/>
      <c r="BM72" s="232"/>
      <c r="BN72" s="232"/>
      <c r="BO72" s="232"/>
      <c r="BP72" s="232"/>
      <c r="BQ72" s="229">
        <v>66</v>
      </c>
      <c r="BR72" s="234"/>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1"/>
    </row>
    <row r="73" spans="1:131" ht="26.25" customHeight="1" x14ac:dyDescent="0.2">
      <c r="A73" s="229">
        <v>6</v>
      </c>
      <c r="B73" s="961" t="s">
        <v>553</v>
      </c>
      <c r="C73" s="962"/>
      <c r="D73" s="962"/>
      <c r="E73" s="962"/>
      <c r="F73" s="962"/>
      <c r="G73" s="962"/>
      <c r="H73" s="962"/>
      <c r="I73" s="962"/>
      <c r="J73" s="962"/>
      <c r="K73" s="962"/>
      <c r="L73" s="962"/>
      <c r="M73" s="962"/>
      <c r="N73" s="962"/>
      <c r="O73" s="962"/>
      <c r="P73" s="963"/>
      <c r="Q73" s="964">
        <v>758421</v>
      </c>
      <c r="R73" s="958"/>
      <c r="S73" s="958"/>
      <c r="T73" s="958"/>
      <c r="U73" s="958"/>
      <c r="V73" s="958">
        <v>750353</v>
      </c>
      <c r="W73" s="958"/>
      <c r="X73" s="958"/>
      <c r="Y73" s="958"/>
      <c r="Z73" s="958"/>
      <c r="AA73" s="958">
        <v>8067</v>
      </c>
      <c r="AB73" s="958"/>
      <c r="AC73" s="958"/>
      <c r="AD73" s="958"/>
      <c r="AE73" s="958"/>
      <c r="AF73" s="958">
        <v>8067</v>
      </c>
      <c r="AG73" s="958"/>
      <c r="AH73" s="958"/>
      <c r="AI73" s="958"/>
      <c r="AJ73" s="958"/>
      <c r="AK73" s="958">
        <v>4245</v>
      </c>
      <c r="AL73" s="958"/>
      <c r="AM73" s="958"/>
      <c r="AN73" s="958"/>
      <c r="AO73" s="958"/>
      <c r="AP73" s="958" t="s">
        <v>548</v>
      </c>
      <c r="AQ73" s="958"/>
      <c r="AR73" s="958"/>
      <c r="AS73" s="958"/>
      <c r="AT73" s="958"/>
      <c r="AU73" s="958" t="s">
        <v>548</v>
      </c>
      <c r="AV73" s="958"/>
      <c r="AW73" s="958"/>
      <c r="AX73" s="958"/>
      <c r="AY73" s="958"/>
      <c r="AZ73" s="959"/>
      <c r="BA73" s="959"/>
      <c r="BB73" s="959"/>
      <c r="BC73" s="959"/>
      <c r="BD73" s="960"/>
      <c r="BE73" s="232"/>
      <c r="BF73" s="232"/>
      <c r="BG73" s="232"/>
      <c r="BH73" s="232"/>
      <c r="BI73" s="232"/>
      <c r="BJ73" s="232"/>
      <c r="BK73" s="232"/>
      <c r="BL73" s="232"/>
      <c r="BM73" s="232"/>
      <c r="BN73" s="232"/>
      <c r="BO73" s="232"/>
      <c r="BP73" s="232"/>
      <c r="BQ73" s="229">
        <v>67</v>
      </c>
      <c r="BR73" s="234"/>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1"/>
    </row>
    <row r="74" spans="1:131" ht="26.25" customHeight="1" x14ac:dyDescent="0.2">
      <c r="A74" s="229">
        <v>7</v>
      </c>
      <c r="B74" s="961" t="s">
        <v>554</v>
      </c>
      <c r="C74" s="962"/>
      <c r="D74" s="962"/>
      <c r="E74" s="962"/>
      <c r="F74" s="962"/>
      <c r="G74" s="962"/>
      <c r="H74" s="962"/>
      <c r="I74" s="962"/>
      <c r="J74" s="962"/>
      <c r="K74" s="962"/>
      <c r="L74" s="962"/>
      <c r="M74" s="962"/>
      <c r="N74" s="962"/>
      <c r="O74" s="962"/>
      <c r="P74" s="963"/>
      <c r="Q74" s="964">
        <v>4931</v>
      </c>
      <c r="R74" s="958"/>
      <c r="S74" s="958"/>
      <c r="T74" s="958"/>
      <c r="U74" s="958"/>
      <c r="V74" s="958">
        <v>4728</v>
      </c>
      <c r="W74" s="958"/>
      <c r="X74" s="958"/>
      <c r="Y74" s="958"/>
      <c r="Z74" s="958"/>
      <c r="AA74" s="958">
        <v>203</v>
      </c>
      <c r="AB74" s="958"/>
      <c r="AC74" s="958"/>
      <c r="AD74" s="958"/>
      <c r="AE74" s="958"/>
      <c r="AF74" s="958">
        <v>203</v>
      </c>
      <c r="AG74" s="958"/>
      <c r="AH74" s="958"/>
      <c r="AI74" s="958"/>
      <c r="AJ74" s="958"/>
      <c r="AK74" s="958" t="s">
        <v>548</v>
      </c>
      <c r="AL74" s="958"/>
      <c r="AM74" s="958"/>
      <c r="AN74" s="958"/>
      <c r="AO74" s="958"/>
      <c r="AP74" s="958">
        <v>2185</v>
      </c>
      <c r="AQ74" s="958"/>
      <c r="AR74" s="958"/>
      <c r="AS74" s="958"/>
      <c r="AT74" s="958"/>
      <c r="AU74" s="958">
        <v>609</v>
      </c>
      <c r="AV74" s="958"/>
      <c r="AW74" s="958"/>
      <c r="AX74" s="958"/>
      <c r="AY74" s="958"/>
      <c r="AZ74" s="959"/>
      <c r="BA74" s="959"/>
      <c r="BB74" s="959"/>
      <c r="BC74" s="959"/>
      <c r="BD74" s="960"/>
      <c r="BE74" s="232"/>
      <c r="BF74" s="232"/>
      <c r="BG74" s="232"/>
      <c r="BH74" s="232"/>
      <c r="BI74" s="232"/>
      <c r="BJ74" s="232"/>
      <c r="BK74" s="232"/>
      <c r="BL74" s="232"/>
      <c r="BM74" s="232"/>
      <c r="BN74" s="232"/>
      <c r="BO74" s="232"/>
      <c r="BP74" s="232"/>
      <c r="BQ74" s="229">
        <v>68</v>
      </c>
      <c r="BR74" s="234"/>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1"/>
    </row>
    <row r="75" spans="1:131" ht="26.25" customHeight="1" x14ac:dyDescent="0.2">
      <c r="A75" s="229">
        <v>8</v>
      </c>
      <c r="B75" s="961" t="s">
        <v>555</v>
      </c>
      <c r="C75" s="962"/>
      <c r="D75" s="962"/>
      <c r="E75" s="962"/>
      <c r="F75" s="962"/>
      <c r="G75" s="962"/>
      <c r="H75" s="962"/>
      <c r="I75" s="962"/>
      <c r="J75" s="962"/>
      <c r="K75" s="962"/>
      <c r="L75" s="962"/>
      <c r="M75" s="962"/>
      <c r="N75" s="962"/>
      <c r="O75" s="962"/>
      <c r="P75" s="963"/>
      <c r="Q75" s="965">
        <v>1443</v>
      </c>
      <c r="R75" s="966"/>
      <c r="S75" s="966"/>
      <c r="T75" s="966"/>
      <c r="U75" s="967"/>
      <c r="V75" s="968">
        <v>1264</v>
      </c>
      <c r="W75" s="966"/>
      <c r="X75" s="966"/>
      <c r="Y75" s="966"/>
      <c r="Z75" s="967"/>
      <c r="AA75" s="968">
        <v>179</v>
      </c>
      <c r="AB75" s="966"/>
      <c r="AC75" s="966"/>
      <c r="AD75" s="966"/>
      <c r="AE75" s="967"/>
      <c r="AF75" s="968">
        <v>176</v>
      </c>
      <c r="AG75" s="966"/>
      <c r="AH75" s="966"/>
      <c r="AI75" s="966"/>
      <c r="AJ75" s="967"/>
      <c r="AK75" s="968" t="s">
        <v>548</v>
      </c>
      <c r="AL75" s="966"/>
      <c r="AM75" s="966"/>
      <c r="AN75" s="966"/>
      <c r="AO75" s="967"/>
      <c r="AP75" s="968">
        <v>307</v>
      </c>
      <c r="AQ75" s="966"/>
      <c r="AR75" s="966"/>
      <c r="AS75" s="966"/>
      <c r="AT75" s="967"/>
      <c r="AU75" s="968">
        <v>143</v>
      </c>
      <c r="AV75" s="966"/>
      <c r="AW75" s="966"/>
      <c r="AX75" s="966"/>
      <c r="AY75" s="967"/>
      <c r="AZ75" s="959"/>
      <c r="BA75" s="959"/>
      <c r="BB75" s="959"/>
      <c r="BC75" s="959"/>
      <c r="BD75" s="960"/>
      <c r="BE75" s="232"/>
      <c r="BF75" s="232"/>
      <c r="BG75" s="232"/>
      <c r="BH75" s="232"/>
      <c r="BI75" s="232"/>
      <c r="BJ75" s="232"/>
      <c r="BK75" s="232"/>
      <c r="BL75" s="232"/>
      <c r="BM75" s="232"/>
      <c r="BN75" s="232"/>
      <c r="BO75" s="232"/>
      <c r="BP75" s="232"/>
      <c r="BQ75" s="229">
        <v>69</v>
      </c>
      <c r="BR75" s="234"/>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1"/>
    </row>
    <row r="76" spans="1:131" ht="26.25" customHeight="1" x14ac:dyDescent="0.2">
      <c r="A76" s="229">
        <v>9</v>
      </c>
      <c r="B76" s="961" t="s">
        <v>556</v>
      </c>
      <c r="C76" s="962"/>
      <c r="D76" s="962"/>
      <c r="E76" s="962"/>
      <c r="F76" s="962"/>
      <c r="G76" s="962"/>
      <c r="H76" s="962"/>
      <c r="I76" s="962"/>
      <c r="J76" s="962"/>
      <c r="K76" s="962"/>
      <c r="L76" s="962"/>
      <c r="M76" s="962"/>
      <c r="N76" s="962"/>
      <c r="O76" s="962"/>
      <c r="P76" s="963"/>
      <c r="Q76" s="965">
        <v>6076</v>
      </c>
      <c r="R76" s="966"/>
      <c r="S76" s="966"/>
      <c r="T76" s="966"/>
      <c r="U76" s="967"/>
      <c r="V76" s="968">
        <v>5891</v>
      </c>
      <c r="W76" s="966"/>
      <c r="X76" s="966"/>
      <c r="Y76" s="966"/>
      <c r="Z76" s="967"/>
      <c r="AA76" s="968">
        <v>185</v>
      </c>
      <c r="AB76" s="966"/>
      <c r="AC76" s="966"/>
      <c r="AD76" s="966"/>
      <c r="AE76" s="967"/>
      <c r="AF76" s="968">
        <v>5846</v>
      </c>
      <c r="AG76" s="966"/>
      <c r="AH76" s="966"/>
      <c r="AI76" s="966"/>
      <c r="AJ76" s="967"/>
      <c r="AK76" s="968" t="s">
        <v>548</v>
      </c>
      <c r="AL76" s="966"/>
      <c r="AM76" s="966"/>
      <c r="AN76" s="966"/>
      <c r="AO76" s="967"/>
      <c r="AP76" s="968">
        <v>3341</v>
      </c>
      <c r="AQ76" s="966"/>
      <c r="AR76" s="966"/>
      <c r="AS76" s="966"/>
      <c r="AT76" s="967"/>
      <c r="AU76" s="968" t="s">
        <v>548</v>
      </c>
      <c r="AV76" s="966"/>
      <c r="AW76" s="966"/>
      <c r="AX76" s="966"/>
      <c r="AY76" s="967"/>
      <c r="AZ76" s="959"/>
      <c r="BA76" s="959"/>
      <c r="BB76" s="959"/>
      <c r="BC76" s="959"/>
      <c r="BD76" s="960"/>
      <c r="BE76" s="232"/>
      <c r="BF76" s="232"/>
      <c r="BG76" s="232"/>
      <c r="BH76" s="232"/>
      <c r="BI76" s="232"/>
      <c r="BJ76" s="232"/>
      <c r="BK76" s="232"/>
      <c r="BL76" s="232"/>
      <c r="BM76" s="232"/>
      <c r="BN76" s="232"/>
      <c r="BO76" s="232"/>
      <c r="BP76" s="232"/>
      <c r="BQ76" s="229">
        <v>70</v>
      </c>
      <c r="BR76" s="234"/>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1"/>
    </row>
    <row r="77" spans="1:131" ht="26.25" customHeight="1" x14ac:dyDescent="0.2">
      <c r="A77" s="229">
        <v>10</v>
      </c>
      <c r="B77" s="961" t="s">
        <v>557</v>
      </c>
      <c r="C77" s="962"/>
      <c r="D77" s="962"/>
      <c r="E77" s="962"/>
      <c r="F77" s="962"/>
      <c r="G77" s="962"/>
      <c r="H77" s="962"/>
      <c r="I77" s="962"/>
      <c r="J77" s="962"/>
      <c r="K77" s="962"/>
      <c r="L77" s="962"/>
      <c r="M77" s="962"/>
      <c r="N77" s="962"/>
      <c r="O77" s="962"/>
      <c r="P77" s="963"/>
      <c r="Q77" s="965">
        <v>4735</v>
      </c>
      <c r="R77" s="966"/>
      <c r="S77" s="966"/>
      <c r="T77" s="966"/>
      <c r="U77" s="967"/>
      <c r="V77" s="968">
        <v>4628</v>
      </c>
      <c r="W77" s="966"/>
      <c r="X77" s="966"/>
      <c r="Y77" s="966"/>
      <c r="Z77" s="967"/>
      <c r="AA77" s="968">
        <v>107</v>
      </c>
      <c r="AB77" s="966"/>
      <c r="AC77" s="966"/>
      <c r="AD77" s="966"/>
      <c r="AE77" s="967"/>
      <c r="AF77" s="968">
        <v>3160</v>
      </c>
      <c r="AG77" s="966"/>
      <c r="AH77" s="966"/>
      <c r="AI77" s="966"/>
      <c r="AJ77" s="967"/>
      <c r="AK77" s="968" t="s">
        <v>548</v>
      </c>
      <c r="AL77" s="966"/>
      <c r="AM77" s="966"/>
      <c r="AN77" s="966"/>
      <c r="AO77" s="967"/>
      <c r="AP77" s="968">
        <v>1893</v>
      </c>
      <c r="AQ77" s="966"/>
      <c r="AR77" s="966"/>
      <c r="AS77" s="966"/>
      <c r="AT77" s="967"/>
      <c r="AU77" s="968" t="s">
        <v>548</v>
      </c>
      <c r="AV77" s="966"/>
      <c r="AW77" s="966"/>
      <c r="AX77" s="966"/>
      <c r="AY77" s="967"/>
      <c r="AZ77" s="959"/>
      <c r="BA77" s="959"/>
      <c r="BB77" s="959"/>
      <c r="BC77" s="959"/>
      <c r="BD77" s="960"/>
      <c r="BE77" s="232"/>
      <c r="BF77" s="232"/>
      <c r="BG77" s="232"/>
      <c r="BH77" s="232"/>
      <c r="BI77" s="232"/>
      <c r="BJ77" s="232"/>
      <c r="BK77" s="232"/>
      <c r="BL77" s="232"/>
      <c r="BM77" s="232"/>
      <c r="BN77" s="232"/>
      <c r="BO77" s="232"/>
      <c r="BP77" s="232"/>
      <c r="BQ77" s="229">
        <v>71</v>
      </c>
      <c r="BR77" s="234"/>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1"/>
    </row>
    <row r="78" spans="1:131" ht="26.25" customHeight="1" x14ac:dyDescent="0.2">
      <c r="A78" s="229">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2"/>
      <c r="BF78" s="232"/>
      <c r="BG78" s="232"/>
      <c r="BH78" s="232"/>
      <c r="BI78" s="232"/>
      <c r="BJ78" s="221"/>
      <c r="BK78" s="221"/>
      <c r="BL78" s="221"/>
      <c r="BM78" s="221"/>
      <c r="BN78" s="221"/>
      <c r="BO78" s="232"/>
      <c r="BP78" s="232"/>
      <c r="BQ78" s="229">
        <v>72</v>
      </c>
      <c r="BR78" s="234"/>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1"/>
    </row>
    <row r="79" spans="1:131" ht="26.25" customHeight="1" x14ac:dyDescent="0.2">
      <c r="A79" s="229">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2"/>
      <c r="BF79" s="232"/>
      <c r="BG79" s="232"/>
      <c r="BH79" s="232"/>
      <c r="BI79" s="232"/>
      <c r="BJ79" s="221"/>
      <c r="BK79" s="221"/>
      <c r="BL79" s="221"/>
      <c r="BM79" s="221"/>
      <c r="BN79" s="221"/>
      <c r="BO79" s="232"/>
      <c r="BP79" s="232"/>
      <c r="BQ79" s="229">
        <v>73</v>
      </c>
      <c r="BR79" s="234"/>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1"/>
    </row>
    <row r="80" spans="1:131" ht="26.25" customHeight="1" x14ac:dyDescent="0.2">
      <c r="A80" s="229">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2"/>
      <c r="BF80" s="232"/>
      <c r="BG80" s="232"/>
      <c r="BH80" s="232"/>
      <c r="BI80" s="232"/>
      <c r="BJ80" s="232"/>
      <c r="BK80" s="232"/>
      <c r="BL80" s="232"/>
      <c r="BM80" s="232"/>
      <c r="BN80" s="232"/>
      <c r="BO80" s="232"/>
      <c r="BP80" s="232"/>
      <c r="BQ80" s="229">
        <v>74</v>
      </c>
      <c r="BR80" s="234"/>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1"/>
    </row>
    <row r="81" spans="1:131" ht="26.25" customHeight="1" x14ac:dyDescent="0.2">
      <c r="A81" s="229">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2"/>
      <c r="BF81" s="232"/>
      <c r="BG81" s="232"/>
      <c r="BH81" s="232"/>
      <c r="BI81" s="232"/>
      <c r="BJ81" s="232"/>
      <c r="BK81" s="232"/>
      <c r="BL81" s="232"/>
      <c r="BM81" s="232"/>
      <c r="BN81" s="232"/>
      <c r="BO81" s="232"/>
      <c r="BP81" s="232"/>
      <c r="BQ81" s="229">
        <v>75</v>
      </c>
      <c r="BR81" s="234"/>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1"/>
    </row>
    <row r="82" spans="1:131" ht="26.25" customHeight="1" x14ac:dyDescent="0.2">
      <c r="A82" s="229">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2"/>
      <c r="BF82" s="232"/>
      <c r="BG82" s="232"/>
      <c r="BH82" s="232"/>
      <c r="BI82" s="232"/>
      <c r="BJ82" s="232"/>
      <c r="BK82" s="232"/>
      <c r="BL82" s="232"/>
      <c r="BM82" s="232"/>
      <c r="BN82" s="232"/>
      <c r="BO82" s="232"/>
      <c r="BP82" s="232"/>
      <c r="BQ82" s="229">
        <v>76</v>
      </c>
      <c r="BR82" s="234"/>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1"/>
    </row>
    <row r="83" spans="1:131" ht="26.25" customHeight="1" x14ac:dyDescent="0.2">
      <c r="A83" s="229">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2"/>
      <c r="BF83" s="232"/>
      <c r="BG83" s="232"/>
      <c r="BH83" s="232"/>
      <c r="BI83" s="232"/>
      <c r="BJ83" s="232"/>
      <c r="BK83" s="232"/>
      <c r="BL83" s="232"/>
      <c r="BM83" s="232"/>
      <c r="BN83" s="232"/>
      <c r="BO83" s="232"/>
      <c r="BP83" s="232"/>
      <c r="BQ83" s="229">
        <v>77</v>
      </c>
      <c r="BR83" s="234"/>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1"/>
    </row>
    <row r="84" spans="1:131" ht="26.25" customHeight="1" x14ac:dyDescent="0.2">
      <c r="A84" s="229">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2"/>
      <c r="BF84" s="232"/>
      <c r="BG84" s="232"/>
      <c r="BH84" s="232"/>
      <c r="BI84" s="232"/>
      <c r="BJ84" s="232"/>
      <c r="BK84" s="232"/>
      <c r="BL84" s="232"/>
      <c r="BM84" s="232"/>
      <c r="BN84" s="232"/>
      <c r="BO84" s="232"/>
      <c r="BP84" s="232"/>
      <c r="BQ84" s="229">
        <v>78</v>
      </c>
      <c r="BR84" s="234"/>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1"/>
    </row>
    <row r="85" spans="1:131" ht="26.25" customHeight="1" x14ac:dyDescent="0.2">
      <c r="A85" s="229">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2"/>
      <c r="BF85" s="232"/>
      <c r="BG85" s="232"/>
      <c r="BH85" s="232"/>
      <c r="BI85" s="232"/>
      <c r="BJ85" s="232"/>
      <c r="BK85" s="232"/>
      <c r="BL85" s="232"/>
      <c r="BM85" s="232"/>
      <c r="BN85" s="232"/>
      <c r="BO85" s="232"/>
      <c r="BP85" s="232"/>
      <c r="BQ85" s="229">
        <v>79</v>
      </c>
      <c r="BR85" s="234"/>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1"/>
    </row>
    <row r="86" spans="1:131" ht="26.25" customHeight="1" x14ac:dyDescent="0.2">
      <c r="A86" s="229">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2"/>
      <c r="BF86" s="232"/>
      <c r="BG86" s="232"/>
      <c r="BH86" s="232"/>
      <c r="BI86" s="232"/>
      <c r="BJ86" s="232"/>
      <c r="BK86" s="232"/>
      <c r="BL86" s="232"/>
      <c r="BM86" s="232"/>
      <c r="BN86" s="232"/>
      <c r="BO86" s="232"/>
      <c r="BP86" s="232"/>
      <c r="BQ86" s="229">
        <v>80</v>
      </c>
      <c r="BR86" s="234"/>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1"/>
    </row>
    <row r="87" spans="1:131" ht="26.25" customHeight="1" x14ac:dyDescent="0.2">
      <c r="A87" s="235">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2"/>
      <c r="BF87" s="232"/>
      <c r="BG87" s="232"/>
      <c r="BH87" s="232"/>
      <c r="BI87" s="232"/>
      <c r="BJ87" s="232"/>
      <c r="BK87" s="232"/>
      <c r="BL87" s="232"/>
      <c r="BM87" s="232"/>
      <c r="BN87" s="232"/>
      <c r="BO87" s="232"/>
      <c r="BP87" s="232"/>
      <c r="BQ87" s="229">
        <v>81</v>
      </c>
      <c r="BR87" s="234"/>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1"/>
    </row>
    <row r="88" spans="1:131" ht="26.25" customHeight="1" thickBot="1" x14ac:dyDescent="0.25">
      <c r="A88" s="231" t="s">
        <v>377</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21649</v>
      </c>
      <c r="AG88" s="946"/>
      <c r="AH88" s="946"/>
      <c r="AI88" s="946"/>
      <c r="AJ88" s="946"/>
      <c r="AK88" s="950"/>
      <c r="AL88" s="950"/>
      <c r="AM88" s="950"/>
      <c r="AN88" s="950"/>
      <c r="AO88" s="950"/>
      <c r="AP88" s="946">
        <v>7726</v>
      </c>
      <c r="AQ88" s="946"/>
      <c r="AR88" s="946"/>
      <c r="AS88" s="946"/>
      <c r="AT88" s="946"/>
      <c r="AU88" s="946">
        <v>752</v>
      </c>
      <c r="AV88" s="946"/>
      <c r="AW88" s="946"/>
      <c r="AX88" s="946"/>
      <c r="AY88" s="946"/>
      <c r="AZ88" s="947"/>
      <c r="BA88" s="947"/>
      <c r="BB88" s="947"/>
      <c r="BC88" s="947"/>
      <c r="BD88" s="948"/>
      <c r="BE88" s="232"/>
      <c r="BF88" s="232"/>
      <c r="BG88" s="232"/>
      <c r="BH88" s="232"/>
      <c r="BI88" s="232"/>
      <c r="BJ88" s="232"/>
      <c r="BK88" s="232"/>
      <c r="BL88" s="232"/>
      <c r="BM88" s="232"/>
      <c r="BN88" s="232"/>
      <c r="BO88" s="232"/>
      <c r="BP88" s="232"/>
      <c r="BQ88" s="229">
        <v>82</v>
      </c>
      <c r="BR88" s="234"/>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377</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90</v>
      </c>
      <c r="CS102" s="940"/>
      <c r="CT102" s="940"/>
      <c r="CU102" s="940"/>
      <c r="CV102" s="941"/>
      <c r="CW102" s="939">
        <v>520</v>
      </c>
      <c r="CX102" s="940"/>
      <c r="CY102" s="940"/>
      <c r="CZ102" s="940"/>
      <c r="DA102" s="941"/>
      <c r="DB102" s="939">
        <v>8282</v>
      </c>
      <c r="DC102" s="940"/>
      <c r="DD102" s="940"/>
      <c r="DE102" s="940"/>
      <c r="DF102" s="941"/>
      <c r="DG102" s="939" t="s">
        <v>548</v>
      </c>
      <c r="DH102" s="940"/>
      <c r="DI102" s="940"/>
      <c r="DJ102" s="940"/>
      <c r="DK102" s="941"/>
      <c r="DL102" s="939" t="s">
        <v>548</v>
      </c>
      <c r="DM102" s="940"/>
      <c r="DN102" s="940"/>
      <c r="DO102" s="940"/>
      <c r="DP102" s="941"/>
      <c r="DQ102" s="939">
        <v>1882</v>
      </c>
      <c r="DR102" s="940"/>
      <c r="DS102" s="940"/>
      <c r="DT102" s="940"/>
      <c r="DU102" s="941"/>
      <c r="DV102" s="924"/>
      <c r="DW102" s="925"/>
      <c r="DX102" s="925"/>
      <c r="DY102" s="925"/>
      <c r="DZ102" s="926"/>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404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405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1"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1"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1874936</v>
      </c>
      <c r="AB110" s="876"/>
      <c r="AC110" s="876"/>
      <c r="AD110" s="876"/>
      <c r="AE110" s="877"/>
      <c r="AF110" s="878">
        <v>1893096</v>
      </c>
      <c r="AG110" s="876"/>
      <c r="AH110" s="876"/>
      <c r="AI110" s="876"/>
      <c r="AJ110" s="877"/>
      <c r="AK110" s="878">
        <v>1838908</v>
      </c>
      <c r="AL110" s="876"/>
      <c r="AM110" s="876"/>
      <c r="AN110" s="876"/>
      <c r="AO110" s="877"/>
      <c r="AP110" s="879">
        <v>15.4</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21087208</v>
      </c>
      <c r="BR110" s="829"/>
      <c r="BS110" s="829"/>
      <c r="BT110" s="829"/>
      <c r="BU110" s="829"/>
      <c r="BV110" s="829">
        <v>19785909</v>
      </c>
      <c r="BW110" s="829"/>
      <c r="BX110" s="829"/>
      <c r="BY110" s="829"/>
      <c r="BZ110" s="829"/>
      <c r="CA110" s="829">
        <v>19375534</v>
      </c>
      <c r="CB110" s="829"/>
      <c r="CC110" s="829"/>
      <c r="CD110" s="829"/>
      <c r="CE110" s="829"/>
      <c r="CF110" s="853">
        <v>162.30000000000001</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1"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1"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5438056</v>
      </c>
      <c r="BR112" s="804"/>
      <c r="BS112" s="804"/>
      <c r="BT112" s="804"/>
      <c r="BU112" s="804"/>
      <c r="BV112" s="804">
        <v>4673835</v>
      </c>
      <c r="BW112" s="804"/>
      <c r="BX112" s="804"/>
      <c r="BY112" s="804"/>
      <c r="BZ112" s="804"/>
      <c r="CA112" s="804">
        <v>4225455</v>
      </c>
      <c r="CB112" s="804"/>
      <c r="CC112" s="804"/>
      <c r="CD112" s="804"/>
      <c r="CE112" s="804"/>
      <c r="CF112" s="862">
        <v>35.4</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1"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693012</v>
      </c>
      <c r="AB113" s="906"/>
      <c r="AC113" s="906"/>
      <c r="AD113" s="906"/>
      <c r="AE113" s="907"/>
      <c r="AF113" s="908">
        <v>666317</v>
      </c>
      <c r="AG113" s="906"/>
      <c r="AH113" s="906"/>
      <c r="AI113" s="906"/>
      <c r="AJ113" s="907"/>
      <c r="AK113" s="908">
        <v>601081</v>
      </c>
      <c r="AL113" s="906"/>
      <c r="AM113" s="906"/>
      <c r="AN113" s="906"/>
      <c r="AO113" s="907"/>
      <c r="AP113" s="909">
        <v>5</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820881</v>
      </c>
      <c r="BR113" s="804"/>
      <c r="BS113" s="804"/>
      <c r="BT113" s="804"/>
      <c r="BU113" s="804"/>
      <c r="BV113" s="804">
        <v>805816</v>
      </c>
      <c r="BW113" s="804"/>
      <c r="BX113" s="804"/>
      <c r="BY113" s="804"/>
      <c r="BZ113" s="804"/>
      <c r="CA113" s="804">
        <v>751893</v>
      </c>
      <c r="CB113" s="804"/>
      <c r="CC113" s="804"/>
      <c r="CD113" s="804"/>
      <c r="CE113" s="804"/>
      <c r="CF113" s="862">
        <v>6.3</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1"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91563</v>
      </c>
      <c r="AB114" s="767"/>
      <c r="AC114" s="767"/>
      <c r="AD114" s="767"/>
      <c r="AE114" s="768"/>
      <c r="AF114" s="769">
        <v>102292</v>
      </c>
      <c r="AG114" s="767"/>
      <c r="AH114" s="767"/>
      <c r="AI114" s="767"/>
      <c r="AJ114" s="768"/>
      <c r="AK114" s="769">
        <v>91829</v>
      </c>
      <c r="AL114" s="767"/>
      <c r="AM114" s="767"/>
      <c r="AN114" s="767"/>
      <c r="AO114" s="768"/>
      <c r="AP114" s="811">
        <v>0.8</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2578717</v>
      </c>
      <c r="BR114" s="804"/>
      <c r="BS114" s="804"/>
      <c r="BT114" s="804"/>
      <c r="BU114" s="804"/>
      <c r="BV114" s="804">
        <v>2416379</v>
      </c>
      <c r="BW114" s="804"/>
      <c r="BX114" s="804"/>
      <c r="BY114" s="804"/>
      <c r="BZ114" s="804"/>
      <c r="CA114" s="804">
        <v>2338762</v>
      </c>
      <c r="CB114" s="804"/>
      <c r="CC114" s="804"/>
      <c r="CD114" s="804"/>
      <c r="CE114" s="804"/>
      <c r="CF114" s="862">
        <v>19.600000000000001</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1"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8150</v>
      </c>
      <c r="AB115" s="906"/>
      <c r="AC115" s="906"/>
      <c r="AD115" s="906"/>
      <c r="AE115" s="907"/>
      <c r="AF115" s="908">
        <v>171</v>
      </c>
      <c r="AG115" s="906"/>
      <c r="AH115" s="906"/>
      <c r="AI115" s="906"/>
      <c r="AJ115" s="907"/>
      <c r="AK115" s="908">
        <v>390</v>
      </c>
      <c r="AL115" s="906"/>
      <c r="AM115" s="906"/>
      <c r="AN115" s="906"/>
      <c r="AO115" s="907"/>
      <c r="AP115" s="909">
        <v>0</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v>1747868</v>
      </c>
      <c r="BR115" s="804"/>
      <c r="BS115" s="804"/>
      <c r="BT115" s="804"/>
      <c r="BU115" s="804"/>
      <c r="BV115" s="804">
        <v>750209</v>
      </c>
      <c r="BW115" s="804"/>
      <c r="BX115" s="804"/>
      <c r="BY115" s="804"/>
      <c r="BZ115" s="804"/>
      <c r="CA115" s="804">
        <v>1419324</v>
      </c>
      <c r="CB115" s="804"/>
      <c r="CC115" s="804"/>
      <c r="CD115" s="804"/>
      <c r="CE115" s="804"/>
      <c r="CF115" s="862">
        <v>11.9</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1"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1"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2667661</v>
      </c>
      <c r="AB117" s="890"/>
      <c r="AC117" s="890"/>
      <c r="AD117" s="890"/>
      <c r="AE117" s="891"/>
      <c r="AF117" s="892">
        <v>2661876</v>
      </c>
      <c r="AG117" s="890"/>
      <c r="AH117" s="890"/>
      <c r="AI117" s="890"/>
      <c r="AJ117" s="891"/>
      <c r="AK117" s="892">
        <v>2532208</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1"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1"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2" t="s">
        <v>177</v>
      </c>
      <c r="BA119" s="242"/>
      <c r="BB119" s="242"/>
      <c r="BC119" s="242"/>
      <c r="BD119" s="242"/>
      <c r="BE119" s="242"/>
      <c r="BF119" s="242"/>
      <c r="BG119" s="242"/>
      <c r="BH119" s="242"/>
      <c r="BI119" s="242"/>
      <c r="BJ119" s="242"/>
      <c r="BK119" s="242"/>
      <c r="BL119" s="242"/>
      <c r="BM119" s="242"/>
      <c r="BN119" s="242"/>
      <c r="BO119" s="864" t="s">
        <v>441</v>
      </c>
      <c r="BP119" s="865"/>
      <c r="BQ119" s="866">
        <v>31672730</v>
      </c>
      <c r="BR119" s="832"/>
      <c r="BS119" s="832"/>
      <c r="BT119" s="832"/>
      <c r="BU119" s="832"/>
      <c r="BV119" s="832">
        <v>28432148</v>
      </c>
      <c r="BW119" s="832"/>
      <c r="BX119" s="832"/>
      <c r="BY119" s="832"/>
      <c r="BZ119" s="832"/>
      <c r="CA119" s="832">
        <v>28110968</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1"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4901699</v>
      </c>
      <c r="BR120" s="829"/>
      <c r="BS120" s="829"/>
      <c r="BT120" s="829"/>
      <c r="BU120" s="829"/>
      <c r="BV120" s="829">
        <v>5482127</v>
      </c>
      <c r="BW120" s="829"/>
      <c r="BX120" s="829"/>
      <c r="BY120" s="829"/>
      <c r="BZ120" s="829"/>
      <c r="CA120" s="829">
        <v>5220519</v>
      </c>
      <c r="CB120" s="829"/>
      <c r="CC120" s="829"/>
      <c r="CD120" s="829"/>
      <c r="CE120" s="829"/>
      <c r="CF120" s="853">
        <v>43.7</v>
      </c>
      <c r="CG120" s="854"/>
      <c r="CH120" s="854"/>
      <c r="CI120" s="854"/>
      <c r="CJ120" s="854"/>
      <c r="CK120" s="855" t="s">
        <v>445</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5438056</v>
      </c>
      <c r="DH120" s="829"/>
      <c r="DI120" s="829"/>
      <c r="DJ120" s="829"/>
      <c r="DK120" s="829"/>
      <c r="DL120" s="829">
        <v>4673835</v>
      </c>
      <c r="DM120" s="829"/>
      <c r="DN120" s="829"/>
      <c r="DO120" s="829"/>
      <c r="DP120" s="829"/>
      <c r="DQ120" s="829">
        <v>4225455</v>
      </c>
      <c r="DR120" s="829"/>
      <c r="DS120" s="829"/>
      <c r="DT120" s="829"/>
      <c r="DU120" s="829"/>
      <c r="DV120" s="830">
        <v>35.4</v>
      </c>
      <c r="DW120" s="830"/>
      <c r="DX120" s="830"/>
      <c r="DY120" s="830"/>
      <c r="DZ120" s="831"/>
    </row>
    <row r="121" spans="1:130" s="221"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4276931</v>
      </c>
      <c r="BR121" s="804"/>
      <c r="BS121" s="804"/>
      <c r="BT121" s="804"/>
      <c r="BU121" s="804"/>
      <c r="BV121" s="804">
        <v>3783469</v>
      </c>
      <c r="BW121" s="804"/>
      <c r="BX121" s="804"/>
      <c r="BY121" s="804"/>
      <c r="BZ121" s="804"/>
      <c r="CA121" s="804">
        <v>3693597</v>
      </c>
      <c r="CB121" s="804"/>
      <c r="CC121" s="804"/>
      <c r="CD121" s="804"/>
      <c r="CE121" s="804"/>
      <c r="CF121" s="862">
        <v>30.9</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t="s">
        <v>121</v>
      </c>
      <c r="DH121" s="804"/>
      <c r="DI121" s="804"/>
      <c r="DJ121" s="804"/>
      <c r="DK121" s="804"/>
      <c r="DL121" s="804" t="s">
        <v>121</v>
      </c>
      <c r="DM121" s="804"/>
      <c r="DN121" s="804"/>
      <c r="DO121" s="804"/>
      <c r="DP121" s="804"/>
      <c r="DQ121" s="804" t="s">
        <v>121</v>
      </c>
      <c r="DR121" s="804"/>
      <c r="DS121" s="804"/>
      <c r="DT121" s="804"/>
      <c r="DU121" s="804"/>
      <c r="DV121" s="781" t="s">
        <v>121</v>
      </c>
      <c r="DW121" s="781"/>
      <c r="DX121" s="781"/>
      <c r="DY121" s="781"/>
      <c r="DZ121" s="782"/>
    </row>
    <row r="122" spans="1:130" s="221"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18535262</v>
      </c>
      <c r="BR122" s="832"/>
      <c r="BS122" s="832"/>
      <c r="BT122" s="832"/>
      <c r="BU122" s="832"/>
      <c r="BV122" s="832">
        <v>17641869</v>
      </c>
      <c r="BW122" s="832"/>
      <c r="BX122" s="832"/>
      <c r="BY122" s="832"/>
      <c r="BZ122" s="832"/>
      <c r="CA122" s="832">
        <v>16375224</v>
      </c>
      <c r="CB122" s="832"/>
      <c r="CC122" s="832"/>
      <c r="CD122" s="832"/>
      <c r="CE122" s="832"/>
      <c r="CF122" s="833">
        <v>137.1</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1"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2" t="s">
        <v>177</v>
      </c>
      <c r="BA123" s="242"/>
      <c r="BB123" s="242"/>
      <c r="BC123" s="242"/>
      <c r="BD123" s="242"/>
      <c r="BE123" s="242"/>
      <c r="BF123" s="242"/>
      <c r="BG123" s="242"/>
      <c r="BH123" s="242"/>
      <c r="BI123" s="242"/>
      <c r="BJ123" s="242"/>
      <c r="BK123" s="242"/>
      <c r="BL123" s="242"/>
      <c r="BM123" s="242"/>
      <c r="BN123" s="242"/>
      <c r="BO123" s="864" t="s">
        <v>449</v>
      </c>
      <c r="BP123" s="865"/>
      <c r="BQ123" s="819">
        <v>27713892</v>
      </c>
      <c r="BR123" s="820"/>
      <c r="BS123" s="820"/>
      <c r="BT123" s="820"/>
      <c r="BU123" s="820"/>
      <c r="BV123" s="820">
        <v>26907465</v>
      </c>
      <c r="BW123" s="820"/>
      <c r="BX123" s="820"/>
      <c r="BY123" s="820"/>
      <c r="BZ123" s="820"/>
      <c r="CA123" s="820">
        <v>25289340</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1"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32.700000000000003</v>
      </c>
      <c r="BR124" s="818"/>
      <c r="BS124" s="818"/>
      <c r="BT124" s="818"/>
      <c r="BU124" s="818"/>
      <c r="BV124" s="818">
        <v>12.9</v>
      </c>
      <c r="BW124" s="818"/>
      <c r="BX124" s="818"/>
      <c r="BY124" s="818"/>
      <c r="BZ124" s="818"/>
      <c r="CA124" s="818">
        <v>23.6</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1"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1"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8059</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1"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91</v>
      </c>
      <c r="AB127" s="767"/>
      <c r="AC127" s="767"/>
      <c r="AD127" s="767"/>
      <c r="AE127" s="768"/>
      <c r="AF127" s="769">
        <v>171</v>
      </c>
      <c r="AG127" s="767"/>
      <c r="AH127" s="767"/>
      <c r="AI127" s="767"/>
      <c r="AJ127" s="768"/>
      <c r="AK127" s="769">
        <v>390</v>
      </c>
      <c r="AL127" s="767"/>
      <c r="AM127" s="767"/>
      <c r="AN127" s="767"/>
      <c r="AO127" s="768"/>
      <c r="AP127" s="811">
        <v>0</v>
      </c>
      <c r="AQ127" s="812"/>
      <c r="AR127" s="812"/>
      <c r="AS127" s="812"/>
      <c r="AT127" s="813"/>
      <c r="AU127" s="223"/>
      <c r="AV127" s="223"/>
      <c r="AW127" s="223"/>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3"/>
      <c r="CB127" s="223"/>
      <c r="CC127" s="223"/>
      <c r="CD127" s="246"/>
      <c r="CE127" s="246"/>
      <c r="CF127" s="246"/>
      <c r="CG127" s="223"/>
      <c r="CH127" s="223"/>
      <c r="CI127" s="223"/>
      <c r="CJ127" s="245"/>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v>1747868</v>
      </c>
      <c r="DH127" s="804"/>
      <c r="DI127" s="804"/>
      <c r="DJ127" s="804"/>
      <c r="DK127" s="804"/>
      <c r="DL127" s="804">
        <v>750209</v>
      </c>
      <c r="DM127" s="804"/>
      <c r="DN127" s="804"/>
      <c r="DO127" s="804"/>
      <c r="DP127" s="804"/>
      <c r="DQ127" s="804">
        <v>1419324</v>
      </c>
      <c r="DR127" s="804"/>
      <c r="DS127" s="804"/>
      <c r="DT127" s="804"/>
      <c r="DU127" s="804"/>
      <c r="DV127" s="781">
        <v>11.9</v>
      </c>
      <c r="DW127" s="781"/>
      <c r="DX127" s="781"/>
      <c r="DY127" s="781"/>
      <c r="DZ127" s="782"/>
    </row>
    <row r="128" spans="1:130" s="221"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725029</v>
      </c>
      <c r="AB128" s="788"/>
      <c r="AC128" s="788"/>
      <c r="AD128" s="788"/>
      <c r="AE128" s="789"/>
      <c r="AF128" s="790">
        <v>702819</v>
      </c>
      <c r="AG128" s="788"/>
      <c r="AH128" s="788"/>
      <c r="AI128" s="788"/>
      <c r="AJ128" s="789"/>
      <c r="AK128" s="790">
        <v>620132</v>
      </c>
      <c r="AL128" s="788"/>
      <c r="AM128" s="788"/>
      <c r="AN128" s="788"/>
      <c r="AO128" s="789"/>
      <c r="AP128" s="791"/>
      <c r="AQ128" s="792"/>
      <c r="AR128" s="792"/>
      <c r="AS128" s="792"/>
      <c r="AT128" s="793"/>
      <c r="AU128" s="223"/>
      <c r="AV128" s="223"/>
      <c r="AW128" s="223"/>
      <c r="AX128" s="794" t="s">
        <v>463</v>
      </c>
      <c r="AY128" s="795"/>
      <c r="AZ128" s="795"/>
      <c r="BA128" s="795"/>
      <c r="BB128" s="795"/>
      <c r="BC128" s="795"/>
      <c r="BD128" s="795"/>
      <c r="BE128" s="796"/>
      <c r="BF128" s="773" t="s">
        <v>121</v>
      </c>
      <c r="BG128" s="774"/>
      <c r="BH128" s="774"/>
      <c r="BI128" s="774"/>
      <c r="BJ128" s="774"/>
      <c r="BK128" s="774"/>
      <c r="BL128" s="797"/>
      <c r="BM128" s="773">
        <v>12.9</v>
      </c>
      <c r="BN128" s="774"/>
      <c r="BO128" s="774"/>
      <c r="BP128" s="774"/>
      <c r="BQ128" s="774"/>
      <c r="BR128" s="774"/>
      <c r="BS128" s="797"/>
      <c r="BT128" s="773">
        <v>20</v>
      </c>
      <c r="BU128" s="774"/>
      <c r="BV128" s="774"/>
      <c r="BW128" s="774"/>
      <c r="BX128" s="774"/>
      <c r="BY128" s="774"/>
      <c r="BZ128" s="775"/>
      <c r="CA128" s="246"/>
      <c r="CB128" s="246"/>
      <c r="CC128" s="246"/>
      <c r="CD128" s="246"/>
      <c r="CE128" s="246"/>
      <c r="CF128" s="246"/>
      <c r="CG128" s="223"/>
      <c r="CH128" s="223"/>
      <c r="CI128" s="223"/>
      <c r="CJ128" s="245"/>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1"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13652164</v>
      </c>
      <c r="AB129" s="767"/>
      <c r="AC129" s="767"/>
      <c r="AD129" s="767"/>
      <c r="AE129" s="768"/>
      <c r="AF129" s="769">
        <v>13331986</v>
      </c>
      <c r="AG129" s="767"/>
      <c r="AH129" s="767"/>
      <c r="AI129" s="767"/>
      <c r="AJ129" s="768"/>
      <c r="AK129" s="769">
        <v>13508497</v>
      </c>
      <c r="AL129" s="767"/>
      <c r="AM129" s="767"/>
      <c r="AN129" s="767"/>
      <c r="AO129" s="768"/>
      <c r="AP129" s="770"/>
      <c r="AQ129" s="771"/>
      <c r="AR129" s="771"/>
      <c r="AS129" s="771"/>
      <c r="AT129" s="772"/>
      <c r="AU129" s="224"/>
      <c r="AV129" s="224"/>
      <c r="AW129" s="224"/>
      <c r="AX129" s="738" t="s">
        <v>466</v>
      </c>
      <c r="AY129" s="739"/>
      <c r="AZ129" s="739"/>
      <c r="BA129" s="739"/>
      <c r="BB129" s="739"/>
      <c r="BC129" s="739"/>
      <c r="BD129" s="739"/>
      <c r="BE129" s="740"/>
      <c r="BF129" s="757" t="s">
        <v>121</v>
      </c>
      <c r="BG129" s="758"/>
      <c r="BH129" s="758"/>
      <c r="BI129" s="758"/>
      <c r="BJ129" s="758"/>
      <c r="BK129" s="758"/>
      <c r="BL129" s="759"/>
      <c r="BM129" s="757">
        <v>17.899999999999999</v>
      </c>
      <c r="BN129" s="758"/>
      <c r="BO129" s="758"/>
      <c r="BP129" s="758"/>
      <c r="BQ129" s="758"/>
      <c r="BR129" s="758"/>
      <c r="BS129" s="759"/>
      <c r="BT129" s="757">
        <v>30</v>
      </c>
      <c r="BU129" s="758"/>
      <c r="BV129" s="758"/>
      <c r="BW129" s="758"/>
      <c r="BX129" s="758"/>
      <c r="BY129" s="758"/>
      <c r="BZ129" s="76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1550303</v>
      </c>
      <c r="AB130" s="767"/>
      <c r="AC130" s="767"/>
      <c r="AD130" s="767"/>
      <c r="AE130" s="768"/>
      <c r="AF130" s="769">
        <v>1573636</v>
      </c>
      <c r="AG130" s="767"/>
      <c r="AH130" s="767"/>
      <c r="AI130" s="767"/>
      <c r="AJ130" s="768"/>
      <c r="AK130" s="769">
        <v>1568165</v>
      </c>
      <c r="AL130" s="767"/>
      <c r="AM130" s="767"/>
      <c r="AN130" s="767"/>
      <c r="AO130" s="768"/>
      <c r="AP130" s="770"/>
      <c r="AQ130" s="771"/>
      <c r="AR130" s="771"/>
      <c r="AS130" s="771"/>
      <c r="AT130" s="772"/>
      <c r="AU130" s="224"/>
      <c r="AV130" s="224"/>
      <c r="AW130" s="224"/>
      <c r="AX130" s="738" t="s">
        <v>469</v>
      </c>
      <c r="AY130" s="739"/>
      <c r="AZ130" s="739"/>
      <c r="BA130" s="739"/>
      <c r="BB130" s="739"/>
      <c r="BC130" s="739"/>
      <c r="BD130" s="739"/>
      <c r="BE130" s="740"/>
      <c r="BF130" s="741">
        <v>3.1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12101861</v>
      </c>
      <c r="AB131" s="751"/>
      <c r="AC131" s="751"/>
      <c r="AD131" s="751"/>
      <c r="AE131" s="752"/>
      <c r="AF131" s="753">
        <v>11758350</v>
      </c>
      <c r="AG131" s="751"/>
      <c r="AH131" s="751"/>
      <c r="AI131" s="751"/>
      <c r="AJ131" s="752"/>
      <c r="AK131" s="753">
        <v>11940332</v>
      </c>
      <c r="AL131" s="751"/>
      <c r="AM131" s="751"/>
      <c r="AN131" s="751"/>
      <c r="AO131" s="752"/>
      <c r="AP131" s="754"/>
      <c r="AQ131" s="755"/>
      <c r="AR131" s="755"/>
      <c r="AS131" s="755"/>
      <c r="AT131" s="756"/>
      <c r="AU131" s="224"/>
      <c r="AV131" s="224"/>
      <c r="AW131" s="224"/>
      <c r="AX131" s="716" t="s">
        <v>471</v>
      </c>
      <c r="AY131" s="717"/>
      <c r="AZ131" s="717"/>
      <c r="BA131" s="717"/>
      <c r="BB131" s="717"/>
      <c r="BC131" s="717"/>
      <c r="BD131" s="717"/>
      <c r="BE131" s="718"/>
      <c r="BF131" s="719">
        <v>23.6</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3.2418898220000001</v>
      </c>
      <c r="AB132" s="732"/>
      <c r="AC132" s="732"/>
      <c r="AD132" s="732"/>
      <c r="AE132" s="733"/>
      <c r="AF132" s="734">
        <v>3.2778493580000001</v>
      </c>
      <c r="AG132" s="732"/>
      <c r="AH132" s="732"/>
      <c r="AI132" s="732"/>
      <c r="AJ132" s="733"/>
      <c r="AK132" s="734">
        <v>2.880246546</v>
      </c>
      <c r="AL132" s="732"/>
      <c r="AM132" s="732"/>
      <c r="AN132" s="732"/>
      <c r="AO132" s="733"/>
      <c r="AP132" s="735"/>
      <c r="AQ132" s="736"/>
      <c r="AR132" s="736"/>
      <c r="AS132" s="736"/>
      <c r="AT132" s="73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3.1</v>
      </c>
      <c r="AB133" s="711"/>
      <c r="AC133" s="711"/>
      <c r="AD133" s="711"/>
      <c r="AE133" s="712"/>
      <c r="AF133" s="710">
        <v>3.1</v>
      </c>
      <c r="AG133" s="711"/>
      <c r="AH133" s="711"/>
      <c r="AI133" s="711"/>
      <c r="AJ133" s="712"/>
      <c r="AK133" s="710">
        <v>3.1</v>
      </c>
      <c r="AL133" s="711"/>
      <c r="AM133" s="711"/>
      <c r="AN133" s="711"/>
      <c r="AO133" s="712"/>
      <c r="AP133" s="713"/>
      <c r="AQ133" s="714"/>
      <c r="AR133" s="714"/>
      <c r="AS133" s="714"/>
      <c r="AT133" s="71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8vllLIf9MY2aVL6LXtQuPWACfRFgWqO6cdnEkRHZubVTyZ4/6ynflhsq83i4MhYpL6+LSktLnWg8E9KTGEqNaQ==" saltValue="+89I2wjI38+PJO+m9BtE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475</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BJoT0NnWa2Vhz8taZt+g9/ntzbyMiwZXr0I4vGRTEZOICvi0jp9++JFRdsBGPkLIZZOvrqFq4FEEFwVxksyN/w==" saltValue="c5SXVoE6eNlsxQfXI7PF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d7JsyKrigDHIWbJv3AGjXH2qcpmXHkd2ubLlsWC4bs5Zv11D2gb5exIwqX78lNUQR9JtX9nkrMelNLwZVyFfg==" saltValue="Rv/17zoZhXe5moJrgzKEg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7" zoomScaleSheetLayoutView="100"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476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477</v>
      </c>
      <c r="AL6" s="257"/>
      <c r="AM6" s="257"/>
      <c r="AN6" s="257"/>
    </row>
    <row r="7" spans="1:46" ht="13.5" customHeight="1" x14ac:dyDescent="0.2">
      <c r="A7" s="256"/>
      <c r="AK7" s="259"/>
      <c r="AL7" s="260"/>
      <c r="AM7" s="260"/>
      <c r="AN7" s="261"/>
      <c r="AO7" s="1105" t="s">
        <v>478</v>
      </c>
      <c r="AP7" s="262"/>
      <c r="AQ7" s="263" t="s">
        <v>479</v>
      </c>
      <c r="AR7" s="264"/>
    </row>
    <row r="8" spans="1:46" ht="13.2" x14ac:dyDescent="0.2">
      <c r="A8" s="256"/>
      <c r="AK8" s="265"/>
      <c r="AL8" s="266"/>
      <c r="AM8" s="266"/>
      <c r="AN8" s="267"/>
      <c r="AO8" s="1106"/>
      <c r="AP8" s="268" t="s">
        <v>480</v>
      </c>
      <c r="AQ8" s="269" t="s">
        <v>481</v>
      </c>
      <c r="AR8" s="270" t="s">
        <v>482</v>
      </c>
    </row>
    <row r="9" spans="1:46" ht="13.2" x14ac:dyDescent="0.2">
      <c r="A9" s="256"/>
      <c r="AK9" s="1117" t="s">
        <v>483</v>
      </c>
      <c r="AL9" s="1118"/>
      <c r="AM9" s="1118"/>
      <c r="AN9" s="1119"/>
      <c r="AO9" s="271">
        <v>4257124</v>
      </c>
      <c r="AP9" s="271">
        <v>74861</v>
      </c>
      <c r="AQ9" s="272">
        <v>66486</v>
      </c>
      <c r="AR9" s="273">
        <v>12.6</v>
      </c>
    </row>
    <row r="10" spans="1:46" ht="13.5" customHeight="1" x14ac:dyDescent="0.2">
      <c r="A10" s="256"/>
      <c r="AK10" s="1117" t="s">
        <v>484</v>
      </c>
      <c r="AL10" s="1118"/>
      <c r="AM10" s="1118"/>
      <c r="AN10" s="1119"/>
      <c r="AO10" s="274">
        <v>741503</v>
      </c>
      <c r="AP10" s="274">
        <v>13039</v>
      </c>
      <c r="AQ10" s="275">
        <v>6147</v>
      </c>
      <c r="AR10" s="276">
        <v>112.1</v>
      </c>
    </row>
    <row r="11" spans="1:46" ht="13.5" customHeight="1" x14ac:dyDescent="0.2">
      <c r="A11" s="256"/>
      <c r="AK11" s="1117" t="s">
        <v>485</v>
      </c>
      <c r="AL11" s="1118"/>
      <c r="AM11" s="1118"/>
      <c r="AN11" s="1119"/>
      <c r="AO11" s="274">
        <v>7520</v>
      </c>
      <c r="AP11" s="274">
        <v>132</v>
      </c>
      <c r="AQ11" s="275">
        <v>1219</v>
      </c>
      <c r="AR11" s="276">
        <v>-89.2</v>
      </c>
    </row>
    <row r="12" spans="1:46" ht="13.5" customHeight="1" x14ac:dyDescent="0.2">
      <c r="A12" s="256"/>
      <c r="AK12" s="1117" t="s">
        <v>486</v>
      </c>
      <c r="AL12" s="1118"/>
      <c r="AM12" s="1118"/>
      <c r="AN12" s="1119"/>
      <c r="AO12" s="274" t="s">
        <v>487</v>
      </c>
      <c r="AP12" s="274" t="s">
        <v>487</v>
      </c>
      <c r="AQ12" s="275">
        <v>9</v>
      </c>
      <c r="AR12" s="276" t="s">
        <v>487</v>
      </c>
    </row>
    <row r="13" spans="1:46" ht="13.5" customHeight="1" x14ac:dyDescent="0.2">
      <c r="A13" s="256"/>
      <c r="AK13" s="1117" t="s">
        <v>488</v>
      </c>
      <c r="AL13" s="1118"/>
      <c r="AM13" s="1118"/>
      <c r="AN13" s="1119"/>
      <c r="AO13" s="274">
        <v>271921</v>
      </c>
      <c r="AP13" s="274">
        <v>4782</v>
      </c>
      <c r="AQ13" s="275">
        <v>2955</v>
      </c>
      <c r="AR13" s="276">
        <v>61.8</v>
      </c>
    </row>
    <row r="14" spans="1:46" ht="13.5" customHeight="1" x14ac:dyDescent="0.2">
      <c r="A14" s="256"/>
      <c r="AK14" s="1117" t="s">
        <v>489</v>
      </c>
      <c r="AL14" s="1118"/>
      <c r="AM14" s="1118"/>
      <c r="AN14" s="1119"/>
      <c r="AO14" s="274">
        <v>139932</v>
      </c>
      <c r="AP14" s="274">
        <v>2461</v>
      </c>
      <c r="AQ14" s="275">
        <v>1434</v>
      </c>
      <c r="AR14" s="276">
        <v>71.599999999999994</v>
      </c>
    </row>
    <row r="15" spans="1:46" ht="13.5" customHeight="1" x14ac:dyDescent="0.2">
      <c r="A15" s="256"/>
      <c r="AK15" s="1120" t="s">
        <v>490</v>
      </c>
      <c r="AL15" s="1121"/>
      <c r="AM15" s="1121"/>
      <c r="AN15" s="1122"/>
      <c r="AO15" s="274">
        <v>-384863</v>
      </c>
      <c r="AP15" s="274">
        <v>-6768</v>
      </c>
      <c r="AQ15" s="275">
        <v>-3102</v>
      </c>
      <c r="AR15" s="276">
        <v>118.2</v>
      </c>
    </row>
    <row r="16" spans="1:46" ht="13.2" x14ac:dyDescent="0.2">
      <c r="A16" s="256"/>
      <c r="AK16" s="1120" t="s">
        <v>177</v>
      </c>
      <c r="AL16" s="1121"/>
      <c r="AM16" s="1121"/>
      <c r="AN16" s="1122"/>
      <c r="AO16" s="274">
        <v>5033137</v>
      </c>
      <c r="AP16" s="274">
        <v>88507</v>
      </c>
      <c r="AQ16" s="275">
        <v>75147</v>
      </c>
      <c r="AR16" s="276">
        <v>17.8</v>
      </c>
    </row>
    <row r="17" spans="1:46" ht="13.2" x14ac:dyDescent="0.2">
      <c r="A17" s="256"/>
    </row>
    <row r="18" spans="1:46" ht="13.2" x14ac:dyDescent="0.2">
      <c r="A18" s="256"/>
      <c r="AQ18" s="277"/>
      <c r="AR18" s="277"/>
    </row>
    <row r="19" spans="1:46" ht="13.2" x14ac:dyDescent="0.2">
      <c r="A19" s="256"/>
      <c r="AK19" s="252" t="s">
        <v>491</v>
      </c>
    </row>
    <row r="20" spans="1:46" ht="13.2" x14ac:dyDescent="0.2">
      <c r="A20" s="256"/>
      <c r="AK20" s="278"/>
      <c r="AL20" s="279"/>
      <c r="AM20" s="279"/>
      <c r="AN20" s="280"/>
      <c r="AO20" s="281" t="s">
        <v>492</v>
      </c>
      <c r="AP20" s="282" t="s">
        <v>493</v>
      </c>
      <c r="AQ20" s="283" t="s">
        <v>494</v>
      </c>
      <c r="AR20" s="284"/>
    </row>
    <row r="21" spans="1:46" s="257" customFormat="1" ht="13.2" x14ac:dyDescent="0.2">
      <c r="A21" s="285"/>
      <c r="AK21" s="1123" t="s">
        <v>495</v>
      </c>
      <c r="AL21" s="1124"/>
      <c r="AM21" s="1124"/>
      <c r="AN21" s="1125"/>
      <c r="AO21" s="286">
        <v>7.75</v>
      </c>
      <c r="AP21" s="287">
        <v>6.62</v>
      </c>
      <c r="AQ21" s="288">
        <v>1.1299999999999999</v>
      </c>
      <c r="AS21" s="289"/>
      <c r="AT21" s="285"/>
    </row>
    <row r="22" spans="1:46" s="257" customFormat="1" ht="13.2" x14ac:dyDescent="0.2">
      <c r="A22" s="285"/>
      <c r="AK22" s="1123" t="s">
        <v>496</v>
      </c>
      <c r="AL22" s="1124"/>
      <c r="AM22" s="1124"/>
      <c r="AN22" s="1125"/>
      <c r="AO22" s="290">
        <v>100.7</v>
      </c>
      <c r="AP22" s="291">
        <v>98.3</v>
      </c>
      <c r="AQ22" s="292">
        <v>2.4</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297"/>
      <c r="AS27" s="252"/>
      <c r="AT27" s="252"/>
    </row>
    <row r="28" spans="1:46" ht="16.2" x14ac:dyDescent="0.2">
      <c r="A28" s="253" t="s">
        <v>498</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499</v>
      </c>
      <c r="AL29" s="257"/>
      <c r="AM29" s="257"/>
      <c r="AN29" s="257"/>
      <c r="AS29" s="299"/>
    </row>
    <row r="30" spans="1:46" ht="13.5" customHeight="1" x14ac:dyDescent="0.2">
      <c r="A30" s="256"/>
      <c r="AK30" s="259"/>
      <c r="AL30" s="260"/>
      <c r="AM30" s="260"/>
      <c r="AN30" s="261"/>
      <c r="AO30" s="1105" t="s">
        <v>478</v>
      </c>
      <c r="AP30" s="262"/>
      <c r="AQ30" s="263" t="s">
        <v>479</v>
      </c>
      <c r="AR30" s="264"/>
    </row>
    <row r="31" spans="1:46" ht="13.2" x14ac:dyDescent="0.2">
      <c r="A31" s="256"/>
      <c r="AK31" s="265"/>
      <c r="AL31" s="266"/>
      <c r="AM31" s="266"/>
      <c r="AN31" s="267"/>
      <c r="AO31" s="1106"/>
      <c r="AP31" s="268" t="s">
        <v>480</v>
      </c>
      <c r="AQ31" s="269" t="s">
        <v>481</v>
      </c>
      <c r="AR31" s="270" t="s">
        <v>482</v>
      </c>
    </row>
    <row r="32" spans="1:46" ht="27" customHeight="1" x14ac:dyDescent="0.2">
      <c r="A32" s="256"/>
      <c r="AK32" s="1107" t="s">
        <v>500</v>
      </c>
      <c r="AL32" s="1108"/>
      <c r="AM32" s="1108"/>
      <c r="AN32" s="1109"/>
      <c r="AO32" s="300">
        <v>1838908</v>
      </c>
      <c r="AP32" s="300">
        <v>32337</v>
      </c>
      <c r="AQ32" s="301">
        <v>34847</v>
      </c>
      <c r="AR32" s="302">
        <v>-7.2</v>
      </c>
    </row>
    <row r="33" spans="1:46" ht="13.5" customHeight="1" x14ac:dyDescent="0.2">
      <c r="A33" s="256"/>
      <c r="AK33" s="1107" t="s">
        <v>501</v>
      </c>
      <c r="AL33" s="1108"/>
      <c r="AM33" s="1108"/>
      <c r="AN33" s="1109"/>
      <c r="AO33" s="300" t="s">
        <v>487</v>
      </c>
      <c r="AP33" s="300" t="s">
        <v>487</v>
      </c>
      <c r="AQ33" s="301" t="s">
        <v>487</v>
      </c>
      <c r="AR33" s="302" t="s">
        <v>487</v>
      </c>
    </row>
    <row r="34" spans="1:46" ht="27" customHeight="1" x14ac:dyDescent="0.2">
      <c r="A34" s="256"/>
      <c r="AK34" s="1107" t="s">
        <v>502</v>
      </c>
      <c r="AL34" s="1108"/>
      <c r="AM34" s="1108"/>
      <c r="AN34" s="1109"/>
      <c r="AO34" s="300" t="s">
        <v>487</v>
      </c>
      <c r="AP34" s="300" t="s">
        <v>487</v>
      </c>
      <c r="AQ34" s="301">
        <v>5</v>
      </c>
      <c r="AR34" s="302" t="s">
        <v>487</v>
      </c>
    </row>
    <row r="35" spans="1:46" ht="27" customHeight="1" x14ac:dyDescent="0.2">
      <c r="A35" s="256"/>
      <c r="AK35" s="1107" t="s">
        <v>503</v>
      </c>
      <c r="AL35" s="1108"/>
      <c r="AM35" s="1108"/>
      <c r="AN35" s="1109"/>
      <c r="AO35" s="300">
        <v>601081</v>
      </c>
      <c r="AP35" s="300">
        <v>10570</v>
      </c>
      <c r="AQ35" s="301">
        <v>8260</v>
      </c>
      <c r="AR35" s="302">
        <v>28</v>
      </c>
    </row>
    <row r="36" spans="1:46" ht="27" customHeight="1" x14ac:dyDescent="0.2">
      <c r="A36" s="256"/>
      <c r="AK36" s="1107" t="s">
        <v>504</v>
      </c>
      <c r="AL36" s="1108"/>
      <c r="AM36" s="1108"/>
      <c r="AN36" s="1109"/>
      <c r="AO36" s="300">
        <v>91829</v>
      </c>
      <c r="AP36" s="300">
        <v>1615</v>
      </c>
      <c r="AQ36" s="301">
        <v>1689</v>
      </c>
      <c r="AR36" s="302">
        <v>-4.4000000000000004</v>
      </c>
    </row>
    <row r="37" spans="1:46" ht="13.5" customHeight="1" x14ac:dyDescent="0.2">
      <c r="A37" s="256"/>
      <c r="AK37" s="1107" t="s">
        <v>505</v>
      </c>
      <c r="AL37" s="1108"/>
      <c r="AM37" s="1108"/>
      <c r="AN37" s="1109"/>
      <c r="AO37" s="300">
        <v>390</v>
      </c>
      <c r="AP37" s="300">
        <v>7</v>
      </c>
      <c r="AQ37" s="301">
        <v>748</v>
      </c>
      <c r="AR37" s="302">
        <v>-99.1</v>
      </c>
    </row>
    <row r="38" spans="1:46" ht="27" customHeight="1" x14ac:dyDescent="0.2">
      <c r="A38" s="256"/>
      <c r="AK38" s="1110" t="s">
        <v>506</v>
      </c>
      <c r="AL38" s="1111"/>
      <c r="AM38" s="1111"/>
      <c r="AN38" s="1112"/>
      <c r="AO38" s="303" t="s">
        <v>487</v>
      </c>
      <c r="AP38" s="303" t="s">
        <v>487</v>
      </c>
      <c r="AQ38" s="304">
        <v>1</v>
      </c>
      <c r="AR38" s="292" t="s">
        <v>487</v>
      </c>
      <c r="AS38" s="299"/>
    </row>
    <row r="39" spans="1:46" ht="13.2" x14ac:dyDescent="0.2">
      <c r="A39" s="256"/>
      <c r="AK39" s="1110" t="s">
        <v>507</v>
      </c>
      <c r="AL39" s="1111"/>
      <c r="AM39" s="1111"/>
      <c r="AN39" s="1112"/>
      <c r="AO39" s="300">
        <v>-620132</v>
      </c>
      <c r="AP39" s="300">
        <v>-10905</v>
      </c>
      <c r="AQ39" s="301">
        <v>-5762</v>
      </c>
      <c r="AR39" s="302">
        <v>89.3</v>
      </c>
      <c r="AS39" s="299"/>
    </row>
    <row r="40" spans="1:46" ht="27" customHeight="1" x14ac:dyDescent="0.2">
      <c r="A40" s="256"/>
      <c r="AK40" s="1107" t="s">
        <v>508</v>
      </c>
      <c r="AL40" s="1108"/>
      <c r="AM40" s="1108"/>
      <c r="AN40" s="1109"/>
      <c r="AO40" s="300">
        <v>-1568165</v>
      </c>
      <c r="AP40" s="300">
        <v>-27576</v>
      </c>
      <c r="AQ40" s="301">
        <v>-27609</v>
      </c>
      <c r="AR40" s="302">
        <v>-0.1</v>
      </c>
      <c r="AS40" s="299"/>
    </row>
    <row r="41" spans="1:46" ht="13.2" x14ac:dyDescent="0.2">
      <c r="A41" s="256"/>
      <c r="AK41" s="1113" t="s">
        <v>287</v>
      </c>
      <c r="AL41" s="1114"/>
      <c r="AM41" s="1114"/>
      <c r="AN41" s="1115"/>
      <c r="AO41" s="300">
        <v>343911</v>
      </c>
      <c r="AP41" s="300">
        <v>6048</v>
      </c>
      <c r="AQ41" s="301">
        <v>12179</v>
      </c>
      <c r="AR41" s="302">
        <v>-50.3</v>
      </c>
      <c r="AS41" s="299"/>
    </row>
    <row r="42" spans="1:46" ht="13.2" x14ac:dyDescent="0.2">
      <c r="A42" s="256"/>
      <c r="AK42" s="305"/>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509</v>
      </c>
    </row>
    <row r="48" spans="1:46" ht="13.2" x14ac:dyDescent="0.2">
      <c r="A48" s="256"/>
      <c r="AK48" s="310" t="s">
        <v>510</v>
      </c>
      <c r="AL48" s="310"/>
      <c r="AM48" s="310"/>
      <c r="AN48" s="310"/>
      <c r="AO48" s="310"/>
      <c r="AP48" s="310"/>
      <c r="AQ48" s="311"/>
      <c r="AR48" s="310"/>
    </row>
    <row r="49" spans="1:44" ht="13.5" customHeight="1" x14ac:dyDescent="0.2">
      <c r="A49" s="256"/>
      <c r="AK49" s="312"/>
      <c r="AL49" s="313"/>
      <c r="AM49" s="1100" t="s">
        <v>478</v>
      </c>
      <c r="AN49" s="1102" t="s">
        <v>511</v>
      </c>
      <c r="AO49" s="1103"/>
      <c r="AP49" s="1103"/>
      <c r="AQ49" s="1103"/>
      <c r="AR49" s="1104"/>
    </row>
    <row r="50" spans="1:44" ht="13.2" x14ac:dyDescent="0.2">
      <c r="A50" s="256"/>
      <c r="AK50" s="314"/>
      <c r="AL50" s="315"/>
      <c r="AM50" s="1101"/>
      <c r="AN50" s="316" t="s">
        <v>512</v>
      </c>
      <c r="AO50" s="317" t="s">
        <v>513</v>
      </c>
      <c r="AP50" s="318" t="s">
        <v>514</v>
      </c>
      <c r="AQ50" s="319" t="s">
        <v>515</v>
      </c>
      <c r="AR50" s="320" t="s">
        <v>516</v>
      </c>
    </row>
    <row r="51" spans="1:44" ht="13.2" x14ac:dyDescent="0.2">
      <c r="A51" s="256"/>
      <c r="AK51" s="312" t="s">
        <v>517</v>
      </c>
      <c r="AL51" s="313"/>
      <c r="AM51" s="321">
        <v>880747</v>
      </c>
      <c r="AN51" s="322">
        <v>15060</v>
      </c>
      <c r="AO51" s="323">
        <v>-18.8</v>
      </c>
      <c r="AP51" s="324">
        <v>70166</v>
      </c>
      <c r="AQ51" s="325">
        <v>1.4</v>
      </c>
      <c r="AR51" s="326">
        <v>-20.2</v>
      </c>
    </row>
    <row r="52" spans="1:44" ht="13.2" x14ac:dyDescent="0.2">
      <c r="A52" s="256"/>
      <c r="AK52" s="327"/>
      <c r="AL52" s="328" t="s">
        <v>518</v>
      </c>
      <c r="AM52" s="329">
        <v>474335</v>
      </c>
      <c r="AN52" s="330">
        <v>8111</v>
      </c>
      <c r="AO52" s="331">
        <v>3.7</v>
      </c>
      <c r="AP52" s="332">
        <v>36115</v>
      </c>
      <c r="AQ52" s="333">
        <v>-6.2</v>
      </c>
      <c r="AR52" s="334">
        <v>9.9</v>
      </c>
    </row>
    <row r="53" spans="1:44" ht="13.2" x14ac:dyDescent="0.2">
      <c r="A53" s="256"/>
      <c r="AK53" s="312" t="s">
        <v>519</v>
      </c>
      <c r="AL53" s="313"/>
      <c r="AM53" s="321">
        <v>793984</v>
      </c>
      <c r="AN53" s="322">
        <v>13750</v>
      </c>
      <c r="AO53" s="323">
        <v>-8.6999999999999993</v>
      </c>
      <c r="AP53" s="324">
        <v>70329</v>
      </c>
      <c r="AQ53" s="325">
        <v>0.2</v>
      </c>
      <c r="AR53" s="326">
        <v>-8.9</v>
      </c>
    </row>
    <row r="54" spans="1:44" ht="13.2" x14ac:dyDescent="0.2">
      <c r="A54" s="256"/>
      <c r="AK54" s="327"/>
      <c r="AL54" s="328" t="s">
        <v>518</v>
      </c>
      <c r="AM54" s="329">
        <v>419093</v>
      </c>
      <c r="AN54" s="330">
        <v>7258</v>
      </c>
      <c r="AO54" s="331">
        <v>-10.5</v>
      </c>
      <c r="AP54" s="332">
        <v>39403</v>
      </c>
      <c r="AQ54" s="333">
        <v>9.1</v>
      </c>
      <c r="AR54" s="334">
        <v>-19.600000000000001</v>
      </c>
    </row>
    <row r="55" spans="1:44" ht="13.2" x14ac:dyDescent="0.2">
      <c r="A55" s="256"/>
      <c r="AK55" s="312" t="s">
        <v>520</v>
      </c>
      <c r="AL55" s="313"/>
      <c r="AM55" s="321">
        <v>877188</v>
      </c>
      <c r="AN55" s="322">
        <v>15323</v>
      </c>
      <c r="AO55" s="323">
        <v>11.4</v>
      </c>
      <c r="AP55" s="324">
        <v>45945</v>
      </c>
      <c r="AQ55" s="325">
        <v>-34.700000000000003</v>
      </c>
      <c r="AR55" s="326">
        <v>46.1</v>
      </c>
    </row>
    <row r="56" spans="1:44" ht="13.2" x14ac:dyDescent="0.2">
      <c r="A56" s="256"/>
      <c r="AK56" s="327"/>
      <c r="AL56" s="328" t="s">
        <v>518</v>
      </c>
      <c r="AM56" s="329">
        <v>401079</v>
      </c>
      <c r="AN56" s="330">
        <v>7006</v>
      </c>
      <c r="AO56" s="331">
        <v>-3.5</v>
      </c>
      <c r="AP56" s="332">
        <v>25180</v>
      </c>
      <c r="AQ56" s="333">
        <v>-36.1</v>
      </c>
      <c r="AR56" s="334">
        <v>32.6</v>
      </c>
    </row>
    <row r="57" spans="1:44" ht="13.2" x14ac:dyDescent="0.2">
      <c r="A57" s="256"/>
      <c r="AK57" s="312" t="s">
        <v>521</v>
      </c>
      <c r="AL57" s="313"/>
      <c r="AM57" s="321">
        <v>576178</v>
      </c>
      <c r="AN57" s="322">
        <v>10061</v>
      </c>
      <c r="AO57" s="323">
        <v>-34.299999999999997</v>
      </c>
      <c r="AP57" s="324">
        <v>44475</v>
      </c>
      <c r="AQ57" s="325">
        <v>-3.2</v>
      </c>
      <c r="AR57" s="326">
        <v>-31.1</v>
      </c>
    </row>
    <row r="58" spans="1:44" ht="13.2" x14ac:dyDescent="0.2">
      <c r="A58" s="256"/>
      <c r="AK58" s="327"/>
      <c r="AL58" s="328" t="s">
        <v>518</v>
      </c>
      <c r="AM58" s="329">
        <v>350965</v>
      </c>
      <c r="AN58" s="330">
        <v>6128</v>
      </c>
      <c r="AO58" s="331">
        <v>-12.5</v>
      </c>
      <c r="AP58" s="332">
        <v>24780</v>
      </c>
      <c r="AQ58" s="333">
        <v>-1.6</v>
      </c>
      <c r="AR58" s="334">
        <v>-10.9</v>
      </c>
    </row>
    <row r="59" spans="1:44" ht="13.2" x14ac:dyDescent="0.2">
      <c r="A59" s="256"/>
      <c r="AK59" s="312" t="s">
        <v>522</v>
      </c>
      <c r="AL59" s="313"/>
      <c r="AM59" s="321">
        <v>1770692</v>
      </c>
      <c r="AN59" s="322">
        <v>31137</v>
      </c>
      <c r="AO59" s="323">
        <v>209.5</v>
      </c>
      <c r="AP59" s="324">
        <v>45982</v>
      </c>
      <c r="AQ59" s="325">
        <v>3.4</v>
      </c>
      <c r="AR59" s="326">
        <v>206.1</v>
      </c>
    </row>
    <row r="60" spans="1:44" ht="13.2" x14ac:dyDescent="0.2">
      <c r="A60" s="256"/>
      <c r="AK60" s="327"/>
      <c r="AL60" s="328" t="s">
        <v>518</v>
      </c>
      <c r="AM60" s="329">
        <v>581384</v>
      </c>
      <c r="AN60" s="330">
        <v>10224</v>
      </c>
      <c r="AO60" s="331">
        <v>66.8</v>
      </c>
      <c r="AP60" s="332">
        <v>25583</v>
      </c>
      <c r="AQ60" s="333">
        <v>3.2</v>
      </c>
      <c r="AR60" s="334">
        <v>63.6</v>
      </c>
    </row>
    <row r="61" spans="1:44" ht="13.2" x14ac:dyDescent="0.2">
      <c r="A61" s="256"/>
      <c r="AK61" s="312" t="s">
        <v>523</v>
      </c>
      <c r="AL61" s="335"/>
      <c r="AM61" s="321">
        <v>979758</v>
      </c>
      <c r="AN61" s="322">
        <v>17066</v>
      </c>
      <c r="AO61" s="323">
        <v>31.8</v>
      </c>
      <c r="AP61" s="324">
        <v>55379</v>
      </c>
      <c r="AQ61" s="336">
        <v>-6.6</v>
      </c>
      <c r="AR61" s="326">
        <v>38.4</v>
      </c>
    </row>
    <row r="62" spans="1:44" ht="13.2" x14ac:dyDescent="0.2">
      <c r="A62" s="256"/>
      <c r="AK62" s="327"/>
      <c r="AL62" s="328" t="s">
        <v>518</v>
      </c>
      <c r="AM62" s="329">
        <v>445371</v>
      </c>
      <c r="AN62" s="330">
        <v>7745</v>
      </c>
      <c r="AO62" s="331">
        <v>8.8000000000000007</v>
      </c>
      <c r="AP62" s="332">
        <v>30212</v>
      </c>
      <c r="AQ62" s="333">
        <v>-6.3</v>
      </c>
      <c r="AR62" s="334">
        <v>15.1</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k9fj6EuOb1JeCwuXgU0b4uQczEHB9+8MqP5gZ7+sogEdTWSV6KshYwZZe6cSoI17laGl5XDEPfscB50erxPK+g==" saltValue="lU3ESh8Lqj4ykwKePAHF5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475</v>
      </c>
    </row>
    <row r="121" spans="125:125" ht="13.5" hidden="1" customHeight="1" x14ac:dyDescent="0.2">
      <c r="DU121" s="250"/>
    </row>
  </sheetData>
  <sheetProtection algorithmName="SHA-512" hashValue="D+fpl5+uZTgj/tNaTJTGYIP0a5dhsjWiDqEgXvR5cM9JvExajZVS6AkCLREwYY/7PXISOElLqSesdc47k+uMXQ==" saltValue="6waBbVM7MMVosKfdqPm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475</v>
      </c>
    </row>
  </sheetData>
  <sheetProtection algorithmName="SHA-512" hashValue="m+X93HqHLsknUU/rpjIBgX8wxdshB/VlVn9vHa+d0hFf6RaN9YeC3YfEo/WO+tu/AQ3ss/brX8iV/lIYTwFrpQ==" saltValue="E9fQF9GQx+h77zrt9L/Z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11.05</v>
      </c>
      <c r="G47" s="12">
        <v>11.6</v>
      </c>
      <c r="H47" s="12">
        <v>14.08</v>
      </c>
      <c r="I47" s="12">
        <v>18.88</v>
      </c>
      <c r="J47" s="13">
        <v>17.86</v>
      </c>
    </row>
    <row r="48" spans="2:10" ht="57.75" customHeight="1" x14ac:dyDescent="0.2">
      <c r="B48" s="14"/>
      <c r="C48" s="1128" t="s">
        <v>4</v>
      </c>
      <c r="D48" s="1128"/>
      <c r="E48" s="1129"/>
      <c r="F48" s="15">
        <v>2.61</v>
      </c>
      <c r="G48" s="16">
        <v>6.02</v>
      </c>
      <c r="H48" s="16">
        <v>9.3000000000000007</v>
      </c>
      <c r="I48" s="16">
        <v>7.58</v>
      </c>
      <c r="J48" s="17">
        <v>4.4000000000000004</v>
      </c>
    </row>
    <row r="49" spans="2:10" ht="57.75" customHeight="1" thickBot="1" x14ac:dyDescent="0.25">
      <c r="B49" s="18"/>
      <c r="C49" s="1130" t="s">
        <v>5</v>
      </c>
      <c r="D49" s="1130"/>
      <c r="E49" s="1131"/>
      <c r="F49" s="19" t="s">
        <v>530</v>
      </c>
      <c r="G49" s="20">
        <v>3.15</v>
      </c>
      <c r="H49" s="20">
        <v>3.71</v>
      </c>
      <c r="I49" s="20" t="s">
        <v>531</v>
      </c>
      <c r="J49" s="21" t="s">
        <v>532</v>
      </c>
    </row>
    <row r="50" spans="2:10" ht="13.2" x14ac:dyDescent="0.2"/>
  </sheetData>
  <sheetProtection algorithmName="SHA-512" hashValue="X0iFmBCwc9NyB3D5ZddQZN/JPLRWqfQY8qpcoZCl7tQG146AWyOmWeeoAbb2p5HQD/ojXnzcnuqBMTiFOevZjA==" saltValue="P/ji7W7IEDXLVqrcBT4l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533</v>
      </c>
      <c r="D34" s="1136"/>
      <c r="E34" s="1137"/>
      <c r="F34" s="32">
        <v>8.98</v>
      </c>
      <c r="G34" s="33">
        <v>11.41</v>
      </c>
      <c r="H34" s="33">
        <v>10.58</v>
      </c>
      <c r="I34" s="33">
        <v>10.87</v>
      </c>
      <c r="J34" s="34">
        <v>10.55</v>
      </c>
      <c r="K34" s="22"/>
      <c r="L34" s="22"/>
      <c r="M34" s="22"/>
      <c r="N34" s="22"/>
      <c r="O34" s="22"/>
      <c r="P34" s="22"/>
    </row>
    <row r="35" spans="1:16" ht="39" customHeight="1" x14ac:dyDescent="0.2">
      <c r="A35" s="22"/>
      <c r="B35" s="35"/>
      <c r="C35" s="1132" t="s">
        <v>534</v>
      </c>
      <c r="D35" s="1132"/>
      <c r="E35" s="1133"/>
      <c r="F35" s="36">
        <v>2.61</v>
      </c>
      <c r="G35" s="37">
        <v>6.01</v>
      </c>
      <c r="H35" s="37">
        <v>9.2899999999999991</v>
      </c>
      <c r="I35" s="37">
        <v>7.57</v>
      </c>
      <c r="J35" s="38">
        <v>4.3899999999999997</v>
      </c>
      <c r="K35" s="22"/>
      <c r="L35" s="22"/>
      <c r="M35" s="22"/>
      <c r="N35" s="22"/>
      <c r="O35" s="22"/>
      <c r="P35" s="22"/>
    </row>
    <row r="36" spans="1:16" ht="39" customHeight="1" x14ac:dyDescent="0.2">
      <c r="A36" s="22"/>
      <c r="B36" s="35"/>
      <c r="C36" s="1132" t="s">
        <v>535</v>
      </c>
      <c r="D36" s="1132"/>
      <c r="E36" s="1133"/>
      <c r="F36" s="36">
        <v>0.41</v>
      </c>
      <c r="G36" s="37">
        <v>0.56999999999999995</v>
      </c>
      <c r="H36" s="37">
        <v>0.79</v>
      </c>
      <c r="I36" s="37">
        <v>0.84</v>
      </c>
      <c r="J36" s="38">
        <v>0.87</v>
      </c>
      <c r="K36" s="22"/>
      <c r="L36" s="22"/>
      <c r="M36" s="22"/>
      <c r="N36" s="22"/>
      <c r="O36" s="22"/>
      <c r="P36" s="22"/>
    </row>
    <row r="37" spans="1:16" ht="39" customHeight="1" x14ac:dyDescent="0.2">
      <c r="A37" s="22"/>
      <c r="B37" s="35"/>
      <c r="C37" s="1132" t="s">
        <v>536</v>
      </c>
      <c r="D37" s="1132"/>
      <c r="E37" s="1133"/>
      <c r="F37" s="36">
        <v>1.1100000000000001</v>
      </c>
      <c r="G37" s="37">
        <v>0.97</v>
      </c>
      <c r="H37" s="37">
        <v>0.67</v>
      </c>
      <c r="I37" s="37">
        <v>1</v>
      </c>
      <c r="J37" s="38">
        <v>0.38</v>
      </c>
      <c r="K37" s="22"/>
      <c r="L37" s="22"/>
      <c r="M37" s="22"/>
      <c r="N37" s="22"/>
      <c r="O37" s="22"/>
      <c r="P37" s="22"/>
    </row>
    <row r="38" spans="1:16" ht="39" customHeight="1" x14ac:dyDescent="0.2">
      <c r="A38" s="22"/>
      <c r="B38" s="35"/>
      <c r="C38" s="1132" t="s">
        <v>537</v>
      </c>
      <c r="D38" s="1132"/>
      <c r="E38" s="1133"/>
      <c r="F38" s="36">
        <v>0.05</v>
      </c>
      <c r="G38" s="37">
        <v>0.04</v>
      </c>
      <c r="H38" s="37">
        <v>0.04</v>
      </c>
      <c r="I38" s="37">
        <v>0.04</v>
      </c>
      <c r="J38" s="38">
        <v>0.04</v>
      </c>
      <c r="K38" s="22"/>
      <c r="L38" s="22"/>
      <c r="M38" s="22"/>
      <c r="N38" s="22"/>
      <c r="O38" s="22"/>
      <c r="P38" s="22"/>
    </row>
    <row r="39" spans="1:16" ht="39" customHeight="1" x14ac:dyDescent="0.2">
      <c r="A39" s="22"/>
      <c r="B39" s="35"/>
      <c r="C39" s="1132" t="s">
        <v>538</v>
      </c>
      <c r="D39" s="1132"/>
      <c r="E39" s="1133"/>
      <c r="F39" s="36">
        <v>0.35</v>
      </c>
      <c r="G39" s="37">
        <v>0.26</v>
      </c>
      <c r="H39" s="37">
        <v>0.09</v>
      </c>
      <c r="I39" s="37">
        <v>0.08</v>
      </c>
      <c r="J39" s="38">
        <v>0.03</v>
      </c>
      <c r="K39" s="22"/>
      <c r="L39" s="22"/>
      <c r="M39" s="22"/>
      <c r="N39" s="22"/>
      <c r="O39" s="22"/>
      <c r="P39" s="22"/>
    </row>
    <row r="40" spans="1:16" ht="39" customHeight="1" x14ac:dyDescent="0.2">
      <c r="A40" s="22"/>
      <c r="B40" s="35"/>
      <c r="C40" s="1132" t="s">
        <v>539</v>
      </c>
      <c r="D40" s="1132"/>
      <c r="E40" s="1133"/>
      <c r="F40" s="36">
        <v>0</v>
      </c>
      <c r="G40" s="37">
        <v>0</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541</v>
      </c>
      <c r="D43" s="1134"/>
      <c r="E43" s="1135"/>
      <c r="F43" s="41">
        <v>0.14000000000000001</v>
      </c>
      <c r="G43" s="42">
        <v>0</v>
      </c>
      <c r="H43" s="42">
        <v>0</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0ghZsrQQdzXm5KMwO/6JGOICPxO+hLmoQpR3pMoIfLSnwixRdE2ZG0ffatF8ixf6/lpPiZ/Tqs5XzE7YR7iIA==" saltValue="pUO19ZTKYi4zsh28iPpj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1875</v>
      </c>
      <c r="L45" s="58">
        <v>1860</v>
      </c>
      <c r="M45" s="58">
        <v>1875</v>
      </c>
      <c r="N45" s="58">
        <v>1893</v>
      </c>
      <c r="O45" s="59">
        <v>1839</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710</v>
      </c>
      <c r="L48" s="62">
        <v>643</v>
      </c>
      <c r="M48" s="62">
        <v>693</v>
      </c>
      <c r="N48" s="62">
        <v>666</v>
      </c>
      <c r="O48" s="63">
        <v>601</v>
      </c>
      <c r="P48" s="46"/>
      <c r="Q48" s="46"/>
      <c r="R48" s="46"/>
      <c r="S48" s="46"/>
      <c r="T48" s="46"/>
      <c r="U48" s="46"/>
    </row>
    <row r="49" spans="1:21" ht="30.75" customHeight="1" x14ac:dyDescent="0.2">
      <c r="A49" s="46"/>
      <c r="B49" s="1163"/>
      <c r="C49" s="1164"/>
      <c r="D49" s="60"/>
      <c r="E49" s="1140" t="s">
        <v>14</v>
      </c>
      <c r="F49" s="1140"/>
      <c r="G49" s="1140"/>
      <c r="H49" s="1140"/>
      <c r="I49" s="1140"/>
      <c r="J49" s="1141"/>
      <c r="K49" s="61">
        <v>75</v>
      </c>
      <c r="L49" s="62">
        <v>95</v>
      </c>
      <c r="M49" s="62">
        <v>92</v>
      </c>
      <c r="N49" s="62">
        <v>102</v>
      </c>
      <c r="O49" s="63">
        <v>92</v>
      </c>
      <c r="P49" s="46"/>
      <c r="Q49" s="46"/>
      <c r="R49" s="46"/>
      <c r="S49" s="46"/>
      <c r="T49" s="46"/>
      <c r="U49" s="46"/>
    </row>
    <row r="50" spans="1:21" ht="30.75" customHeight="1" x14ac:dyDescent="0.2">
      <c r="A50" s="46"/>
      <c r="B50" s="1163"/>
      <c r="C50" s="1164"/>
      <c r="D50" s="60"/>
      <c r="E50" s="1140" t="s">
        <v>15</v>
      </c>
      <c r="F50" s="1140"/>
      <c r="G50" s="1140"/>
      <c r="H50" s="1140"/>
      <c r="I50" s="1140"/>
      <c r="J50" s="1141"/>
      <c r="K50" s="61">
        <v>41</v>
      </c>
      <c r="L50" s="62">
        <v>11</v>
      </c>
      <c r="M50" s="62">
        <v>8</v>
      </c>
      <c r="N50" s="62">
        <v>0</v>
      </c>
      <c r="O50" s="63">
        <v>0</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2323</v>
      </c>
      <c r="L52" s="62">
        <v>2285</v>
      </c>
      <c r="M52" s="62">
        <v>2275</v>
      </c>
      <c r="N52" s="62">
        <v>2278</v>
      </c>
      <c r="O52" s="63">
        <v>2187</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378</v>
      </c>
      <c r="L53" s="67">
        <v>324</v>
      </c>
      <c r="M53" s="67">
        <v>393</v>
      </c>
      <c r="N53" s="67">
        <v>383</v>
      </c>
      <c r="O53" s="68">
        <v>345</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567</v>
      </c>
      <c r="L58" s="82" t="s">
        <v>567</v>
      </c>
      <c r="M58" s="82" t="s">
        <v>567</v>
      </c>
      <c r="N58" s="82" t="s">
        <v>567</v>
      </c>
      <c r="O58" s="83" t="s">
        <v>567</v>
      </c>
    </row>
    <row r="59" spans="1:21" ht="31.5" customHeight="1" x14ac:dyDescent="0.2">
      <c r="B59" s="1148"/>
      <c r="C59" s="1149"/>
      <c r="D59" s="1155" t="s">
        <v>26</v>
      </c>
      <c r="E59" s="1156"/>
      <c r="F59" s="1156"/>
      <c r="G59" s="1156"/>
      <c r="H59" s="1156"/>
      <c r="I59" s="1156"/>
      <c r="J59" s="1157"/>
      <c r="K59" s="348" t="s">
        <v>487</v>
      </c>
      <c r="L59" s="349" t="s">
        <v>487</v>
      </c>
      <c r="M59" s="349" t="s">
        <v>487</v>
      </c>
      <c r="N59" s="349" t="s">
        <v>487</v>
      </c>
      <c r="O59" s="350" t="s">
        <v>487</v>
      </c>
    </row>
    <row r="60" spans="1:21" ht="31.5" customHeight="1" thickBot="1" x14ac:dyDescent="0.25">
      <c r="B60" s="1150"/>
      <c r="C60" s="1151"/>
      <c r="D60" s="1158" t="s">
        <v>27</v>
      </c>
      <c r="E60" s="1159"/>
      <c r="F60" s="1159"/>
      <c r="G60" s="1159"/>
      <c r="H60" s="1159"/>
      <c r="I60" s="1159"/>
      <c r="J60" s="1160"/>
      <c r="K60" s="84" t="s">
        <v>567</v>
      </c>
      <c r="L60" s="85" t="s">
        <v>567</v>
      </c>
      <c r="M60" s="85" t="s">
        <v>567</v>
      </c>
      <c r="N60" s="85" t="s">
        <v>567</v>
      </c>
      <c r="O60" s="86" t="s">
        <v>567</v>
      </c>
    </row>
    <row r="61" spans="1:21" ht="24" customHeight="1" x14ac:dyDescent="0.2">
      <c r="B61" s="87"/>
      <c r="C61" s="87"/>
      <c r="D61" s="88" t="s">
        <v>28</v>
      </c>
      <c r="E61" s="89"/>
      <c r="F61" s="89"/>
      <c r="G61" s="89"/>
      <c r="H61" s="89"/>
      <c r="I61" s="89"/>
      <c r="J61" s="89"/>
      <c r="K61" s="89"/>
      <c r="L61" s="89"/>
      <c r="M61" s="89"/>
      <c r="N61" s="89"/>
      <c r="O61" s="89"/>
    </row>
    <row r="62" spans="1:21" ht="24" customHeight="1" x14ac:dyDescent="0.2">
      <c r="B62" s="90"/>
      <c r="C62" s="90"/>
      <c r="D62" s="88" t="s">
        <v>29</v>
      </c>
      <c r="E62" s="89"/>
      <c r="F62" s="89"/>
      <c r="G62" s="89"/>
      <c r="H62" s="89"/>
      <c r="I62" s="89"/>
      <c r="J62" s="89"/>
      <c r="K62" s="89"/>
      <c r="L62" s="89"/>
      <c r="M62" s="89"/>
      <c r="N62" s="89"/>
      <c r="O62" s="89"/>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row r="69" s="47" customFormat="1" ht="12.6" hidden="1" customHeight="1" x14ac:dyDescent="0.2"/>
    <row r="70" s="47" customFormat="1" ht="12.6" hidden="1" customHeight="1" x14ac:dyDescent="0.2"/>
  </sheetData>
  <sheetProtection algorithmName="SHA-512" hashValue="fJogbDg1xbDAVzq8POSQ9YjFMSv31g5JNC3jDYY17wwabZQVenyqzJBJD9GCBoxqN3K8Gt/7MLKNC+bg94pB5g==" saltValue="UHZ5zutdcm8VKWMxa0+c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s="91" customFormat="1" ht="15" customHeight="1" x14ac:dyDescent="0.2"/>
    <row r="14" s="91" customFormat="1" ht="15" customHeight="1" x14ac:dyDescent="0.2"/>
    <row r="15" s="91" customFormat="1" ht="15" customHeight="1" x14ac:dyDescent="0.2"/>
    <row r="16" s="91" customFormat="1" ht="15" customHeight="1" x14ac:dyDescent="0.2"/>
    <row r="17" s="91" customFormat="1" ht="15" customHeight="1" x14ac:dyDescent="0.2"/>
    <row r="18" s="91" customFormat="1" ht="15" customHeight="1" x14ac:dyDescent="0.2"/>
    <row r="19" s="91" customFormat="1" ht="15" customHeight="1" x14ac:dyDescent="0.2"/>
    <row r="20" s="91" customFormat="1" ht="15" customHeight="1" x14ac:dyDescent="0.2"/>
    <row r="21" s="91" customFormat="1" ht="15" customHeight="1" x14ac:dyDescent="0.2"/>
    <row r="22" s="91" customFormat="1" ht="15" customHeight="1" x14ac:dyDescent="0.2"/>
    <row r="23" s="91" customFormat="1" ht="15" customHeight="1" x14ac:dyDescent="0.2"/>
    <row r="24" s="91" customFormat="1" ht="15" customHeight="1" x14ac:dyDescent="0.2"/>
    <row r="25" s="91" customFormat="1" ht="15" customHeight="1" x14ac:dyDescent="0.2"/>
    <row r="26" s="91" customFormat="1" ht="15" customHeight="1" x14ac:dyDescent="0.2"/>
    <row r="27" s="91" customFormat="1" ht="15" customHeight="1" x14ac:dyDescent="0.2"/>
    <row r="28" s="91" customFormat="1" ht="15" customHeight="1" x14ac:dyDescent="0.2"/>
    <row r="29" s="91" customFormat="1" ht="15" customHeight="1" x14ac:dyDescent="0.2"/>
    <row r="30" s="91" customFormat="1" ht="15" customHeight="1" x14ac:dyDescent="0.2"/>
    <row r="31" s="91" customFormat="1" ht="15" customHeight="1" x14ac:dyDescent="0.2"/>
    <row r="32" s="91"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7</v>
      </c>
    </row>
    <row r="40" spans="2:13" ht="27.75" customHeight="1" thickBot="1" x14ac:dyDescent="0.25">
      <c r="B40" s="93" t="s">
        <v>8</v>
      </c>
      <c r="C40" s="94"/>
      <c r="D40" s="94"/>
      <c r="E40" s="95"/>
      <c r="F40" s="95"/>
      <c r="G40" s="95"/>
      <c r="H40" s="96" t="s">
        <v>2</v>
      </c>
      <c r="I40" s="97" t="s">
        <v>525</v>
      </c>
      <c r="J40" s="98" t="s">
        <v>526</v>
      </c>
      <c r="K40" s="98" t="s">
        <v>527</v>
      </c>
      <c r="L40" s="98" t="s">
        <v>528</v>
      </c>
      <c r="M40" s="99" t="s">
        <v>529</v>
      </c>
    </row>
    <row r="41" spans="2:13" ht="27.75" customHeight="1" x14ac:dyDescent="0.2">
      <c r="B41" s="1181" t="s">
        <v>30</v>
      </c>
      <c r="C41" s="1182"/>
      <c r="D41" s="100"/>
      <c r="E41" s="1183" t="s">
        <v>31</v>
      </c>
      <c r="F41" s="1183"/>
      <c r="G41" s="1183"/>
      <c r="H41" s="1184"/>
      <c r="I41" s="339">
        <v>22467</v>
      </c>
      <c r="J41" s="340">
        <v>21901</v>
      </c>
      <c r="K41" s="340">
        <v>21087</v>
      </c>
      <c r="L41" s="340">
        <v>19786</v>
      </c>
      <c r="M41" s="341">
        <v>19376</v>
      </c>
    </row>
    <row r="42" spans="2:13" ht="27.75" customHeight="1" x14ac:dyDescent="0.2">
      <c r="B42" s="1171"/>
      <c r="C42" s="1172"/>
      <c r="D42" s="101"/>
      <c r="E42" s="1175" t="s">
        <v>32</v>
      </c>
      <c r="F42" s="1175"/>
      <c r="G42" s="1175"/>
      <c r="H42" s="1176"/>
      <c r="I42" s="342">
        <v>42</v>
      </c>
      <c r="J42" s="343">
        <v>11</v>
      </c>
      <c r="K42" s="343" t="s">
        <v>487</v>
      </c>
      <c r="L42" s="343" t="s">
        <v>487</v>
      </c>
      <c r="M42" s="344" t="s">
        <v>487</v>
      </c>
    </row>
    <row r="43" spans="2:13" ht="27.75" customHeight="1" x14ac:dyDescent="0.2">
      <c r="B43" s="1171"/>
      <c r="C43" s="1172"/>
      <c r="D43" s="101"/>
      <c r="E43" s="1175" t="s">
        <v>33</v>
      </c>
      <c r="F43" s="1175"/>
      <c r="G43" s="1175"/>
      <c r="H43" s="1176"/>
      <c r="I43" s="342">
        <v>6825</v>
      </c>
      <c r="J43" s="343">
        <v>6146</v>
      </c>
      <c r="K43" s="343">
        <v>5438</v>
      </c>
      <c r="L43" s="343">
        <v>4674</v>
      </c>
      <c r="M43" s="344">
        <v>4225</v>
      </c>
    </row>
    <row r="44" spans="2:13" ht="27.75" customHeight="1" x14ac:dyDescent="0.2">
      <c r="B44" s="1171"/>
      <c r="C44" s="1172"/>
      <c r="D44" s="101"/>
      <c r="E44" s="1175" t="s">
        <v>34</v>
      </c>
      <c r="F44" s="1175"/>
      <c r="G44" s="1175"/>
      <c r="H44" s="1176"/>
      <c r="I44" s="342">
        <v>807</v>
      </c>
      <c r="J44" s="343">
        <v>737</v>
      </c>
      <c r="K44" s="343">
        <v>821</v>
      </c>
      <c r="L44" s="343">
        <v>806</v>
      </c>
      <c r="M44" s="344">
        <v>752</v>
      </c>
    </row>
    <row r="45" spans="2:13" ht="27.75" customHeight="1" x14ac:dyDescent="0.2">
      <c r="B45" s="1171"/>
      <c r="C45" s="1172"/>
      <c r="D45" s="101"/>
      <c r="E45" s="1175" t="s">
        <v>35</v>
      </c>
      <c r="F45" s="1175"/>
      <c r="G45" s="1175"/>
      <c r="H45" s="1176"/>
      <c r="I45" s="342">
        <v>3095</v>
      </c>
      <c r="J45" s="343">
        <v>2779</v>
      </c>
      <c r="K45" s="343">
        <v>2579</v>
      </c>
      <c r="L45" s="343">
        <v>2416</v>
      </c>
      <c r="M45" s="344">
        <v>2339</v>
      </c>
    </row>
    <row r="46" spans="2:13" ht="27.75" customHeight="1" x14ac:dyDescent="0.2">
      <c r="B46" s="1171"/>
      <c r="C46" s="1172"/>
      <c r="D46" s="102"/>
      <c r="E46" s="1175" t="s">
        <v>36</v>
      </c>
      <c r="F46" s="1175"/>
      <c r="G46" s="1175"/>
      <c r="H46" s="1176"/>
      <c r="I46" s="342">
        <v>3643</v>
      </c>
      <c r="J46" s="343">
        <v>3799</v>
      </c>
      <c r="K46" s="343">
        <v>1748</v>
      </c>
      <c r="L46" s="343">
        <v>750</v>
      </c>
      <c r="M46" s="344">
        <v>1419</v>
      </c>
    </row>
    <row r="47" spans="2:13" ht="27.75" customHeight="1" x14ac:dyDescent="0.2">
      <c r="B47" s="1171"/>
      <c r="C47" s="1172"/>
      <c r="D47" s="103"/>
      <c r="E47" s="1185" t="s">
        <v>37</v>
      </c>
      <c r="F47" s="1186"/>
      <c r="G47" s="1186"/>
      <c r="H47" s="1187"/>
      <c r="I47" s="342" t="s">
        <v>487</v>
      </c>
      <c r="J47" s="343" t="s">
        <v>487</v>
      </c>
      <c r="K47" s="343" t="s">
        <v>487</v>
      </c>
      <c r="L47" s="343" t="s">
        <v>487</v>
      </c>
      <c r="M47" s="344" t="s">
        <v>487</v>
      </c>
    </row>
    <row r="48" spans="2:13" ht="27.75" customHeight="1" x14ac:dyDescent="0.2">
      <c r="B48" s="1171"/>
      <c r="C48" s="1172"/>
      <c r="D48" s="101"/>
      <c r="E48" s="1175" t="s">
        <v>38</v>
      </c>
      <c r="F48" s="1175"/>
      <c r="G48" s="1175"/>
      <c r="H48" s="1176"/>
      <c r="I48" s="342" t="s">
        <v>487</v>
      </c>
      <c r="J48" s="343" t="s">
        <v>487</v>
      </c>
      <c r="K48" s="343" t="s">
        <v>487</v>
      </c>
      <c r="L48" s="343" t="s">
        <v>487</v>
      </c>
      <c r="M48" s="344" t="s">
        <v>487</v>
      </c>
    </row>
    <row r="49" spans="2:13" ht="27.75" customHeight="1" x14ac:dyDescent="0.2">
      <c r="B49" s="1173"/>
      <c r="C49" s="1174"/>
      <c r="D49" s="101"/>
      <c r="E49" s="1175" t="s">
        <v>39</v>
      </c>
      <c r="F49" s="1175"/>
      <c r="G49" s="1175"/>
      <c r="H49" s="1176"/>
      <c r="I49" s="342" t="s">
        <v>487</v>
      </c>
      <c r="J49" s="343" t="s">
        <v>487</v>
      </c>
      <c r="K49" s="343" t="s">
        <v>487</v>
      </c>
      <c r="L49" s="343" t="s">
        <v>487</v>
      </c>
      <c r="M49" s="344" t="s">
        <v>487</v>
      </c>
    </row>
    <row r="50" spans="2:13" ht="27.75" customHeight="1" x14ac:dyDescent="0.2">
      <c r="B50" s="1169" t="s">
        <v>40</v>
      </c>
      <c r="C50" s="1170"/>
      <c r="D50" s="104"/>
      <c r="E50" s="1175" t="s">
        <v>41</v>
      </c>
      <c r="F50" s="1175"/>
      <c r="G50" s="1175"/>
      <c r="H50" s="1176"/>
      <c r="I50" s="342">
        <v>3495</v>
      </c>
      <c r="J50" s="343">
        <v>4250</v>
      </c>
      <c r="K50" s="343">
        <v>4902</v>
      </c>
      <c r="L50" s="343">
        <v>5482</v>
      </c>
      <c r="M50" s="344">
        <v>5221</v>
      </c>
    </row>
    <row r="51" spans="2:13" ht="27.75" customHeight="1" x14ac:dyDescent="0.2">
      <c r="B51" s="1171"/>
      <c r="C51" s="1172"/>
      <c r="D51" s="101"/>
      <c r="E51" s="1175" t="s">
        <v>42</v>
      </c>
      <c r="F51" s="1175"/>
      <c r="G51" s="1175"/>
      <c r="H51" s="1176"/>
      <c r="I51" s="342">
        <v>5145</v>
      </c>
      <c r="J51" s="343">
        <v>4771</v>
      </c>
      <c r="K51" s="343">
        <v>4277</v>
      </c>
      <c r="L51" s="343">
        <v>3783</v>
      </c>
      <c r="M51" s="344">
        <v>3694</v>
      </c>
    </row>
    <row r="52" spans="2:13" ht="27.75" customHeight="1" x14ac:dyDescent="0.2">
      <c r="B52" s="1173"/>
      <c r="C52" s="1174"/>
      <c r="D52" s="101"/>
      <c r="E52" s="1175" t="s">
        <v>43</v>
      </c>
      <c r="F52" s="1175"/>
      <c r="G52" s="1175"/>
      <c r="H52" s="1176"/>
      <c r="I52" s="342">
        <v>19453</v>
      </c>
      <c r="J52" s="343">
        <v>19101</v>
      </c>
      <c r="K52" s="343">
        <v>18535</v>
      </c>
      <c r="L52" s="343">
        <v>17642</v>
      </c>
      <c r="M52" s="344">
        <v>16375</v>
      </c>
    </row>
    <row r="53" spans="2:13" ht="27.75" customHeight="1" thickBot="1" x14ac:dyDescent="0.25">
      <c r="B53" s="1177" t="s">
        <v>19</v>
      </c>
      <c r="C53" s="1178"/>
      <c r="D53" s="105"/>
      <c r="E53" s="1179" t="s">
        <v>44</v>
      </c>
      <c r="F53" s="1179"/>
      <c r="G53" s="1179"/>
      <c r="H53" s="1180"/>
      <c r="I53" s="345">
        <v>8786</v>
      </c>
      <c r="J53" s="346">
        <v>7251</v>
      </c>
      <c r="K53" s="346">
        <v>3959</v>
      </c>
      <c r="L53" s="346">
        <v>1525</v>
      </c>
      <c r="M53" s="347">
        <v>2822</v>
      </c>
    </row>
    <row r="54" spans="2:13" ht="27.75" customHeight="1" x14ac:dyDescent="0.2">
      <c r="B54" s="106"/>
      <c r="C54" s="107"/>
      <c r="D54" s="107"/>
      <c r="E54" s="108"/>
      <c r="F54" s="108"/>
      <c r="G54" s="108"/>
      <c r="H54" s="108"/>
      <c r="I54" s="109"/>
      <c r="J54" s="109"/>
      <c r="K54" s="109"/>
      <c r="L54" s="109"/>
      <c r="M54" s="109"/>
    </row>
    <row r="55" spans="2:13" ht="13.2" x14ac:dyDescent="0.2"/>
  </sheetData>
  <sheetProtection algorithmName="SHA-512" hashValue="Yp35kSkbzwP0hhWFQ/P46K8bNEJYr4aWOBqXalw0uKQQKVEHpnNOueDkMx/1ak7XLmqA35WJAt17FjndhHBETQ==" saltValue="ha8hSkCVlnJFOgXVBK/h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8"/>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45</v>
      </c>
    </row>
    <row r="54" spans="2:8" ht="29.25" customHeight="1" thickBot="1" x14ac:dyDescent="0.3">
      <c r="B54" s="111" t="s">
        <v>1</v>
      </c>
      <c r="C54" s="112"/>
      <c r="D54" s="112"/>
      <c r="E54" s="113" t="s">
        <v>2</v>
      </c>
      <c r="F54" s="114" t="s">
        <v>527</v>
      </c>
      <c r="G54" s="114" t="s">
        <v>528</v>
      </c>
      <c r="H54" s="115" t="s">
        <v>529</v>
      </c>
    </row>
    <row r="55" spans="2:8" ht="52.5" customHeight="1" x14ac:dyDescent="0.2">
      <c r="B55" s="116"/>
      <c r="C55" s="1196" t="s">
        <v>46</v>
      </c>
      <c r="D55" s="1196"/>
      <c r="E55" s="1197"/>
      <c r="F55" s="117">
        <v>1922</v>
      </c>
      <c r="G55" s="117">
        <v>2517</v>
      </c>
      <c r="H55" s="118">
        <v>2413</v>
      </c>
    </row>
    <row r="56" spans="2:8" ht="52.5" customHeight="1" x14ac:dyDescent="0.2">
      <c r="B56" s="119"/>
      <c r="C56" s="1198" t="s">
        <v>47</v>
      </c>
      <c r="D56" s="1198"/>
      <c r="E56" s="1199"/>
      <c r="F56" s="120">
        <v>0</v>
      </c>
      <c r="G56" s="120">
        <v>0</v>
      </c>
      <c r="H56" s="121">
        <v>0</v>
      </c>
    </row>
    <row r="57" spans="2:8" ht="53.25" customHeight="1" x14ac:dyDescent="0.2">
      <c r="B57" s="119"/>
      <c r="C57" s="1200" t="s">
        <v>48</v>
      </c>
      <c r="D57" s="1200"/>
      <c r="E57" s="1201"/>
      <c r="F57" s="122">
        <v>4261</v>
      </c>
      <c r="G57" s="122">
        <v>4102</v>
      </c>
      <c r="H57" s="123">
        <v>3936</v>
      </c>
    </row>
    <row r="58" spans="2:8" ht="45.75" customHeight="1" x14ac:dyDescent="0.2">
      <c r="B58" s="124"/>
      <c r="C58" s="1188" t="s">
        <v>562</v>
      </c>
      <c r="D58" s="1189"/>
      <c r="E58" s="1190"/>
      <c r="F58" s="125">
        <v>3624</v>
      </c>
      <c r="G58" s="125">
        <v>3459</v>
      </c>
      <c r="H58" s="126">
        <v>3294</v>
      </c>
    </row>
    <row r="59" spans="2:8" ht="45.75" customHeight="1" x14ac:dyDescent="0.2">
      <c r="B59" s="124"/>
      <c r="C59" s="1188" t="s">
        <v>563</v>
      </c>
      <c r="D59" s="1189"/>
      <c r="E59" s="1190"/>
      <c r="F59" s="125">
        <v>331</v>
      </c>
      <c r="G59" s="125">
        <v>327</v>
      </c>
      <c r="H59" s="126">
        <v>313</v>
      </c>
    </row>
    <row r="60" spans="2:8" ht="45.75" customHeight="1" x14ac:dyDescent="0.2">
      <c r="B60" s="124"/>
      <c r="C60" s="1188" t="s">
        <v>564</v>
      </c>
      <c r="D60" s="1189"/>
      <c r="E60" s="1190"/>
      <c r="F60" s="125">
        <v>193</v>
      </c>
      <c r="G60" s="125">
        <v>195</v>
      </c>
      <c r="H60" s="126">
        <v>197</v>
      </c>
    </row>
    <row r="61" spans="2:8" ht="45.75" customHeight="1" x14ac:dyDescent="0.2">
      <c r="B61" s="124"/>
      <c r="C61" s="1188" t="s">
        <v>565</v>
      </c>
      <c r="D61" s="1189"/>
      <c r="E61" s="1190"/>
      <c r="F61" s="125">
        <v>87</v>
      </c>
      <c r="G61" s="125">
        <v>87</v>
      </c>
      <c r="H61" s="126">
        <v>87</v>
      </c>
    </row>
    <row r="62" spans="2:8" ht="45.75" customHeight="1" thickBot="1" x14ac:dyDescent="0.25">
      <c r="B62" s="127"/>
      <c r="C62" s="1191" t="s">
        <v>566</v>
      </c>
      <c r="D62" s="1192"/>
      <c r="E62" s="1193"/>
      <c r="F62" s="128">
        <v>21</v>
      </c>
      <c r="G62" s="128">
        <v>28</v>
      </c>
      <c r="H62" s="129">
        <v>40</v>
      </c>
    </row>
    <row r="63" spans="2:8" ht="52.5" customHeight="1" thickBot="1" x14ac:dyDescent="0.25">
      <c r="B63" s="130"/>
      <c r="C63" s="1194" t="s">
        <v>49</v>
      </c>
      <c r="D63" s="1194"/>
      <c r="E63" s="1195"/>
      <c r="F63" s="131">
        <v>6184</v>
      </c>
      <c r="G63" s="131">
        <v>6619</v>
      </c>
      <c r="H63" s="132">
        <v>6349</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row r="83" s="1" customFormat="1" ht="13.5" hidden="1" customHeight="1" x14ac:dyDescent="0.2"/>
    <row r="84" s="1" customFormat="1" ht="13.5" hidden="1" customHeight="1" x14ac:dyDescent="0.2"/>
    <row r="85" s="1" customFormat="1" ht="13.5" hidden="1" customHeight="1" x14ac:dyDescent="0.2"/>
    <row r="86" s="1" customFormat="1" ht="13.5" hidden="1" customHeight="1" x14ac:dyDescent="0.2"/>
    <row r="87" s="1" customFormat="1" ht="13.5" hidden="1" customHeight="1" x14ac:dyDescent="0.2"/>
    <row r="88" s="1" customFormat="1" ht="13.5" hidden="1" customHeight="1" x14ac:dyDescent="0.2"/>
  </sheetData>
  <sheetProtection algorithmName="SHA-512" hashValue="YQgkbWXw0CuI8olV16owyUt29nRr7F0SQWl5Wz7YyYAA5isPSji4Akvvc5JhKgkenpZXEDSjGAuHtW27/iFa3A==" saltValue="fnOsthSzZ/MrgUuG9ljH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50</v>
      </c>
      <c r="E2" s="144"/>
      <c r="F2" s="145" t="s">
        <v>524</v>
      </c>
      <c r="G2" s="146"/>
      <c r="H2" s="147"/>
    </row>
    <row r="3" spans="1:8" x14ac:dyDescent="0.2">
      <c r="A3" s="143" t="s">
        <v>517</v>
      </c>
      <c r="B3" s="148"/>
      <c r="C3" s="149"/>
      <c r="D3" s="150">
        <v>15060</v>
      </c>
      <c r="E3" s="151"/>
      <c r="F3" s="152">
        <v>70166</v>
      </c>
      <c r="G3" s="153"/>
      <c r="H3" s="154"/>
    </row>
    <row r="4" spans="1:8" x14ac:dyDescent="0.2">
      <c r="A4" s="155"/>
      <c r="B4" s="156"/>
      <c r="C4" s="157"/>
      <c r="D4" s="158">
        <v>8111</v>
      </c>
      <c r="E4" s="159"/>
      <c r="F4" s="160">
        <v>36115</v>
      </c>
      <c r="G4" s="161"/>
      <c r="H4" s="162"/>
    </row>
    <row r="5" spans="1:8" x14ac:dyDescent="0.2">
      <c r="A5" s="143" t="s">
        <v>519</v>
      </c>
      <c r="B5" s="148"/>
      <c r="C5" s="149"/>
      <c r="D5" s="150">
        <v>13750</v>
      </c>
      <c r="E5" s="151"/>
      <c r="F5" s="152">
        <v>70329</v>
      </c>
      <c r="G5" s="153"/>
      <c r="H5" s="154"/>
    </row>
    <row r="6" spans="1:8" x14ac:dyDescent="0.2">
      <c r="A6" s="155"/>
      <c r="B6" s="156"/>
      <c r="C6" s="157"/>
      <c r="D6" s="158">
        <v>7258</v>
      </c>
      <c r="E6" s="159"/>
      <c r="F6" s="160">
        <v>39403</v>
      </c>
      <c r="G6" s="161"/>
      <c r="H6" s="162"/>
    </row>
    <row r="7" spans="1:8" x14ac:dyDescent="0.2">
      <c r="A7" s="143" t="s">
        <v>520</v>
      </c>
      <c r="B7" s="148"/>
      <c r="C7" s="149"/>
      <c r="D7" s="150">
        <v>15323</v>
      </c>
      <c r="E7" s="151"/>
      <c r="F7" s="152">
        <v>45945</v>
      </c>
      <c r="G7" s="153"/>
      <c r="H7" s="154"/>
    </row>
    <row r="8" spans="1:8" x14ac:dyDescent="0.2">
      <c r="A8" s="155"/>
      <c r="B8" s="156"/>
      <c r="C8" s="157"/>
      <c r="D8" s="158">
        <v>7006</v>
      </c>
      <c r="E8" s="159"/>
      <c r="F8" s="160">
        <v>25180</v>
      </c>
      <c r="G8" s="161"/>
      <c r="H8" s="162"/>
    </row>
    <row r="9" spans="1:8" x14ac:dyDescent="0.2">
      <c r="A9" s="143" t="s">
        <v>521</v>
      </c>
      <c r="B9" s="148"/>
      <c r="C9" s="149"/>
      <c r="D9" s="150">
        <v>10061</v>
      </c>
      <c r="E9" s="151"/>
      <c r="F9" s="152">
        <v>44475</v>
      </c>
      <c r="G9" s="153"/>
      <c r="H9" s="154"/>
    </row>
    <row r="10" spans="1:8" x14ac:dyDescent="0.2">
      <c r="A10" s="155"/>
      <c r="B10" s="156"/>
      <c r="C10" s="157"/>
      <c r="D10" s="158">
        <v>6128</v>
      </c>
      <c r="E10" s="159"/>
      <c r="F10" s="160">
        <v>24780</v>
      </c>
      <c r="G10" s="161"/>
      <c r="H10" s="162"/>
    </row>
    <row r="11" spans="1:8" x14ac:dyDescent="0.2">
      <c r="A11" s="143" t="s">
        <v>522</v>
      </c>
      <c r="B11" s="148"/>
      <c r="C11" s="149"/>
      <c r="D11" s="150">
        <v>31137</v>
      </c>
      <c r="E11" s="151"/>
      <c r="F11" s="152">
        <v>45982</v>
      </c>
      <c r="G11" s="153"/>
      <c r="H11" s="154"/>
    </row>
    <row r="12" spans="1:8" x14ac:dyDescent="0.2">
      <c r="A12" s="155"/>
      <c r="B12" s="156"/>
      <c r="C12" s="163"/>
      <c r="D12" s="158">
        <v>10224</v>
      </c>
      <c r="E12" s="159"/>
      <c r="F12" s="160">
        <v>25583</v>
      </c>
      <c r="G12" s="161"/>
      <c r="H12" s="162"/>
    </row>
    <row r="13" spans="1:8" x14ac:dyDescent="0.2">
      <c r="A13" s="143"/>
      <c r="B13" s="148"/>
      <c r="C13" s="149"/>
      <c r="D13" s="150">
        <v>17066</v>
      </c>
      <c r="E13" s="151"/>
      <c r="F13" s="152">
        <v>55379</v>
      </c>
      <c r="G13" s="164"/>
      <c r="H13" s="154"/>
    </row>
    <row r="14" spans="1:8" x14ac:dyDescent="0.2">
      <c r="A14" s="155"/>
      <c r="B14" s="156"/>
      <c r="C14" s="157"/>
      <c r="D14" s="158">
        <v>7745</v>
      </c>
      <c r="E14" s="159"/>
      <c r="F14" s="160">
        <v>30212</v>
      </c>
      <c r="G14" s="161"/>
      <c r="H14" s="162"/>
    </row>
    <row r="17" spans="1:11" x14ac:dyDescent="0.2">
      <c r="A17" s="139" t="s">
        <v>51</v>
      </c>
    </row>
    <row r="18" spans="1:11" x14ac:dyDescent="0.2">
      <c r="A18" s="165"/>
      <c r="B18" s="165" t="str">
        <f>実質収支比率等に係る経年分析!F$46</f>
        <v>R01</v>
      </c>
      <c r="C18" s="165" t="str">
        <f>実質収支比率等に係る経年分析!G$46</f>
        <v>R02</v>
      </c>
      <c r="D18" s="165" t="str">
        <f>実質収支比率等に係る経年分析!H$46</f>
        <v>R03</v>
      </c>
      <c r="E18" s="165" t="str">
        <f>実質収支比率等に係る経年分析!I$46</f>
        <v>R04</v>
      </c>
      <c r="F18" s="165" t="str">
        <f>実質収支比率等に係る経年分析!J$46</f>
        <v>R05</v>
      </c>
    </row>
    <row r="19" spans="1:11" x14ac:dyDescent="0.2">
      <c r="A19" s="165" t="s">
        <v>52</v>
      </c>
      <c r="B19" s="165">
        <f>ROUND(VALUE(SUBSTITUTE(実質収支比率等に係る経年分析!F$48,"▲","-")),2)</f>
        <v>2.61</v>
      </c>
      <c r="C19" s="165">
        <f>ROUND(VALUE(SUBSTITUTE(実質収支比率等に係る経年分析!G$48,"▲","-")),2)</f>
        <v>6.02</v>
      </c>
      <c r="D19" s="165">
        <f>ROUND(VALUE(SUBSTITUTE(実質収支比率等に係る経年分析!H$48,"▲","-")),2)</f>
        <v>9.3000000000000007</v>
      </c>
      <c r="E19" s="165">
        <f>ROUND(VALUE(SUBSTITUTE(実質収支比率等に係る経年分析!I$48,"▲","-")),2)</f>
        <v>7.58</v>
      </c>
      <c r="F19" s="165">
        <f>ROUND(VALUE(SUBSTITUTE(実質収支比率等に係る経年分析!J$48,"▲","-")),2)</f>
        <v>4.4000000000000004</v>
      </c>
    </row>
    <row r="20" spans="1:11" x14ac:dyDescent="0.2">
      <c r="A20" s="165" t="s">
        <v>53</v>
      </c>
      <c r="B20" s="165">
        <f>ROUND(VALUE(SUBSTITUTE(実質収支比率等に係る経年分析!F$47,"▲","-")),2)</f>
        <v>11.05</v>
      </c>
      <c r="C20" s="165">
        <f>ROUND(VALUE(SUBSTITUTE(実質収支比率等に係る経年分析!G$47,"▲","-")),2)</f>
        <v>11.6</v>
      </c>
      <c r="D20" s="165">
        <f>ROUND(VALUE(SUBSTITUTE(実質収支比率等に係る経年分析!H$47,"▲","-")),2)</f>
        <v>14.08</v>
      </c>
      <c r="E20" s="165">
        <f>ROUND(VALUE(SUBSTITUTE(実質収支比率等に係る経年分析!I$47,"▲","-")),2)</f>
        <v>18.88</v>
      </c>
      <c r="F20" s="165">
        <f>ROUND(VALUE(SUBSTITUTE(実質収支比率等に係る経年分析!J$47,"▲","-")),2)</f>
        <v>17.86</v>
      </c>
    </row>
    <row r="21" spans="1:11" x14ac:dyDescent="0.2">
      <c r="A21" s="165" t="s">
        <v>54</v>
      </c>
      <c r="B21" s="165">
        <f>IF(ISNUMBER(VALUE(SUBSTITUTE(実質収支比率等に係る経年分析!F$49,"▲","-"))),ROUND(VALUE(SUBSTITUTE(実質収支比率等に係る経年分析!F$49,"▲","-")),2),NA())</f>
        <v>-2.34</v>
      </c>
      <c r="C21" s="165">
        <f>IF(ISNUMBER(VALUE(SUBSTITUTE(実質収支比率等に係る経年分析!G$49,"▲","-"))),ROUND(VALUE(SUBSTITUTE(実質収支比率等に係る経年分析!G$49,"▲","-")),2),NA())</f>
        <v>3.15</v>
      </c>
      <c r="D21" s="165">
        <f>IF(ISNUMBER(VALUE(SUBSTITUTE(実質収支比率等に係る経年分析!H$49,"▲","-"))),ROUND(VALUE(SUBSTITUTE(実質収支比率等に係る経年分析!H$49,"▲","-")),2),NA())</f>
        <v>3.71</v>
      </c>
      <c r="E21" s="165">
        <f>IF(ISNUMBER(VALUE(SUBSTITUTE(実質収支比率等に係る経年分析!I$49,"▲","-"))),ROUND(VALUE(SUBSTITUTE(実質収支比率等に係る経年分析!I$49,"▲","-")),2),NA())</f>
        <v>-2.2799999999999998</v>
      </c>
      <c r="F21" s="165">
        <f>IF(ISNUMBER(VALUE(SUBSTITUTE(実質収支比率等に係る経年分析!J$49,"▲","-"))),ROUND(VALUE(SUBSTITUTE(実質収支比率等に係る経年分析!J$49,"▲","-")),2),NA())</f>
        <v>-8.2899999999999991</v>
      </c>
    </row>
    <row r="24" spans="1:11" x14ac:dyDescent="0.2">
      <c r="A24" s="139" t="s">
        <v>55</v>
      </c>
    </row>
    <row r="25" spans="1:11" x14ac:dyDescent="0.2">
      <c r="A25" s="166"/>
      <c r="B25" s="166" t="str">
        <f>連結実質赤字比率に係る赤字・黒字の構成分析!F$33</f>
        <v>R01</v>
      </c>
      <c r="C25" s="166"/>
      <c r="D25" s="166" t="str">
        <f>連結実質赤字比率に係る赤字・黒字の構成分析!G$33</f>
        <v>R02</v>
      </c>
      <c r="E25" s="166"/>
      <c r="F25" s="166" t="str">
        <f>連結実質赤字比率に係る赤字・黒字の構成分析!H$33</f>
        <v>R03</v>
      </c>
      <c r="G25" s="166"/>
      <c r="H25" s="166" t="str">
        <f>連結実質赤字比率に係る赤字・黒字の構成分析!I$33</f>
        <v>R04</v>
      </c>
      <c r="I25" s="166"/>
      <c r="J25" s="166" t="str">
        <f>連結実質赤字比率に係る赤字・黒字の構成分析!J$33</f>
        <v>R05</v>
      </c>
      <c r="K25" s="166"/>
    </row>
    <row r="26" spans="1:11" x14ac:dyDescent="0.2">
      <c r="A26" s="166"/>
      <c r="B26" s="166" t="s">
        <v>56</v>
      </c>
      <c r="C26" s="166" t="s">
        <v>57</v>
      </c>
      <c r="D26" s="166" t="s">
        <v>56</v>
      </c>
      <c r="E26" s="166" t="s">
        <v>57</v>
      </c>
      <c r="F26" s="166" t="s">
        <v>56</v>
      </c>
      <c r="G26" s="166" t="s">
        <v>57</v>
      </c>
      <c r="H26" s="166" t="s">
        <v>56</v>
      </c>
      <c r="I26" s="166" t="s">
        <v>57</v>
      </c>
      <c r="J26" s="166" t="s">
        <v>56</v>
      </c>
      <c r="K26" s="166" t="s">
        <v>57</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0.14000000000000001</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東金市病院事業特別会計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東金市介護保険事業特別会計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0.35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0.26</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0.09</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0.08</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0.03</v>
      </c>
    </row>
    <row r="32" spans="1:11" x14ac:dyDescent="0.2">
      <c r="A32" s="166" t="str">
        <f>IF(連結実質赤字比率に係る赤字・黒字の構成分析!C$38="",NA(),連結実質赤字比率に係る赤字・黒字の構成分析!C$38)</f>
        <v>東金市後期高齢者医療特別会計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0.04</v>
      </c>
    </row>
    <row r="33" spans="1:16" x14ac:dyDescent="0.2">
      <c r="A33" s="166" t="str">
        <f>IF(連結実質赤字比率に係る赤字・黒字の構成分析!C$37="",NA(),連結実質赤字比率に係る赤字・黒字の構成分析!C$37)</f>
        <v>東金市国民健康保険事業特別会計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1.1100000000000001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0.97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0.67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0.38</v>
      </c>
    </row>
    <row r="34" spans="1:16" x14ac:dyDescent="0.2">
      <c r="A34" s="166" t="str">
        <f>IF(連結実質赤字比率に係る赤字・黒字の構成分析!C$36="",NA(),連結実質赤字比率に係る赤字・黒字の構成分析!C$36)</f>
        <v>東金市下水道事業会計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0.41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0.56999999999999995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0.79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0.84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0.87</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2.61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6.01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9.2899999999999991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7.57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4.3899999999999997</v>
      </c>
    </row>
    <row r="36" spans="1:16" x14ac:dyDescent="0.2">
      <c r="A36" s="166" t="str">
        <f>IF(連結実質赤字比率に係る赤字・黒字の構成分析!C$34="",NA(),連結実質赤字比率に係る赤字・黒字の構成分析!C$34)</f>
        <v>東金市ガス事業会計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8.98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11.41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10.58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10.87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10.55</v>
      </c>
    </row>
    <row r="39" spans="1:16" x14ac:dyDescent="0.2">
      <c r="A39" s="139" t="s">
        <v>58</v>
      </c>
    </row>
    <row r="40" spans="1:16" x14ac:dyDescent="0.2">
      <c r="A40" s="167"/>
      <c r="B40" s="167" t="str">
        <f>'実質公債費比率（分子）の構造'!K$44</f>
        <v>R01</v>
      </c>
      <c r="C40" s="167"/>
      <c r="D40" s="167"/>
      <c r="E40" s="167" t="str">
        <f>'実質公債費比率（分子）の構造'!L$44</f>
        <v>R02</v>
      </c>
      <c r="F40" s="167"/>
      <c r="G40" s="167"/>
      <c r="H40" s="167" t="str">
        <f>'実質公債費比率（分子）の構造'!M$44</f>
        <v>R03</v>
      </c>
      <c r="I40" s="167"/>
      <c r="J40" s="167"/>
      <c r="K40" s="167" t="str">
        <f>'実質公債費比率（分子）の構造'!N$44</f>
        <v>R04</v>
      </c>
      <c r="L40" s="167"/>
      <c r="M40" s="167"/>
      <c r="N40" s="167" t="str">
        <f>'実質公債費比率（分子）の構造'!O$44</f>
        <v>R05</v>
      </c>
      <c r="O40" s="167"/>
      <c r="P40" s="167"/>
    </row>
    <row r="41" spans="1:16" x14ac:dyDescent="0.2">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2">
      <c r="A42" s="167" t="s">
        <v>61</v>
      </c>
      <c r="B42" s="167"/>
      <c r="C42" s="167"/>
      <c r="D42" s="167">
        <f>'実質公債費比率（分子）の構造'!K$52</f>
        <v>2323</v>
      </c>
      <c r="E42" s="167"/>
      <c r="F42" s="167"/>
      <c r="G42" s="167">
        <f>'実質公債費比率（分子）の構造'!L$52</f>
        <v>2285</v>
      </c>
      <c r="H42" s="167"/>
      <c r="I42" s="167"/>
      <c r="J42" s="167">
        <f>'実質公債費比率（分子）の構造'!M$52</f>
        <v>2275</v>
      </c>
      <c r="K42" s="167"/>
      <c r="L42" s="167"/>
      <c r="M42" s="167">
        <f>'実質公債費比率（分子）の構造'!N$52</f>
        <v>2278</v>
      </c>
      <c r="N42" s="167"/>
      <c r="O42" s="167"/>
      <c r="P42" s="167">
        <f>'実質公債費比率（分子）の構造'!O$52</f>
        <v>2187</v>
      </c>
    </row>
    <row r="43" spans="1:16" x14ac:dyDescent="0.2">
      <c r="A43" s="167" t="s">
        <v>16</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62</v>
      </c>
      <c r="B44" s="167">
        <f>'実質公債費比率（分子）の構造'!K$50</f>
        <v>41</v>
      </c>
      <c r="C44" s="167"/>
      <c r="D44" s="167"/>
      <c r="E44" s="167">
        <f>'実質公債費比率（分子）の構造'!L$50</f>
        <v>11</v>
      </c>
      <c r="F44" s="167"/>
      <c r="G44" s="167"/>
      <c r="H44" s="167">
        <f>'実質公債費比率（分子）の構造'!M$50</f>
        <v>8</v>
      </c>
      <c r="I44" s="167"/>
      <c r="J44" s="167"/>
      <c r="K44" s="167">
        <f>'実質公債費比率（分子）の構造'!N$50</f>
        <v>0</v>
      </c>
      <c r="L44" s="167"/>
      <c r="M44" s="167"/>
      <c r="N44" s="167">
        <f>'実質公債費比率（分子）の構造'!O$50</f>
        <v>0</v>
      </c>
      <c r="O44" s="167"/>
      <c r="P44" s="167"/>
    </row>
    <row r="45" spans="1:16" x14ac:dyDescent="0.2">
      <c r="A45" s="167" t="s">
        <v>63</v>
      </c>
      <c r="B45" s="167">
        <f>'実質公債費比率（分子）の構造'!K$49</f>
        <v>75</v>
      </c>
      <c r="C45" s="167"/>
      <c r="D45" s="167"/>
      <c r="E45" s="167">
        <f>'実質公債費比率（分子）の構造'!L$49</f>
        <v>95</v>
      </c>
      <c r="F45" s="167"/>
      <c r="G45" s="167"/>
      <c r="H45" s="167">
        <f>'実質公債費比率（分子）の構造'!M$49</f>
        <v>92</v>
      </c>
      <c r="I45" s="167"/>
      <c r="J45" s="167"/>
      <c r="K45" s="167">
        <f>'実質公債費比率（分子）の構造'!N$49</f>
        <v>102</v>
      </c>
      <c r="L45" s="167"/>
      <c r="M45" s="167"/>
      <c r="N45" s="167">
        <f>'実質公債費比率（分子）の構造'!O$49</f>
        <v>92</v>
      </c>
      <c r="O45" s="167"/>
      <c r="P45" s="167"/>
    </row>
    <row r="46" spans="1:16" x14ac:dyDescent="0.2">
      <c r="A46" s="167" t="s">
        <v>64</v>
      </c>
      <c r="B46" s="167">
        <f>'実質公債費比率（分子）の構造'!K$48</f>
        <v>710</v>
      </c>
      <c r="C46" s="167"/>
      <c r="D46" s="167"/>
      <c r="E46" s="167">
        <f>'実質公債費比率（分子）の構造'!L$48</f>
        <v>643</v>
      </c>
      <c r="F46" s="167"/>
      <c r="G46" s="167"/>
      <c r="H46" s="167">
        <f>'実質公債費比率（分子）の構造'!M$48</f>
        <v>693</v>
      </c>
      <c r="I46" s="167"/>
      <c r="J46" s="167"/>
      <c r="K46" s="167">
        <f>'実質公債費比率（分子）の構造'!N$48</f>
        <v>666</v>
      </c>
      <c r="L46" s="167"/>
      <c r="M46" s="167"/>
      <c r="N46" s="167">
        <f>'実質公債費比率（分子）の構造'!O$48</f>
        <v>601</v>
      </c>
      <c r="O46" s="167"/>
      <c r="P46" s="167"/>
    </row>
    <row r="47" spans="1:16" x14ac:dyDescent="0.2">
      <c r="A47" s="167" t="s">
        <v>12</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65</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66</v>
      </c>
      <c r="B49" s="167">
        <f>'実質公債費比率（分子）の構造'!K$45</f>
        <v>1875</v>
      </c>
      <c r="C49" s="167"/>
      <c r="D49" s="167"/>
      <c r="E49" s="167">
        <f>'実質公債費比率（分子）の構造'!L$45</f>
        <v>1860</v>
      </c>
      <c r="F49" s="167"/>
      <c r="G49" s="167"/>
      <c r="H49" s="167">
        <f>'実質公債費比率（分子）の構造'!M$45</f>
        <v>1875</v>
      </c>
      <c r="I49" s="167"/>
      <c r="J49" s="167"/>
      <c r="K49" s="167">
        <f>'実質公債費比率（分子）の構造'!N$45</f>
        <v>1893</v>
      </c>
      <c r="L49" s="167"/>
      <c r="M49" s="167"/>
      <c r="N49" s="167">
        <f>'実質公債費比率（分子）の構造'!O$45</f>
        <v>1839</v>
      </c>
      <c r="O49" s="167"/>
      <c r="P49" s="167"/>
    </row>
    <row r="50" spans="1:16" x14ac:dyDescent="0.2">
      <c r="A50" s="167" t="s">
        <v>67</v>
      </c>
      <c r="B50" s="167" t="e">
        <f>NA()</f>
        <v>#N/A</v>
      </c>
      <c r="C50" s="167">
        <f>IF(ISNUMBER('実質公債費比率（分子）の構造'!K$53),'実質公債費比率（分子）の構造'!K$53,NA())</f>
        <v>378</v>
      </c>
      <c r="D50" s="167" t="e">
        <f>NA()</f>
        <v>#N/A</v>
      </c>
      <c r="E50" s="167" t="e">
        <f>NA()</f>
        <v>#N/A</v>
      </c>
      <c r="F50" s="167">
        <f>IF(ISNUMBER('実質公債費比率（分子）の構造'!L$53),'実質公債費比率（分子）の構造'!L$53,NA())</f>
        <v>324</v>
      </c>
      <c r="G50" s="167" t="e">
        <f>NA()</f>
        <v>#N/A</v>
      </c>
      <c r="H50" s="167" t="e">
        <f>NA()</f>
        <v>#N/A</v>
      </c>
      <c r="I50" s="167">
        <f>IF(ISNUMBER('実質公債費比率（分子）の構造'!M$53),'実質公債費比率（分子）の構造'!M$53,NA())</f>
        <v>393</v>
      </c>
      <c r="J50" s="167" t="e">
        <f>NA()</f>
        <v>#N/A</v>
      </c>
      <c r="K50" s="167" t="e">
        <f>NA()</f>
        <v>#N/A</v>
      </c>
      <c r="L50" s="167">
        <f>IF(ISNUMBER('実質公債費比率（分子）の構造'!N$53),'実質公債費比率（分子）の構造'!N$53,NA())</f>
        <v>383</v>
      </c>
      <c r="M50" s="167" t="e">
        <f>NA()</f>
        <v>#N/A</v>
      </c>
      <c r="N50" s="167" t="e">
        <f>NA()</f>
        <v>#N/A</v>
      </c>
      <c r="O50" s="167">
        <f>IF(ISNUMBER('実質公債費比率（分子）の構造'!O$53),'実質公債費比率（分子）の構造'!O$53,NA())</f>
        <v>345</v>
      </c>
      <c r="P50" s="167" t="e">
        <f>NA()</f>
        <v>#N/A</v>
      </c>
    </row>
    <row r="53" spans="1:16" x14ac:dyDescent="0.2">
      <c r="A53" s="139" t="s">
        <v>68</v>
      </c>
    </row>
    <row r="54" spans="1:16" x14ac:dyDescent="0.2">
      <c r="A54" s="166"/>
      <c r="B54" s="166" t="str">
        <f>'将来負担比率（分子）の構造'!I$40</f>
        <v>R01</v>
      </c>
      <c r="C54" s="166"/>
      <c r="D54" s="166"/>
      <c r="E54" s="166" t="str">
        <f>'将来負担比率（分子）の構造'!J$40</f>
        <v>R02</v>
      </c>
      <c r="F54" s="166"/>
      <c r="G54" s="166"/>
      <c r="H54" s="166" t="str">
        <f>'将来負担比率（分子）の構造'!K$40</f>
        <v>R03</v>
      </c>
      <c r="I54" s="166"/>
      <c r="J54" s="166"/>
      <c r="K54" s="166" t="str">
        <f>'将来負担比率（分子）の構造'!L$40</f>
        <v>R04</v>
      </c>
      <c r="L54" s="166"/>
      <c r="M54" s="166"/>
      <c r="N54" s="166" t="str">
        <f>'将来負担比率（分子）の構造'!M$40</f>
        <v>R05</v>
      </c>
      <c r="O54" s="166"/>
      <c r="P54" s="166"/>
    </row>
    <row r="55" spans="1:16" x14ac:dyDescent="0.2">
      <c r="A55" s="166"/>
      <c r="B55" s="166" t="s">
        <v>69</v>
      </c>
      <c r="C55" s="166"/>
      <c r="D55" s="166" t="s">
        <v>70</v>
      </c>
      <c r="E55" s="166" t="s">
        <v>69</v>
      </c>
      <c r="F55" s="166"/>
      <c r="G55" s="166" t="s">
        <v>70</v>
      </c>
      <c r="H55" s="166" t="s">
        <v>69</v>
      </c>
      <c r="I55" s="166"/>
      <c r="J55" s="166" t="s">
        <v>70</v>
      </c>
      <c r="K55" s="166" t="s">
        <v>69</v>
      </c>
      <c r="L55" s="166"/>
      <c r="M55" s="166" t="s">
        <v>70</v>
      </c>
      <c r="N55" s="166" t="s">
        <v>69</v>
      </c>
      <c r="O55" s="166"/>
      <c r="P55" s="166" t="s">
        <v>70</v>
      </c>
    </row>
    <row r="56" spans="1:16" x14ac:dyDescent="0.2">
      <c r="A56" s="166" t="s">
        <v>43</v>
      </c>
      <c r="B56" s="166"/>
      <c r="C56" s="166"/>
      <c r="D56" s="166">
        <f>'将来負担比率（分子）の構造'!I$52</f>
        <v>19453</v>
      </c>
      <c r="E56" s="166"/>
      <c r="F56" s="166"/>
      <c r="G56" s="166">
        <f>'将来負担比率（分子）の構造'!J$52</f>
        <v>19101</v>
      </c>
      <c r="H56" s="166"/>
      <c r="I56" s="166"/>
      <c r="J56" s="166">
        <f>'将来負担比率（分子）の構造'!K$52</f>
        <v>18535</v>
      </c>
      <c r="K56" s="166"/>
      <c r="L56" s="166"/>
      <c r="M56" s="166">
        <f>'将来負担比率（分子）の構造'!L$52</f>
        <v>17642</v>
      </c>
      <c r="N56" s="166"/>
      <c r="O56" s="166"/>
      <c r="P56" s="166">
        <f>'将来負担比率（分子）の構造'!M$52</f>
        <v>16375</v>
      </c>
    </row>
    <row r="57" spans="1:16" x14ac:dyDescent="0.2">
      <c r="A57" s="166" t="s">
        <v>42</v>
      </c>
      <c r="B57" s="166"/>
      <c r="C57" s="166"/>
      <c r="D57" s="166">
        <f>'将来負担比率（分子）の構造'!I$51</f>
        <v>5145</v>
      </c>
      <c r="E57" s="166"/>
      <c r="F57" s="166"/>
      <c r="G57" s="166">
        <f>'将来負担比率（分子）の構造'!J$51</f>
        <v>4771</v>
      </c>
      <c r="H57" s="166"/>
      <c r="I57" s="166"/>
      <c r="J57" s="166">
        <f>'将来負担比率（分子）の構造'!K$51</f>
        <v>4277</v>
      </c>
      <c r="K57" s="166"/>
      <c r="L57" s="166"/>
      <c r="M57" s="166">
        <f>'将来負担比率（分子）の構造'!L$51</f>
        <v>3783</v>
      </c>
      <c r="N57" s="166"/>
      <c r="O57" s="166"/>
      <c r="P57" s="166">
        <f>'将来負担比率（分子）の構造'!M$51</f>
        <v>3694</v>
      </c>
    </row>
    <row r="58" spans="1:16" x14ac:dyDescent="0.2">
      <c r="A58" s="166" t="s">
        <v>41</v>
      </c>
      <c r="B58" s="166"/>
      <c r="C58" s="166"/>
      <c r="D58" s="166">
        <f>'将来負担比率（分子）の構造'!I$50</f>
        <v>3495</v>
      </c>
      <c r="E58" s="166"/>
      <c r="F58" s="166"/>
      <c r="G58" s="166">
        <f>'将来負担比率（分子）の構造'!J$50</f>
        <v>4250</v>
      </c>
      <c r="H58" s="166"/>
      <c r="I58" s="166"/>
      <c r="J58" s="166">
        <f>'将来負担比率（分子）の構造'!K$50</f>
        <v>4902</v>
      </c>
      <c r="K58" s="166"/>
      <c r="L58" s="166"/>
      <c r="M58" s="166">
        <f>'将来負担比率（分子）の構造'!L$50</f>
        <v>5482</v>
      </c>
      <c r="N58" s="166"/>
      <c r="O58" s="166"/>
      <c r="P58" s="166">
        <f>'将来負担比率（分子）の構造'!M$50</f>
        <v>5221</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3643</v>
      </c>
      <c r="C61" s="166"/>
      <c r="D61" s="166"/>
      <c r="E61" s="166">
        <f>'将来負担比率（分子）の構造'!J$46</f>
        <v>3799</v>
      </c>
      <c r="F61" s="166"/>
      <c r="G61" s="166"/>
      <c r="H61" s="166">
        <f>'将来負担比率（分子）の構造'!K$46</f>
        <v>1748</v>
      </c>
      <c r="I61" s="166"/>
      <c r="J61" s="166"/>
      <c r="K61" s="166">
        <f>'将来負担比率（分子）の構造'!L$46</f>
        <v>750</v>
      </c>
      <c r="L61" s="166"/>
      <c r="M61" s="166"/>
      <c r="N61" s="166">
        <f>'将来負担比率（分子）の構造'!M$46</f>
        <v>1419</v>
      </c>
      <c r="O61" s="166"/>
      <c r="P61" s="166"/>
    </row>
    <row r="62" spans="1:16" x14ac:dyDescent="0.2">
      <c r="A62" s="166" t="s">
        <v>35</v>
      </c>
      <c r="B62" s="166">
        <f>'将来負担比率（分子）の構造'!I$45</f>
        <v>3095</v>
      </c>
      <c r="C62" s="166"/>
      <c r="D62" s="166"/>
      <c r="E62" s="166">
        <f>'将来負担比率（分子）の構造'!J$45</f>
        <v>2779</v>
      </c>
      <c r="F62" s="166"/>
      <c r="G62" s="166"/>
      <c r="H62" s="166">
        <f>'将来負担比率（分子）の構造'!K$45</f>
        <v>2579</v>
      </c>
      <c r="I62" s="166"/>
      <c r="J62" s="166"/>
      <c r="K62" s="166">
        <f>'将来負担比率（分子）の構造'!L$45</f>
        <v>2416</v>
      </c>
      <c r="L62" s="166"/>
      <c r="M62" s="166"/>
      <c r="N62" s="166">
        <f>'将来負担比率（分子）の構造'!M$45</f>
        <v>2339</v>
      </c>
      <c r="O62" s="166"/>
      <c r="P62" s="166"/>
    </row>
    <row r="63" spans="1:16" x14ac:dyDescent="0.2">
      <c r="A63" s="166" t="s">
        <v>34</v>
      </c>
      <c r="B63" s="166">
        <f>'将来負担比率（分子）の構造'!I$44</f>
        <v>807</v>
      </c>
      <c r="C63" s="166"/>
      <c r="D63" s="166"/>
      <c r="E63" s="166">
        <f>'将来負担比率（分子）の構造'!J$44</f>
        <v>737</v>
      </c>
      <c r="F63" s="166"/>
      <c r="G63" s="166"/>
      <c r="H63" s="166">
        <f>'将来負担比率（分子）の構造'!K$44</f>
        <v>821</v>
      </c>
      <c r="I63" s="166"/>
      <c r="J63" s="166"/>
      <c r="K63" s="166">
        <f>'将来負担比率（分子）の構造'!L$44</f>
        <v>806</v>
      </c>
      <c r="L63" s="166"/>
      <c r="M63" s="166"/>
      <c r="N63" s="166">
        <f>'将来負担比率（分子）の構造'!M$44</f>
        <v>752</v>
      </c>
      <c r="O63" s="166"/>
      <c r="P63" s="166"/>
    </row>
    <row r="64" spans="1:16" x14ac:dyDescent="0.2">
      <c r="A64" s="166" t="s">
        <v>33</v>
      </c>
      <c r="B64" s="166">
        <f>'将来負担比率（分子）の構造'!I$43</f>
        <v>6825</v>
      </c>
      <c r="C64" s="166"/>
      <c r="D64" s="166"/>
      <c r="E64" s="166">
        <f>'将来負担比率（分子）の構造'!J$43</f>
        <v>6146</v>
      </c>
      <c r="F64" s="166"/>
      <c r="G64" s="166"/>
      <c r="H64" s="166">
        <f>'将来負担比率（分子）の構造'!K$43</f>
        <v>5438</v>
      </c>
      <c r="I64" s="166"/>
      <c r="J64" s="166"/>
      <c r="K64" s="166">
        <f>'将来負担比率（分子）の構造'!L$43</f>
        <v>4674</v>
      </c>
      <c r="L64" s="166"/>
      <c r="M64" s="166"/>
      <c r="N64" s="166">
        <f>'将来負担比率（分子）の構造'!M$43</f>
        <v>4225</v>
      </c>
      <c r="O64" s="166"/>
      <c r="P64" s="166"/>
    </row>
    <row r="65" spans="1:16" x14ac:dyDescent="0.2">
      <c r="A65" s="166" t="s">
        <v>32</v>
      </c>
      <c r="B65" s="166">
        <f>'将来負担比率（分子）の構造'!I$42</f>
        <v>42</v>
      </c>
      <c r="C65" s="166"/>
      <c r="D65" s="166"/>
      <c r="E65" s="166">
        <f>'将来負担比率（分子）の構造'!J$42</f>
        <v>11</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22467</v>
      </c>
      <c r="C66" s="166"/>
      <c r="D66" s="166"/>
      <c r="E66" s="166">
        <f>'将来負担比率（分子）の構造'!J$41</f>
        <v>21901</v>
      </c>
      <c r="F66" s="166"/>
      <c r="G66" s="166"/>
      <c r="H66" s="166">
        <f>'将来負担比率（分子）の構造'!K$41</f>
        <v>21087</v>
      </c>
      <c r="I66" s="166"/>
      <c r="J66" s="166"/>
      <c r="K66" s="166">
        <f>'将来負担比率（分子）の構造'!L$41</f>
        <v>19786</v>
      </c>
      <c r="L66" s="166"/>
      <c r="M66" s="166"/>
      <c r="N66" s="166">
        <f>'将来負担比率（分子）の構造'!M$41</f>
        <v>19376</v>
      </c>
      <c r="O66" s="166"/>
      <c r="P66" s="166"/>
    </row>
    <row r="67" spans="1:16" x14ac:dyDescent="0.2">
      <c r="A67" s="166" t="s">
        <v>71</v>
      </c>
      <c r="B67" s="166" t="e">
        <f>NA()</f>
        <v>#N/A</v>
      </c>
      <c r="C67" s="166">
        <f>IF(ISNUMBER('将来負担比率（分子）の構造'!I$53), IF('将来負担比率（分子）の構造'!I$53 &lt; 0, 0, '将来負担比率（分子）の構造'!I$53), NA())</f>
        <v>8786</v>
      </c>
      <c r="D67" s="166" t="e">
        <f>NA()</f>
        <v>#N/A</v>
      </c>
      <c r="E67" s="166" t="e">
        <f>NA()</f>
        <v>#N/A</v>
      </c>
      <c r="F67" s="166">
        <f>IF(ISNUMBER('将来負担比率（分子）の構造'!J$53), IF('将来負担比率（分子）の構造'!J$53 &lt; 0, 0, '将来負担比率（分子）の構造'!J$53), NA())</f>
        <v>7251</v>
      </c>
      <c r="G67" s="166" t="e">
        <f>NA()</f>
        <v>#N/A</v>
      </c>
      <c r="H67" s="166" t="e">
        <f>NA()</f>
        <v>#N/A</v>
      </c>
      <c r="I67" s="166">
        <f>IF(ISNUMBER('将来負担比率（分子）の構造'!K$53), IF('将来負担比率（分子）の構造'!K$53 &lt; 0, 0, '将来負担比率（分子）の構造'!K$53), NA())</f>
        <v>3959</v>
      </c>
      <c r="J67" s="166" t="e">
        <f>NA()</f>
        <v>#N/A</v>
      </c>
      <c r="K67" s="166" t="e">
        <f>NA()</f>
        <v>#N/A</v>
      </c>
      <c r="L67" s="166">
        <f>IF(ISNUMBER('将来負担比率（分子）の構造'!L$53), IF('将来負担比率（分子）の構造'!L$53 &lt; 0, 0, '将来負担比率（分子）の構造'!L$53), NA())</f>
        <v>1525</v>
      </c>
      <c r="M67" s="166" t="e">
        <f>NA()</f>
        <v>#N/A</v>
      </c>
      <c r="N67" s="166" t="e">
        <f>NA()</f>
        <v>#N/A</v>
      </c>
      <c r="O67" s="166">
        <f>IF(ISNUMBER('将来負担比率（分子）の構造'!M$53), IF('将来負担比率（分子）の構造'!M$53 &lt; 0, 0, '将来負担比率（分子）の構造'!M$53), NA())</f>
        <v>2822</v>
      </c>
      <c r="P67" s="166" t="e">
        <f>NA()</f>
        <v>#N/A</v>
      </c>
    </row>
    <row r="70" spans="1:16" x14ac:dyDescent="0.2">
      <c r="A70" s="168" t="s">
        <v>72</v>
      </c>
      <c r="B70" s="168"/>
      <c r="C70" s="168"/>
      <c r="D70" s="168"/>
      <c r="E70" s="168"/>
      <c r="F70" s="168"/>
    </row>
    <row r="71" spans="1:16" x14ac:dyDescent="0.2">
      <c r="A71" s="169"/>
      <c r="B71" s="169" t="str">
        <f>基金残高に係る経年分析!F54</f>
        <v>R03</v>
      </c>
      <c r="C71" s="169" t="str">
        <f>基金残高に係る経年分析!G54</f>
        <v>R04</v>
      </c>
      <c r="D71" s="169" t="str">
        <f>基金残高に係る経年分析!H54</f>
        <v>R05</v>
      </c>
    </row>
    <row r="72" spans="1:16" x14ac:dyDescent="0.2">
      <c r="A72" s="169" t="s">
        <v>73</v>
      </c>
      <c r="B72" s="170">
        <f>基金残高に係る経年分析!F55</f>
        <v>1922</v>
      </c>
      <c r="C72" s="170">
        <f>基金残高に係る経年分析!G55</f>
        <v>2517</v>
      </c>
      <c r="D72" s="170">
        <f>基金残高に係る経年分析!H55</f>
        <v>2413</v>
      </c>
    </row>
    <row r="73" spans="1:16" x14ac:dyDescent="0.2">
      <c r="A73" s="169" t="s">
        <v>74</v>
      </c>
      <c r="B73" s="170">
        <f>基金残高に係る経年分析!F56</f>
        <v>0</v>
      </c>
      <c r="C73" s="170">
        <f>基金残高に係る経年分析!G56</f>
        <v>0</v>
      </c>
      <c r="D73" s="170">
        <f>基金残高に係る経年分析!H56</f>
        <v>0</v>
      </c>
    </row>
    <row r="74" spans="1:16" x14ac:dyDescent="0.2">
      <c r="A74" s="169" t="s">
        <v>75</v>
      </c>
      <c r="B74" s="170">
        <f>基金残高に係る経年分析!F57</f>
        <v>4261</v>
      </c>
      <c r="C74" s="170">
        <f>基金残高に係る経年分析!G57</f>
        <v>4102</v>
      </c>
      <c r="D74" s="170">
        <f>基金残高に係る経年分析!H57</f>
        <v>3936</v>
      </c>
    </row>
  </sheetData>
  <sheetProtection algorithmName="SHA-512" hashValue="6l1hZARymVzFR/R92maF1Xt63BIE5n3r1hc5AIzjjVsP5LsSA6/7H+Xsq4TDlauq72ff/zpT9iDSeUtIewNf1w==" saltValue="XTlfJSTQ7um1TFF/EBxf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2025-03-19T00:30:36Z</cp:lastPrinted>
  <dcterms:created xsi:type="dcterms:W3CDTF">2025-02-19T01:38:04Z</dcterms:created>
  <dcterms:modified xsi:type="dcterms:W3CDTF">2025-03-19T00:31:03Z</dcterms:modified>
  <cp:category/>
</cp:coreProperties>
</file>