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<sst xmlns="http://schemas.openxmlformats.org/spreadsheetml/2006/main" count="1144" uniqueCount="617">
  <si>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</si>
  <si>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</si>
  <si>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</si>
  <si>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</si>
  <si>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</si>
  <si>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</si>
  <si>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</si>
  <si>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</si>
  <si>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</si>
  <si>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</si>
  <si>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</si>
  <si>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</si>
  <si>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</si>
  <si>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</si>
  <si>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</si>
  <si>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</si>
  <si>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</si>
  <si>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</si>
  <si>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</si>
  <si>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</si>
  <si>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</si>
  <si>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</si>
  <si>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</si>
  <si>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</si>
  <si>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</si>
  <si>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</si>
  <si>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</si>
  <si>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</si>
  <si>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</si>
  <si>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</si>
  <si>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</si>
  <si>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</si>
  <si>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</si>
  <si>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</si>
  <si>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</si>
  <si>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</si>
  <si>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</si>
  <si>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</si>
  <si>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</si>
  <si>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</si>
  <si>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</si>
  <si>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</si>
  <si>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</si>
  <si>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</si>
  <si>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</si>
  <si>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</si>
  <si>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</si>
  <si>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</si>
  <si>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</si>
  <si>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</si>
  <si>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</si>
  <si>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</si>
  <si>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</si>
  <si>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</si>
  <si>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</si>
  <si>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</si>
  <si>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</si>
  <si>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</si>
  <si>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</si>
  <si>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</si>
  <si>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</si>
  <si>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</si>
  <si>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</si>
  <si>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</si>
  <si>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</si>
  <si>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</si>
  <si>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</si>
  <si>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</si>
  <si>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</si>
  <si>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</si>
  <si>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</si>
  <si>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</si>
  <si>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</si>
  <si>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</si>
  <si>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</si>
  <si>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</si>
  <si>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</si>
  <si>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</si>
  <si>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</si>
  <si>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</si>
  <si>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</si>
  <si>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</si>
  <si>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</si>
  <si>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</si>
  <si>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</si>
  <si>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</si>
  <si>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</si>
  <si>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</si>
  <si>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</si>
  <si>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</si>
  <si>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</si>
  <si>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</si>
  <si>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</si>
  <si>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</si>
  <si>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</si>
  <si>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</si>
  <si>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</si>
  <si>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</si>
  <si>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</si>
  <si>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</si>
  <si>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</si>
  <si>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</si>
  <si>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</si>
  <si>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</si>
  <si>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</si>
  <si>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</si>
  <si>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</si>
  <si>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</si>
  <si>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</si>
  <si>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</si>
  <si>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</si>
  <si>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</si>
  <si>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</si>
  <si>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</si>
  <si>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</si>
  <si>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</si>
  <si>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</si>
  <si>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</si>
  <si>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</si>
  <si>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</si>
  <si>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</si>
  <si>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</si>
  <si>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</si>
  <si>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</si>
  <si>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</si>
  <si>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</si>
  <si>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</si>
  <si>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</si>
  <si>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</si>
  <si>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</si>
  <si>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</si>
  <si>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</si>
  <si>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</si>
  <si>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</si>
  <si>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</si>
  <si>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</si>
  <si>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</si>
  <si>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</si>
  <si>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</si>
  <si>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</si>
  <si>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</si>
  <si>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</si>
  <si>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</si>
  <si>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</si>
  <si>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</si>
  <si>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</si>
  <si>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</si>
  <si>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</si>
  <si>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</si>
  <si>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</si>
  <si>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</si>
  <si>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</si>
  <si>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</si>
  <si>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</si>
  <si>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</si>
  <si>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</si>
  <si>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</si>
  <si>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</si>
  <si>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</si>
  <si>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</si>
  <si>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</si>
  <si>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</si>
  <si>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</si>
  <si>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</si>
  <si>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</si>
  <si>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</si>
  <si>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</si>
  <si>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</si>
  <si>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</si>
  <si>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</si>
  <si>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</si>
  <si>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</si>
  <si>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</si>
  <si>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</si>
  <si>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</si>
  <si>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</si>
  <si>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</si>
  <si>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</si>
  <si>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</si>
  <si>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</si>
  <si>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</si>
  <si>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</si>
  <si>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</si>
  <si>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</si>
  <si>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</si>
  <si>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</si>
  <si>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</si>
  <si>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</si>
  <si>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</si>
  <si>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</si>
  <si>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</si>
  <si>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</si>
  <si>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</si>
  <si>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</si>
  <si>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</si>
  <si>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</si>
  <si>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</si>
  <si>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</si>
  <si>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</si>
  <si>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</si>
  <si>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</si>
  <si>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</si>
  <si>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</si>
  <si>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</si>
  <si>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</si>
  <si>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</si>
  <si>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</si>
  <si>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</si>
  <si>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</si>
  <si>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</si>
  <si>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</si>
  <si>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</si>
  <si>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</si>
  <si>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千葉県一宮町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</si>
  <si>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</si>
  <si>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</si>
  <si>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</si>
  <si>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</si>
  <si>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</si>
  <si>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</si>
  <si>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</si>
  <si>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</si>
  <si>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</si>
  <si>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</si>
  <si>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</si>
  <si>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</si>
  <si>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</si>
  <si>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</si>
  <si>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</si>
  <si>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</si>
  <si>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</si>
  <si>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</si>
  <si>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</si>
  <si>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</si>
  <si>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</si>
  <si>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</si>
  <si>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</si>
  <si>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</si>
  <si>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</si>
  <si>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</si>
  <si>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</si>
  <si>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</si>
  <si>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</si>
  <si>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</si>
  <si>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</si>
  <si>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</si>
  <si>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</si>
  <si>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</si>
  <si>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</si>
  <si>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</si>
  <si>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</si>
  <si>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</si>
  <si>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</si>
  <si>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</si>
  <si>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</si>
  <si>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</si>
  <si>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</si>
  <si>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</si>
  <si>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</si>
  <si>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</si>
  <si>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</si>
  <si>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</si>
  <si>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</si>
  <si>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</si>
  <si>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</si>
  <si>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</si>
  <si>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</si>
  <si>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</si>
  <si>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</si>
  <si>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</si>
  <si>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</si>
  <si>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</si>
  <si>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</si>
  <si>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</si>
  <si>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</si>
  <si>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</si>
  <si>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</si>
  <si>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</si>
  <si>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</si>
  <si>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</si>
  <si>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</si>
  <si>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</si>
  <si>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</si>
  <si>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</si>
  <si>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</si>
  <si>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</si>
  <si>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</si>
  <si>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</si>
  <si>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</si>
  <si>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</si>
  <si>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</si>
  <si>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</si>
  <si>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</si>
  <si>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</si>
  <si>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</si>
  <si>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</si>
  <si>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</si>
  <si>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</si>
  <si>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</si>
  <si>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</si>
  <si>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</si>
  <si>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</si>
  <si>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</si>
  <si>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</si>
  <si>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</si>
  <si>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</si>
  <si>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</si>
  <si>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</si>
  <si>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</si>
  <si>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</si>
  <si>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</si>
  <si>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</si>
  <si>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</si>
  <si>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</si>
  <si>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</si>
  <si>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</si>
  <si>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</si>
  <si>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</si>
  <si>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</si>
  <si>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</si>
  <si>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</si>
  <si>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</si>
  <si>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</si>
  <si>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</si>
  <si>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</si>
  <si>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</si>
  <si>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</si>
  <si>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</si>
  <si>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</si>
  <si>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</si>
  <si>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</si>
  <si>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</si>
  <si>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</si>
  <si>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</si>
  <si>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</si>
  <si>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</si>
  <si>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</si>
  <si>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</si>
  <si>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</si>
  <si>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</si>
  <si>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</si>
  <si>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</si>
  <si>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</si>
  <si>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</si>
  <si>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</si>
  <si>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</si>
  <si>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</si>
  <si>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</si>
  <si>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</si>
  <si>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</si>
  <si>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</si>
  <si>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</si>
  <si>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</si>
  <si>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</si>
  <si>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</si>
  <si>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</si>
  <si>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</si>
  <si>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</si>
  <si>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</si>
  <si>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</si>
  <si>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</si>
  <si>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</si>
  <si>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</si>
  <si>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</si>
  <si>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</si>
  <si>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</si>
  <si>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</si>
  <si>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千葉県一宮町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</si>
  <si>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</si>
  <si>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</si>
  <si>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</si>
  <si>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</si>
  <si>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</si>
  <si>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</si>
  <si>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</si>
  <si>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</si>
  <si>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</si>
  <si>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</si>
  <si>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</si>
  <si>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</si>
  <si>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</si>
  <si>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</si>
  <si>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</si>
  <si>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</si>
  <si>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</si>
  <si>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</si>
  <si>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</si>
  <si>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</si>
  <si>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</si>
  <si>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</si>
  <si>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</si>
  <si>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</si>
  <si>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</si>
  <si>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</si>
  <si>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</si>
  <si>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</si>
  <si>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</si>
  <si>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</si>
  <si>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</si>
  <si>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</si>
  <si>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</si>
  <si>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</si>
  <si>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</si>
  <si>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</si>
  <si>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</si>
  <si>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</si>
  <si>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</si>
  <si>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</si>
  <si>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</si>
  <si>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</si>
  <si>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</si>
  <si>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</si>
  <si>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</si>
  <si>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</si>
  <si>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</si>
  <si>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</si>
  <si>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</si>
  <si>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</si>
  <si>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</si>
  <si>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</si>
  <si>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</si>
  <si>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</si>
  <si>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</si>
  <si>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</si>
  <si>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</si>
  <si>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</si>
  <si>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</si>
  <si>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</si>
  <si>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</si>
  <si>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</si>
  <si>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</si>
  <si>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</si>
  <si>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</si>
  <si>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</si>
  <si>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</si>
  <si>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</si>
  <si>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</si>
  <si>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</si>
  <si>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</si>
  <si>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</si>
  <si>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</si>
  <si>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</si>
  <si>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</si>
  <si>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</si>
  <si>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</si>
  <si>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</si>
  <si>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</si>
  <si>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</si>
  <si>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</si>
  <si>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</si>
  <si>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</si>
  <si>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</si>
  <si>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</si>
  <si>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</si>
  <si>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</si>
  <si>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</si>
  <si>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</si>
  <si>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</si>
  <si>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</si>
  <si>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</si>
  <si>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</si>
  <si>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</si>
  <si>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</si>
  <si>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</si>
  <si>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</si>
  <si>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</si>
  <si>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</si>
  <si>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</si>
  <si>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</si>
  <si>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</si>
  <si>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</si>
  <si>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</si>
  <si>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</si>
  <si>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</si>
  <si>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</si>
  <si>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</si>
  <si>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</si>
  <si>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</si>
  <si>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</si>
  <si>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</si>
  <si>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</si>
  <si>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</si>
  <si>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</si>
  <si>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</si>
  <si>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</si>
  <si>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</si>
  <si>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</si>
  <si>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</si>
  <si>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</si>
  <si>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</si>
  <si>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</si>
  <si>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</si>
  <si>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</si>
  <si>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</si>
  <si>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</si>
  <si>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</si>
  <si>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</si>
  <si>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</si>
  <si>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</si>
  <si>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</si>
  <si>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</si>
  <si>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</si>
  <si>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</si>
  <si>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</si>
  <si>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</si>
  <si>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</si>
  <si>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</si>
  <si>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</si>
  <si>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</si>
  <si>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</si>
  <si>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</si>
  <si>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</si>
  <si>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</si>
  <si>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</si>
  <si>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</si>
  <si>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</si>
  <si>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</si>
  <si>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</si>
  <si>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</si>
  <si>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</si>
  <si>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</si>
  <si>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</si>
  <si>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</si>
  <si>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</si>
  <si>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</si>
  <si>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</si>
  <si>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</si>
  <si>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</si>
  <si>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</si>
  <si>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</si>
  <si>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</si>
  <si>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</si>
  <si>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</si>
  <si>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</si>
  <si>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</si>
  <si>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</si>
  <si>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</si>
  <si>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</si>
  <si>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</si>
  <si>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</si>
  <si>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</si>
  <si>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</si>
  <si>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</si>
  <si>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</si>
  <si>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</si>
  <si>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</si>
  <si>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</si>
  <si>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</si>
  <si>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</si>
  <si>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</si>
  <si>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</si>
  <si>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</si>
  <si>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</si>
  <si>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</si>
  <si>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</si>
  <si>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</si>
  <si>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</si>
  <si>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</si>
  <si>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</si>
  <si>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</si>
  <si>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</si>
  <si>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</si>
  <si>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</si>
  <si>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</si>
  <si>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</si>
  <si>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6.55</t>
  </si>
  <si>
    <t>▲ 0.64</t>
  </si>
  <si>
    <t>▲ 4.41</t>
  </si>
  <si>
    <t>一般会計</t>
  </si>
  <si>
    <t>国民健康保険事業特別会計</t>
  </si>
  <si>
    <t>介護保険特別会計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</si>
  <si>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</si>
  <si>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</si>
  <si>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</si>
  <si>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</si>
  <si>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</si>
  <si>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</si>
  <si>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</si>
  <si>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</si>
  <si>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</si>
  <si>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</si>
  <si>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</si>
  <si>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</si>
  <si>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</si>
  <si>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</si>
  <si>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</si>
  <si>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長生郡市広域市町村圏組合（一般会計）</t>
    <rPh sb="13" eb="15">
      <t>イッパン</t>
    </rPh>
    <rPh sb="15" eb="17">
      <t>カイケイ</t>
    </rPh>
    <phoneticPr fontId="2"/>
  </si>
  <si>
    <t>長生郡市広域市町村圏組合（水道事業会計）</t>
    <rPh sb="13" eb="15">
      <t>スイドウ</t>
    </rPh>
    <rPh sb="15" eb="17">
      <t>ジギョウ</t>
    </rPh>
    <rPh sb="17" eb="18">
      <t>カイ</t>
    </rPh>
    <rPh sb="18" eb="19">
      <t>ケイ</t>
    </rPh>
    <phoneticPr fontId="2"/>
  </si>
  <si>
    <t>長生郡市広域市町村圏組合（病院事業会計）</t>
    <rPh sb="13" eb="15">
      <t>ビョウイン</t>
    </rPh>
    <rPh sb="15" eb="17">
      <t>ジギョウ</t>
    </rPh>
    <rPh sb="17" eb="18">
      <t>カイ</t>
    </rPh>
    <rPh sb="18" eb="19">
      <t>ケイ</t>
    </rPh>
    <phoneticPr fontId="2"/>
  </si>
  <si>
    <t>九十九里地域水道企業団（水道用水供給事業会計）</t>
    <rPh sb="12" eb="15">
      <t>スイドウヨウ</t>
    </rPh>
    <rPh sb="15" eb="16">
      <t>スイ</t>
    </rPh>
    <rPh sb="16" eb="18">
      <t>キョウキュウ</t>
    </rPh>
    <rPh sb="18" eb="20">
      <t>ジギョウ</t>
    </rPh>
    <rPh sb="20" eb="21">
      <t>カイ</t>
    </rPh>
    <rPh sb="21" eb="22">
      <t>ケイ</t>
    </rPh>
    <phoneticPr fontId="2"/>
  </si>
  <si>
    <t>一宮聖苑（一般会計）</t>
    <rPh sb="5" eb="7">
      <t>イッパン</t>
    </rPh>
    <rPh sb="7" eb="9">
      <t>カイケイ</t>
    </rPh>
    <phoneticPr fontId="2"/>
  </si>
  <si>
    <t>千葉県後期高齢者医療広域連合（一般会計）</t>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</si>
  <si>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5">
      <t>カイ</t>
    </rPh>
    <rPh sb="25" eb="26">
      <t>ケイ</t>
    </rPh>
    <phoneticPr fontId="2"/>
  </si>
  <si>
    <t>株式会社　一宮リアライズ</t>
    <rPh sb="0" eb="4">
      <t>カブシキガイシャ</t>
    </rPh>
    <rPh sb="5" eb="7">
      <t>イチミヤ</t>
    </rPh>
    <phoneticPr fontId="2"/>
  </si>
  <si>
    <t>-</t>
    <phoneticPr fontId="2"/>
  </si>
  <si>
    <t>H28のみ出資</t>
    <rPh sb="5" eb="7">
      <t>シュッシ</t>
    </rPh>
    <phoneticPr fontId="2"/>
  </si>
  <si>
    <t>法適用</t>
    <rPh sb="0" eb="1">
      <t>ホウ</t>
    </rPh>
    <rPh sb="1" eb="3">
      <t>テキヨウ</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</si>
  <si>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</si>
  <si>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</si>
  <si>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5"/>
  </si>
  <si>
    <t>魅力ある海岸づくり基金</t>
    <rPh sb="0" eb="2">
      <t>ミリョク</t>
    </rPh>
    <rPh sb="4" eb="6">
      <t>カイガン</t>
    </rPh>
    <rPh sb="9" eb="11">
      <t>キキン</t>
    </rPh>
    <phoneticPr fontId="5"/>
  </si>
  <si>
    <t>保育所整備基金</t>
    <rPh sb="0" eb="2">
      <t>ホイク</t>
    </rPh>
    <rPh sb="2" eb="3">
      <t>ショ</t>
    </rPh>
    <rPh sb="3" eb="5">
      <t>セイビ</t>
    </rPh>
    <rPh sb="5" eb="7">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</si>
  <si>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</si>
  <si>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</si>
  <si>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</si>
  <si>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</si>
  <si>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</si>
  <si>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</si>
  <si>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</si>
  <si>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</si>
  <si>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前年度比0.3％減の5.7％となり、類似団体平均値より低い水準を保っている一方で、将来負担比率は前年度比28.7％減の23.3％と大きく減少したものの、依然として類似団体平均値よりも高い値を示している。
実質公債費比率については、公共下水道施設整備事業が令和2年度から開始され、今後も財源不足を補う目的で地方債の発行を考えていることから、増加に転じていくことが予想される。
また、町内には老朽化した施設の建替え・改修など大型事業が控えている状況であり、多額の地方債発行による財政負担を回避するためにも計画的な事業執行に努めていく。</t>
    <rPh sb="11" eb="12">
      <t>ヒ</t>
    </rPh>
    <rPh sb="16" eb="17">
      <t>ゲン</t>
    </rPh>
    <rPh sb="40" eb="41">
      <t>タモ</t>
    </rPh>
    <rPh sb="65" eb="66">
      <t>ゲン</t>
    </rPh>
    <rPh sb="73" eb="74">
      <t>オオ</t>
    </rPh>
    <rPh sb="76" eb="78">
      <t>ゲンショウ</t>
    </rPh>
    <rPh sb="84" eb="86">
      <t>イゼン</t>
    </rPh>
    <rPh sb="147" eb="149">
      <t>コンゴ</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</si>
  <si>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</si>
  <si>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</si>
  <si>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</si>
  <si>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の将来負担比率は前年度比28.7%減の23.3%となったが、これは上総一ノ宮駅東口整備事業の完了により将来負担額が大きく減少したことや、公共施設整備基金などの充当可能基金の積立てを行ったことが要因として挙げられる。
また、当町には改修を必要とする公共施設等が複数あり、有形固定資産減価償却率は依然として高い数値を示していることから、将来負担比率の推移に注意しつつ今後の改修計画を立てる必要がある。</t>
    <rPh sb="22" eb="23">
      <t>ゲン</t>
    </rPh>
    <rPh sb="38" eb="40">
      <t>カズサ</t>
    </rPh>
    <rPh sb="40" eb="41">
      <t>イチ</t>
    </rPh>
    <rPh sb="42" eb="43">
      <t>ミヤ</t>
    </rPh>
    <rPh sb="43" eb="44">
      <t>エキ</t>
    </rPh>
    <rPh sb="44" eb="46">
      <t>ヒガシグチ</t>
    </rPh>
    <rPh sb="46" eb="48">
      <t>セイビ</t>
    </rPh>
    <rPh sb="48" eb="50">
      <t>ジギョウ</t>
    </rPh>
    <rPh sb="51" eb="53">
      <t>カンリョウ</t>
    </rPh>
    <rPh sb="56" eb="58">
      <t>ショウライ</t>
    </rPh>
    <rPh sb="58" eb="60">
      <t>フタン</t>
    </rPh>
    <rPh sb="60" eb="61">
      <t>ガク</t>
    </rPh>
    <rPh sb="62" eb="63">
      <t>オオ</t>
    </rPh>
    <rPh sb="65" eb="67">
      <t>ゲンショウ</t>
    </rPh>
    <rPh sb="73" eb="75">
      <t>コウキョウ</t>
    </rPh>
    <rPh sb="75" eb="77">
      <t>シセツ</t>
    </rPh>
    <rPh sb="77" eb="79">
      <t>セイビ</t>
    </rPh>
    <rPh sb="79" eb="81">
      <t>キキン</t>
    </rPh>
    <rPh sb="84" eb="86">
      <t>ジュウトウ</t>
    </rPh>
    <rPh sb="86" eb="88">
      <t>カノウ</t>
    </rPh>
    <rPh sb="88" eb="90">
      <t>キキン</t>
    </rPh>
    <rPh sb="91" eb="92">
      <t>ツ</t>
    </rPh>
    <rPh sb="92" eb="93">
      <t>タ</t>
    </rPh>
    <rPh sb="95" eb="96">
      <t>オコナ</t>
    </rPh>
    <rPh sb="131" eb="133">
      <t>ユウケイ</t>
    </rPh>
    <rPh sb="133" eb="135">
      <t>コテイ</t>
    </rPh>
    <rPh sb="135" eb="137">
      <t>シサン</t>
    </rPh>
    <rPh sb="151" eb="153">
      <t>イゼン</t>
    </rPh>
    <rPh sb="156" eb="157">
      <t>タカ</t>
    </rPh>
    <rPh sb="158" eb="160">
      <t>スウチ</t>
    </rPh>
    <rPh sb="161" eb="162">
      <t>シメ</t>
    </rPh>
    <rPh sb="171" eb="172">
      <t>リツ</t>
    </rPh>
    <rPh sb="173" eb="175">
      <t>イゼン</t>
    </rPh>
    <rPh sb="178" eb="179">
      <t>タカ</t>
    </rPh>
    <rPh sb="180" eb="182">
      <t>スウチ</t>
    </rPh>
    <rPh sb="183" eb="184">
      <t>シメ</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</si>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</sst>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97D2-4D89-8AFF-81680B051E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36789</c:v>
                </c:pt>
                <c:pt idx="1">
                  <c:v>35480</c:v>
                </c:pt>
                <c:pt idx="2">
                  <c:v>33789</c:v>
                </c:pt>
                <c:pt idx="3">
                  <c:v>49118</c:v>
                </c:pt>
                <c:pt idx="4">
                  <c:v>53375</c:v>
                </c:pt>
              </c:numCache>
            </c:numRef>
          </c:val>
          <c:smooth val="0"/>
          <c:extLst>
            <c:ext xmlns:c16="http://schemas.microsoft.com/office/drawing/2014/chart" uri="{C3380CC4-5D6E-409C-BE32-E72D297353CC}">
              <c16:uniqueId val="{00000001-97D2-4D89-8AFF-81680B051EAA}"/>
            </c:ext>
          </c:extLst>
        </c:ser>
        <c:dLbls>
          <c:showLegendKey val="0"/>
          <c:showVal val="0"/>
          <c:showCatName val="0"/>
          <c:showSerName val="0"/>
          <c:showPercent val="0"/>
          <c:showBubbleSize val="0"/>
        </c:dLbls>
        <c:marker val="1"/>
        <c:smooth val="0"/>
        <c:axId val="107428528"/>
        <c:axId val="107417728"/>
      </c:lineChart>
      <c:catAx>
        <c:axId val="10742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17728"/>
        <c:crosses val="autoZero"/>
        <c:auto val="1"/>
        <c:lblAlgn val="ctr"/>
        <c:lblOffset val="100"/>
        <c:tickLblSkip val="1"/>
        <c:tickMarkSkip val="1"/>
        <c:noMultiLvlLbl val="0"/>
      </c:catAx>
      <c:valAx>
        <c:axId val="107417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2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7.48</c:v>
                </c:pt>
                <c:pt idx="1">
                  <c:v>7.66</c:v>
                </c:pt>
                <c:pt idx="2">
                  <c:v>8.0299999999999994</c:v>
                </c:pt>
                <c:pt idx="3">
                  <c:v>8.33</c:v>
                </c:pt>
                <c:pt idx="4">
                  <c:v>9.85</c:v>
                </c:pt>
              </c:numCache>
            </c:numRef>
          </c:val>
          <c:extLst>
            <c:ext xmlns:c16="http://schemas.microsoft.com/office/drawing/2014/chart" uri="{C3380CC4-5D6E-409C-BE32-E72D297353CC}">
              <c16:uniqueId val="{00000000-AA75-4DF6-9D31-FDE98E06DB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42.18</c:v>
                </c:pt>
                <c:pt idx="1">
                  <c:v>35.450000000000003</c:v>
                </c:pt>
                <c:pt idx="2">
                  <c:v>34.5</c:v>
                </c:pt>
                <c:pt idx="3">
                  <c:v>29.44</c:v>
                </c:pt>
                <c:pt idx="4">
                  <c:v>27.63</c:v>
                </c:pt>
              </c:numCache>
            </c:numRef>
          </c:val>
          <c:extLst>
            <c:ext xmlns:c16="http://schemas.microsoft.com/office/drawing/2014/chart" uri="{C3380CC4-5D6E-409C-BE32-E72D297353CC}">
              <c16:uniqueId val="{00000001-AA75-4DF6-9D31-FDE98E06DB79}"/>
            </c:ext>
          </c:extLst>
        </c:ser>
        <c:dLbls>
          <c:showLegendKey val="0"/>
          <c:showVal val="0"/>
          <c:showCatName val="0"/>
          <c:showSerName val="0"/>
          <c:showPercent val="0"/>
          <c:showBubbleSize val="0"/>
        </c:dLbls>
        <c:gapWidth val="250"/>
        <c:overlap val="100"/>
        <c:axId val="389890712"/>
        <c:axId val="38989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2.42</c:v>
                </c:pt>
                <c:pt idx="1">
                  <c:v>-6.55</c:v>
                </c:pt>
                <c:pt idx="2">
                  <c:v>-0.64</c:v>
                </c:pt>
                <c:pt idx="3">
                  <c:v>-4.41</c:v>
                </c:pt>
                <c:pt idx="4">
                  <c:v>1.29</c:v>
                </c:pt>
              </c:numCache>
            </c:numRef>
          </c:val>
          <c:smooth val="0"/>
          <c:extLst>
            <c:ext xmlns:c16="http://schemas.microsoft.com/office/drawing/2014/chart" uri="{C3380CC4-5D6E-409C-BE32-E72D297353CC}">
              <c16:uniqueId val="{00000002-AA75-4DF6-9D31-FDE98E06DB79}"/>
            </c:ext>
          </c:extLst>
        </c:ser>
        <c:dLbls>
          <c:showLegendKey val="0"/>
          <c:showVal val="0"/>
          <c:showCatName val="0"/>
          <c:showSerName val="0"/>
          <c:showPercent val="0"/>
          <c:showBubbleSize val="0"/>
        </c:dLbls>
        <c:marker val="1"/>
        <c:smooth val="0"/>
        <c:axId val="389890712"/>
        <c:axId val="389891104"/>
      </c:lineChart>
      <c:catAx>
        <c:axId val="38989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891104"/>
        <c:crosses val="autoZero"/>
        <c:auto val="1"/>
        <c:lblAlgn val="ctr"/>
        <c:lblOffset val="100"/>
        <c:tickLblSkip val="1"/>
        <c:tickMarkSkip val="1"/>
        <c:noMultiLvlLbl val="0"/>
      </c:catAx>
      <c:valAx>
        <c:axId val="3898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9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94-4239-AE48-59B8576945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94-4239-AE48-59B8576945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94-4239-AE48-59B8576945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94-4239-AE48-59B8576945B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94-4239-AE48-59B8576945B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994-4239-AE48-59B8576945B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0.17</c:v>
                </c:pt>
                <c:pt idx="4">
                  <c:v>#N/A</c:v>
                </c:pt>
                <c:pt idx="5">
                  <c:v>0.11</c:v>
                </c:pt>
                <c:pt idx="6">
                  <c:v>#N/A</c:v>
                </c:pt>
                <c:pt idx="7">
                  <c:v>0.14000000000000001</c:v>
                </c:pt>
                <c:pt idx="8">
                  <c:v>#N/A</c:v>
                </c:pt>
                <c:pt idx="9">
                  <c:v>0.23</c:v>
                </c:pt>
              </c:numCache>
            </c:numRef>
          </c:val>
          <c:extLst>
            <c:ext xmlns:c16="http://schemas.microsoft.com/office/drawing/2014/chart" uri="{C3380CC4-5D6E-409C-BE32-E72D297353CC}">
              <c16:uniqueId val="{00000006-1994-4239-AE48-59B8576945B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c:v>
                </c:pt>
                <c:pt idx="2">
                  <c:v>#N/A</c:v>
                </c:pt>
                <c:pt idx="3">
                  <c:v>0.48</c:v>
                </c:pt>
                <c:pt idx="4">
                  <c:v>#N/A</c:v>
                </c:pt>
                <c:pt idx="5">
                  <c:v>0.72</c:v>
                </c:pt>
                <c:pt idx="6">
                  <c:v>#N/A</c:v>
                </c:pt>
                <c:pt idx="7">
                  <c:v>1.04</c:v>
                </c:pt>
                <c:pt idx="8">
                  <c:v>#N/A</c:v>
                </c:pt>
                <c:pt idx="9">
                  <c:v>1.29</c:v>
                </c:pt>
              </c:numCache>
            </c:numRef>
          </c:val>
          <c:extLst>
            <c:ext xmlns:c16="http://schemas.microsoft.com/office/drawing/2014/chart" uri="{C3380CC4-5D6E-409C-BE32-E72D297353CC}">
              <c16:uniqueId val="{00000007-1994-4239-AE48-59B8576945B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c:v>
                </c:pt>
                <c:pt idx="2">
                  <c:v>#N/A</c:v>
                </c:pt>
                <c:pt idx="3">
                  <c:v>3.13</c:v>
                </c:pt>
                <c:pt idx="4">
                  <c:v>#N/A</c:v>
                </c:pt>
                <c:pt idx="5">
                  <c:v>1.62</c:v>
                </c:pt>
                <c:pt idx="6">
                  <c:v>#N/A</c:v>
                </c:pt>
                <c:pt idx="7">
                  <c:v>1.9</c:v>
                </c:pt>
                <c:pt idx="8">
                  <c:v>#N/A</c:v>
                </c:pt>
                <c:pt idx="9">
                  <c:v>2.69</c:v>
                </c:pt>
              </c:numCache>
            </c:numRef>
          </c:val>
          <c:extLst>
            <c:ext xmlns:c16="http://schemas.microsoft.com/office/drawing/2014/chart" uri="{C3380CC4-5D6E-409C-BE32-E72D297353CC}">
              <c16:uniqueId val="{00000008-1994-4239-AE48-59B8576945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7.47</c:v>
                </c:pt>
                <c:pt idx="2">
                  <c:v>#N/A</c:v>
                </c:pt>
                <c:pt idx="3">
                  <c:v>7.65</c:v>
                </c:pt>
                <c:pt idx="4">
                  <c:v>#N/A</c:v>
                </c:pt>
                <c:pt idx="5">
                  <c:v>8.0299999999999994</c:v>
                </c:pt>
                <c:pt idx="6">
                  <c:v>#N/A</c:v>
                </c:pt>
                <c:pt idx="7">
                  <c:v>8.33</c:v>
                </c:pt>
                <c:pt idx="8">
                  <c:v>#N/A</c:v>
                </c:pt>
                <c:pt idx="9">
                  <c:v>9.84</c:v>
                </c:pt>
              </c:numCache>
            </c:numRef>
          </c:val>
          <c:extLst>
            <c:ext xmlns:c16="http://schemas.microsoft.com/office/drawing/2014/chart" uri="{C3380CC4-5D6E-409C-BE32-E72D297353CC}">
              <c16:uniqueId val="{00000009-1994-4239-AE48-59B8576945B9}"/>
            </c:ext>
          </c:extLst>
        </c:ser>
        <c:dLbls>
          <c:showLegendKey val="0"/>
          <c:showVal val="0"/>
          <c:showCatName val="0"/>
          <c:showSerName val="0"/>
          <c:showPercent val="0"/>
          <c:showBubbleSize val="0"/>
        </c:dLbls>
        <c:gapWidth val="150"/>
        <c:overlap val="100"/>
        <c:axId val="389891888"/>
        <c:axId val="389892280"/>
      </c:barChart>
      <c:catAx>
        <c:axId val="38989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892280"/>
        <c:crosses val="autoZero"/>
        <c:auto val="1"/>
        <c:lblAlgn val="ctr"/>
        <c:lblOffset val="100"/>
        <c:tickLblSkip val="1"/>
        <c:tickMarkSkip val="1"/>
        <c:noMultiLvlLbl val="0"/>
      </c:catAx>
      <c:valAx>
        <c:axId val="38989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9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302</c:v>
                </c:pt>
                <c:pt idx="5">
                  <c:v>307</c:v>
                </c:pt>
                <c:pt idx="8">
                  <c:v>300</c:v>
                </c:pt>
                <c:pt idx="11">
                  <c:v>293</c:v>
                </c:pt>
                <c:pt idx="14">
                  <c:v>278</c:v>
                </c:pt>
              </c:numCache>
            </c:numRef>
          </c:val>
          <c:extLst>
            <c:ext xmlns:c16="http://schemas.microsoft.com/office/drawing/2014/chart" uri="{C3380CC4-5D6E-409C-BE32-E72D297353CC}">
              <c16:uniqueId val="{00000000-EECB-4119-8431-4DBE4BD5E9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B-4119-8431-4DBE4BD5E9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18</c:v>
                </c:pt>
                <c:pt idx="6">
                  <c:v>24</c:v>
                </c:pt>
                <c:pt idx="9">
                  <c:v>43</c:v>
                </c:pt>
                <c:pt idx="12">
                  <c:v>59</c:v>
                </c:pt>
              </c:numCache>
            </c:numRef>
          </c:val>
          <c:extLst>
            <c:ext xmlns:c16="http://schemas.microsoft.com/office/drawing/2014/chart" uri="{C3380CC4-5D6E-409C-BE32-E72D297353CC}">
              <c16:uniqueId val="{00000002-EECB-4119-8431-4DBE4BD5E9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51</c:v>
                </c:pt>
                <c:pt idx="6">
                  <c:v>51</c:v>
                </c:pt>
                <c:pt idx="9">
                  <c:v>52</c:v>
                </c:pt>
                <c:pt idx="12">
                  <c:v>43</c:v>
                </c:pt>
              </c:numCache>
            </c:numRef>
          </c:val>
          <c:extLst>
            <c:ext xmlns:c16="http://schemas.microsoft.com/office/drawing/2014/chart" uri="{C3380CC4-5D6E-409C-BE32-E72D297353CC}">
              <c16:uniqueId val="{00000003-EECB-4119-8431-4DBE4BD5E9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c:v>
                </c:pt>
                <c:pt idx="3">
                  <c:v>37</c:v>
                </c:pt>
                <c:pt idx="6">
                  <c:v>28</c:v>
                </c:pt>
                <c:pt idx="9">
                  <c:v>25</c:v>
                </c:pt>
                <c:pt idx="12">
                  <c:v>20</c:v>
                </c:pt>
              </c:numCache>
            </c:numRef>
          </c:val>
          <c:extLst>
            <c:ext xmlns:c16="http://schemas.microsoft.com/office/drawing/2014/chart" uri="{C3380CC4-5D6E-409C-BE32-E72D297353CC}">
              <c16:uniqueId val="{00000004-EECB-4119-8431-4DBE4BD5E9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B-4119-8431-4DBE4BD5E9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B-4119-8431-4DBE4BD5E9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371</c:v>
                </c:pt>
                <c:pt idx="3">
                  <c:v>365</c:v>
                </c:pt>
                <c:pt idx="6">
                  <c:v>344</c:v>
                </c:pt>
                <c:pt idx="9">
                  <c:v>343</c:v>
                </c:pt>
                <c:pt idx="12">
                  <c:v>305</c:v>
                </c:pt>
              </c:numCache>
            </c:numRef>
          </c:val>
          <c:extLst>
            <c:ext xmlns:c16="http://schemas.microsoft.com/office/drawing/2014/chart" uri="{C3380CC4-5D6E-409C-BE32-E72D297353CC}">
              <c16:uniqueId val="{00000007-EECB-4119-8431-4DBE4BD5E913}"/>
            </c:ext>
          </c:extLst>
        </c:ser>
        <c:dLbls>
          <c:showLegendKey val="0"/>
          <c:showVal val="0"/>
          <c:showCatName val="0"/>
          <c:showSerName val="0"/>
          <c:showPercent val="0"/>
          <c:showBubbleSize val="0"/>
        </c:dLbls>
        <c:gapWidth val="100"/>
        <c:overlap val="100"/>
        <c:axId val="389893064"/>
        <c:axId val="38989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167</c:v>
                </c:pt>
                <c:pt idx="2">
                  <c:v>#N/A</c:v>
                </c:pt>
                <c:pt idx="3">
                  <c:v>#N/A</c:v>
                </c:pt>
                <c:pt idx="4">
                  <c:v>164</c:v>
                </c:pt>
                <c:pt idx="5">
                  <c:v>#N/A</c:v>
                </c:pt>
                <c:pt idx="6">
                  <c:v>#N/A</c:v>
                </c:pt>
                <c:pt idx="7">
                  <c:v>147</c:v>
                </c:pt>
                <c:pt idx="8">
                  <c:v>#N/A</c:v>
                </c:pt>
                <c:pt idx="9">
                  <c:v>#N/A</c:v>
                </c:pt>
                <c:pt idx="10">
                  <c:v>170</c:v>
                </c:pt>
                <c:pt idx="11">
                  <c:v>#N/A</c:v>
                </c:pt>
                <c:pt idx="12">
                  <c:v>#N/A</c:v>
                </c:pt>
                <c:pt idx="13">
                  <c:v>149</c:v>
                </c:pt>
                <c:pt idx="14">
                  <c:v>#N/A</c:v>
                </c:pt>
              </c:numCache>
            </c:numRef>
          </c:val>
          <c:smooth val="0"/>
          <c:extLst>
            <c:ext xmlns:c16="http://schemas.microsoft.com/office/drawing/2014/chart" uri="{C3380CC4-5D6E-409C-BE32-E72D297353CC}">
              <c16:uniqueId val="{00000008-EECB-4119-8431-4DBE4BD5E913}"/>
            </c:ext>
          </c:extLst>
        </c:ser>
        <c:dLbls>
          <c:showLegendKey val="0"/>
          <c:showVal val="0"/>
          <c:showCatName val="0"/>
          <c:showSerName val="0"/>
          <c:showPercent val="0"/>
          <c:showBubbleSize val="0"/>
        </c:dLbls>
        <c:marker val="1"/>
        <c:smooth val="0"/>
        <c:axId val="389893064"/>
        <c:axId val="389893456"/>
      </c:lineChart>
      <c:catAx>
        <c:axId val="38989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893456"/>
        <c:crosses val="autoZero"/>
        <c:auto val="1"/>
        <c:lblAlgn val="ctr"/>
        <c:lblOffset val="100"/>
        <c:tickLblSkip val="1"/>
        <c:tickMarkSkip val="1"/>
        <c:noMultiLvlLbl val="0"/>
      </c:catAx>
      <c:valAx>
        <c:axId val="38989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9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3251</c:v>
                </c:pt>
                <c:pt idx="5">
                  <c:v>3206</c:v>
                </c:pt>
                <c:pt idx="8">
                  <c:v>3196</c:v>
                </c:pt>
                <c:pt idx="11">
                  <c:v>3122</c:v>
                </c:pt>
                <c:pt idx="14">
                  <c:v>3098</c:v>
                </c:pt>
              </c:numCache>
            </c:numRef>
          </c:val>
          <c:extLst>
            <c:ext xmlns:c16="http://schemas.microsoft.com/office/drawing/2014/chart" uri="{C3380CC4-5D6E-409C-BE32-E72D297353CC}">
              <c16:uniqueId val="{00000000-57B1-4AF7-84F5-B2052117AD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7B1-4AF7-84F5-B2052117AD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1953</c:v>
                </c:pt>
                <c:pt idx="5">
                  <c:v>1930</c:v>
                </c:pt>
                <c:pt idx="8">
                  <c:v>1981</c:v>
                </c:pt>
                <c:pt idx="11">
                  <c:v>1801</c:v>
                </c:pt>
                <c:pt idx="14">
                  <c:v>1958</c:v>
                </c:pt>
              </c:numCache>
            </c:numRef>
          </c:val>
          <c:extLst>
            <c:ext xmlns:c16="http://schemas.microsoft.com/office/drawing/2014/chart" uri="{C3380CC4-5D6E-409C-BE32-E72D297353CC}">
              <c16:uniqueId val="{00000002-57B1-4AF7-84F5-B2052117AD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B1-4AF7-84F5-B2052117AD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B1-4AF7-84F5-B2052117AD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B1-4AF7-84F5-B2052117AD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1418</c:v>
                </c:pt>
                <c:pt idx="3">
                  <c:v>1382</c:v>
                </c:pt>
                <c:pt idx="6">
                  <c:v>1340</c:v>
                </c:pt>
                <c:pt idx="9">
                  <c:v>1274</c:v>
                </c:pt>
                <c:pt idx="12">
                  <c:v>1202</c:v>
                </c:pt>
              </c:numCache>
            </c:numRef>
          </c:val>
          <c:extLst>
            <c:ext xmlns:c16="http://schemas.microsoft.com/office/drawing/2014/chart" uri="{C3380CC4-5D6E-409C-BE32-E72D297353CC}">
              <c16:uniqueId val="{00000006-57B1-4AF7-84F5-B2052117AD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330</c:v>
                </c:pt>
                <c:pt idx="3">
                  <c:v>346</c:v>
                </c:pt>
                <c:pt idx="6">
                  <c:v>339</c:v>
                </c:pt>
                <c:pt idx="9">
                  <c:v>330</c:v>
                </c:pt>
                <c:pt idx="12">
                  <c:v>332</c:v>
                </c:pt>
              </c:numCache>
            </c:numRef>
          </c:val>
          <c:extLst>
            <c:ext xmlns:c16="http://schemas.microsoft.com/office/drawing/2014/chart" uri="{C3380CC4-5D6E-409C-BE32-E72D297353CC}">
              <c16:uniqueId val="{00000007-57B1-4AF7-84F5-B2052117AD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262</c:v>
                </c:pt>
                <c:pt idx="3">
                  <c:v>225</c:v>
                </c:pt>
                <c:pt idx="6">
                  <c:v>178</c:v>
                </c:pt>
                <c:pt idx="9">
                  <c:v>154</c:v>
                </c:pt>
                <c:pt idx="12">
                  <c:v>124</c:v>
                </c:pt>
              </c:numCache>
            </c:numRef>
          </c:val>
          <c:extLst>
            <c:ext xmlns:c16="http://schemas.microsoft.com/office/drawing/2014/chart" uri="{C3380CC4-5D6E-409C-BE32-E72D297353CC}">
              <c16:uniqueId val="{00000008-57B1-4AF7-84F5-B2052117AD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c:v>
                </c:pt>
                <c:pt idx="3">
                  <c:v>202</c:v>
                </c:pt>
                <c:pt idx="6">
                  <c:v>861</c:v>
                </c:pt>
                <c:pt idx="9">
                  <c:v>1199</c:v>
                </c:pt>
                <c:pt idx="12">
                  <c:v>602</c:v>
                </c:pt>
              </c:numCache>
            </c:numRef>
          </c:val>
          <c:extLst>
            <c:ext xmlns:c16="http://schemas.microsoft.com/office/drawing/2014/chart" uri="{C3380CC4-5D6E-409C-BE32-E72D297353CC}">
              <c16:uniqueId val="{00000009-57B1-4AF7-84F5-B2052117AD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3553</c:v>
                </c:pt>
                <c:pt idx="3">
                  <c:v>3445</c:v>
                </c:pt>
                <c:pt idx="6">
                  <c:v>3354</c:v>
                </c:pt>
                <c:pt idx="9">
                  <c:v>3365</c:v>
                </c:pt>
                <c:pt idx="12">
                  <c:v>3456</c:v>
                </c:pt>
              </c:numCache>
            </c:numRef>
          </c:val>
          <c:extLst>
            <c:ext xmlns:c16="http://schemas.microsoft.com/office/drawing/2014/chart" uri="{C3380CC4-5D6E-409C-BE32-E72D297353CC}">
              <c16:uniqueId val="{0000000A-57B1-4AF7-84F5-B2052117ADEB}"/>
            </c:ext>
          </c:extLst>
        </c:ser>
        <c:dLbls>
          <c:showLegendKey val="0"/>
          <c:showVal val="0"/>
          <c:showCatName val="0"/>
          <c:showSerName val="0"/>
          <c:showPercent val="0"/>
          <c:showBubbleSize val="0"/>
        </c:dLbls>
        <c:gapWidth val="100"/>
        <c:overlap val="100"/>
        <c:axId val="73142920"/>
        <c:axId val="7314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408</c:v>
                </c:pt>
                <c:pt idx="2">
                  <c:v>#N/A</c:v>
                </c:pt>
                <c:pt idx="3">
                  <c:v>#N/A</c:v>
                </c:pt>
                <c:pt idx="4">
                  <c:v>465</c:v>
                </c:pt>
                <c:pt idx="5">
                  <c:v>#N/A</c:v>
                </c:pt>
                <c:pt idx="6">
                  <c:v>#N/A</c:v>
                </c:pt>
                <c:pt idx="7">
                  <c:v>895</c:v>
                </c:pt>
                <c:pt idx="8">
                  <c:v>#N/A</c:v>
                </c:pt>
                <c:pt idx="9">
                  <c:v>#N/A</c:v>
                </c:pt>
                <c:pt idx="10">
                  <c:v>1399</c:v>
                </c:pt>
                <c:pt idx="11">
                  <c:v>#N/A</c:v>
                </c:pt>
                <c:pt idx="12">
                  <c:v>#N/A</c:v>
                </c:pt>
                <c:pt idx="13">
                  <c:v>661</c:v>
                </c:pt>
                <c:pt idx="14">
                  <c:v>#N/A</c:v>
                </c:pt>
              </c:numCache>
            </c:numRef>
          </c:val>
          <c:smooth val="0"/>
          <c:extLst>
            <c:ext xmlns:c16="http://schemas.microsoft.com/office/drawing/2014/chart" uri="{C3380CC4-5D6E-409C-BE32-E72D297353CC}">
              <c16:uniqueId val="{0000000B-57B1-4AF7-84F5-B2052117ADEB}"/>
            </c:ext>
          </c:extLst>
        </c:ser>
        <c:dLbls>
          <c:showLegendKey val="0"/>
          <c:showVal val="0"/>
          <c:showCatName val="0"/>
          <c:showSerName val="0"/>
          <c:showPercent val="0"/>
          <c:showBubbleSize val="0"/>
        </c:dLbls>
        <c:marker val="1"/>
        <c:smooth val="0"/>
        <c:axId val="73142920"/>
        <c:axId val="73143312"/>
      </c:lineChart>
      <c:catAx>
        <c:axId val="7314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143312"/>
        <c:crosses val="autoZero"/>
        <c:auto val="1"/>
        <c:lblAlgn val="ctr"/>
        <c:lblOffset val="100"/>
        <c:tickLblSkip val="1"/>
        <c:tickMarkSkip val="1"/>
        <c:noMultiLvlLbl val="0"/>
      </c:catAx>
      <c:valAx>
        <c:axId val="7314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14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1019</c:v>
                </c:pt>
                <c:pt idx="1">
                  <c:v>877</c:v>
                </c:pt>
                <c:pt idx="2">
                  <c:v>859</c:v>
                </c:pt>
              </c:numCache>
            </c:numRef>
          </c:val>
          <c:extLst>
            <c:ext xmlns:c16="http://schemas.microsoft.com/office/drawing/2014/chart" uri="{C3380CC4-5D6E-409C-BE32-E72D297353CC}">
              <c16:uniqueId val="{00000000-2FF9-4C36-ACD2-2ED8533A955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2FF9-4C36-ACD2-2ED8533A955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643</c:v>
                </c:pt>
                <c:pt idx="1">
                  <c:v>574</c:v>
                </c:pt>
                <c:pt idx="2">
                  <c:v>702</c:v>
                </c:pt>
              </c:numCache>
            </c:numRef>
          </c:val>
          <c:extLst>
            <c:ext xmlns:c16="http://schemas.microsoft.com/office/drawing/2014/chart" uri="{C3380CC4-5D6E-409C-BE32-E72D297353CC}">
              <c16:uniqueId val="{00000002-2FF9-4C36-ACD2-2ED8533A9552}"/>
            </c:ext>
          </c:extLst>
        </c:ser>
        <c:dLbls>
          <c:showLegendKey val="0"/>
          <c:showVal val="0"/>
          <c:showCatName val="0"/>
          <c:showSerName val="0"/>
          <c:showPercent val="0"/>
          <c:showBubbleSize val="0"/>
        </c:dLbls>
        <c:gapWidth val="120"/>
        <c:overlap val="100"/>
        <c:axId val="73144488"/>
        <c:axId val="73144880"/>
      </c:barChart>
      <c:catAx>
        <c:axId val="7314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144880"/>
        <c:crosses val="autoZero"/>
        <c:auto val="1"/>
        <c:lblAlgn val="ctr"/>
        <c:lblOffset val="100"/>
        <c:tickLblSkip val="1"/>
        <c:tickMarkSkip val="1"/>
        <c:noMultiLvlLbl val="0"/>
      </c:catAx>
      <c:valAx>
        <c:axId val="7314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14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{6E7D8B15-C594-45F2-88AA-DACADCAB672A}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6E8-49F6-9D18-EBC9F6949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{CDF59756-FB6B-4458-BDDA-087EE9921EB9}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E8-49F6-9D18-EBC9F6949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{A7E95766-58AF-4032-85C6-A0C76B602F36}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E8-49F6-9D18-EBC9F6949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{673C1702-0B31-4A6E-8892-71EDB94DD1BD}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E8-49F6-9D18-EBC9F6949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{595A291A-820D-43E8-B115-36071F672CF7}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E8-49F6-9D18-EBC9F6949BF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{CA90B4E6-D7F1-4666-BA03-069539D0BAD3}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6E8-49F6-9D18-EBC9F6949BF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{6CDA63A5-16B0-408D-A4E7-B4D7A4EE9F31}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6E8-49F6-9D18-EBC9F6949B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{496E0AB8-E31E-42B0-B112-D44E2FA388E3}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6E8-49F6-9D18-EBC9F6949B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{5045D8E9-B9A8-4303-93AA-987E5A2A5055}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6E8-49F6-9D18-EBC9F6949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66.7</c:v>
                </c:pt>
                <c:pt idx="24">
                  <c:v>68.7</c:v>
                </c:pt>
                <c:pt idx="32">
                  <c:v>68.2</c:v>
                </c:pt>
              </c:numCache>
            </c:numRef>
          </c:xVal>
          <c:yVal>
            <c:numRef>
              <c:f>公会計指標分析・財政指標組合せ分析表!$BP$51:$DC$51</c:f>
              <c:numCache>
                <c:formatCode>#,##0.0;"▲ "#,##0.0</c:formatCode>
                <c:ptCount val="40"/>
                <c:pt idx="0">
                  <c:v>15.3</c:v>
                </c:pt>
                <c:pt idx="8">
                  <c:v>17.5</c:v>
                </c:pt>
                <c:pt idx="16">
                  <c:v>33.700000000000003</c:v>
                </c:pt>
                <c:pt idx="24">
                  <c:v>52</c:v>
                </c:pt>
                <c:pt idx="32">
                  <c:v>23.3</c:v>
                </c:pt>
              </c:numCache>
            </c:numRef>
          </c:yVal>
          <c:smooth val="0"/>
          <c:extLst>
            <c:ext xmlns:c16="http://schemas.microsoft.com/office/drawing/2014/chart" uri="{C3380CC4-5D6E-409C-BE32-E72D297353CC}">
              <c16:uniqueId val="{00000009-E6E8-49F6-9D18-EBC9F6949B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{22446086-DBB3-45B1-B2BC-A521852BEB0D}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6E8-49F6-9D18-EBC9F6949B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{FB9B49D3-2575-4D9F-8ED2-825288A99391}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E8-49F6-9D18-EBC9F6949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{A05A044E-0DD5-4312-80C6-717A208E3A48}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E8-49F6-9D18-EBC9F6949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{758A65DB-2AC4-4472-853F-DA234226827D}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E8-49F6-9D18-EBC9F6949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{049C164A-FC01-4894-B297-DA8463F5FF62}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E8-49F6-9D18-EBC9F6949BFF}"/>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{644115E6-9125-464E-8AC0-B4CA9A0E6CF9}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6E8-49F6-9D18-EBC9F6949BFF}"/>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{1558DE60-642A-430E-957F-5D53FB640E27}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6E8-49F6-9D18-EBC9F6949B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{E4DC9A82-D46E-4259-AC7A-8474C782B8EC}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6E8-49F6-9D18-EBC9F6949B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{689009DE-3FD4-4030-8B6E-78C1B1954ABE}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6E8-49F6-9D18-EBC9F6949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6E8-49F6-9D18-EBC9F6949BFF}"/>
            </c:ext>
          </c:extLst>
        </c:ser>
        <c:dLbls>
          <c:showLegendKey val="0"/>
          <c:showVal val="1"/>
          <c:showCatName val="0"/>
          <c:showSerName val="0"/>
          <c:showPercent val="0"/>
          <c:showBubbleSize val="0"/>
        </c:dLbls>
        <c:axId val="241864992"/>
        <c:axId val="241865776"/>
      </c:scatterChart>
      <c:valAx>
        <c:axId val="24186499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865776"/>
        <c:crosses val="autoZero"/>
        <c:crossBetween val="midCat"/>
      </c:valAx>
      <c:valAx>
        <c:axId val="241865776"/>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186499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{4D1E3B8A-F7B3-46A3-80B2-8E0624C125D9}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770-4D5E-B83E-2C3115EC6F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{4BB0448B-DC7C-470D-A055-07A2910733F6}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0-4D5E-B83E-2C3115EC6F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{19AA0DA7-C772-48B7-806E-021F09857293}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0-4D5E-B83E-2C3115EC6F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{D825B457-DFD7-4654-9FA6-7F358AC60101}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0-4D5E-B83E-2C3115EC6F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{00F890A5-7B42-4E43-BBB0-C05AFAD97339}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0-4D5E-B83E-2C3115EC6F7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{0A13497A-0E9B-4B95-B956-9584F699AD39}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770-4D5E-B83E-2C3115EC6F7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{5C5D924A-D6C0-405E-B4F8-6A404079DB25}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770-4D5E-B83E-2C3115EC6F7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{17E2EBBA-6BB9-461E-A433-CABAD3BBCBE6}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770-4D5E-B83E-2C3115EC6F7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{96E2F15D-FD86-4E7C-8FE8-50E99A2312F7}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770-4D5E-B83E-2C3115EC6F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6</c:v>
                </c:pt>
                <c:pt idx="24">
                  <c:v>6</c:v>
                </c:pt>
                <c:pt idx="32">
                  <c:v>5.7</c:v>
                </c:pt>
              </c:numCache>
            </c:numRef>
          </c:xVal>
          <c:yVal>
            <c:numRef>
              <c:f>公会計指標分析・財政指標組合せ分析表!$BP$73:$DC$73</c:f>
              <c:numCache>
                <c:formatCode>#,##0.0;"▲ "#,##0.0</c:formatCode>
                <c:ptCount val="40"/>
                <c:pt idx="0">
                  <c:v>15.3</c:v>
                </c:pt>
                <c:pt idx="8">
                  <c:v>17.5</c:v>
                </c:pt>
                <c:pt idx="16">
                  <c:v>33.700000000000003</c:v>
                </c:pt>
                <c:pt idx="24">
                  <c:v>52</c:v>
                </c:pt>
                <c:pt idx="32">
                  <c:v>23.3</c:v>
                </c:pt>
              </c:numCache>
            </c:numRef>
          </c:yVal>
          <c:smooth val="0"/>
          <c:extLst>
            <c:ext xmlns:c16="http://schemas.microsoft.com/office/drawing/2014/chart" uri="{C3380CC4-5D6E-409C-BE32-E72D297353CC}">
              <c16:uniqueId val="{00000009-7770-4D5E-B83E-2C3115EC6F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0623957553460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{971D7AC9-057B-4B63-A2F3-49A0A2C0C8E6}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770-4D5E-B83E-2C3115EC6F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{2CC95F94-7958-4FF8-9389-AF33F8A8D57F}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0-4D5E-B83E-2C3115EC6F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{D2AD89C7-AE77-4FA8-AE2F-19BC235025F3}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0-4D5E-B83E-2C3115EC6F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{87FF27A2-A755-433C-A8D4-CC0FD174E072}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0-4D5E-B83E-2C3115EC6F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{B826CDF5-7BF9-4AF4-BE28-0C007FECA202}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0-4D5E-B83E-2C3115EC6F75}"/>
                </c:ext>
              </c:extLst>
            </c:dLbl>
            <c:dLbl>
              <c:idx val="8"/>
              <c:layout>
                <c:manualLayout>
                  <c:x val="0"/>
                  <c:y val="6.17342406057372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{C818EB80-022D-43B4-BF80-BE699890FD49}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770-4D5E-B83E-2C3115EC6F75}"/>
                </c:ext>
              </c:extLst>
            </c:dLbl>
            <c:dLbl>
              <c:idx val="16"/>
              <c:layout>
                <c:manualLayout>
                  <c:x val="0"/>
                  <c:y val="-1.26605667347303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{4412AA2A-7F92-4F1D-B71C-8E202F67283C}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770-4D5E-B83E-2C3115EC6F75}"/>
                </c:ext>
              </c:extLst>
            </c:dLbl>
            <c:dLbl>
              <c:idx val="24"/>
              <c:layout>
                <c:manualLayout>
                  <c:x val="0"/>
                  <c:y val="-5.010764384306671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{4188BE07-9349-43C6-885F-21A345860823}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770-4D5E-B83E-2C3115EC6F7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{4D3C00A2-F20D-4BBA-9384-1D0B694EBB6E}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770-4D5E-B83E-2C3115EC6F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7770-4D5E-B83E-2C3115EC6F75}"/>
            </c:ext>
          </c:extLst>
        </c:ser>
        <c:dLbls>
          <c:showLegendKey val="0"/>
          <c:showVal val="1"/>
          <c:showCatName val="0"/>
          <c:showSerName val="0"/>
          <c:showPercent val="0"/>
          <c:showBubbleSize val="0"/>
        </c:dLbls>
        <c:axId val="241866560"/>
        <c:axId val="311691032"/>
      </c:scatterChart>
      <c:valAx>
        <c:axId val="241866560"/>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691032"/>
        <c:crosses val="autoZero"/>
        <c:crossBetween val="midCat"/>
      </c:valAx>
      <c:valAx>
        <c:axId val="31169103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18665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基準財政需要額及び基準財政収入額から算出される財政力指数については、前年度と同様の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町税やその他自主財源の積極的な確保に努めていき、基準財政需要額については、政策的事業の緊急度・効果、後年度負担等を十分に検討するなど、徹底した事業の見直しを図ることで軽減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2419</xdr:rowOff>
    </xdr:to>
    <xdr:cxnSp macro="">
      <xdr:nvCxnSpPr>
        <xdr:cNvPr id="73" name="直線コネクタ 72"/>
        <xdr:cNvCxnSpPr/>
      </xdr:nvCxnSpPr>
      <xdr:spPr>
        <a:xfrm>
          <a:off x="3225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xdr:cNvCxnSpPr/>
      </xdr:nvCxnSpPr>
      <xdr:spPr>
        <a:xfrm flipV="1">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xdr:cNvCxnSpPr/>
      </xdr:nvCxnSpPr>
      <xdr:spPr>
        <a:xfrm flipV="1">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経常経費（人件費、扶助費、公債費などに充当した一般財源）と経常一般財源（地方税、地方交付税などによる収入）の比率である経常収支比率は、前年度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緊急事態宣言による医療機関受診控えに伴う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（医療費）の減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大型地方債の償還終了による公債費の減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また、消費税率引上げによる交付金の増などにより比率が改善したものである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63</xdr:row>
      <xdr:rowOff>25823</xdr:rowOff>
    </xdr:to>
    <xdr:cxnSp macro="">
      <xdr:nvCxnSpPr>
        <xdr:cNvPr id="133" name="直線コネクタ 132"/>
        <xdr:cNvCxnSpPr/>
      </xdr:nvCxnSpPr>
      <xdr:spPr>
        <a:xfrm flipV="1">
          <a:off x="4114800" y="1072663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25823</xdr:rowOff>
    </xdr:to>
    <xdr:cxnSp macro="">
      <xdr:nvCxnSpPr>
        <xdr:cNvPr id="136" name="直線コネクタ 135"/>
        <xdr:cNvCxnSpPr/>
      </xdr:nvCxnSpPr>
      <xdr:spPr>
        <a:xfrm>
          <a:off x="3225800" y="1082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25823</xdr:rowOff>
    </xdr:to>
    <xdr:cxnSp macro="">
      <xdr:nvCxnSpPr>
        <xdr:cNvPr id="139" name="直線コネクタ 138"/>
        <xdr:cNvCxnSpPr/>
      </xdr:nvCxnSpPr>
      <xdr:spPr>
        <a:xfrm>
          <a:off x="2336800" y="1076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132927</xdr:rowOff>
    </xdr:to>
    <xdr:cxnSp macro="">
      <xdr:nvCxnSpPr>
        <xdr:cNvPr id="142" name="直線コネクタ 141"/>
        <xdr:cNvCxnSpPr/>
      </xdr:nvCxnSpPr>
      <xdr:spPr>
        <a:xfrm>
          <a:off x="1447800" y="1073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7" name="テキスト ボックス 156"/>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8" name="楕円 157"/>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9" name="テキスト ボックス 158"/>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60" name="楕円 159"/>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61" name="テキスト ボックス 160"/>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人口一人あたりにおける人件費・物件費等の状況については、前年度と比較して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133,224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円となったが、類似団体平均値からは大きく下回る決算額となった。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経常経費分析表からは、人件費が類似団体平均値よりも高いという分析結果が出ており、物件費と比較しても人件費への経常経費充当が多いため、業務の民間委託化等についても検討し、バランスのとれた財政運営を図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126068</xdr:rowOff>
    </xdr:from>
    <xdr:to>
      <xdr:col>23</xdr:col>
      <xdr:colOff>133350</xdr:colOff>
      <xdr:row>80</xdr:row>
      <xdr:rowOff>141742</xdr:rowOff>
    </xdr:to>
    <xdr:cxnSp macro="">
      <xdr:nvCxnSpPr>
        <xdr:cNvPr id="198" name="直線コネクタ 197"/>
        <xdr:cNvCxnSpPr/>
      </xdr:nvCxnSpPr>
      <xdr:spPr>
        <a:xfrm>
          <a:off x="4114800" y="13842068"/>
          <a:ext cx="8382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104699</xdr:rowOff>
    </xdr:from>
    <xdr:to>
      <xdr:col>19</xdr:col>
      <xdr:colOff>133350</xdr:colOff>
      <xdr:row>80</xdr:row>
      <xdr:rowOff>126068</xdr:rowOff>
    </xdr:to>
    <xdr:cxnSp macro="">
      <xdr:nvCxnSpPr>
        <xdr:cNvPr id="201" name="直線コネクタ 200"/>
        <xdr:cNvCxnSpPr/>
      </xdr:nvCxnSpPr>
      <xdr:spPr>
        <a:xfrm>
          <a:off x="3225800" y="13820699"/>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78963</xdr:rowOff>
    </xdr:from>
    <xdr:to>
      <xdr:col>15</xdr:col>
      <xdr:colOff>82550</xdr:colOff>
      <xdr:row>80</xdr:row>
      <xdr:rowOff>104699</xdr:rowOff>
    </xdr:to>
    <xdr:cxnSp macro="">
      <xdr:nvCxnSpPr>
        <xdr:cNvPr id="204" name="直線コネクタ 203"/>
        <xdr:cNvCxnSpPr/>
      </xdr:nvCxnSpPr>
      <xdr:spPr>
        <a:xfrm>
          <a:off x="2336800" y="13794963"/>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78963</xdr:rowOff>
    </xdr:from>
    <xdr:to>
      <xdr:col>11</xdr:col>
      <xdr:colOff>31750</xdr:colOff>
      <xdr:row>80</xdr:row>
      <xdr:rowOff>98292</xdr:rowOff>
    </xdr:to>
    <xdr:cxnSp macro="">
      <xdr:nvCxnSpPr>
        <xdr:cNvPr id="207" name="直線コネクタ 206"/>
        <xdr:cNvCxnSpPr/>
      </xdr:nvCxnSpPr>
      <xdr:spPr>
        <a:xfrm flipV="1">
          <a:off x="1447800" y="13794963"/>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90942</xdr:rowOff>
    </xdr:from>
    <xdr:to>
      <xdr:col>23</xdr:col>
      <xdr:colOff>184150</xdr:colOff>
      <xdr:row>81</xdr:row>
      <xdr:rowOff>21092</xdr:rowOff>
    </xdr:to>
    <xdr:sp macro="" textlink="">
      <xdr:nvSpPr>
        <xdr:cNvPr id="217" name="楕円 216"/>
        <xdr:cNvSpPr/>
      </xdr:nvSpPr>
      <xdr:spPr>
        <a:xfrm>
          <a:off x="4902200" y="138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12219</xdr:rowOff>
    </xdr:from>
    <xdr:ext cx="762000" cy="259045"/>
    <xdr:sp macro="" textlink="">
      <xdr:nvSpPr>
        <xdr:cNvPr id="218" name="人件費・物件費等の状況該当値テキスト"/>
        <xdr:cNvSpPr txBox="1"/>
      </xdr:nvSpPr>
      <xdr:spPr>
        <a:xfrm>
          <a:off x="5041900" y="1372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75268</xdr:rowOff>
    </xdr:from>
    <xdr:to>
      <xdr:col>19</xdr:col>
      <xdr:colOff>184150</xdr:colOff>
      <xdr:row>81</xdr:row>
      <xdr:rowOff>5418</xdr:rowOff>
    </xdr:to>
    <xdr:sp macro="" textlink="">
      <xdr:nvSpPr>
        <xdr:cNvPr id="219" name="楕円 218"/>
        <xdr:cNvSpPr/>
      </xdr:nvSpPr>
      <xdr:spPr>
        <a:xfrm>
          <a:off x="4064000" y="13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15595</xdr:rowOff>
    </xdr:from>
    <xdr:ext cx="736600" cy="259045"/>
    <xdr:sp macro="" textlink="">
      <xdr:nvSpPr>
        <xdr:cNvPr id="220" name="テキスト ボックス 219"/>
        <xdr:cNvSpPr txBox="1"/>
      </xdr:nvSpPr>
      <xdr:spPr>
        <a:xfrm>
          <a:off x="3733800" y="1356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53899</xdr:rowOff>
    </xdr:from>
    <xdr:to>
      <xdr:col>15</xdr:col>
      <xdr:colOff>133350</xdr:colOff>
      <xdr:row>80</xdr:row>
      <xdr:rowOff>155499</xdr:rowOff>
    </xdr:to>
    <xdr:sp macro="" textlink="">
      <xdr:nvSpPr>
        <xdr:cNvPr id="221" name="楕円 220"/>
        <xdr:cNvSpPr/>
      </xdr:nvSpPr>
      <xdr:spPr>
        <a:xfrm>
          <a:off x="3175000" y="137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165676</xdr:rowOff>
    </xdr:from>
    <xdr:ext cx="762000" cy="259045"/>
    <xdr:sp macro="" textlink="">
      <xdr:nvSpPr>
        <xdr:cNvPr id="222" name="テキスト ボックス 221"/>
        <xdr:cNvSpPr txBox="1"/>
      </xdr:nvSpPr>
      <xdr:spPr>
        <a:xfrm>
          <a:off x="2844800" y="135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28163</xdr:rowOff>
    </xdr:from>
    <xdr:to>
      <xdr:col>11</xdr:col>
      <xdr:colOff>82550</xdr:colOff>
      <xdr:row>80</xdr:row>
      <xdr:rowOff>129763</xdr:rowOff>
    </xdr:to>
    <xdr:sp macro="" textlink="">
      <xdr:nvSpPr>
        <xdr:cNvPr id="223" name="楕円 222"/>
        <xdr:cNvSpPr/>
      </xdr:nvSpPr>
      <xdr:spPr>
        <a:xfrm>
          <a:off x="2286000" y="137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139940</xdr:rowOff>
    </xdr:from>
    <xdr:ext cx="762000" cy="259045"/>
    <xdr:sp macro="" textlink="">
      <xdr:nvSpPr>
        <xdr:cNvPr id="224" name="テキスト ボックス 223"/>
        <xdr:cNvSpPr txBox="1"/>
      </xdr:nvSpPr>
      <xdr:spPr>
        <a:xfrm>
          <a:off x="1955800" y="135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47492</xdr:rowOff>
    </xdr:from>
    <xdr:to>
      <xdr:col>7</xdr:col>
      <xdr:colOff>31750</xdr:colOff>
      <xdr:row>80</xdr:row>
      <xdr:rowOff>149092</xdr:rowOff>
    </xdr:to>
    <xdr:sp macro="" textlink="">
      <xdr:nvSpPr>
        <xdr:cNvPr id="225" name="楕円 224"/>
        <xdr:cNvSpPr/>
      </xdr:nvSpPr>
      <xdr:spPr>
        <a:xfrm>
          <a:off x="1397000" y="137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159269</xdr:rowOff>
    </xdr:from>
    <xdr:ext cx="762000" cy="259045"/>
    <xdr:sp macro="" textlink="">
      <xdr:nvSpPr>
        <xdr:cNvPr id="226" name="テキスト ボックス 225"/>
        <xdr:cNvSpPr txBox="1"/>
      </xdr:nvSpPr>
      <xdr:spPr>
        <a:xfrm>
          <a:off x="1066800" y="135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給与水準について、ラスパイレス指数は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、類似団体平均値よりも高い数値を示している。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しかし、千葉県が公表している県内市町村の給与水準の状況一覧表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日現在）を見ると、一般行政職における平均給与月額は県内</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市町村（千葉市を除く）中、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職員の給与については、地域性なども加味されるため、他市町村との単純比較はできないが、引き続き適切な水準が保たれるよう努めていく。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89</xdr:row>
      <xdr:rowOff>92832</xdr:rowOff>
    </xdr:to>
    <xdr:cxnSp macro="">
      <xdr:nvCxnSpPr>
        <xdr:cNvPr id="262" name="直線コネクタ 261"/>
        <xdr:cNvCxnSpPr/>
      </xdr:nvCxnSpPr>
      <xdr:spPr>
        <a:xfrm>
          <a:off x="16179800" y="15156543"/>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58359</xdr:rowOff>
    </xdr:to>
    <xdr:cxnSp macro="">
      <xdr:nvCxnSpPr>
        <xdr:cNvPr id="265" name="直線コネクタ 264"/>
        <xdr:cNvCxnSpPr/>
      </xdr:nvCxnSpPr>
      <xdr:spPr>
        <a:xfrm flipV="1">
          <a:off x="15290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89</xdr:row>
      <xdr:rowOff>58359</xdr:rowOff>
    </xdr:to>
    <xdr:cxnSp macro="">
      <xdr:nvCxnSpPr>
        <xdr:cNvPr id="268" name="直線コネクタ 267"/>
        <xdr:cNvCxnSpPr/>
      </xdr:nvCxnSpPr>
      <xdr:spPr>
        <a:xfrm>
          <a:off x="14401800" y="1528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89</xdr:row>
      <xdr:rowOff>23888</xdr:rowOff>
    </xdr:to>
    <xdr:cxnSp macro="">
      <xdr:nvCxnSpPr>
        <xdr:cNvPr id="271" name="直線コネクタ 270"/>
        <xdr:cNvCxnSpPr/>
      </xdr:nvCxnSpPr>
      <xdr:spPr>
        <a:xfrm>
          <a:off x="13512800" y="1500716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42032</xdr:rowOff>
    </xdr:from>
    <xdr:to>
      <xdr:col>81</xdr:col>
      <xdr:colOff>95250</xdr:colOff>
      <xdr:row>89</xdr:row>
      <xdr:rowOff>143632</xdr:rowOff>
    </xdr:to>
    <xdr:sp macro="" textlink="">
      <xdr:nvSpPr>
        <xdr:cNvPr id="281" name="楕円 280"/>
        <xdr:cNvSpPr/>
      </xdr:nvSpPr>
      <xdr:spPr>
        <a:xfrm>
          <a:off x="169672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109359</xdr:rowOff>
    </xdr:from>
    <xdr:ext cx="762000" cy="259045"/>
    <xdr:sp macro="" textlink="">
      <xdr:nvSpPr>
        <xdr:cNvPr id="282" name="給与水準   （国との比較）該当値テキスト"/>
        <xdr:cNvSpPr txBox="1"/>
      </xdr:nvSpPr>
      <xdr:spPr>
        <a:xfrm>
          <a:off x="17106900" y="1519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3" name="楕円 282"/>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4" name="テキスト ボックス 283"/>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5" name="楕円 284"/>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6" name="テキスト ボックス 285"/>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7" name="楕円 286"/>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8" name="テキスト ボックス 287"/>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9" name="楕円 288"/>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0" name="テキスト ボックス 28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人当たりの職員数については、類似団体平均値よりも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人となっているが、直近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年間の数値を見てもほぼ横ばいで推移している。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事務事業の多様化などにより、職員数を今以上に削減することが難しくなっているが、人員配置の見直しや民間への業務委託の導入を検討することで事務の効率化を図り、より適切な定員管理に努める。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75946</xdr:rowOff>
    </xdr:from>
    <xdr:to>
      <xdr:col>81</xdr:col>
      <xdr:colOff>44450</xdr:colOff>
      <xdr:row>61</xdr:row>
      <xdr:rowOff>80772</xdr:rowOff>
    </xdr:to>
    <xdr:cxnSp macro="">
      <xdr:nvCxnSpPr>
        <xdr:cNvPr id="322" name="直線コネクタ 321"/>
        <xdr:cNvCxnSpPr/>
      </xdr:nvCxnSpPr>
      <xdr:spPr>
        <a:xfrm flipV="1">
          <a:off x="16179800" y="105343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80290</xdr:rowOff>
    </xdr:from>
    <xdr:to>
      <xdr:col>77</xdr:col>
      <xdr:colOff>44450</xdr:colOff>
      <xdr:row>61</xdr:row>
      <xdr:rowOff>80772</xdr:rowOff>
    </xdr:to>
    <xdr:cxnSp macro="">
      <xdr:nvCxnSpPr>
        <xdr:cNvPr id="325" name="直線コネクタ 324"/>
        <xdr:cNvCxnSpPr/>
      </xdr:nvCxnSpPr>
      <xdr:spPr>
        <a:xfrm>
          <a:off x="15290800" y="1053874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80290</xdr:rowOff>
    </xdr:from>
    <xdr:to>
      <xdr:col>72</xdr:col>
      <xdr:colOff>203200</xdr:colOff>
      <xdr:row>61</xdr:row>
      <xdr:rowOff>81737</xdr:rowOff>
    </xdr:to>
    <xdr:cxnSp macro="">
      <xdr:nvCxnSpPr>
        <xdr:cNvPr id="328" name="直線コネクタ 327"/>
        <xdr:cNvCxnSpPr/>
      </xdr:nvCxnSpPr>
      <xdr:spPr>
        <a:xfrm flipV="1">
          <a:off x="14401800" y="10538740"/>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67259</xdr:rowOff>
    </xdr:from>
    <xdr:to>
      <xdr:col>68</xdr:col>
      <xdr:colOff>152400</xdr:colOff>
      <xdr:row>61</xdr:row>
      <xdr:rowOff>81737</xdr:rowOff>
    </xdr:to>
    <xdr:cxnSp macro="">
      <xdr:nvCxnSpPr>
        <xdr:cNvPr id="331" name="直線コネクタ 330"/>
        <xdr:cNvCxnSpPr/>
      </xdr:nvCxnSpPr>
      <xdr:spPr>
        <a:xfrm>
          <a:off x="13512800" y="10525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41" name="楕円 340"/>
        <xdr:cNvSpPr/>
      </xdr:nvSpPr>
      <xdr:spPr>
        <a:xfrm>
          <a:off x="16967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41673</xdr:rowOff>
    </xdr:from>
    <xdr:ext cx="762000" cy="259045"/>
    <xdr:sp macro="" textlink="">
      <xdr:nvSpPr>
        <xdr:cNvPr id="342" name="定員管理の状況該当値テキスト"/>
        <xdr:cNvSpPr txBox="1"/>
      </xdr:nvSpPr>
      <xdr:spPr>
        <a:xfrm>
          <a:off x="17106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29972</xdr:rowOff>
    </xdr:from>
    <xdr:to>
      <xdr:col>77</xdr:col>
      <xdr:colOff>95250</xdr:colOff>
      <xdr:row>61</xdr:row>
      <xdr:rowOff>131572</xdr:rowOff>
    </xdr:to>
    <xdr:sp macro="" textlink="">
      <xdr:nvSpPr>
        <xdr:cNvPr id="343" name="楕円 342"/>
        <xdr:cNvSpPr/>
      </xdr:nvSpPr>
      <xdr:spPr>
        <a:xfrm>
          <a:off x="16129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141749</xdr:rowOff>
    </xdr:from>
    <xdr:ext cx="736600" cy="259045"/>
    <xdr:sp macro="" textlink="">
      <xdr:nvSpPr>
        <xdr:cNvPr id="344" name="テキスト ボックス 343"/>
        <xdr:cNvSpPr txBox="1"/>
      </xdr:nvSpPr>
      <xdr:spPr>
        <a:xfrm>
          <a:off x="15798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29490</xdr:rowOff>
    </xdr:from>
    <xdr:to>
      <xdr:col>73</xdr:col>
      <xdr:colOff>44450</xdr:colOff>
      <xdr:row>61</xdr:row>
      <xdr:rowOff>131090</xdr:rowOff>
    </xdr:to>
    <xdr:sp macro="" textlink="">
      <xdr:nvSpPr>
        <xdr:cNvPr id="345" name="楕円 344"/>
        <xdr:cNvSpPr/>
      </xdr:nvSpPr>
      <xdr:spPr>
        <a:xfrm>
          <a:off x="152400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141267</xdr:rowOff>
    </xdr:from>
    <xdr:ext cx="762000" cy="259045"/>
    <xdr:sp macro="" textlink="">
      <xdr:nvSpPr>
        <xdr:cNvPr id="346" name="テキスト ボックス 345"/>
        <xdr:cNvSpPr txBox="1"/>
      </xdr:nvSpPr>
      <xdr:spPr>
        <a:xfrm>
          <a:off x="14909800" y="102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30937</xdr:rowOff>
    </xdr:from>
    <xdr:to>
      <xdr:col>68</xdr:col>
      <xdr:colOff>203200</xdr:colOff>
      <xdr:row>61</xdr:row>
      <xdr:rowOff>132537</xdr:rowOff>
    </xdr:to>
    <xdr:sp macro="" textlink="">
      <xdr:nvSpPr>
        <xdr:cNvPr id="347" name="楕円 346"/>
        <xdr:cNvSpPr/>
      </xdr:nvSpPr>
      <xdr:spPr>
        <a:xfrm>
          <a:off x="14351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142714</xdr:rowOff>
    </xdr:from>
    <xdr:ext cx="762000" cy="259045"/>
    <xdr:sp macro="" textlink="">
      <xdr:nvSpPr>
        <xdr:cNvPr id="348" name="テキスト ボックス 347"/>
        <xdr:cNvSpPr txBox="1"/>
      </xdr:nvSpPr>
      <xdr:spPr>
        <a:xfrm>
          <a:off x="14020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16459</xdr:rowOff>
    </xdr:from>
    <xdr:to>
      <xdr:col>64</xdr:col>
      <xdr:colOff>152400</xdr:colOff>
      <xdr:row>61</xdr:row>
      <xdr:rowOff>118059</xdr:rowOff>
    </xdr:to>
    <xdr:sp macro="" textlink="">
      <xdr:nvSpPr>
        <xdr:cNvPr id="349" name="楕円 348"/>
        <xdr:cNvSpPr/>
      </xdr:nvSpPr>
      <xdr:spPr>
        <a:xfrm>
          <a:off x="13462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128236</xdr:rowOff>
    </xdr:from>
    <xdr:ext cx="762000" cy="259045"/>
    <xdr:sp macro="" textlink="">
      <xdr:nvSpPr>
        <xdr:cNvPr id="350" name="テキスト ボックス 349"/>
        <xdr:cNvSpPr txBox="1"/>
      </xdr:nvSpPr>
      <xdr:spPr>
        <a:xfrm>
          <a:off x="13131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今後は令和元年度から着手した「上総一ノ宮駅東口整備事業」の償還開始や、令和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年度着手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の「公共下水道施設整備事業」などといった大型事業の影響により、比率の増加が見込まれるが、急激な数値上昇にならないよう計画的な地方債管理に努める。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3810</xdr:rowOff>
    </xdr:to>
    <xdr:cxnSp macro="">
      <xdr:nvCxnSpPr>
        <xdr:cNvPr id="381" name="直線コネクタ 380"/>
        <xdr:cNvCxnSpPr/>
      </xdr:nvCxnSpPr>
      <xdr:spPr>
        <a:xfrm flipV="1">
          <a:off x="16179800" y="70187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4" name="直線コネクタ 383"/>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13462</xdr:rowOff>
    </xdr:to>
    <xdr:cxnSp macro="">
      <xdr:nvCxnSpPr>
        <xdr:cNvPr id="387" name="直線コネクタ 386"/>
        <xdr:cNvCxnSpPr/>
      </xdr:nvCxnSpPr>
      <xdr:spPr>
        <a:xfrm flipV="1">
          <a:off x="14401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27940</xdr:rowOff>
    </xdr:to>
    <xdr:cxnSp macro="">
      <xdr:nvCxnSpPr>
        <xdr:cNvPr id="390" name="直線コネクタ 389"/>
        <xdr:cNvCxnSpPr/>
      </xdr:nvCxnSpPr>
      <xdr:spPr>
        <a:xfrm flipV="1">
          <a:off x="13512800" y="70429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0" name="楕円 399"/>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01"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6" name="楕円 405"/>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7" name="テキスト ボックス 406"/>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上総一ノ宮駅東口整備事業の債務負担額に対する支出が終了したことと、中央ポンプ場整備事業債務負担額の減少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が要因として挙げられる。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今後も他の老朽化した公共施設の大規模改修などにより、将来負担比率が大きく影響を受けると予想されるため、施設の長寿命化に努め、後世への負担の抑制を図る。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157776</xdr:rowOff>
    </xdr:from>
    <xdr:to>
      <xdr:col>81</xdr:col>
      <xdr:colOff>44450</xdr:colOff>
      <xdr:row>16</xdr:row>
      <xdr:rowOff>45720</xdr:rowOff>
    </xdr:to>
    <xdr:cxnSp macro="">
      <xdr:nvCxnSpPr>
        <xdr:cNvPr id="443" name="直線コネクタ 442"/>
        <xdr:cNvCxnSpPr/>
      </xdr:nvCxnSpPr>
      <xdr:spPr>
        <a:xfrm flipV="1">
          <a:off x="16179800" y="2558076"/>
          <a:ext cx="838200" cy="2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69977</xdr:rowOff>
    </xdr:from>
    <xdr:to>
      <xdr:col>77</xdr:col>
      <xdr:colOff>44450</xdr:colOff>
      <xdr:row>16</xdr:row>
      <xdr:rowOff>45720</xdr:rowOff>
    </xdr:to>
    <xdr:cxnSp macro="">
      <xdr:nvCxnSpPr>
        <xdr:cNvPr id="446" name="直線コネクタ 445"/>
        <xdr:cNvCxnSpPr/>
      </xdr:nvCxnSpPr>
      <xdr:spPr>
        <a:xfrm>
          <a:off x="15290800" y="2641727"/>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15</xdr:row>
      <xdr:rowOff>69977</xdr:rowOff>
    </xdr:to>
    <xdr:cxnSp macro="">
      <xdr:nvCxnSpPr>
        <xdr:cNvPr id="449" name="直線コネクタ 448"/>
        <xdr:cNvCxnSpPr/>
      </xdr:nvCxnSpPr>
      <xdr:spPr>
        <a:xfrm>
          <a:off x="14401800" y="251142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111125</xdr:rowOff>
    </xdr:to>
    <xdr:cxnSp macro="">
      <xdr:nvCxnSpPr>
        <xdr:cNvPr id="452" name="直線コネクタ 451"/>
        <xdr:cNvCxnSpPr/>
      </xdr:nvCxnSpPr>
      <xdr:spPr>
        <a:xfrm>
          <a:off x="13512800" y="2493730"/>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106976</xdr:rowOff>
    </xdr:from>
    <xdr:to>
      <xdr:col>81</xdr:col>
      <xdr:colOff>95250</xdr:colOff>
      <xdr:row>15</xdr:row>
      <xdr:rowOff>37126</xdr:rowOff>
    </xdr:to>
    <xdr:sp macro="" textlink="">
      <xdr:nvSpPr>
        <xdr:cNvPr id="462" name="楕円 461"/>
        <xdr:cNvSpPr/>
      </xdr:nvSpPr>
      <xdr:spPr>
        <a:xfrm>
          <a:off x="169672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79053</xdr:rowOff>
    </xdr:from>
    <xdr:ext cx="762000" cy="259045"/>
    <xdr:sp macro="" textlink="">
      <xdr:nvSpPr>
        <xdr:cNvPr id="463" name="将来負担の状況該当値テキスト"/>
        <xdr:cNvSpPr txBox="1"/>
      </xdr:nvSpPr>
      <xdr:spPr>
        <a:xfrm>
          <a:off x="17106900" y="2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4" name="楕円 463"/>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5" name="テキスト ボックス 464"/>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19177</xdr:rowOff>
    </xdr:from>
    <xdr:to>
      <xdr:col>73</xdr:col>
      <xdr:colOff>44450</xdr:colOff>
      <xdr:row>15</xdr:row>
      <xdr:rowOff>120777</xdr:rowOff>
    </xdr:to>
    <xdr:sp macro="" textlink="">
      <xdr:nvSpPr>
        <xdr:cNvPr id="466" name="楕円 465"/>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105554</xdr:rowOff>
    </xdr:from>
    <xdr:ext cx="762000" cy="259045"/>
    <xdr:sp macro="" textlink="">
      <xdr:nvSpPr>
        <xdr:cNvPr id="467" name="テキスト ボックス 466"/>
        <xdr:cNvSpPr txBox="1"/>
      </xdr:nvSpPr>
      <xdr:spPr>
        <a:xfrm>
          <a:off x="14909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8" name="楕円 467"/>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146702</xdr:rowOff>
    </xdr:from>
    <xdr:ext cx="762000" cy="259045"/>
    <xdr:sp macro="" textlink="">
      <xdr:nvSpPr>
        <xdr:cNvPr id="469" name="テキスト ボックス 468"/>
        <xdr:cNvSpPr txBox="1"/>
      </xdr:nvSpPr>
      <xdr:spPr>
        <a:xfrm>
          <a:off x="14020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70" name="楕円 469"/>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129007</xdr:rowOff>
    </xdr:from>
    <xdr:ext cx="762000" cy="259045"/>
    <xdr:sp macro="" textlink="">
      <xdr:nvSpPr>
        <xdr:cNvPr id="471" name="テキスト ボックス 470"/>
        <xdr:cNvSpPr txBox="1"/>
      </xdr:nvSpPr>
      <xdr:spPr>
        <a:xfrm>
          <a:off x="13131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経常収支比率に占める人件費の割合は、類似団体平均値より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％、千葉県平均値からは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依然として類似団体や県平均値より高い水準となっているため、人員配置の見直しや、高い費用対効果が見込まれるものについては民間への業務委託を検討することで改善に努める。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85852</xdr:rowOff>
    </xdr:to>
    <xdr:cxnSp macro="">
      <xdr:nvCxnSpPr>
        <xdr:cNvPr id="64" name="直線コネクタ 63"/>
        <xdr:cNvCxnSpPr/>
      </xdr:nvCxnSpPr>
      <xdr:spPr>
        <a:xfrm flipV="1">
          <a:off x="3987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94996</xdr:rowOff>
    </xdr:to>
    <xdr:cxnSp macro="">
      <xdr:nvCxnSpPr>
        <xdr:cNvPr id="67" name="直線コネクタ 66"/>
        <xdr:cNvCxnSpPr/>
      </xdr:nvCxnSpPr>
      <xdr:spPr>
        <a:xfrm flipV="1">
          <a:off x="3098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94996</xdr:rowOff>
    </xdr:to>
    <xdr:cxnSp macro="">
      <xdr:nvCxnSpPr>
        <xdr:cNvPr id="70" name="直線コネクタ 69"/>
        <xdr:cNvCxnSpPr/>
      </xdr:nvCxnSpPr>
      <xdr:spPr>
        <a:xfrm>
          <a:off x="2209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17272</xdr:rowOff>
    </xdr:to>
    <xdr:cxnSp macro="">
      <xdr:nvCxnSpPr>
        <xdr:cNvPr id="73" name="直線コネクタ 72"/>
        <xdr:cNvCxnSpPr/>
      </xdr:nvCxnSpPr>
      <xdr:spPr>
        <a:xfrm>
          <a:off x="1320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121429</xdr:rowOff>
    </xdr:from>
    <xdr:ext cx="736600" cy="259045"/>
    <xdr:sp macro="" textlink="">
      <xdr:nvSpPr>
        <xdr:cNvPr id="86" name="テキスト ボックス 85"/>
        <xdr:cNvSpPr txBox="1"/>
      </xdr:nvSpPr>
      <xdr:spPr>
        <a:xfrm>
          <a:off x="3606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88" name="テキスト ボックス 87"/>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52849</xdr:rowOff>
    </xdr:from>
    <xdr:ext cx="762000" cy="259045"/>
    <xdr:sp macro="" textlink="">
      <xdr:nvSpPr>
        <xdr:cNvPr id="90" name="テキスト ボックス 89"/>
        <xdr:cNvSpPr txBox="1"/>
      </xdr:nvSpPr>
      <xdr:spPr>
        <a:xfrm>
          <a:off x="1828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11701</xdr:rowOff>
    </xdr:from>
    <xdr:ext cx="762000" cy="259045"/>
    <xdr:sp macro="" textlink="">
      <xdr:nvSpPr>
        <xdr:cNvPr id="92" name="テキスト ボックス 91"/>
        <xdr:cNvSpPr txBox="1"/>
      </xdr:nvSpPr>
      <xdr:spPr>
        <a:xfrm>
          <a:off x="939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経常収支比率に占める物件費の割合は、前年度から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類似団体平均値や千葉県平均と比較しても低い割合を示しているため、更なるコスト削減を図れるよう、既存事業の見直し等を行い数値の維持に努めていく。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22225</xdr:rowOff>
    </xdr:to>
    <xdr:cxnSp macro="">
      <xdr:nvCxnSpPr>
        <xdr:cNvPr id="129" name="直線コネクタ 128"/>
        <xdr:cNvCxnSpPr/>
      </xdr:nvCxnSpPr>
      <xdr:spPr>
        <a:xfrm flipV="1">
          <a:off x="15671800" y="2584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22225</xdr:rowOff>
    </xdr:from>
    <xdr:to>
      <xdr:col>78</xdr:col>
      <xdr:colOff>69850</xdr:colOff>
      <xdr:row>15</xdr:row>
      <xdr:rowOff>117475</xdr:rowOff>
    </xdr:to>
    <xdr:cxnSp macro="">
      <xdr:nvCxnSpPr>
        <xdr:cNvPr id="132" name="直線コネクタ 131"/>
        <xdr:cNvCxnSpPr/>
      </xdr:nvCxnSpPr>
      <xdr:spPr>
        <a:xfrm flipV="1">
          <a:off x="14782800" y="2593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117475</xdr:rowOff>
    </xdr:to>
    <xdr:cxnSp macro="">
      <xdr:nvCxnSpPr>
        <xdr:cNvPr id="135" name="直線コネクタ 134"/>
        <xdr:cNvCxnSpPr/>
      </xdr:nvCxnSpPr>
      <xdr:spPr>
        <a:xfrm>
          <a:off x="13893800" y="265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15</xdr:row>
      <xdr:rowOff>136525</xdr:rowOff>
    </xdr:to>
    <xdr:cxnSp macro="">
      <xdr:nvCxnSpPr>
        <xdr:cNvPr id="138" name="直線コネクタ 137"/>
        <xdr:cNvCxnSpPr/>
      </xdr:nvCxnSpPr>
      <xdr:spPr>
        <a:xfrm flipV="1">
          <a:off x="13004800" y="2651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8" name="楕円 147"/>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9"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0" name="楕円 149"/>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1" name="テキスト ボックス 150"/>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66675</xdr:rowOff>
    </xdr:from>
    <xdr:to>
      <xdr:col>74</xdr:col>
      <xdr:colOff>31750</xdr:colOff>
      <xdr:row>15</xdr:row>
      <xdr:rowOff>168275</xdr:rowOff>
    </xdr:to>
    <xdr:sp macro="" textlink="">
      <xdr:nvSpPr>
        <xdr:cNvPr id="152" name="楕円 151"/>
        <xdr:cNvSpPr/>
      </xdr:nvSpPr>
      <xdr:spPr>
        <a:xfrm>
          <a:off x="14732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7002</xdr:rowOff>
    </xdr:from>
    <xdr:ext cx="762000" cy="259045"/>
    <xdr:sp macro="" textlink="">
      <xdr:nvSpPr>
        <xdr:cNvPr id="153" name="テキスト ボックス 152"/>
        <xdr:cNvSpPr txBox="1"/>
      </xdr:nvSpPr>
      <xdr:spPr>
        <a:xfrm>
          <a:off x="14401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28575</xdr:rowOff>
    </xdr:from>
    <xdr:to>
      <xdr:col>69</xdr:col>
      <xdr:colOff>142875</xdr:colOff>
      <xdr:row>15</xdr:row>
      <xdr:rowOff>130175</xdr:rowOff>
    </xdr:to>
    <xdr:sp macro="" textlink="">
      <xdr:nvSpPr>
        <xdr:cNvPr id="154" name="楕円 153"/>
        <xdr:cNvSpPr/>
      </xdr:nvSpPr>
      <xdr:spPr>
        <a:xfrm>
          <a:off x="13843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140352</xdr:rowOff>
    </xdr:from>
    <xdr:ext cx="762000" cy="259045"/>
    <xdr:sp macro="" textlink="">
      <xdr:nvSpPr>
        <xdr:cNvPr id="155" name="テキスト ボックス 154"/>
        <xdr:cNvSpPr txBox="1"/>
      </xdr:nvSpPr>
      <xdr:spPr>
        <a:xfrm>
          <a:off x="13512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85725</xdr:rowOff>
    </xdr:from>
    <xdr:to>
      <xdr:col>65</xdr:col>
      <xdr:colOff>53975</xdr:colOff>
      <xdr:row>16</xdr:row>
      <xdr:rowOff>15875</xdr:rowOff>
    </xdr:to>
    <xdr:sp macro="" textlink="">
      <xdr:nvSpPr>
        <xdr:cNvPr id="156" name="楕円 155"/>
        <xdr:cNvSpPr/>
      </xdr:nvSpPr>
      <xdr:spPr>
        <a:xfrm>
          <a:off x="12954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26052</xdr:rowOff>
    </xdr:from>
    <xdr:ext cx="762000" cy="259045"/>
    <xdr:sp macro="" textlink="">
      <xdr:nvSpPr>
        <xdr:cNvPr id="157" name="テキスト ボックス 156"/>
        <xdr:cNvSpPr txBox="1"/>
      </xdr:nvSpPr>
      <xdr:spPr>
        <a:xfrm>
          <a:off x="12623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経常収支比率に占める扶助費の割合は、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これは各種助成費の増加も要因となっているため、住民のニーズに応えつつも、実績等を勘案して制度や事業を見直すことでバランスの取れた事業運営を図っていく。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165100</xdr:rowOff>
    </xdr:to>
    <xdr:cxnSp macro="">
      <xdr:nvCxnSpPr>
        <xdr:cNvPr id="193" name="直線コネクタ 192"/>
        <xdr:cNvCxnSpPr/>
      </xdr:nvCxnSpPr>
      <xdr:spPr>
        <a:xfrm flipV="1">
          <a:off x="3987800" y="96996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6" name="直線コネクタ 195"/>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136525</xdr:rowOff>
    </xdr:from>
    <xdr:to>
      <xdr:col>15</xdr:col>
      <xdr:colOff>98425</xdr:colOff>
      <xdr:row>56</xdr:row>
      <xdr:rowOff>146050</xdr:rowOff>
    </xdr:to>
    <xdr:cxnSp macro="">
      <xdr:nvCxnSpPr>
        <xdr:cNvPr id="199" name="直線コネクタ 198"/>
        <xdr:cNvCxnSpPr/>
      </xdr:nvCxnSpPr>
      <xdr:spPr>
        <a:xfrm>
          <a:off x="2209800" y="973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60325</xdr:rowOff>
    </xdr:from>
    <xdr:to>
      <xdr:col>11</xdr:col>
      <xdr:colOff>9525</xdr:colOff>
      <xdr:row>56</xdr:row>
      <xdr:rowOff>136525</xdr:rowOff>
    </xdr:to>
    <xdr:cxnSp macro="">
      <xdr:nvCxnSpPr>
        <xdr:cNvPr id="202" name="直線コネクタ 201"/>
        <xdr:cNvCxnSpPr/>
      </xdr:nvCxnSpPr>
      <xdr:spPr>
        <a:xfrm>
          <a:off x="1320800" y="9661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212" name="楕円 211"/>
        <xdr:cNvSpPr/>
      </xdr:nvSpPr>
      <xdr:spPr>
        <a:xfrm>
          <a:off x="4775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19702</xdr:rowOff>
    </xdr:from>
    <xdr:ext cx="762000" cy="259045"/>
    <xdr:sp macro="" textlink="">
      <xdr:nvSpPr>
        <xdr:cNvPr id="213" name="扶助費該当値テキスト"/>
        <xdr:cNvSpPr txBox="1"/>
      </xdr:nvSpPr>
      <xdr:spPr>
        <a:xfrm>
          <a:off x="49149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4" name="楕円 213"/>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5" name="テキスト ボックス 21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6" name="楕円 215"/>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7" name="テキスト ボックス 216"/>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85725</xdr:rowOff>
    </xdr:from>
    <xdr:to>
      <xdr:col>11</xdr:col>
      <xdr:colOff>60325</xdr:colOff>
      <xdr:row>57</xdr:row>
      <xdr:rowOff>15875</xdr:rowOff>
    </xdr:to>
    <xdr:sp macro="" textlink="">
      <xdr:nvSpPr>
        <xdr:cNvPr id="218" name="楕円 217"/>
        <xdr:cNvSpPr/>
      </xdr:nvSpPr>
      <xdr:spPr>
        <a:xfrm>
          <a:off x="2159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652</xdr:rowOff>
    </xdr:from>
    <xdr:ext cx="762000" cy="259045"/>
    <xdr:sp macro="" textlink="">
      <xdr:nvSpPr>
        <xdr:cNvPr id="219" name="テキスト ボックス 218"/>
        <xdr:cNvSpPr txBox="1"/>
      </xdr:nvSpPr>
      <xdr:spPr>
        <a:xfrm>
          <a:off x="1828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xdr:rowOff>
    </xdr:from>
    <xdr:to>
      <xdr:col>6</xdr:col>
      <xdr:colOff>171450</xdr:colOff>
      <xdr:row>56</xdr:row>
      <xdr:rowOff>111125</xdr:rowOff>
    </xdr:to>
    <xdr:sp macro="" textlink="">
      <xdr:nvSpPr>
        <xdr:cNvPr id="220" name="楕円 219"/>
        <xdr:cNvSpPr/>
      </xdr:nvSpPr>
      <xdr:spPr>
        <a:xfrm>
          <a:off x="1270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95902</xdr:rowOff>
    </xdr:from>
    <xdr:ext cx="762000" cy="259045"/>
    <xdr:sp macro="" textlink="">
      <xdr:nvSpPr>
        <xdr:cNvPr id="221" name="テキスト ボックス 220"/>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経常収支比率に占めるその他の割合は、類似団体平均値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と同等である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その他の内容については、主に特別会計などへの繰出金がその多額を占めるため、特別会計の独立採算の原則を再認識し、特別会計の適正な財源確保を図り、普通会計の負担軽減に努める。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154759</xdr:rowOff>
    </xdr:to>
    <xdr:cxnSp macro="">
      <xdr:nvCxnSpPr>
        <xdr:cNvPr id="255" name="直線コネクタ 254"/>
        <xdr:cNvCxnSpPr/>
      </xdr:nvCxnSpPr>
      <xdr:spPr>
        <a:xfrm flipV="1">
          <a:off x="15671800" y="99012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154759</xdr:rowOff>
    </xdr:to>
    <xdr:cxnSp macro="">
      <xdr:nvCxnSpPr>
        <xdr:cNvPr id="258" name="直線コネクタ 257"/>
        <xdr:cNvCxnSpPr/>
      </xdr:nvCxnSpPr>
      <xdr:spPr>
        <a:xfrm>
          <a:off x="14782800" y="9888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128633</xdr:rowOff>
    </xdr:to>
    <xdr:cxnSp macro="">
      <xdr:nvCxnSpPr>
        <xdr:cNvPr id="261" name="直線コネクタ 260"/>
        <xdr:cNvCxnSpPr/>
      </xdr:nvCxnSpPr>
      <xdr:spPr>
        <a:xfrm flipV="1">
          <a:off x="13893800" y="9888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128633</xdr:rowOff>
    </xdr:to>
    <xdr:cxnSp macro="">
      <xdr:nvCxnSpPr>
        <xdr:cNvPr id="264" name="直線コネクタ 263"/>
        <xdr:cNvCxnSpPr/>
      </xdr:nvCxnSpPr>
      <xdr:spPr>
        <a:xfrm>
          <a:off x="13004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4" name="楕円 273"/>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5"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6" name="楕円 275"/>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7" name="テキスト ボックス 276"/>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8" name="楕円 27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9" name="テキスト ボックス 278"/>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80" name="楕円 279"/>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81" name="テキスト ボックス 280"/>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3" name="テキスト ボックス 28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経常収支比率に占める補助費等の割合は、前年度から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％となったが類似団体平均値とほぼ同率である。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町独自で補助している各種団体への補助金については、既得権益化が見受けられるため、公平性・透明性が図られるよう補助金検討委員会からの検討結果を踏まえ、不適当な補助金については見直しや廃止を行い、適切な補助金等の執行が図られるよう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124714</xdr:rowOff>
    </xdr:to>
    <xdr:cxnSp macro="">
      <xdr:nvCxnSpPr>
        <xdr:cNvPr id="313" name="直線コネクタ 312"/>
        <xdr:cNvCxnSpPr/>
      </xdr:nvCxnSpPr>
      <xdr:spPr>
        <a:xfrm>
          <a:off x="15671800" y="6422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78994</xdr:rowOff>
    </xdr:to>
    <xdr:cxnSp macro="">
      <xdr:nvCxnSpPr>
        <xdr:cNvPr id="316" name="直線コネクタ 315"/>
        <xdr:cNvCxnSpPr/>
      </xdr:nvCxnSpPr>
      <xdr:spPr>
        <a:xfrm>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51562</xdr:rowOff>
    </xdr:to>
    <xdr:cxnSp macro="">
      <xdr:nvCxnSpPr>
        <xdr:cNvPr id="319" name="直線コネクタ 318"/>
        <xdr:cNvCxnSpPr/>
      </xdr:nvCxnSpPr>
      <xdr:spPr>
        <a:xfrm>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22" name="直線コネクタ 321"/>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2" name="楕円 331"/>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3"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139971</xdr:rowOff>
    </xdr:from>
    <xdr:ext cx="736600" cy="259045"/>
    <xdr:sp macro="" textlink="">
      <xdr:nvSpPr>
        <xdr:cNvPr id="335" name="テキスト ボックス 334"/>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6" name="楕円 33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37" name="テキスト ボックス 33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9" name="テキスト ボックス 338"/>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40" name="楕円 339"/>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41" name="テキスト ボックス 340"/>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％で、類似団体や千葉県平均値よりも低い数値となっている。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今後は「上総一ノ宮駅東口整備事業」の償還開始に加え、老朽化した公共施設の大規模改修など地方債発行を伴う事業が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複数</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予定されているため、償還額の推移に注意を払いつつ、計画的な地方債管理に努める。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62992</xdr:rowOff>
    </xdr:to>
    <xdr:cxnSp macro="">
      <xdr:nvCxnSpPr>
        <xdr:cNvPr id="371" name="直線コネクタ 370"/>
        <xdr:cNvCxnSpPr/>
      </xdr:nvCxnSpPr>
      <xdr:spPr>
        <a:xfrm flipV="1">
          <a:off x="3987800" y="13033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72137</xdr:rowOff>
    </xdr:to>
    <xdr:cxnSp macro="">
      <xdr:nvCxnSpPr>
        <xdr:cNvPr id="374" name="直線コネクタ 373"/>
        <xdr:cNvCxnSpPr/>
      </xdr:nvCxnSpPr>
      <xdr:spPr>
        <a:xfrm flipV="1">
          <a:off x="3098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77" name="直線コネクタ 376"/>
        <xdr:cNvCxnSpPr/>
      </xdr:nvCxnSpPr>
      <xdr:spPr>
        <a:xfrm flipV="1">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122428</xdr:rowOff>
    </xdr:to>
    <xdr:cxnSp macro="">
      <xdr:nvCxnSpPr>
        <xdr:cNvPr id="380" name="直線コネクタ 379"/>
        <xdr:cNvCxnSpPr/>
      </xdr:nvCxnSpPr>
      <xdr:spPr>
        <a:xfrm flipV="1">
          <a:off x="1320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90" name="楕円 389"/>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91"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2" name="楕円 391"/>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3" name="テキスト ボックス 392"/>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4" name="楕円 393"/>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5" name="テキスト ボックス 394"/>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8" name="楕円 397"/>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9" name="テキスト ボックス 398"/>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経常収支比率に占める公債費以外の割合は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％と千葉県平均値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を下回</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ったが、類似団体平均値を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類似団体との構成内容を比較すると、義務的経費にあたる人件費・扶助費の構成割合が高い水準にあるため、当該経費の抑制を図り、財政の健全化に努める。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113285</xdr:rowOff>
    </xdr:to>
    <xdr:cxnSp macro="">
      <xdr:nvCxnSpPr>
        <xdr:cNvPr id="430" name="直線コネクタ 429"/>
        <xdr:cNvCxnSpPr/>
      </xdr:nvCxnSpPr>
      <xdr:spPr>
        <a:xfrm flipV="1">
          <a:off x="15671800" y="134315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113285</xdr:rowOff>
    </xdr:to>
    <xdr:cxnSp macro="">
      <xdr:nvCxnSpPr>
        <xdr:cNvPr id="433" name="直線コネクタ 432"/>
        <xdr:cNvCxnSpPr/>
      </xdr:nvCxnSpPr>
      <xdr:spPr>
        <a:xfrm>
          <a:off x="14782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104139</xdr:rowOff>
    </xdr:to>
    <xdr:cxnSp macro="">
      <xdr:nvCxnSpPr>
        <xdr:cNvPr id="436" name="直線コネクタ 435"/>
        <xdr:cNvCxnSpPr/>
      </xdr:nvCxnSpPr>
      <xdr:spPr>
        <a:xfrm>
          <a:off x="13893800" y="133720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170435</xdr:rowOff>
    </xdr:to>
    <xdr:cxnSp macro="">
      <xdr:nvCxnSpPr>
        <xdr:cNvPr id="439" name="直線コネクタ 438"/>
        <xdr:cNvCxnSpPr/>
      </xdr:nvCxnSpPr>
      <xdr:spPr>
        <a:xfrm>
          <a:off x="13004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9" name="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1" name="楕円 450"/>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2" name="テキスト ボックス 451"/>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3" name="楕円 452"/>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4" name="テキスト ボックス 453"/>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5" name="楕円 454"/>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6" name="テキスト ボックス 455"/>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7" name="楕円 45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8" name="テキスト ボックス 45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163858</xdr:rowOff>
    </xdr:from>
    <xdr:to>
      <xdr:col>29</xdr:col>
      <xdr:colOff>127000</xdr:colOff>
      <xdr:row>18</xdr:row>
      <xdr:rowOff>836</xdr:rowOff>
    </xdr:to>
    <xdr:cxnSp macro="">
      <xdr:nvCxnSpPr>
        <xdr:cNvPr id="50" name="直線コネクタ 49"/>
        <xdr:cNvCxnSpPr/>
      </xdr:nvCxnSpPr>
      <xdr:spPr bwMode="auto">
        <a:xfrm>
          <a:off x="5003800" y="3126133"/>
          <a:ext cx="647700" cy="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163858</xdr:rowOff>
    </xdr:from>
    <xdr:to>
      <xdr:col>26</xdr:col>
      <xdr:colOff>50800</xdr:colOff>
      <xdr:row>18</xdr:row>
      <xdr:rowOff>39781</xdr:rowOff>
    </xdr:to>
    <xdr:cxnSp macro="">
      <xdr:nvCxnSpPr>
        <xdr:cNvPr id="53" name="直線コネクタ 52"/>
        <xdr:cNvCxnSpPr/>
      </xdr:nvCxnSpPr>
      <xdr:spPr bwMode="auto">
        <a:xfrm flipV="1">
          <a:off x="4305300" y="3126133"/>
          <a:ext cx="698500" cy="4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39781</xdr:rowOff>
    </xdr:from>
    <xdr:to>
      <xdr:col>22</xdr:col>
      <xdr:colOff>114300</xdr:colOff>
      <xdr:row>18</xdr:row>
      <xdr:rowOff>60630</xdr:rowOff>
    </xdr:to>
    <xdr:cxnSp macro="">
      <xdr:nvCxnSpPr>
        <xdr:cNvPr id="56" name="直線コネクタ 55"/>
        <xdr:cNvCxnSpPr/>
      </xdr:nvCxnSpPr>
      <xdr:spPr bwMode="auto">
        <a:xfrm flipV="1">
          <a:off x="3606800" y="3173506"/>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53734</xdr:rowOff>
    </xdr:from>
    <xdr:to>
      <xdr:col>18</xdr:col>
      <xdr:colOff>177800</xdr:colOff>
      <xdr:row>18</xdr:row>
      <xdr:rowOff>60630</xdr:rowOff>
    </xdr:to>
    <xdr:cxnSp macro="">
      <xdr:nvCxnSpPr>
        <xdr:cNvPr id="59" name="直線コネクタ 58"/>
        <xdr:cNvCxnSpPr/>
      </xdr:nvCxnSpPr>
      <xdr:spPr bwMode="auto">
        <a:xfrm>
          <a:off x="2908300" y="3187459"/>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121486</xdr:rowOff>
    </xdr:from>
    <xdr:to>
      <xdr:col>29</xdr:col>
      <xdr:colOff>177800</xdr:colOff>
      <xdr:row>18</xdr:row>
      <xdr:rowOff>51636</xdr:rowOff>
    </xdr:to>
    <xdr:sp macro="" textlink="">
      <xdr:nvSpPr>
        <xdr:cNvPr id="69" name="楕円 68"/>
        <xdr:cNvSpPr/>
      </xdr:nvSpPr>
      <xdr:spPr bwMode="auto">
        <a:xfrm>
          <a:off x="5600700" y="308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93563</xdr:rowOff>
    </xdr:from>
    <xdr:ext cx="762000" cy="259045"/>
    <xdr:sp macro="" textlink="">
      <xdr:nvSpPr>
        <xdr:cNvPr id="70" name="人口1人当たり決算額の推移該当値テキスト130"/>
        <xdr:cNvSpPr txBox="1"/>
      </xdr:nvSpPr>
      <xdr:spPr>
        <a:xfrm>
          <a:off x="5740400" y="305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113058</xdr:rowOff>
    </xdr:from>
    <xdr:to>
      <xdr:col>26</xdr:col>
      <xdr:colOff>101600</xdr:colOff>
      <xdr:row>18</xdr:row>
      <xdr:rowOff>43208</xdr:rowOff>
    </xdr:to>
    <xdr:sp macro="" textlink="">
      <xdr:nvSpPr>
        <xdr:cNvPr id="71" name="楕円 70"/>
        <xdr:cNvSpPr/>
      </xdr:nvSpPr>
      <xdr:spPr bwMode="auto">
        <a:xfrm>
          <a:off x="4953000" y="307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27985</xdr:rowOff>
    </xdr:from>
    <xdr:ext cx="736600" cy="259045"/>
    <xdr:sp macro="" textlink="">
      <xdr:nvSpPr>
        <xdr:cNvPr id="72" name="テキスト ボックス 71"/>
        <xdr:cNvSpPr txBox="1"/>
      </xdr:nvSpPr>
      <xdr:spPr>
        <a:xfrm>
          <a:off x="4622800" y="316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160431</xdr:rowOff>
    </xdr:from>
    <xdr:to>
      <xdr:col>22</xdr:col>
      <xdr:colOff>165100</xdr:colOff>
      <xdr:row>18</xdr:row>
      <xdr:rowOff>90581</xdr:rowOff>
    </xdr:to>
    <xdr:sp macro="" textlink="">
      <xdr:nvSpPr>
        <xdr:cNvPr id="73" name="楕円 72"/>
        <xdr:cNvSpPr/>
      </xdr:nvSpPr>
      <xdr:spPr bwMode="auto">
        <a:xfrm>
          <a:off x="4254500" y="31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75358</xdr:rowOff>
    </xdr:from>
    <xdr:ext cx="762000" cy="259045"/>
    <xdr:sp macro="" textlink="">
      <xdr:nvSpPr>
        <xdr:cNvPr id="74" name="テキスト ボックス 73"/>
        <xdr:cNvSpPr txBox="1"/>
      </xdr:nvSpPr>
      <xdr:spPr>
        <a:xfrm>
          <a:off x="3924300" y="32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9830</xdr:rowOff>
    </xdr:from>
    <xdr:to>
      <xdr:col>19</xdr:col>
      <xdr:colOff>38100</xdr:colOff>
      <xdr:row>18</xdr:row>
      <xdr:rowOff>111430</xdr:rowOff>
    </xdr:to>
    <xdr:sp macro="" textlink="">
      <xdr:nvSpPr>
        <xdr:cNvPr id="75" name="楕円 74"/>
        <xdr:cNvSpPr/>
      </xdr:nvSpPr>
      <xdr:spPr bwMode="auto">
        <a:xfrm>
          <a:off x="3556000" y="31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96207</xdr:rowOff>
    </xdr:from>
    <xdr:ext cx="762000" cy="259045"/>
    <xdr:sp macro="" textlink="">
      <xdr:nvSpPr>
        <xdr:cNvPr id="76" name="テキスト ボックス 75"/>
        <xdr:cNvSpPr txBox="1"/>
      </xdr:nvSpPr>
      <xdr:spPr>
        <a:xfrm>
          <a:off x="3225800" y="32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2934</xdr:rowOff>
    </xdr:from>
    <xdr:to>
      <xdr:col>15</xdr:col>
      <xdr:colOff>101600</xdr:colOff>
      <xdr:row>18</xdr:row>
      <xdr:rowOff>104534</xdr:rowOff>
    </xdr:to>
    <xdr:sp macro="" textlink="">
      <xdr:nvSpPr>
        <xdr:cNvPr id="77" name="楕円 76"/>
        <xdr:cNvSpPr/>
      </xdr:nvSpPr>
      <xdr:spPr bwMode="auto">
        <a:xfrm>
          <a:off x="28575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89311</xdr:rowOff>
    </xdr:from>
    <xdr:ext cx="762000" cy="259045"/>
    <xdr:sp macro="" textlink="">
      <xdr:nvSpPr>
        <xdr:cNvPr id="78" name="テキスト ボックス 77"/>
        <xdr:cNvSpPr txBox="1"/>
      </xdr:nvSpPr>
      <xdr:spPr>
        <a:xfrm>
          <a:off x="25273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306260</xdr:rowOff>
    </xdr:from>
    <xdr:to>
      <xdr:col>29</xdr:col>
      <xdr:colOff>127000</xdr:colOff>
      <xdr:row>35</xdr:row>
      <xdr:rowOff>337121</xdr:rowOff>
    </xdr:to>
    <xdr:cxnSp macro="">
      <xdr:nvCxnSpPr>
        <xdr:cNvPr id="111" name="直線コネクタ 110"/>
        <xdr:cNvCxnSpPr/>
      </xdr:nvCxnSpPr>
      <xdr:spPr bwMode="auto">
        <a:xfrm>
          <a:off x="5003800" y="6916610"/>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306260</xdr:rowOff>
    </xdr:from>
    <xdr:to>
      <xdr:col>26</xdr:col>
      <xdr:colOff>50800</xdr:colOff>
      <xdr:row>35</xdr:row>
      <xdr:rowOff>341084</xdr:rowOff>
    </xdr:to>
    <xdr:cxnSp macro="">
      <xdr:nvCxnSpPr>
        <xdr:cNvPr id="114" name="直線コネクタ 113"/>
        <xdr:cNvCxnSpPr/>
      </xdr:nvCxnSpPr>
      <xdr:spPr bwMode="auto">
        <a:xfrm flipV="1">
          <a:off x="4305300" y="6916610"/>
          <a:ext cx="6985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313919</xdr:rowOff>
    </xdr:from>
    <xdr:to>
      <xdr:col>22</xdr:col>
      <xdr:colOff>114300</xdr:colOff>
      <xdr:row>35</xdr:row>
      <xdr:rowOff>341084</xdr:rowOff>
    </xdr:to>
    <xdr:cxnSp macro="">
      <xdr:nvCxnSpPr>
        <xdr:cNvPr id="117" name="直線コネクタ 116"/>
        <xdr:cNvCxnSpPr/>
      </xdr:nvCxnSpPr>
      <xdr:spPr bwMode="auto">
        <a:xfrm>
          <a:off x="3606800" y="6924269"/>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307861</xdr:rowOff>
    </xdr:from>
    <xdr:to>
      <xdr:col>18</xdr:col>
      <xdr:colOff>177800</xdr:colOff>
      <xdr:row>35</xdr:row>
      <xdr:rowOff>313919</xdr:rowOff>
    </xdr:to>
    <xdr:cxnSp macro="">
      <xdr:nvCxnSpPr>
        <xdr:cNvPr id="120" name="直線コネクタ 119"/>
        <xdr:cNvCxnSpPr/>
      </xdr:nvCxnSpPr>
      <xdr:spPr bwMode="auto">
        <a:xfrm>
          <a:off x="2908300" y="6918211"/>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286321</xdr:rowOff>
    </xdr:from>
    <xdr:to>
      <xdr:col>29</xdr:col>
      <xdr:colOff>177800</xdr:colOff>
      <xdr:row>36</xdr:row>
      <xdr:rowOff>45021</xdr:rowOff>
    </xdr:to>
    <xdr:sp macro="" textlink="">
      <xdr:nvSpPr>
        <xdr:cNvPr id="130" name="楕円 129"/>
        <xdr:cNvSpPr/>
      </xdr:nvSpPr>
      <xdr:spPr bwMode="auto">
        <a:xfrm>
          <a:off x="5600700" y="689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258398</xdr:rowOff>
    </xdr:from>
    <xdr:ext cx="762000" cy="259045"/>
    <xdr:sp macro="" textlink="">
      <xdr:nvSpPr>
        <xdr:cNvPr id="131" name="人口1人当たり決算額の推移該当値テキスト445"/>
        <xdr:cNvSpPr txBox="1"/>
      </xdr:nvSpPr>
      <xdr:spPr>
        <a:xfrm>
          <a:off x="5740400" y="686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255460</xdr:rowOff>
    </xdr:from>
    <xdr:to>
      <xdr:col>26</xdr:col>
      <xdr:colOff>101600</xdr:colOff>
      <xdr:row>36</xdr:row>
      <xdr:rowOff>14160</xdr:rowOff>
    </xdr:to>
    <xdr:sp macro="" textlink="">
      <xdr:nvSpPr>
        <xdr:cNvPr id="132" name="楕円 131"/>
        <xdr:cNvSpPr/>
      </xdr:nvSpPr>
      <xdr:spPr bwMode="auto">
        <a:xfrm>
          <a:off x="4953000" y="686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341837</xdr:rowOff>
    </xdr:from>
    <xdr:ext cx="736600" cy="259045"/>
    <xdr:sp macro="" textlink="">
      <xdr:nvSpPr>
        <xdr:cNvPr id="133" name="テキスト ボックス 132"/>
        <xdr:cNvSpPr txBox="1"/>
      </xdr:nvSpPr>
      <xdr:spPr>
        <a:xfrm>
          <a:off x="4622800" y="695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290284</xdr:rowOff>
    </xdr:from>
    <xdr:to>
      <xdr:col>22</xdr:col>
      <xdr:colOff>165100</xdr:colOff>
      <xdr:row>36</xdr:row>
      <xdr:rowOff>48984</xdr:rowOff>
    </xdr:to>
    <xdr:sp macro="" textlink="">
      <xdr:nvSpPr>
        <xdr:cNvPr id="134" name="楕円 133"/>
        <xdr:cNvSpPr/>
      </xdr:nvSpPr>
      <xdr:spPr bwMode="auto">
        <a:xfrm>
          <a:off x="4254500" y="690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33761</xdr:rowOff>
    </xdr:from>
    <xdr:ext cx="762000" cy="259045"/>
    <xdr:sp macro="" textlink="">
      <xdr:nvSpPr>
        <xdr:cNvPr id="135" name="テキスト ボックス 134"/>
        <xdr:cNvSpPr txBox="1"/>
      </xdr:nvSpPr>
      <xdr:spPr>
        <a:xfrm>
          <a:off x="3924300" y="698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263119</xdr:rowOff>
    </xdr:from>
    <xdr:to>
      <xdr:col>19</xdr:col>
      <xdr:colOff>38100</xdr:colOff>
      <xdr:row>36</xdr:row>
      <xdr:rowOff>21819</xdr:rowOff>
    </xdr:to>
    <xdr:sp macro="" textlink="">
      <xdr:nvSpPr>
        <xdr:cNvPr id="136" name="楕円 135"/>
        <xdr:cNvSpPr/>
      </xdr:nvSpPr>
      <xdr:spPr bwMode="auto">
        <a:xfrm>
          <a:off x="35560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6596</xdr:rowOff>
    </xdr:from>
    <xdr:ext cx="762000" cy="259045"/>
    <xdr:sp macro="" textlink="">
      <xdr:nvSpPr>
        <xdr:cNvPr id="137" name="テキスト ボックス 136"/>
        <xdr:cNvSpPr txBox="1"/>
      </xdr:nvSpPr>
      <xdr:spPr>
        <a:xfrm>
          <a:off x="3225800" y="69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257061</xdr:rowOff>
    </xdr:from>
    <xdr:to>
      <xdr:col>15</xdr:col>
      <xdr:colOff>101600</xdr:colOff>
      <xdr:row>36</xdr:row>
      <xdr:rowOff>15761</xdr:rowOff>
    </xdr:to>
    <xdr:sp macro="" textlink="">
      <xdr:nvSpPr>
        <xdr:cNvPr id="138" name="楕円 137"/>
        <xdr:cNvSpPr/>
      </xdr:nvSpPr>
      <xdr:spPr bwMode="auto">
        <a:xfrm>
          <a:off x="28575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538</xdr:rowOff>
    </xdr:from>
    <xdr:ext cx="762000" cy="259045"/>
    <xdr:sp macro="" textlink="">
      <xdr:nvSpPr>
        <xdr:cNvPr id="139" name="テキスト ボックス 138"/>
        <xdr:cNvSpPr txBox="1"/>
      </xdr:nvSpPr>
      <xdr:spPr>
        <a:xfrm>
          <a:off x="2527300" y="69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77279</xdr:rowOff>
    </xdr:from>
    <xdr:to>
      <xdr:col>24</xdr:col>
      <xdr:colOff>63500</xdr:colOff>
      <xdr:row>36</xdr:row>
      <xdr:rowOff>96088</xdr:rowOff>
    </xdr:to>
    <xdr:cxnSp macro="">
      <xdr:nvCxnSpPr>
        <xdr:cNvPr id="58" name="直線コネクタ 57"/>
        <xdr:cNvCxnSpPr/>
      </xdr:nvCxnSpPr>
      <xdr:spPr>
        <a:xfrm flipV="1">
          <a:off x="3797300" y="6249479"/>
          <a:ext cx="8382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96088</xdr:rowOff>
    </xdr:from>
    <xdr:to>
      <xdr:col>19</xdr:col>
      <xdr:colOff>177800</xdr:colOff>
      <xdr:row>36</xdr:row>
      <xdr:rowOff>102059</xdr:rowOff>
    </xdr:to>
    <xdr:cxnSp macro="">
      <xdr:nvCxnSpPr>
        <xdr:cNvPr id="61" name="直線コネクタ 60"/>
        <xdr:cNvCxnSpPr/>
      </xdr:nvCxnSpPr>
      <xdr:spPr>
        <a:xfrm flipV="1">
          <a:off x="2908300" y="6268288"/>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102059</xdr:rowOff>
    </xdr:from>
    <xdr:to>
      <xdr:col>15</xdr:col>
      <xdr:colOff>50800</xdr:colOff>
      <xdr:row>36</xdr:row>
      <xdr:rowOff>122340</xdr:rowOff>
    </xdr:to>
    <xdr:cxnSp macro="">
      <xdr:nvCxnSpPr>
        <xdr:cNvPr id="64" name="直線コネクタ 63"/>
        <xdr:cNvCxnSpPr/>
      </xdr:nvCxnSpPr>
      <xdr:spPr>
        <a:xfrm flipV="1">
          <a:off x="2019300" y="627425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120973</xdr:rowOff>
    </xdr:from>
    <xdr:to>
      <xdr:col>10</xdr:col>
      <xdr:colOff>114300</xdr:colOff>
      <xdr:row>36</xdr:row>
      <xdr:rowOff>122340</xdr:rowOff>
    </xdr:to>
    <xdr:cxnSp macro="">
      <xdr:nvCxnSpPr>
        <xdr:cNvPr id="67" name="直線コネクタ 66"/>
        <xdr:cNvCxnSpPr/>
      </xdr:nvCxnSpPr>
      <xdr:spPr>
        <a:xfrm>
          <a:off x="1130300" y="629317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26479</xdr:rowOff>
    </xdr:from>
    <xdr:to>
      <xdr:col>24</xdr:col>
      <xdr:colOff>114300</xdr:colOff>
      <xdr:row>36</xdr:row>
      <xdr:rowOff>128079</xdr:rowOff>
    </xdr:to>
    <xdr:sp macro="" textlink="">
      <xdr:nvSpPr>
        <xdr:cNvPr id="77" name="楕円 76"/>
        <xdr:cNvSpPr/>
      </xdr:nvSpPr>
      <xdr:spPr>
        <a:xfrm>
          <a:off x="4584700" y="61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4906</xdr:rowOff>
    </xdr:from>
    <xdr:ext cx="534377" cy="259045"/>
    <xdr:sp macro="" textlink="">
      <xdr:nvSpPr>
        <xdr:cNvPr id="78" name="人件費該当値テキスト"/>
        <xdr:cNvSpPr txBox="1"/>
      </xdr:nvSpPr>
      <xdr:spPr>
        <a:xfrm>
          <a:off x="4686300" y="61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45288</xdr:rowOff>
    </xdr:from>
    <xdr:to>
      <xdr:col>20</xdr:col>
      <xdr:colOff>38100</xdr:colOff>
      <xdr:row>36</xdr:row>
      <xdr:rowOff>146888</xdr:rowOff>
    </xdr:to>
    <xdr:sp macro="" textlink="">
      <xdr:nvSpPr>
        <xdr:cNvPr id="79" name="楕円 78"/>
        <xdr:cNvSpPr/>
      </xdr:nvSpPr>
      <xdr:spPr>
        <a:xfrm>
          <a:off x="37465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138015</xdr:rowOff>
    </xdr:from>
    <xdr:ext cx="534377" cy="259045"/>
    <xdr:sp macro="" textlink="">
      <xdr:nvSpPr>
        <xdr:cNvPr id="80" name="テキスト ボックス 79"/>
        <xdr:cNvSpPr txBox="1"/>
      </xdr:nvSpPr>
      <xdr:spPr>
        <a:xfrm>
          <a:off x="3530111" y="63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51259</xdr:rowOff>
    </xdr:from>
    <xdr:to>
      <xdr:col>15</xdr:col>
      <xdr:colOff>101600</xdr:colOff>
      <xdr:row>36</xdr:row>
      <xdr:rowOff>152859</xdr:rowOff>
    </xdr:to>
    <xdr:sp macro="" textlink="">
      <xdr:nvSpPr>
        <xdr:cNvPr id="81" name="楕円 80"/>
        <xdr:cNvSpPr/>
      </xdr:nvSpPr>
      <xdr:spPr>
        <a:xfrm>
          <a:off x="2857500" y="62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143986</xdr:rowOff>
    </xdr:from>
    <xdr:ext cx="534377" cy="259045"/>
    <xdr:sp macro="" textlink="">
      <xdr:nvSpPr>
        <xdr:cNvPr id="82" name="テキスト ボックス 81"/>
        <xdr:cNvSpPr txBox="1"/>
      </xdr:nvSpPr>
      <xdr:spPr>
        <a:xfrm>
          <a:off x="2641111" y="63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71540</xdr:rowOff>
    </xdr:from>
    <xdr:to>
      <xdr:col>10</xdr:col>
      <xdr:colOff>165100</xdr:colOff>
      <xdr:row>37</xdr:row>
      <xdr:rowOff>1690</xdr:rowOff>
    </xdr:to>
    <xdr:sp macro="" textlink="">
      <xdr:nvSpPr>
        <xdr:cNvPr id="83" name="楕円 82"/>
        <xdr:cNvSpPr/>
      </xdr:nvSpPr>
      <xdr:spPr>
        <a:xfrm>
          <a:off x="1968500" y="62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164267</xdr:rowOff>
    </xdr:from>
    <xdr:ext cx="534377" cy="259045"/>
    <xdr:sp macro="" textlink="">
      <xdr:nvSpPr>
        <xdr:cNvPr id="84" name="テキスト ボックス 83"/>
        <xdr:cNvSpPr txBox="1"/>
      </xdr:nvSpPr>
      <xdr:spPr>
        <a:xfrm>
          <a:off x="1752111" y="6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70173</xdr:rowOff>
    </xdr:from>
    <xdr:to>
      <xdr:col>6</xdr:col>
      <xdr:colOff>38100</xdr:colOff>
      <xdr:row>37</xdr:row>
      <xdr:rowOff>323</xdr:rowOff>
    </xdr:to>
    <xdr:sp macro="" textlink="">
      <xdr:nvSpPr>
        <xdr:cNvPr id="85" name="楕円 84"/>
        <xdr:cNvSpPr/>
      </xdr:nvSpPr>
      <xdr:spPr>
        <a:xfrm>
          <a:off x="1079500" y="62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162900</xdr:rowOff>
    </xdr:from>
    <xdr:ext cx="534377" cy="259045"/>
    <xdr:sp macro="" textlink="">
      <xdr:nvSpPr>
        <xdr:cNvPr id="86" name="テキスト ボックス 85"/>
        <xdr:cNvSpPr txBox="1"/>
      </xdr:nvSpPr>
      <xdr:spPr>
        <a:xfrm>
          <a:off x="863111" y="63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75418</xdr:rowOff>
    </xdr:from>
    <xdr:to>
      <xdr:col>24</xdr:col>
      <xdr:colOff>63500</xdr:colOff>
      <xdr:row>57</xdr:row>
      <xdr:rowOff>78865</xdr:rowOff>
    </xdr:to>
    <xdr:cxnSp macro="">
      <xdr:nvCxnSpPr>
        <xdr:cNvPr id="113" name="直線コネクタ 112"/>
        <xdr:cNvCxnSpPr/>
      </xdr:nvCxnSpPr>
      <xdr:spPr>
        <a:xfrm flipV="1">
          <a:off x="3797300" y="984806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78865</xdr:rowOff>
    </xdr:from>
    <xdr:to>
      <xdr:col>19</xdr:col>
      <xdr:colOff>177800</xdr:colOff>
      <xdr:row>57</xdr:row>
      <xdr:rowOff>98113</xdr:rowOff>
    </xdr:to>
    <xdr:cxnSp macro="">
      <xdr:nvCxnSpPr>
        <xdr:cNvPr id="116" name="直線コネクタ 115"/>
        <xdr:cNvCxnSpPr/>
      </xdr:nvCxnSpPr>
      <xdr:spPr>
        <a:xfrm flipV="1">
          <a:off x="2908300" y="985151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98113</xdr:rowOff>
    </xdr:from>
    <xdr:to>
      <xdr:col>15</xdr:col>
      <xdr:colOff>50800</xdr:colOff>
      <xdr:row>57</xdr:row>
      <xdr:rowOff>116872</xdr:rowOff>
    </xdr:to>
    <xdr:cxnSp macro="">
      <xdr:nvCxnSpPr>
        <xdr:cNvPr id="119" name="直線コネクタ 118"/>
        <xdr:cNvCxnSpPr/>
      </xdr:nvCxnSpPr>
      <xdr:spPr>
        <a:xfrm flipV="1">
          <a:off x="2019300" y="9870763"/>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85828</xdr:rowOff>
    </xdr:from>
    <xdr:to>
      <xdr:col>10</xdr:col>
      <xdr:colOff>114300</xdr:colOff>
      <xdr:row>57</xdr:row>
      <xdr:rowOff>116872</xdr:rowOff>
    </xdr:to>
    <xdr:cxnSp macro="">
      <xdr:nvCxnSpPr>
        <xdr:cNvPr id="122" name="直線コネクタ 121"/>
        <xdr:cNvCxnSpPr/>
      </xdr:nvCxnSpPr>
      <xdr:spPr>
        <a:xfrm>
          <a:off x="1130300" y="985847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24618</xdr:rowOff>
    </xdr:from>
    <xdr:to>
      <xdr:col>24</xdr:col>
      <xdr:colOff>114300</xdr:colOff>
      <xdr:row>57</xdr:row>
      <xdr:rowOff>126218</xdr:rowOff>
    </xdr:to>
    <xdr:sp macro="" textlink="">
      <xdr:nvSpPr>
        <xdr:cNvPr id="132" name="楕円 131"/>
        <xdr:cNvSpPr/>
      </xdr:nvSpPr>
      <xdr:spPr>
        <a:xfrm>
          <a:off x="4584700" y="97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110995</xdr:rowOff>
    </xdr:from>
    <xdr:ext cx="534377" cy="259045"/>
    <xdr:sp macro="" textlink="">
      <xdr:nvSpPr>
        <xdr:cNvPr id="133" name="物件費該当値テキスト"/>
        <xdr:cNvSpPr txBox="1"/>
      </xdr:nvSpPr>
      <xdr:spPr>
        <a:xfrm>
          <a:off x="4686300" y="97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28065</xdr:rowOff>
    </xdr:from>
    <xdr:to>
      <xdr:col>20</xdr:col>
      <xdr:colOff>38100</xdr:colOff>
      <xdr:row>57</xdr:row>
      <xdr:rowOff>129665</xdr:rowOff>
    </xdr:to>
    <xdr:sp macro="" textlink="">
      <xdr:nvSpPr>
        <xdr:cNvPr id="134" name="楕円 133"/>
        <xdr:cNvSpPr/>
      </xdr:nvSpPr>
      <xdr:spPr>
        <a:xfrm>
          <a:off x="3746500" y="9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120792</xdr:rowOff>
    </xdr:from>
    <xdr:ext cx="534377" cy="259045"/>
    <xdr:sp macro="" textlink="">
      <xdr:nvSpPr>
        <xdr:cNvPr id="135" name="テキスト ボックス 134"/>
        <xdr:cNvSpPr txBox="1"/>
      </xdr:nvSpPr>
      <xdr:spPr>
        <a:xfrm>
          <a:off x="3530111" y="98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47313</xdr:rowOff>
    </xdr:from>
    <xdr:to>
      <xdr:col>15</xdr:col>
      <xdr:colOff>101600</xdr:colOff>
      <xdr:row>57</xdr:row>
      <xdr:rowOff>148913</xdr:rowOff>
    </xdr:to>
    <xdr:sp macro="" textlink="">
      <xdr:nvSpPr>
        <xdr:cNvPr id="136" name="楕円 135"/>
        <xdr:cNvSpPr/>
      </xdr:nvSpPr>
      <xdr:spPr>
        <a:xfrm>
          <a:off x="2857500" y="98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140040</xdr:rowOff>
    </xdr:from>
    <xdr:ext cx="534377" cy="259045"/>
    <xdr:sp macro="" textlink="">
      <xdr:nvSpPr>
        <xdr:cNvPr id="137" name="テキスト ボックス 136"/>
        <xdr:cNvSpPr txBox="1"/>
      </xdr:nvSpPr>
      <xdr:spPr>
        <a:xfrm>
          <a:off x="2641111" y="99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66072</xdr:rowOff>
    </xdr:from>
    <xdr:to>
      <xdr:col>10</xdr:col>
      <xdr:colOff>165100</xdr:colOff>
      <xdr:row>57</xdr:row>
      <xdr:rowOff>167672</xdr:rowOff>
    </xdr:to>
    <xdr:sp macro="" textlink="">
      <xdr:nvSpPr>
        <xdr:cNvPr id="138" name="楕円 137"/>
        <xdr:cNvSpPr/>
      </xdr:nvSpPr>
      <xdr:spPr>
        <a:xfrm>
          <a:off x="1968500" y="98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158799</xdr:rowOff>
    </xdr:from>
    <xdr:ext cx="534377" cy="259045"/>
    <xdr:sp macro="" textlink="">
      <xdr:nvSpPr>
        <xdr:cNvPr id="139" name="テキスト ボックス 138"/>
        <xdr:cNvSpPr txBox="1"/>
      </xdr:nvSpPr>
      <xdr:spPr>
        <a:xfrm>
          <a:off x="1752111" y="99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35028</xdr:rowOff>
    </xdr:from>
    <xdr:to>
      <xdr:col>6</xdr:col>
      <xdr:colOff>38100</xdr:colOff>
      <xdr:row>57</xdr:row>
      <xdr:rowOff>136628</xdr:rowOff>
    </xdr:to>
    <xdr:sp macro="" textlink="">
      <xdr:nvSpPr>
        <xdr:cNvPr id="140" name="楕円 139"/>
        <xdr:cNvSpPr/>
      </xdr:nvSpPr>
      <xdr:spPr>
        <a:xfrm>
          <a:off x="1079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127755</xdr:rowOff>
    </xdr:from>
    <xdr:ext cx="534377" cy="259045"/>
    <xdr:sp macro="" textlink="">
      <xdr:nvSpPr>
        <xdr:cNvPr id="141" name="テキスト ボックス 140"/>
        <xdr:cNvSpPr txBox="1"/>
      </xdr:nvSpPr>
      <xdr:spPr>
        <a:xfrm>
          <a:off x="863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146938</xdr:rowOff>
    </xdr:from>
    <xdr:to>
      <xdr:col>24</xdr:col>
      <xdr:colOff>63500</xdr:colOff>
      <xdr:row>78</xdr:row>
      <xdr:rowOff>157150</xdr:rowOff>
    </xdr:to>
    <xdr:cxnSp macro="">
      <xdr:nvCxnSpPr>
        <xdr:cNvPr id="170" name="直線コネクタ 169"/>
        <xdr:cNvCxnSpPr/>
      </xdr:nvCxnSpPr>
      <xdr:spPr>
        <a:xfrm>
          <a:off x="3797300" y="13520038"/>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146938</xdr:rowOff>
    </xdr:from>
    <xdr:to>
      <xdr:col>19</xdr:col>
      <xdr:colOff>177800</xdr:colOff>
      <xdr:row>78</xdr:row>
      <xdr:rowOff>170904</xdr:rowOff>
    </xdr:to>
    <xdr:cxnSp macro="">
      <xdr:nvCxnSpPr>
        <xdr:cNvPr id="173" name="直線コネクタ 172"/>
        <xdr:cNvCxnSpPr/>
      </xdr:nvCxnSpPr>
      <xdr:spPr>
        <a:xfrm flipV="1">
          <a:off x="2908300" y="1352003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124613</xdr:rowOff>
    </xdr:from>
    <xdr:to>
      <xdr:col>15</xdr:col>
      <xdr:colOff>50800</xdr:colOff>
      <xdr:row>78</xdr:row>
      <xdr:rowOff>170904</xdr:rowOff>
    </xdr:to>
    <xdr:cxnSp macro="">
      <xdr:nvCxnSpPr>
        <xdr:cNvPr id="176" name="直線コネクタ 175"/>
        <xdr:cNvCxnSpPr/>
      </xdr:nvCxnSpPr>
      <xdr:spPr>
        <a:xfrm>
          <a:off x="2019300" y="13497713"/>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124613</xdr:rowOff>
    </xdr:from>
    <xdr:to>
      <xdr:col>10</xdr:col>
      <xdr:colOff>114300</xdr:colOff>
      <xdr:row>79</xdr:row>
      <xdr:rowOff>4369</xdr:rowOff>
    </xdr:to>
    <xdr:cxnSp macro="">
      <xdr:nvCxnSpPr>
        <xdr:cNvPr id="179" name="直線コネクタ 178"/>
        <xdr:cNvCxnSpPr/>
      </xdr:nvCxnSpPr>
      <xdr:spPr>
        <a:xfrm flipV="1">
          <a:off x="1130300" y="13497713"/>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106350</xdr:rowOff>
    </xdr:from>
    <xdr:to>
      <xdr:col>24</xdr:col>
      <xdr:colOff>114300</xdr:colOff>
      <xdr:row>79</xdr:row>
      <xdr:rowOff>36500</xdr:rowOff>
    </xdr:to>
    <xdr:sp macro="" textlink="">
      <xdr:nvSpPr>
        <xdr:cNvPr id="189" name="楕円 188"/>
        <xdr:cNvSpPr/>
      </xdr:nvSpPr>
      <xdr:spPr>
        <a:xfrm>
          <a:off x="45847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21277</xdr:rowOff>
    </xdr:from>
    <xdr:ext cx="469744" cy="259045"/>
    <xdr:sp macro="" textlink="">
      <xdr:nvSpPr>
        <xdr:cNvPr id="190" name="維持補修費該当値テキスト"/>
        <xdr:cNvSpPr txBox="1"/>
      </xdr:nvSpPr>
      <xdr:spPr>
        <a:xfrm>
          <a:off x="4686300" y="133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96138</xdr:rowOff>
    </xdr:from>
    <xdr:to>
      <xdr:col>20</xdr:col>
      <xdr:colOff>38100</xdr:colOff>
      <xdr:row>79</xdr:row>
      <xdr:rowOff>26288</xdr:rowOff>
    </xdr:to>
    <xdr:sp macro="" textlink="">
      <xdr:nvSpPr>
        <xdr:cNvPr id="191" name="楕円 190"/>
        <xdr:cNvSpPr/>
      </xdr:nvSpPr>
      <xdr:spPr>
        <a:xfrm>
          <a:off x="3746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17415</xdr:rowOff>
    </xdr:from>
    <xdr:ext cx="469744" cy="259045"/>
    <xdr:sp macro="" textlink="">
      <xdr:nvSpPr>
        <xdr:cNvPr id="192" name="テキスト ボックス 191"/>
        <xdr:cNvSpPr txBox="1"/>
      </xdr:nvSpPr>
      <xdr:spPr>
        <a:xfrm>
          <a:off x="3562428"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120104</xdr:rowOff>
    </xdr:from>
    <xdr:to>
      <xdr:col>15</xdr:col>
      <xdr:colOff>101600</xdr:colOff>
      <xdr:row>79</xdr:row>
      <xdr:rowOff>50254</xdr:rowOff>
    </xdr:to>
    <xdr:sp macro="" textlink="">
      <xdr:nvSpPr>
        <xdr:cNvPr id="193" name="楕円 192"/>
        <xdr:cNvSpPr/>
      </xdr:nvSpPr>
      <xdr:spPr>
        <a:xfrm>
          <a:off x="2857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41381</xdr:rowOff>
    </xdr:from>
    <xdr:ext cx="469744" cy="259045"/>
    <xdr:sp macro="" textlink="">
      <xdr:nvSpPr>
        <xdr:cNvPr id="194" name="テキスト ボックス 193"/>
        <xdr:cNvSpPr txBox="1"/>
      </xdr:nvSpPr>
      <xdr:spPr>
        <a:xfrm>
          <a:off x="2673428" y="135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73813</xdr:rowOff>
    </xdr:from>
    <xdr:to>
      <xdr:col>10</xdr:col>
      <xdr:colOff>165100</xdr:colOff>
      <xdr:row>79</xdr:row>
      <xdr:rowOff>3963</xdr:rowOff>
    </xdr:to>
    <xdr:sp macro="" textlink="">
      <xdr:nvSpPr>
        <xdr:cNvPr id="195" name="楕円 194"/>
        <xdr:cNvSpPr/>
      </xdr:nvSpPr>
      <xdr:spPr>
        <a:xfrm>
          <a:off x="1968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166540</xdr:rowOff>
    </xdr:from>
    <xdr:ext cx="469744" cy="259045"/>
    <xdr:sp macro="" textlink="">
      <xdr:nvSpPr>
        <xdr:cNvPr id="196" name="テキスト ボックス 195"/>
        <xdr:cNvSpPr txBox="1"/>
      </xdr:nvSpPr>
      <xdr:spPr>
        <a:xfrm>
          <a:off x="1784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125019</xdr:rowOff>
    </xdr:from>
    <xdr:to>
      <xdr:col>6</xdr:col>
      <xdr:colOff>38100</xdr:colOff>
      <xdr:row>79</xdr:row>
      <xdr:rowOff>55169</xdr:rowOff>
    </xdr:to>
    <xdr:sp macro="" textlink="">
      <xdr:nvSpPr>
        <xdr:cNvPr id="197" name="楕円 196"/>
        <xdr:cNvSpPr/>
      </xdr:nvSpPr>
      <xdr:spPr>
        <a:xfrm>
          <a:off x="1079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46296</xdr:rowOff>
    </xdr:from>
    <xdr:ext cx="469744" cy="259045"/>
    <xdr:sp macro="" textlink="">
      <xdr:nvSpPr>
        <xdr:cNvPr id="198" name="テキスト ボックス 197"/>
        <xdr:cNvSpPr txBox="1"/>
      </xdr:nvSpPr>
      <xdr:spPr>
        <a:xfrm>
          <a:off x="895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120168</xdr:rowOff>
    </xdr:from>
    <xdr:to>
      <xdr:col>24</xdr:col>
      <xdr:colOff>63500</xdr:colOff>
      <xdr:row>96</xdr:row>
      <xdr:rowOff>125540</xdr:rowOff>
    </xdr:to>
    <xdr:cxnSp macro="">
      <xdr:nvCxnSpPr>
        <xdr:cNvPr id="228" name="直線コネクタ 227"/>
        <xdr:cNvCxnSpPr/>
      </xdr:nvCxnSpPr>
      <xdr:spPr>
        <a:xfrm flipV="1">
          <a:off x="3797300" y="1657936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125540</xdr:rowOff>
    </xdr:from>
    <xdr:to>
      <xdr:col>19</xdr:col>
      <xdr:colOff>177800</xdr:colOff>
      <xdr:row>96</xdr:row>
      <xdr:rowOff>158598</xdr:rowOff>
    </xdr:to>
    <xdr:cxnSp macro="">
      <xdr:nvCxnSpPr>
        <xdr:cNvPr id="231" name="直線コネクタ 230"/>
        <xdr:cNvCxnSpPr/>
      </xdr:nvCxnSpPr>
      <xdr:spPr>
        <a:xfrm flipV="1">
          <a:off x="2908300" y="16584740"/>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131953</xdr:rowOff>
    </xdr:from>
    <xdr:to>
      <xdr:col>15</xdr:col>
      <xdr:colOff>50800</xdr:colOff>
      <xdr:row>96</xdr:row>
      <xdr:rowOff>158598</xdr:rowOff>
    </xdr:to>
    <xdr:cxnSp macro="">
      <xdr:nvCxnSpPr>
        <xdr:cNvPr id="234" name="直線コネクタ 233"/>
        <xdr:cNvCxnSpPr/>
      </xdr:nvCxnSpPr>
      <xdr:spPr>
        <a:xfrm>
          <a:off x="2019300" y="16591153"/>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131953</xdr:rowOff>
    </xdr:from>
    <xdr:to>
      <xdr:col>10</xdr:col>
      <xdr:colOff>114300</xdr:colOff>
      <xdr:row>97</xdr:row>
      <xdr:rowOff>57189</xdr:rowOff>
    </xdr:to>
    <xdr:cxnSp macro="">
      <xdr:nvCxnSpPr>
        <xdr:cNvPr id="237" name="直線コネクタ 236"/>
        <xdr:cNvCxnSpPr/>
      </xdr:nvCxnSpPr>
      <xdr:spPr>
        <a:xfrm flipV="1">
          <a:off x="1130300" y="16591153"/>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69368</xdr:rowOff>
    </xdr:from>
    <xdr:to>
      <xdr:col>24</xdr:col>
      <xdr:colOff>114300</xdr:colOff>
      <xdr:row>96</xdr:row>
      <xdr:rowOff>170968</xdr:rowOff>
    </xdr:to>
    <xdr:sp macro="" textlink="">
      <xdr:nvSpPr>
        <xdr:cNvPr id="247" name="楕円 246"/>
        <xdr:cNvSpPr/>
      </xdr:nvSpPr>
      <xdr:spPr>
        <a:xfrm>
          <a:off x="4584700" y="165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47795</xdr:rowOff>
    </xdr:from>
    <xdr:ext cx="534377" cy="259045"/>
    <xdr:sp macro="" textlink="">
      <xdr:nvSpPr>
        <xdr:cNvPr id="248" name="扶助費該当値テキスト"/>
        <xdr:cNvSpPr txBox="1"/>
      </xdr:nvSpPr>
      <xdr:spPr>
        <a:xfrm>
          <a:off x="4686300" y="165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74740</xdr:rowOff>
    </xdr:from>
    <xdr:to>
      <xdr:col>20</xdr:col>
      <xdr:colOff>38100</xdr:colOff>
      <xdr:row>97</xdr:row>
      <xdr:rowOff>4890</xdr:rowOff>
    </xdr:to>
    <xdr:sp macro="" textlink="">
      <xdr:nvSpPr>
        <xdr:cNvPr id="249" name="楕円 248"/>
        <xdr:cNvSpPr/>
      </xdr:nvSpPr>
      <xdr:spPr>
        <a:xfrm>
          <a:off x="3746500" y="165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167467</xdr:rowOff>
    </xdr:from>
    <xdr:ext cx="534377" cy="259045"/>
    <xdr:sp macro="" textlink="">
      <xdr:nvSpPr>
        <xdr:cNvPr id="250" name="テキスト ボックス 249"/>
        <xdr:cNvSpPr txBox="1"/>
      </xdr:nvSpPr>
      <xdr:spPr>
        <a:xfrm>
          <a:off x="3530111" y="166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107798</xdr:rowOff>
    </xdr:from>
    <xdr:to>
      <xdr:col>15</xdr:col>
      <xdr:colOff>101600</xdr:colOff>
      <xdr:row>97</xdr:row>
      <xdr:rowOff>37948</xdr:rowOff>
    </xdr:to>
    <xdr:sp macro="" textlink="">
      <xdr:nvSpPr>
        <xdr:cNvPr id="251" name="楕円 250"/>
        <xdr:cNvSpPr/>
      </xdr:nvSpPr>
      <xdr:spPr>
        <a:xfrm>
          <a:off x="28575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29075</xdr:rowOff>
    </xdr:from>
    <xdr:ext cx="534377" cy="259045"/>
    <xdr:sp macro="" textlink="">
      <xdr:nvSpPr>
        <xdr:cNvPr id="252" name="テキスト ボックス 251"/>
        <xdr:cNvSpPr txBox="1"/>
      </xdr:nvSpPr>
      <xdr:spPr>
        <a:xfrm>
          <a:off x="2641111"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81153</xdr:rowOff>
    </xdr:from>
    <xdr:to>
      <xdr:col>10</xdr:col>
      <xdr:colOff>165100</xdr:colOff>
      <xdr:row>97</xdr:row>
      <xdr:rowOff>11303</xdr:rowOff>
    </xdr:to>
    <xdr:sp macro="" textlink="">
      <xdr:nvSpPr>
        <xdr:cNvPr id="253" name="楕円 252"/>
        <xdr:cNvSpPr/>
      </xdr:nvSpPr>
      <xdr:spPr>
        <a:xfrm>
          <a:off x="1968500" y="165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2430</xdr:rowOff>
    </xdr:from>
    <xdr:ext cx="534377" cy="259045"/>
    <xdr:sp macro="" textlink="">
      <xdr:nvSpPr>
        <xdr:cNvPr id="254" name="テキスト ボックス 253"/>
        <xdr:cNvSpPr txBox="1"/>
      </xdr:nvSpPr>
      <xdr:spPr>
        <a:xfrm>
          <a:off x="1752111" y="166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6389</xdr:rowOff>
    </xdr:from>
    <xdr:to>
      <xdr:col>6</xdr:col>
      <xdr:colOff>38100</xdr:colOff>
      <xdr:row>97</xdr:row>
      <xdr:rowOff>107989</xdr:rowOff>
    </xdr:to>
    <xdr:sp macro="" textlink="">
      <xdr:nvSpPr>
        <xdr:cNvPr id="255" name="楕円 254"/>
        <xdr:cNvSpPr/>
      </xdr:nvSpPr>
      <xdr:spPr>
        <a:xfrm>
          <a:off x="10795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99116</xdr:rowOff>
    </xdr:from>
    <xdr:ext cx="534377" cy="259045"/>
    <xdr:sp macro="" textlink="">
      <xdr:nvSpPr>
        <xdr:cNvPr id="256" name="テキスト ボックス 255"/>
        <xdr:cNvSpPr txBox="1"/>
      </xdr:nvSpPr>
      <xdr:spPr>
        <a:xfrm>
          <a:off x="863111"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96114</xdr:rowOff>
    </xdr:from>
    <xdr:to>
      <xdr:col>55</xdr:col>
      <xdr:colOff>0</xdr:colOff>
      <xdr:row>38</xdr:row>
      <xdr:rowOff>2491</xdr:rowOff>
    </xdr:to>
    <xdr:cxnSp macro="">
      <xdr:nvCxnSpPr>
        <xdr:cNvPr id="285" name="直線コネクタ 284"/>
        <xdr:cNvCxnSpPr/>
      </xdr:nvCxnSpPr>
      <xdr:spPr>
        <a:xfrm flipV="1">
          <a:off x="9639300" y="6096864"/>
          <a:ext cx="838200" cy="4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169281</xdr:rowOff>
    </xdr:from>
    <xdr:to>
      <xdr:col>50</xdr:col>
      <xdr:colOff>114300</xdr:colOff>
      <xdr:row>38</xdr:row>
      <xdr:rowOff>2491</xdr:rowOff>
    </xdr:to>
    <xdr:cxnSp macro="">
      <xdr:nvCxnSpPr>
        <xdr:cNvPr id="288" name="直線コネクタ 287"/>
        <xdr:cNvCxnSpPr/>
      </xdr:nvCxnSpPr>
      <xdr:spPr>
        <a:xfrm>
          <a:off x="8750300" y="6512931"/>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169281</xdr:rowOff>
    </xdr:from>
    <xdr:to>
      <xdr:col>45</xdr:col>
      <xdr:colOff>177800</xdr:colOff>
      <xdr:row>38</xdr:row>
      <xdr:rowOff>5100</xdr:rowOff>
    </xdr:to>
    <xdr:cxnSp macro="">
      <xdr:nvCxnSpPr>
        <xdr:cNvPr id="291" name="直線コネクタ 290"/>
        <xdr:cNvCxnSpPr/>
      </xdr:nvCxnSpPr>
      <xdr:spPr>
        <a:xfrm flipV="1">
          <a:off x="7861300" y="651293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5100</xdr:rowOff>
    </xdr:from>
    <xdr:to>
      <xdr:col>41</xdr:col>
      <xdr:colOff>50800</xdr:colOff>
      <xdr:row>38</xdr:row>
      <xdr:rowOff>28056</xdr:rowOff>
    </xdr:to>
    <xdr:cxnSp macro="">
      <xdr:nvCxnSpPr>
        <xdr:cNvPr id="294" name="直線コネクタ 293"/>
        <xdr:cNvCxnSpPr/>
      </xdr:nvCxnSpPr>
      <xdr:spPr>
        <a:xfrm flipV="1">
          <a:off x="6972300" y="6520200"/>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45314</xdr:rowOff>
    </xdr:from>
    <xdr:to>
      <xdr:col>55</xdr:col>
      <xdr:colOff>50800</xdr:colOff>
      <xdr:row>35</xdr:row>
      <xdr:rowOff>146914</xdr:rowOff>
    </xdr:to>
    <xdr:sp macro="" textlink="">
      <xdr:nvSpPr>
        <xdr:cNvPr id="304" name="楕円 303"/>
        <xdr:cNvSpPr/>
      </xdr:nvSpPr>
      <xdr:spPr>
        <a:xfrm>
          <a:off x="10426700" y="6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131691</xdr:rowOff>
    </xdr:from>
    <xdr:ext cx="599010" cy="259045"/>
    <xdr:sp macro="" textlink="">
      <xdr:nvSpPr>
        <xdr:cNvPr id="305" name="補助費等該当値テキスト"/>
        <xdr:cNvSpPr txBox="1"/>
      </xdr:nvSpPr>
      <xdr:spPr>
        <a:xfrm>
          <a:off x="10528300" y="596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123141</xdr:rowOff>
    </xdr:from>
    <xdr:to>
      <xdr:col>50</xdr:col>
      <xdr:colOff>165100</xdr:colOff>
      <xdr:row>38</xdr:row>
      <xdr:rowOff>53291</xdr:rowOff>
    </xdr:to>
    <xdr:sp macro="" textlink="">
      <xdr:nvSpPr>
        <xdr:cNvPr id="306" name="楕円 305"/>
        <xdr:cNvSpPr/>
      </xdr:nvSpPr>
      <xdr:spPr>
        <a:xfrm>
          <a:off x="9588500" y="64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44418</xdr:rowOff>
    </xdr:from>
    <xdr:ext cx="534377" cy="259045"/>
    <xdr:sp macro="" textlink="">
      <xdr:nvSpPr>
        <xdr:cNvPr id="307" name="テキスト ボックス 306"/>
        <xdr:cNvSpPr txBox="1"/>
      </xdr:nvSpPr>
      <xdr:spPr>
        <a:xfrm>
          <a:off x="9372111" y="65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118481</xdr:rowOff>
    </xdr:from>
    <xdr:to>
      <xdr:col>46</xdr:col>
      <xdr:colOff>38100</xdr:colOff>
      <xdr:row>38</xdr:row>
      <xdr:rowOff>48631</xdr:rowOff>
    </xdr:to>
    <xdr:sp macro="" textlink="">
      <xdr:nvSpPr>
        <xdr:cNvPr id="308" name="楕円 307"/>
        <xdr:cNvSpPr/>
      </xdr:nvSpPr>
      <xdr:spPr>
        <a:xfrm>
          <a:off x="86995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39758</xdr:rowOff>
    </xdr:from>
    <xdr:ext cx="534377" cy="259045"/>
    <xdr:sp macro="" textlink="">
      <xdr:nvSpPr>
        <xdr:cNvPr id="309" name="テキスト ボックス 308"/>
        <xdr:cNvSpPr txBox="1"/>
      </xdr:nvSpPr>
      <xdr:spPr>
        <a:xfrm>
          <a:off x="8483111" y="65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125750</xdr:rowOff>
    </xdr:from>
    <xdr:to>
      <xdr:col>41</xdr:col>
      <xdr:colOff>101600</xdr:colOff>
      <xdr:row>38</xdr:row>
      <xdr:rowOff>55900</xdr:rowOff>
    </xdr:to>
    <xdr:sp macro="" textlink="">
      <xdr:nvSpPr>
        <xdr:cNvPr id="310" name="楕円 309"/>
        <xdr:cNvSpPr/>
      </xdr:nvSpPr>
      <xdr:spPr>
        <a:xfrm>
          <a:off x="7810500" y="64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47027</xdr:rowOff>
    </xdr:from>
    <xdr:ext cx="534377" cy="259045"/>
    <xdr:sp macro="" textlink="">
      <xdr:nvSpPr>
        <xdr:cNvPr id="311" name="テキスト ボックス 310"/>
        <xdr:cNvSpPr txBox="1"/>
      </xdr:nvSpPr>
      <xdr:spPr>
        <a:xfrm>
          <a:off x="7594111" y="65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148706</xdr:rowOff>
    </xdr:from>
    <xdr:to>
      <xdr:col>36</xdr:col>
      <xdr:colOff>165100</xdr:colOff>
      <xdr:row>38</xdr:row>
      <xdr:rowOff>78856</xdr:rowOff>
    </xdr:to>
    <xdr:sp macro="" textlink="">
      <xdr:nvSpPr>
        <xdr:cNvPr id="312" name="楕円 311"/>
        <xdr:cNvSpPr/>
      </xdr:nvSpPr>
      <xdr:spPr>
        <a:xfrm>
          <a:off x="6921500" y="64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69983</xdr:rowOff>
    </xdr:from>
    <xdr:ext cx="534377" cy="259045"/>
    <xdr:sp macro="" textlink="">
      <xdr:nvSpPr>
        <xdr:cNvPr id="313" name="テキスト ボックス 312"/>
        <xdr:cNvSpPr txBox="1"/>
      </xdr:nvSpPr>
      <xdr:spPr>
        <a:xfrm>
          <a:off x="6705111" y="65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12541</xdr:rowOff>
    </xdr:from>
    <xdr:to>
      <xdr:col>55</xdr:col>
      <xdr:colOff>0</xdr:colOff>
      <xdr:row>58</xdr:row>
      <xdr:rowOff>28760</xdr:rowOff>
    </xdr:to>
    <xdr:cxnSp macro="">
      <xdr:nvCxnSpPr>
        <xdr:cNvPr id="342" name="直線コネクタ 341"/>
        <xdr:cNvCxnSpPr/>
      </xdr:nvCxnSpPr>
      <xdr:spPr>
        <a:xfrm flipV="1">
          <a:off x="9639300" y="9956641"/>
          <a:ext cx="8382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28760</xdr:rowOff>
    </xdr:from>
    <xdr:to>
      <xdr:col>50</xdr:col>
      <xdr:colOff>114300</xdr:colOff>
      <xdr:row>58</xdr:row>
      <xdr:rowOff>87164</xdr:rowOff>
    </xdr:to>
    <xdr:cxnSp macro="">
      <xdr:nvCxnSpPr>
        <xdr:cNvPr id="345" name="直線コネクタ 344"/>
        <xdr:cNvCxnSpPr/>
      </xdr:nvCxnSpPr>
      <xdr:spPr>
        <a:xfrm flipV="1">
          <a:off x="8750300" y="9972860"/>
          <a:ext cx="889000" cy="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80721</xdr:rowOff>
    </xdr:from>
    <xdr:to>
      <xdr:col>45</xdr:col>
      <xdr:colOff>177800</xdr:colOff>
      <xdr:row>58</xdr:row>
      <xdr:rowOff>87164</xdr:rowOff>
    </xdr:to>
    <xdr:cxnSp macro="">
      <xdr:nvCxnSpPr>
        <xdr:cNvPr id="348" name="直線コネクタ 347"/>
        <xdr:cNvCxnSpPr/>
      </xdr:nvCxnSpPr>
      <xdr:spPr>
        <a:xfrm>
          <a:off x="7861300" y="10024821"/>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75734</xdr:rowOff>
    </xdr:from>
    <xdr:to>
      <xdr:col>41</xdr:col>
      <xdr:colOff>50800</xdr:colOff>
      <xdr:row>58</xdr:row>
      <xdr:rowOff>80721</xdr:rowOff>
    </xdr:to>
    <xdr:cxnSp macro="">
      <xdr:nvCxnSpPr>
        <xdr:cNvPr id="351" name="直線コネクタ 350"/>
        <xdr:cNvCxnSpPr/>
      </xdr:nvCxnSpPr>
      <xdr:spPr>
        <a:xfrm>
          <a:off x="6972300" y="1001983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133191</xdr:rowOff>
    </xdr:from>
    <xdr:to>
      <xdr:col>55</xdr:col>
      <xdr:colOff>50800</xdr:colOff>
      <xdr:row>58</xdr:row>
      <xdr:rowOff>63341</xdr:rowOff>
    </xdr:to>
    <xdr:sp macro="" textlink="">
      <xdr:nvSpPr>
        <xdr:cNvPr id="361" name="楕円 360"/>
        <xdr:cNvSpPr/>
      </xdr:nvSpPr>
      <xdr:spPr>
        <a:xfrm>
          <a:off x="10426700" y="99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111618</xdr:rowOff>
    </xdr:from>
    <xdr:ext cx="534377" cy="259045"/>
    <xdr:sp macro="" textlink="">
      <xdr:nvSpPr>
        <xdr:cNvPr id="362" name="普通建設事業費該当値テキスト"/>
        <xdr:cNvSpPr txBox="1"/>
      </xdr:nvSpPr>
      <xdr:spPr>
        <a:xfrm>
          <a:off x="10528300" y="98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149410</xdr:rowOff>
    </xdr:from>
    <xdr:to>
      <xdr:col>50</xdr:col>
      <xdr:colOff>165100</xdr:colOff>
      <xdr:row>58</xdr:row>
      <xdr:rowOff>79560</xdr:rowOff>
    </xdr:to>
    <xdr:sp macro="" textlink="">
      <xdr:nvSpPr>
        <xdr:cNvPr id="363" name="楕円 362"/>
        <xdr:cNvSpPr/>
      </xdr:nvSpPr>
      <xdr:spPr>
        <a:xfrm>
          <a:off x="9588500" y="9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70687</xdr:rowOff>
    </xdr:from>
    <xdr:ext cx="534377" cy="259045"/>
    <xdr:sp macro="" textlink="">
      <xdr:nvSpPr>
        <xdr:cNvPr id="364" name="テキスト ボックス 363"/>
        <xdr:cNvSpPr txBox="1"/>
      </xdr:nvSpPr>
      <xdr:spPr>
        <a:xfrm>
          <a:off x="9372111" y="100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36364</xdr:rowOff>
    </xdr:from>
    <xdr:to>
      <xdr:col>46</xdr:col>
      <xdr:colOff>38100</xdr:colOff>
      <xdr:row>58</xdr:row>
      <xdr:rowOff>137964</xdr:rowOff>
    </xdr:to>
    <xdr:sp macro="" textlink="">
      <xdr:nvSpPr>
        <xdr:cNvPr id="365" name="楕円 364"/>
        <xdr:cNvSpPr/>
      </xdr:nvSpPr>
      <xdr:spPr>
        <a:xfrm>
          <a:off x="8699500" y="99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129091</xdr:rowOff>
    </xdr:from>
    <xdr:ext cx="534377" cy="259045"/>
    <xdr:sp macro="" textlink="">
      <xdr:nvSpPr>
        <xdr:cNvPr id="366" name="テキスト ボックス 365"/>
        <xdr:cNvSpPr txBox="1"/>
      </xdr:nvSpPr>
      <xdr:spPr>
        <a:xfrm>
          <a:off x="8483111" y="10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29921</xdr:rowOff>
    </xdr:from>
    <xdr:to>
      <xdr:col>41</xdr:col>
      <xdr:colOff>101600</xdr:colOff>
      <xdr:row>58</xdr:row>
      <xdr:rowOff>131521</xdr:rowOff>
    </xdr:to>
    <xdr:sp macro="" textlink="">
      <xdr:nvSpPr>
        <xdr:cNvPr id="367" name="楕円 366"/>
        <xdr:cNvSpPr/>
      </xdr:nvSpPr>
      <xdr:spPr>
        <a:xfrm>
          <a:off x="7810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122648</xdr:rowOff>
    </xdr:from>
    <xdr:ext cx="534377" cy="259045"/>
    <xdr:sp macro="" textlink="">
      <xdr:nvSpPr>
        <xdr:cNvPr id="368" name="テキスト ボックス 367"/>
        <xdr:cNvSpPr txBox="1"/>
      </xdr:nvSpPr>
      <xdr:spPr>
        <a:xfrm>
          <a:off x="7594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24934</xdr:rowOff>
    </xdr:from>
    <xdr:to>
      <xdr:col>36</xdr:col>
      <xdr:colOff>165100</xdr:colOff>
      <xdr:row>58</xdr:row>
      <xdr:rowOff>126534</xdr:rowOff>
    </xdr:to>
    <xdr:sp macro="" textlink="">
      <xdr:nvSpPr>
        <xdr:cNvPr id="369" name="楕円 368"/>
        <xdr:cNvSpPr/>
      </xdr:nvSpPr>
      <xdr:spPr>
        <a:xfrm>
          <a:off x="6921500" y="99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117661</xdr:rowOff>
    </xdr:from>
    <xdr:ext cx="534377" cy="259045"/>
    <xdr:sp macro="" textlink="">
      <xdr:nvSpPr>
        <xdr:cNvPr id="370" name="テキスト ボックス 369"/>
        <xdr:cNvSpPr txBox="1"/>
      </xdr:nvSpPr>
      <xdr:spPr>
        <a:xfrm>
          <a:off x="6705111" y="100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150509</xdr:rowOff>
    </xdr:from>
    <xdr:to>
      <xdr:col>55</xdr:col>
      <xdr:colOff>0</xdr:colOff>
      <xdr:row>77</xdr:row>
      <xdr:rowOff>161660</xdr:rowOff>
    </xdr:to>
    <xdr:cxnSp macro="">
      <xdr:nvCxnSpPr>
        <xdr:cNvPr id="397" name="直線コネクタ 396"/>
        <xdr:cNvCxnSpPr/>
      </xdr:nvCxnSpPr>
      <xdr:spPr>
        <a:xfrm>
          <a:off x="9639300" y="13352159"/>
          <a:ext cx="8382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150509</xdr:rowOff>
    </xdr:from>
    <xdr:to>
      <xdr:col>50</xdr:col>
      <xdr:colOff>114300</xdr:colOff>
      <xdr:row>78</xdr:row>
      <xdr:rowOff>99946</xdr:rowOff>
    </xdr:to>
    <xdr:cxnSp macro="">
      <xdr:nvCxnSpPr>
        <xdr:cNvPr id="400" name="直線コネクタ 399"/>
        <xdr:cNvCxnSpPr/>
      </xdr:nvCxnSpPr>
      <xdr:spPr>
        <a:xfrm flipV="1">
          <a:off x="8750300" y="13352159"/>
          <a:ext cx="889000" cy="1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78581</xdr:rowOff>
    </xdr:from>
    <xdr:to>
      <xdr:col>45</xdr:col>
      <xdr:colOff>177800</xdr:colOff>
      <xdr:row>78</xdr:row>
      <xdr:rowOff>99946</xdr:rowOff>
    </xdr:to>
    <xdr:cxnSp macro="">
      <xdr:nvCxnSpPr>
        <xdr:cNvPr id="403" name="直線コネクタ 402"/>
        <xdr:cNvCxnSpPr/>
      </xdr:nvCxnSpPr>
      <xdr:spPr>
        <a:xfrm>
          <a:off x="7861300" y="13451681"/>
          <a:ext cx="889000" cy="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78581</xdr:rowOff>
    </xdr:from>
    <xdr:to>
      <xdr:col>41</xdr:col>
      <xdr:colOff>50800</xdr:colOff>
      <xdr:row>78</xdr:row>
      <xdr:rowOff>103156</xdr:rowOff>
    </xdr:to>
    <xdr:cxnSp macro="">
      <xdr:nvCxnSpPr>
        <xdr:cNvPr id="406" name="直線コネクタ 405"/>
        <xdr:cNvCxnSpPr/>
      </xdr:nvCxnSpPr>
      <xdr:spPr>
        <a:xfrm flipV="1">
          <a:off x="6972300" y="1345168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110860</xdr:rowOff>
    </xdr:from>
    <xdr:to>
      <xdr:col>55</xdr:col>
      <xdr:colOff>50800</xdr:colOff>
      <xdr:row>78</xdr:row>
      <xdr:rowOff>41010</xdr:rowOff>
    </xdr:to>
    <xdr:sp macro="" textlink="">
      <xdr:nvSpPr>
        <xdr:cNvPr id="416" name="楕円 415"/>
        <xdr:cNvSpPr/>
      </xdr:nvSpPr>
      <xdr:spPr>
        <a:xfrm>
          <a:off x="10426700" y="133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89287</xdr:rowOff>
    </xdr:from>
    <xdr:ext cx="534377" cy="259045"/>
    <xdr:sp macro="" textlink="">
      <xdr:nvSpPr>
        <xdr:cNvPr id="417" name="普通建設事業費 （ うち新規整備　）該当値テキスト"/>
        <xdr:cNvSpPr txBox="1"/>
      </xdr:nvSpPr>
      <xdr:spPr>
        <a:xfrm>
          <a:off x="10528300" y="13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99709</xdr:rowOff>
    </xdr:from>
    <xdr:to>
      <xdr:col>50</xdr:col>
      <xdr:colOff>165100</xdr:colOff>
      <xdr:row>78</xdr:row>
      <xdr:rowOff>29859</xdr:rowOff>
    </xdr:to>
    <xdr:sp macro="" textlink="">
      <xdr:nvSpPr>
        <xdr:cNvPr id="418" name="楕円 417"/>
        <xdr:cNvSpPr/>
      </xdr:nvSpPr>
      <xdr:spPr>
        <a:xfrm>
          <a:off x="9588500" y="133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20986</xdr:rowOff>
    </xdr:from>
    <xdr:ext cx="534377" cy="259045"/>
    <xdr:sp macro="" textlink="">
      <xdr:nvSpPr>
        <xdr:cNvPr id="419" name="テキスト ボックス 418"/>
        <xdr:cNvSpPr txBox="1"/>
      </xdr:nvSpPr>
      <xdr:spPr>
        <a:xfrm>
          <a:off x="9372111" y="133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49146</xdr:rowOff>
    </xdr:from>
    <xdr:to>
      <xdr:col>46</xdr:col>
      <xdr:colOff>38100</xdr:colOff>
      <xdr:row>78</xdr:row>
      <xdr:rowOff>150746</xdr:rowOff>
    </xdr:to>
    <xdr:sp macro="" textlink="">
      <xdr:nvSpPr>
        <xdr:cNvPr id="420" name="楕円 419"/>
        <xdr:cNvSpPr/>
      </xdr:nvSpPr>
      <xdr:spPr>
        <a:xfrm>
          <a:off x="86995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141873</xdr:rowOff>
    </xdr:from>
    <xdr:ext cx="469744" cy="259045"/>
    <xdr:sp macro="" textlink="">
      <xdr:nvSpPr>
        <xdr:cNvPr id="421" name="テキスト ボックス 420"/>
        <xdr:cNvSpPr txBox="1"/>
      </xdr:nvSpPr>
      <xdr:spPr>
        <a:xfrm>
          <a:off x="8515428" y="135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27781</xdr:rowOff>
    </xdr:from>
    <xdr:to>
      <xdr:col>41</xdr:col>
      <xdr:colOff>101600</xdr:colOff>
      <xdr:row>78</xdr:row>
      <xdr:rowOff>129381</xdr:rowOff>
    </xdr:to>
    <xdr:sp macro="" textlink="">
      <xdr:nvSpPr>
        <xdr:cNvPr id="422" name="楕円 421"/>
        <xdr:cNvSpPr/>
      </xdr:nvSpPr>
      <xdr:spPr>
        <a:xfrm>
          <a:off x="7810500" y="13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120508</xdr:rowOff>
    </xdr:from>
    <xdr:ext cx="534377" cy="259045"/>
    <xdr:sp macro="" textlink="">
      <xdr:nvSpPr>
        <xdr:cNvPr id="423" name="テキスト ボックス 422"/>
        <xdr:cNvSpPr txBox="1"/>
      </xdr:nvSpPr>
      <xdr:spPr>
        <a:xfrm>
          <a:off x="7594111" y="13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52356</xdr:rowOff>
    </xdr:from>
    <xdr:to>
      <xdr:col>36</xdr:col>
      <xdr:colOff>165100</xdr:colOff>
      <xdr:row>78</xdr:row>
      <xdr:rowOff>153956</xdr:rowOff>
    </xdr:to>
    <xdr:sp macro="" textlink="">
      <xdr:nvSpPr>
        <xdr:cNvPr id="424" name="楕円 423"/>
        <xdr:cNvSpPr/>
      </xdr:nvSpPr>
      <xdr:spPr>
        <a:xfrm>
          <a:off x="6921500" y="13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145083</xdr:rowOff>
    </xdr:from>
    <xdr:ext cx="469744" cy="259045"/>
    <xdr:sp macro="" textlink="">
      <xdr:nvSpPr>
        <xdr:cNvPr id="425" name="テキスト ボックス 424"/>
        <xdr:cNvSpPr txBox="1"/>
      </xdr:nvSpPr>
      <xdr:spPr>
        <a:xfrm>
          <a:off x="6737428" y="135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76529</xdr:rowOff>
    </xdr:from>
    <xdr:to>
      <xdr:col>55</xdr:col>
      <xdr:colOff>0</xdr:colOff>
      <xdr:row>98</xdr:row>
      <xdr:rowOff>82522</xdr:rowOff>
    </xdr:to>
    <xdr:cxnSp macro="">
      <xdr:nvCxnSpPr>
        <xdr:cNvPr id="452" name="直線コネクタ 451"/>
        <xdr:cNvCxnSpPr/>
      </xdr:nvCxnSpPr>
      <xdr:spPr>
        <a:xfrm flipV="1">
          <a:off x="9639300" y="16878629"/>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38883</xdr:rowOff>
    </xdr:from>
    <xdr:to>
      <xdr:col>50</xdr:col>
      <xdr:colOff>114300</xdr:colOff>
      <xdr:row>98</xdr:row>
      <xdr:rowOff>82522</xdr:rowOff>
    </xdr:to>
    <xdr:cxnSp macro="">
      <xdr:nvCxnSpPr>
        <xdr:cNvPr id="455" name="直線コネクタ 454"/>
        <xdr:cNvCxnSpPr/>
      </xdr:nvCxnSpPr>
      <xdr:spPr>
        <a:xfrm>
          <a:off x="8750300" y="16840983"/>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38883</xdr:rowOff>
    </xdr:from>
    <xdr:to>
      <xdr:col>45</xdr:col>
      <xdr:colOff>177800</xdr:colOff>
      <xdr:row>98</xdr:row>
      <xdr:rowOff>75340</xdr:rowOff>
    </xdr:to>
    <xdr:cxnSp macro="">
      <xdr:nvCxnSpPr>
        <xdr:cNvPr id="458" name="直線コネクタ 457"/>
        <xdr:cNvCxnSpPr/>
      </xdr:nvCxnSpPr>
      <xdr:spPr>
        <a:xfrm flipV="1">
          <a:off x="7861300" y="16840983"/>
          <a:ext cx="889000" cy="3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75340</xdr:rowOff>
    </xdr:from>
    <xdr:to>
      <xdr:col>41</xdr:col>
      <xdr:colOff>50800</xdr:colOff>
      <xdr:row>98</xdr:row>
      <xdr:rowOff>101871</xdr:rowOff>
    </xdr:to>
    <xdr:cxnSp macro="">
      <xdr:nvCxnSpPr>
        <xdr:cNvPr id="461" name="直線コネクタ 460"/>
        <xdr:cNvCxnSpPr/>
      </xdr:nvCxnSpPr>
      <xdr:spPr>
        <a:xfrm flipV="1">
          <a:off x="6972300" y="16877440"/>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25729</xdr:rowOff>
    </xdr:from>
    <xdr:to>
      <xdr:col>55</xdr:col>
      <xdr:colOff>50800</xdr:colOff>
      <xdr:row>98</xdr:row>
      <xdr:rowOff>127329</xdr:rowOff>
    </xdr:to>
    <xdr:sp macro="" textlink="">
      <xdr:nvSpPr>
        <xdr:cNvPr id="471" name="楕円 470"/>
        <xdr:cNvSpPr/>
      </xdr:nvSpPr>
      <xdr:spPr>
        <a:xfrm>
          <a:off x="10426700" y="168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112106</xdr:rowOff>
    </xdr:from>
    <xdr:ext cx="534377" cy="259045"/>
    <xdr:sp macro="" textlink="">
      <xdr:nvSpPr>
        <xdr:cNvPr id="472" name="普通建設事業費 （ うち更新整備　）該当値テキスト"/>
        <xdr:cNvSpPr txBox="1"/>
      </xdr:nvSpPr>
      <xdr:spPr>
        <a:xfrm>
          <a:off x="10528300" y="167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31722</xdr:rowOff>
    </xdr:from>
    <xdr:to>
      <xdr:col>50</xdr:col>
      <xdr:colOff>165100</xdr:colOff>
      <xdr:row>98</xdr:row>
      <xdr:rowOff>133322</xdr:rowOff>
    </xdr:to>
    <xdr:sp macro="" textlink="">
      <xdr:nvSpPr>
        <xdr:cNvPr id="473" name="楕円 472"/>
        <xdr:cNvSpPr/>
      </xdr:nvSpPr>
      <xdr:spPr>
        <a:xfrm>
          <a:off x="9588500" y="168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124449</xdr:rowOff>
    </xdr:from>
    <xdr:ext cx="534377" cy="259045"/>
    <xdr:sp macro="" textlink="">
      <xdr:nvSpPr>
        <xdr:cNvPr id="474" name="テキスト ボックス 473"/>
        <xdr:cNvSpPr txBox="1"/>
      </xdr:nvSpPr>
      <xdr:spPr>
        <a:xfrm>
          <a:off x="9372111" y="169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159533</xdr:rowOff>
    </xdr:from>
    <xdr:to>
      <xdr:col>46</xdr:col>
      <xdr:colOff>38100</xdr:colOff>
      <xdr:row>98</xdr:row>
      <xdr:rowOff>89683</xdr:rowOff>
    </xdr:to>
    <xdr:sp macro="" textlink="">
      <xdr:nvSpPr>
        <xdr:cNvPr id="475" name="楕円 474"/>
        <xdr:cNvSpPr/>
      </xdr:nvSpPr>
      <xdr:spPr>
        <a:xfrm>
          <a:off x="8699500" y="167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80810</xdr:rowOff>
    </xdr:from>
    <xdr:ext cx="534377" cy="259045"/>
    <xdr:sp macro="" textlink="">
      <xdr:nvSpPr>
        <xdr:cNvPr id="476" name="テキスト ボックス 475"/>
        <xdr:cNvSpPr txBox="1"/>
      </xdr:nvSpPr>
      <xdr:spPr>
        <a:xfrm>
          <a:off x="8483111" y="16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24540</xdr:rowOff>
    </xdr:from>
    <xdr:to>
      <xdr:col>41</xdr:col>
      <xdr:colOff>101600</xdr:colOff>
      <xdr:row>98</xdr:row>
      <xdr:rowOff>126140</xdr:rowOff>
    </xdr:to>
    <xdr:sp macro="" textlink="">
      <xdr:nvSpPr>
        <xdr:cNvPr id="477" name="楕円 476"/>
        <xdr:cNvSpPr/>
      </xdr:nvSpPr>
      <xdr:spPr>
        <a:xfrm>
          <a:off x="7810500" y="168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117267</xdr:rowOff>
    </xdr:from>
    <xdr:ext cx="534377" cy="259045"/>
    <xdr:sp macro="" textlink="">
      <xdr:nvSpPr>
        <xdr:cNvPr id="478" name="テキスト ボックス 477"/>
        <xdr:cNvSpPr txBox="1"/>
      </xdr:nvSpPr>
      <xdr:spPr>
        <a:xfrm>
          <a:off x="7594111" y="169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51071</xdr:rowOff>
    </xdr:from>
    <xdr:to>
      <xdr:col>36</xdr:col>
      <xdr:colOff>165100</xdr:colOff>
      <xdr:row>98</xdr:row>
      <xdr:rowOff>152671</xdr:rowOff>
    </xdr:to>
    <xdr:sp macro="" textlink="">
      <xdr:nvSpPr>
        <xdr:cNvPr id="479" name="楕円 478"/>
        <xdr:cNvSpPr/>
      </xdr:nvSpPr>
      <xdr:spPr>
        <a:xfrm>
          <a:off x="6921500" y="16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143798</xdr:rowOff>
    </xdr:from>
    <xdr:ext cx="469744" cy="259045"/>
    <xdr:sp macro="" textlink="">
      <xdr:nvSpPr>
        <xdr:cNvPr id="480" name="テキスト ボックス 479"/>
        <xdr:cNvSpPr txBox="1"/>
      </xdr:nvSpPr>
      <xdr:spPr>
        <a:xfrm>
          <a:off x="6737428" y="1694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119629</xdr:rowOff>
    </xdr:from>
    <xdr:to>
      <xdr:col>85</xdr:col>
      <xdr:colOff>127000</xdr:colOff>
      <xdr:row>38</xdr:row>
      <xdr:rowOff>138374</xdr:rowOff>
    </xdr:to>
    <xdr:cxnSp macro="">
      <xdr:nvCxnSpPr>
        <xdr:cNvPr id="507" name="直線コネクタ 506"/>
        <xdr:cNvCxnSpPr/>
      </xdr:nvCxnSpPr>
      <xdr:spPr>
        <a:xfrm flipV="1">
          <a:off x="15481300" y="663472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138374</xdr:rowOff>
    </xdr:from>
    <xdr:to>
      <xdr:col>81</xdr:col>
      <xdr:colOff>50800</xdr:colOff>
      <xdr:row>38</xdr:row>
      <xdr:rowOff>139700</xdr:rowOff>
    </xdr:to>
    <xdr:cxnSp macro="">
      <xdr:nvCxnSpPr>
        <xdr:cNvPr id="510" name="直線コネクタ 509"/>
        <xdr:cNvCxnSpPr/>
      </xdr:nvCxnSpPr>
      <xdr:spPr>
        <a:xfrm flipV="1">
          <a:off x="14592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127264</xdr:rowOff>
    </xdr:from>
    <xdr:to>
      <xdr:col>76</xdr:col>
      <xdr:colOff>114300</xdr:colOff>
      <xdr:row>38</xdr:row>
      <xdr:rowOff>139700</xdr:rowOff>
    </xdr:to>
    <xdr:cxnSp macro="">
      <xdr:nvCxnSpPr>
        <xdr:cNvPr id="513" name="直線コネクタ 512"/>
        <xdr:cNvCxnSpPr/>
      </xdr:nvCxnSpPr>
      <xdr:spPr>
        <a:xfrm>
          <a:off x="13703300" y="664236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127264</xdr:rowOff>
    </xdr:from>
    <xdr:to>
      <xdr:col>71</xdr:col>
      <xdr:colOff>177800</xdr:colOff>
      <xdr:row>38</xdr:row>
      <xdr:rowOff>130556</xdr:rowOff>
    </xdr:to>
    <xdr:cxnSp macro="">
      <xdr:nvCxnSpPr>
        <xdr:cNvPr id="516" name="直線コネクタ 515"/>
        <xdr:cNvCxnSpPr/>
      </xdr:nvCxnSpPr>
      <xdr:spPr>
        <a:xfrm flipV="1">
          <a:off x="12814300" y="664236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68829</xdr:rowOff>
    </xdr:from>
    <xdr:to>
      <xdr:col>85</xdr:col>
      <xdr:colOff>177800</xdr:colOff>
      <xdr:row>38</xdr:row>
      <xdr:rowOff>170429</xdr:rowOff>
    </xdr:to>
    <xdr:sp macro="" textlink="">
      <xdr:nvSpPr>
        <xdr:cNvPr id="526" name="楕円 525"/>
        <xdr:cNvSpPr/>
      </xdr:nvSpPr>
      <xdr:spPr>
        <a:xfrm>
          <a:off x="162687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155206</xdr:rowOff>
    </xdr:from>
    <xdr:ext cx="378565" cy="259045"/>
    <xdr:sp macro="" textlink="">
      <xdr:nvSpPr>
        <xdr:cNvPr id="527" name="災害復旧事業費該当値テキスト"/>
        <xdr:cNvSpPr txBox="1"/>
      </xdr:nvSpPr>
      <xdr:spPr>
        <a:xfrm>
          <a:off x="16370300" y="649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87574</xdr:rowOff>
    </xdr:from>
    <xdr:to>
      <xdr:col>81</xdr:col>
      <xdr:colOff>101600</xdr:colOff>
      <xdr:row>39</xdr:row>
      <xdr:rowOff>17724</xdr:rowOff>
    </xdr:to>
    <xdr:sp macro="" textlink="">
      <xdr:nvSpPr>
        <xdr:cNvPr id="528" name="楕円 527"/>
        <xdr:cNvSpPr/>
      </xdr:nvSpPr>
      <xdr:spPr>
        <a:xfrm>
          <a:off x="15430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8851</xdr:rowOff>
    </xdr:from>
    <xdr:ext cx="313932" cy="259045"/>
    <xdr:sp macro="" textlink="">
      <xdr:nvSpPr>
        <xdr:cNvPr id="529" name="テキスト ボックス 528"/>
        <xdr:cNvSpPr txBox="1"/>
      </xdr:nvSpPr>
      <xdr:spPr>
        <a:xfrm>
          <a:off x="15324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76464</xdr:rowOff>
    </xdr:from>
    <xdr:to>
      <xdr:col>72</xdr:col>
      <xdr:colOff>38100</xdr:colOff>
      <xdr:row>39</xdr:row>
      <xdr:rowOff>6614</xdr:rowOff>
    </xdr:to>
    <xdr:sp macro="" textlink="">
      <xdr:nvSpPr>
        <xdr:cNvPr id="532" name="楕円 531"/>
        <xdr:cNvSpPr/>
      </xdr:nvSpPr>
      <xdr:spPr>
        <a:xfrm>
          <a:off x="13652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169191</xdr:rowOff>
    </xdr:from>
    <xdr:ext cx="378565" cy="259045"/>
    <xdr:sp macro="" textlink="">
      <xdr:nvSpPr>
        <xdr:cNvPr id="533" name="テキスト ボックス 532"/>
        <xdr:cNvSpPr txBox="1"/>
      </xdr:nvSpPr>
      <xdr:spPr>
        <a:xfrm>
          <a:off x="13514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79756</xdr:rowOff>
    </xdr:from>
    <xdr:to>
      <xdr:col>67</xdr:col>
      <xdr:colOff>101600</xdr:colOff>
      <xdr:row>39</xdr:row>
      <xdr:rowOff>9906</xdr:rowOff>
    </xdr:to>
    <xdr:sp macro="" textlink="">
      <xdr:nvSpPr>
        <xdr:cNvPr id="534" name="楕円 533"/>
        <xdr:cNvSpPr/>
      </xdr:nvSpPr>
      <xdr:spPr>
        <a:xfrm>
          <a:off x="1276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1033</xdr:rowOff>
    </xdr:from>
    <xdr:ext cx="378565" cy="259045"/>
    <xdr:sp macro="" textlink="">
      <xdr:nvSpPr>
        <xdr:cNvPr id="535" name="テキスト ボックス 534"/>
        <xdr:cNvSpPr txBox="1"/>
      </xdr:nvSpPr>
      <xdr:spPr>
        <a:xfrm>
          <a:off x="12625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6776</xdr:rowOff>
    </xdr:from>
    <xdr:to>
      <xdr:col>85</xdr:col>
      <xdr:colOff>127000</xdr:colOff>
      <xdr:row>78</xdr:row>
      <xdr:rowOff>29935</xdr:rowOff>
    </xdr:to>
    <xdr:cxnSp macro="">
      <xdr:nvCxnSpPr>
        <xdr:cNvPr id="613" name="直線コネクタ 612"/>
        <xdr:cNvCxnSpPr/>
      </xdr:nvCxnSpPr>
      <xdr:spPr>
        <a:xfrm>
          <a:off x="15481300" y="13379876"/>
          <a:ext cx="8382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6114</xdr:rowOff>
    </xdr:from>
    <xdr:to>
      <xdr:col>81</xdr:col>
      <xdr:colOff>50800</xdr:colOff>
      <xdr:row>78</xdr:row>
      <xdr:rowOff>6776</xdr:rowOff>
    </xdr:to>
    <xdr:cxnSp macro="">
      <xdr:nvCxnSpPr>
        <xdr:cNvPr id="616" name="直線コネクタ 615"/>
        <xdr:cNvCxnSpPr/>
      </xdr:nvCxnSpPr>
      <xdr:spPr>
        <a:xfrm>
          <a:off x="14592300" y="1337921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164054</xdr:rowOff>
    </xdr:from>
    <xdr:to>
      <xdr:col>76</xdr:col>
      <xdr:colOff>114300</xdr:colOff>
      <xdr:row>78</xdr:row>
      <xdr:rowOff>6114</xdr:rowOff>
    </xdr:to>
    <xdr:cxnSp macro="">
      <xdr:nvCxnSpPr>
        <xdr:cNvPr id="619" name="直線コネクタ 618"/>
        <xdr:cNvCxnSpPr/>
      </xdr:nvCxnSpPr>
      <xdr:spPr>
        <a:xfrm>
          <a:off x="13703300" y="13365704"/>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159665</xdr:rowOff>
    </xdr:from>
    <xdr:to>
      <xdr:col>71</xdr:col>
      <xdr:colOff>177800</xdr:colOff>
      <xdr:row>77</xdr:row>
      <xdr:rowOff>164054</xdr:rowOff>
    </xdr:to>
    <xdr:cxnSp macro="">
      <xdr:nvCxnSpPr>
        <xdr:cNvPr id="622" name="直線コネクタ 621"/>
        <xdr:cNvCxnSpPr/>
      </xdr:nvCxnSpPr>
      <xdr:spPr>
        <a:xfrm>
          <a:off x="12814300" y="13361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150585</xdr:rowOff>
    </xdr:from>
    <xdr:to>
      <xdr:col>85</xdr:col>
      <xdr:colOff>177800</xdr:colOff>
      <xdr:row>78</xdr:row>
      <xdr:rowOff>80735</xdr:rowOff>
    </xdr:to>
    <xdr:sp macro="" textlink="">
      <xdr:nvSpPr>
        <xdr:cNvPr id="632" name="楕円 631"/>
        <xdr:cNvSpPr/>
      </xdr:nvSpPr>
      <xdr:spPr>
        <a:xfrm>
          <a:off x="16268700" y="133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129012</xdr:rowOff>
    </xdr:from>
    <xdr:ext cx="534377" cy="259045"/>
    <xdr:sp macro="" textlink="">
      <xdr:nvSpPr>
        <xdr:cNvPr id="633" name="公債費該当値テキスト"/>
        <xdr:cNvSpPr txBox="1"/>
      </xdr:nvSpPr>
      <xdr:spPr>
        <a:xfrm>
          <a:off x="16370300" y="133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127426</xdr:rowOff>
    </xdr:from>
    <xdr:to>
      <xdr:col>81</xdr:col>
      <xdr:colOff>101600</xdr:colOff>
      <xdr:row>78</xdr:row>
      <xdr:rowOff>57576</xdr:rowOff>
    </xdr:to>
    <xdr:sp macro="" textlink="">
      <xdr:nvSpPr>
        <xdr:cNvPr id="634" name="楕円 633"/>
        <xdr:cNvSpPr/>
      </xdr:nvSpPr>
      <xdr:spPr>
        <a:xfrm>
          <a:off x="15430500" y="13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48703</xdr:rowOff>
    </xdr:from>
    <xdr:ext cx="534377" cy="259045"/>
    <xdr:sp macro="" textlink="">
      <xdr:nvSpPr>
        <xdr:cNvPr id="635" name="テキスト ボックス 634"/>
        <xdr:cNvSpPr txBox="1"/>
      </xdr:nvSpPr>
      <xdr:spPr>
        <a:xfrm>
          <a:off x="15214111" y="134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126764</xdr:rowOff>
    </xdr:from>
    <xdr:to>
      <xdr:col>76</xdr:col>
      <xdr:colOff>165100</xdr:colOff>
      <xdr:row>78</xdr:row>
      <xdr:rowOff>56914</xdr:rowOff>
    </xdr:to>
    <xdr:sp macro="" textlink="">
      <xdr:nvSpPr>
        <xdr:cNvPr id="636" name="楕円 635"/>
        <xdr:cNvSpPr/>
      </xdr:nvSpPr>
      <xdr:spPr>
        <a:xfrm>
          <a:off x="14541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48041</xdr:rowOff>
    </xdr:from>
    <xdr:ext cx="534377" cy="259045"/>
    <xdr:sp macro="" textlink="">
      <xdr:nvSpPr>
        <xdr:cNvPr id="637" name="テキスト ボックス 636"/>
        <xdr:cNvSpPr txBox="1"/>
      </xdr:nvSpPr>
      <xdr:spPr>
        <a:xfrm>
          <a:off x="14325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113254</xdr:rowOff>
    </xdr:from>
    <xdr:to>
      <xdr:col>72</xdr:col>
      <xdr:colOff>38100</xdr:colOff>
      <xdr:row>78</xdr:row>
      <xdr:rowOff>43404</xdr:rowOff>
    </xdr:to>
    <xdr:sp macro="" textlink="">
      <xdr:nvSpPr>
        <xdr:cNvPr id="638" name="楕円 637"/>
        <xdr:cNvSpPr/>
      </xdr:nvSpPr>
      <xdr:spPr>
        <a:xfrm>
          <a:off x="13652500" y="133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34531</xdr:rowOff>
    </xdr:from>
    <xdr:ext cx="534377" cy="259045"/>
    <xdr:sp macro="" textlink="">
      <xdr:nvSpPr>
        <xdr:cNvPr id="639" name="テキスト ボックス 638"/>
        <xdr:cNvSpPr txBox="1"/>
      </xdr:nvSpPr>
      <xdr:spPr>
        <a:xfrm>
          <a:off x="13436111" y="134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108865</xdr:rowOff>
    </xdr:from>
    <xdr:to>
      <xdr:col>67</xdr:col>
      <xdr:colOff>101600</xdr:colOff>
      <xdr:row>78</xdr:row>
      <xdr:rowOff>39015</xdr:rowOff>
    </xdr:to>
    <xdr:sp macro="" textlink="">
      <xdr:nvSpPr>
        <xdr:cNvPr id="640" name="楕円 639"/>
        <xdr:cNvSpPr/>
      </xdr:nvSpPr>
      <xdr:spPr>
        <a:xfrm>
          <a:off x="12763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30142</xdr:rowOff>
    </xdr:from>
    <xdr:ext cx="534377" cy="259045"/>
    <xdr:sp macro="" textlink="">
      <xdr:nvSpPr>
        <xdr:cNvPr id="641" name="テキスト ボックス 640"/>
        <xdr:cNvSpPr txBox="1"/>
      </xdr:nvSpPr>
      <xdr:spPr>
        <a:xfrm>
          <a:off x="12547111" y="134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160592</xdr:rowOff>
    </xdr:from>
    <xdr:to>
      <xdr:col>85</xdr:col>
      <xdr:colOff>127000</xdr:colOff>
      <xdr:row>98</xdr:row>
      <xdr:rowOff>16700</xdr:rowOff>
    </xdr:to>
    <xdr:cxnSp macro="">
      <xdr:nvCxnSpPr>
        <xdr:cNvPr id="670" name="直線コネクタ 669"/>
        <xdr:cNvCxnSpPr/>
      </xdr:nvCxnSpPr>
      <xdr:spPr>
        <a:xfrm flipV="1">
          <a:off x="15481300" y="16619792"/>
          <a:ext cx="838200" cy="19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16700</xdr:rowOff>
    </xdr:from>
    <xdr:to>
      <xdr:col>81</xdr:col>
      <xdr:colOff>50800</xdr:colOff>
      <xdr:row>98</xdr:row>
      <xdr:rowOff>25933</xdr:rowOff>
    </xdr:to>
    <xdr:cxnSp macro="">
      <xdr:nvCxnSpPr>
        <xdr:cNvPr id="673" name="直線コネクタ 672"/>
        <xdr:cNvCxnSpPr/>
      </xdr:nvCxnSpPr>
      <xdr:spPr>
        <a:xfrm flipV="1">
          <a:off x="14592300" y="16818800"/>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25933</xdr:rowOff>
    </xdr:from>
    <xdr:to>
      <xdr:col>76</xdr:col>
      <xdr:colOff>114300</xdr:colOff>
      <xdr:row>98</xdr:row>
      <xdr:rowOff>34900</xdr:rowOff>
    </xdr:to>
    <xdr:cxnSp macro="">
      <xdr:nvCxnSpPr>
        <xdr:cNvPr id="676" name="直線コネクタ 675"/>
        <xdr:cNvCxnSpPr/>
      </xdr:nvCxnSpPr>
      <xdr:spPr>
        <a:xfrm flipV="1">
          <a:off x="13703300" y="1682803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34900</xdr:rowOff>
    </xdr:from>
    <xdr:to>
      <xdr:col>71</xdr:col>
      <xdr:colOff>177800</xdr:colOff>
      <xdr:row>98</xdr:row>
      <xdr:rowOff>44780</xdr:rowOff>
    </xdr:to>
    <xdr:cxnSp macro="">
      <xdr:nvCxnSpPr>
        <xdr:cNvPr id="679" name="直線コネクタ 678"/>
        <xdr:cNvCxnSpPr/>
      </xdr:nvCxnSpPr>
      <xdr:spPr>
        <a:xfrm flipV="1">
          <a:off x="12814300" y="16837000"/>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109792</xdr:rowOff>
    </xdr:from>
    <xdr:to>
      <xdr:col>85</xdr:col>
      <xdr:colOff>177800</xdr:colOff>
      <xdr:row>97</xdr:row>
      <xdr:rowOff>39942</xdr:rowOff>
    </xdr:to>
    <xdr:sp macro="" textlink="">
      <xdr:nvSpPr>
        <xdr:cNvPr id="689" name="楕円 688"/>
        <xdr:cNvSpPr/>
      </xdr:nvSpPr>
      <xdr:spPr>
        <a:xfrm>
          <a:off x="162687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132669</xdr:rowOff>
    </xdr:from>
    <xdr:ext cx="534377" cy="259045"/>
    <xdr:sp macro="" textlink="">
      <xdr:nvSpPr>
        <xdr:cNvPr id="690" name="積立金該当値テキスト"/>
        <xdr:cNvSpPr txBox="1"/>
      </xdr:nvSpPr>
      <xdr:spPr>
        <a:xfrm>
          <a:off x="16370300" y="164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137350</xdr:rowOff>
    </xdr:from>
    <xdr:to>
      <xdr:col>81</xdr:col>
      <xdr:colOff>101600</xdr:colOff>
      <xdr:row>98</xdr:row>
      <xdr:rowOff>67500</xdr:rowOff>
    </xdr:to>
    <xdr:sp macro="" textlink="">
      <xdr:nvSpPr>
        <xdr:cNvPr id="691" name="楕円 690"/>
        <xdr:cNvSpPr/>
      </xdr:nvSpPr>
      <xdr:spPr>
        <a:xfrm>
          <a:off x="15430500" y="167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58627</xdr:rowOff>
    </xdr:from>
    <xdr:ext cx="534377" cy="259045"/>
    <xdr:sp macro="" textlink="">
      <xdr:nvSpPr>
        <xdr:cNvPr id="692" name="テキスト ボックス 691"/>
        <xdr:cNvSpPr txBox="1"/>
      </xdr:nvSpPr>
      <xdr:spPr>
        <a:xfrm>
          <a:off x="15214111" y="168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146583</xdr:rowOff>
    </xdr:from>
    <xdr:to>
      <xdr:col>76</xdr:col>
      <xdr:colOff>165100</xdr:colOff>
      <xdr:row>98</xdr:row>
      <xdr:rowOff>76733</xdr:rowOff>
    </xdr:to>
    <xdr:sp macro="" textlink="">
      <xdr:nvSpPr>
        <xdr:cNvPr id="693" name="楕円 692"/>
        <xdr:cNvSpPr/>
      </xdr:nvSpPr>
      <xdr:spPr>
        <a:xfrm>
          <a:off x="14541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67860</xdr:rowOff>
    </xdr:from>
    <xdr:ext cx="534377" cy="259045"/>
    <xdr:sp macro="" textlink="">
      <xdr:nvSpPr>
        <xdr:cNvPr id="694" name="テキスト ボックス 693"/>
        <xdr:cNvSpPr txBox="1"/>
      </xdr:nvSpPr>
      <xdr:spPr>
        <a:xfrm>
          <a:off x="14325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155550</xdr:rowOff>
    </xdr:from>
    <xdr:to>
      <xdr:col>72</xdr:col>
      <xdr:colOff>38100</xdr:colOff>
      <xdr:row>98</xdr:row>
      <xdr:rowOff>85700</xdr:rowOff>
    </xdr:to>
    <xdr:sp macro="" textlink="">
      <xdr:nvSpPr>
        <xdr:cNvPr id="695" name="楕円 694"/>
        <xdr:cNvSpPr/>
      </xdr:nvSpPr>
      <xdr:spPr>
        <a:xfrm>
          <a:off x="13652500" y="16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76827</xdr:rowOff>
    </xdr:from>
    <xdr:ext cx="534377" cy="259045"/>
    <xdr:sp macro="" textlink="">
      <xdr:nvSpPr>
        <xdr:cNvPr id="696" name="テキスト ボックス 695"/>
        <xdr:cNvSpPr txBox="1"/>
      </xdr:nvSpPr>
      <xdr:spPr>
        <a:xfrm>
          <a:off x="13436111" y="168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165430</xdr:rowOff>
    </xdr:from>
    <xdr:to>
      <xdr:col>67</xdr:col>
      <xdr:colOff>101600</xdr:colOff>
      <xdr:row>98</xdr:row>
      <xdr:rowOff>95580</xdr:rowOff>
    </xdr:to>
    <xdr:sp macro="" textlink="">
      <xdr:nvSpPr>
        <xdr:cNvPr id="697" name="楕円 696"/>
        <xdr:cNvSpPr/>
      </xdr:nvSpPr>
      <xdr:spPr>
        <a:xfrm>
          <a:off x="12763500" y="16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86707</xdr:rowOff>
    </xdr:from>
    <xdr:ext cx="534377" cy="259045"/>
    <xdr:sp macro="" textlink="">
      <xdr:nvSpPr>
        <xdr:cNvPr id="698" name="テキスト ボックス 697"/>
        <xdr:cNvSpPr txBox="1"/>
      </xdr:nvSpPr>
      <xdr:spPr>
        <a:xfrm>
          <a:off x="12547111" y="168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134122</xdr:rowOff>
    </xdr:from>
    <xdr:to>
      <xdr:col>107</xdr:col>
      <xdr:colOff>50800</xdr:colOff>
      <xdr:row>38</xdr:row>
      <xdr:rowOff>139700</xdr:rowOff>
    </xdr:to>
    <xdr:cxnSp macro="">
      <xdr:nvCxnSpPr>
        <xdr:cNvPr id="731" name="直線コネクタ 730"/>
        <xdr:cNvCxnSpPr/>
      </xdr:nvCxnSpPr>
      <xdr:spPr>
        <a:xfrm>
          <a:off x="19545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121412</xdr:rowOff>
    </xdr:from>
    <xdr:to>
      <xdr:col>102</xdr:col>
      <xdr:colOff>114300</xdr:colOff>
      <xdr:row>38</xdr:row>
      <xdr:rowOff>134122</xdr:rowOff>
    </xdr:to>
    <xdr:cxnSp macro="">
      <xdr:nvCxnSpPr>
        <xdr:cNvPr id="734" name="直線コネクタ 733"/>
        <xdr:cNvCxnSpPr/>
      </xdr:nvCxnSpPr>
      <xdr:spPr>
        <a:xfrm>
          <a:off x="18656300" y="6636512"/>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83322</xdr:rowOff>
    </xdr:from>
    <xdr:to>
      <xdr:col>102</xdr:col>
      <xdr:colOff>165100</xdr:colOff>
      <xdr:row>39</xdr:row>
      <xdr:rowOff>13472</xdr:rowOff>
    </xdr:to>
    <xdr:sp macro="" textlink="">
      <xdr:nvSpPr>
        <xdr:cNvPr id="750" name="楕円 749"/>
        <xdr:cNvSpPr/>
      </xdr:nvSpPr>
      <xdr:spPr>
        <a:xfrm>
          <a:off x="19494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4599</xdr:rowOff>
    </xdr:from>
    <xdr:ext cx="378565" cy="259045"/>
    <xdr:sp macro="" textlink="">
      <xdr:nvSpPr>
        <xdr:cNvPr id="751" name="テキスト ボックス 750"/>
        <xdr:cNvSpPr txBox="1"/>
      </xdr:nvSpPr>
      <xdr:spPr>
        <a:xfrm>
          <a:off x="19356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52" name="楕円 751"/>
        <xdr:cNvSpPr/>
      </xdr:nvSpPr>
      <xdr:spPr>
        <a:xfrm>
          <a:off x="18605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163339</xdr:rowOff>
    </xdr:from>
    <xdr:ext cx="378565" cy="259045"/>
    <xdr:sp macro="" textlink="">
      <xdr:nvSpPr>
        <xdr:cNvPr id="753" name="テキスト ボックス 752"/>
        <xdr:cNvSpPr txBox="1"/>
      </xdr:nvSpPr>
      <xdr:spPr>
        <a:xfrm>
          <a:off x="18467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154037</xdr:rowOff>
    </xdr:from>
    <xdr:to>
      <xdr:col>116</xdr:col>
      <xdr:colOff>63500</xdr:colOff>
      <xdr:row>76</xdr:row>
      <xdr:rowOff>155104</xdr:rowOff>
    </xdr:to>
    <xdr:cxnSp macro="">
      <xdr:nvCxnSpPr>
        <xdr:cNvPr id="841" name="直線コネクタ 840"/>
        <xdr:cNvCxnSpPr/>
      </xdr:nvCxnSpPr>
      <xdr:spPr>
        <a:xfrm>
          <a:off x="21323300" y="13184237"/>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154037</xdr:rowOff>
    </xdr:from>
    <xdr:to>
      <xdr:col>111</xdr:col>
      <xdr:colOff>177800</xdr:colOff>
      <xdr:row>77</xdr:row>
      <xdr:rowOff>5600</xdr:rowOff>
    </xdr:to>
    <xdr:cxnSp macro="">
      <xdr:nvCxnSpPr>
        <xdr:cNvPr id="844" name="直線コネクタ 843"/>
        <xdr:cNvCxnSpPr/>
      </xdr:nvCxnSpPr>
      <xdr:spPr>
        <a:xfrm flipV="1">
          <a:off x="20434300" y="1318423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162309</xdr:rowOff>
    </xdr:from>
    <xdr:to>
      <xdr:col>107</xdr:col>
      <xdr:colOff>50800</xdr:colOff>
      <xdr:row>77</xdr:row>
      <xdr:rowOff>5600</xdr:rowOff>
    </xdr:to>
    <xdr:cxnSp macro="">
      <xdr:nvCxnSpPr>
        <xdr:cNvPr id="847" name="直線コネクタ 846"/>
        <xdr:cNvCxnSpPr/>
      </xdr:nvCxnSpPr>
      <xdr:spPr>
        <a:xfrm>
          <a:off x="19545300" y="13192509"/>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162309</xdr:rowOff>
    </xdr:from>
    <xdr:to>
      <xdr:col>102</xdr:col>
      <xdr:colOff>114300</xdr:colOff>
      <xdr:row>77</xdr:row>
      <xdr:rowOff>5730</xdr:rowOff>
    </xdr:to>
    <xdr:cxnSp macro="">
      <xdr:nvCxnSpPr>
        <xdr:cNvPr id="850" name="直線コネクタ 849"/>
        <xdr:cNvCxnSpPr/>
      </xdr:nvCxnSpPr>
      <xdr:spPr>
        <a:xfrm flipV="1">
          <a:off x="18656300" y="13192509"/>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104304</xdr:rowOff>
    </xdr:from>
    <xdr:to>
      <xdr:col>116</xdr:col>
      <xdr:colOff>114300</xdr:colOff>
      <xdr:row>77</xdr:row>
      <xdr:rowOff>34454</xdr:rowOff>
    </xdr:to>
    <xdr:sp macro="" textlink="">
      <xdr:nvSpPr>
        <xdr:cNvPr id="860" name="楕円 859"/>
        <xdr:cNvSpPr/>
      </xdr:nvSpPr>
      <xdr:spPr>
        <a:xfrm>
          <a:off x="22110700" y="131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82731</xdr:rowOff>
    </xdr:from>
    <xdr:ext cx="534377" cy="259045"/>
    <xdr:sp macro="" textlink="">
      <xdr:nvSpPr>
        <xdr:cNvPr id="861" name="繰出金該当値テキスト"/>
        <xdr:cNvSpPr txBox="1"/>
      </xdr:nvSpPr>
      <xdr:spPr>
        <a:xfrm>
          <a:off x="22212300" y="13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103237</xdr:rowOff>
    </xdr:from>
    <xdr:to>
      <xdr:col>112</xdr:col>
      <xdr:colOff>38100</xdr:colOff>
      <xdr:row>77</xdr:row>
      <xdr:rowOff>33387</xdr:rowOff>
    </xdr:to>
    <xdr:sp macro="" textlink="">
      <xdr:nvSpPr>
        <xdr:cNvPr id="862" name="楕円 861"/>
        <xdr:cNvSpPr/>
      </xdr:nvSpPr>
      <xdr:spPr>
        <a:xfrm>
          <a:off x="21272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24514</xdr:rowOff>
    </xdr:from>
    <xdr:ext cx="534377" cy="259045"/>
    <xdr:sp macro="" textlink="">
      <xdr:nvSpPr>
        <xdr:cNvPr id="863" name="テキスト ボックス 862"/>
        <xdr:cNvSpPr txBox="1"/>
      </xdr:nvSpPr>
      <xdr:spPr>
        <a:xfrm>
          <a:off x="21056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126250</xdr:rowOff>
    </xdr:from>
    <xdr:to>
      <xdr:col>107</xdr:col>
      <xdr:colOff>101600</xdr:colOff>
      <xdr:row>77</xdr:row>
      <xdr:rowOff>56400</xdr:rowOff>
    </xdr:to>
    <xdr:sp macro="" textlink="">
      <xdr:nvSpPr>
        <xdr:cNvPr id="864" name="楕円 863"/>
        <xdr:cNvSpPr/>
      </xdr:nvSpPr>
      <xdr:spPr>
        <a:xfrm>
          <a:off x="20383500" y="13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47527</xdr:rowOff>
    </xdr:from>
    <xdr:ext cx="534377" cy="259045"/>
    <xdr:sp macro="" textlink="">
      <xdr:nvSpPr>
        <xdr:cNvPr id="865" name="テキスト ボックス 864"/>
        <xdr:cNvSpPr txBox="1"/>
      </xdr:nvSpPr>
      <xdr:spPr>
        <a:xfrm>
          <a:off x="20167111"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111509</xdr:rowOff>
    </xdr:from>
    <xdr:to>
      <xdr:col>102</xdr:col>
      <xdr:colOff>165100</xdr:colOff>
      <xdr:row>77</xdr:row>
      <xdr:rowOff>41659</xdr:rowOff>
    </xdr:to>
    <xdr:sp macro="" textlink="">
      <xdr:nvSpPr>
        <xdr:cNvPr id="866" name="楕円 865"/>
        <xdr:cNvSpPr/>
      </xdr:nvSpPr>
      <xdr:spPr>
        <a:xfrm>
          <a:off x="19494500" y="131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32786</xdr:rowOff>
    </xdr:from>
    <xdr:ext cx="534377" cy="259045"/>
    <xdr:sp macro="" textlink="">
      <xdr:nvSpPr>
        <xdr:cNvPr id="867" name="テキスト ボックス 866"/>
        <xdr:cNvSpPr txBox="1"/>
      </xdr:nvSpPr>
      <xdr:spPr>
        <a:xfrm>
          <a:off x="19278111" y="13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126380</xdr:rowOff>
    </xdr:from>
    <xdr:to>
      <xdr:col>98</xdr:col>
      <xdr:colOff>38100</xdr:colOff>
      <xdr:row>77</xdr:row>
      <xdr:rowOff>56530</xdr:rowOff>
    </xdr:to>
    <xdr:sp macro="" textlink="">
      <xdr:nvSpPr>
        <xdr:cNvPr id="868" name="楕円 867"/>
        <xdr:cNvSpPr/>
      </xdr:nvSpPr>
      <xdr:spPr>
        <a:xfrm>
          <a:off x="18605500" y="13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47657</xdr:rowOff>
    </xdr:from>
    <xdr:ext cx="534377" cy="259045"/>
    <xdr:sp macro="" textlink="">
      <xdr:nvSpPr>
        <xdr:cNvPr id="869" name="テキスト ボックス 868"/>
        <xdr:cNvSpPr txBox="1"/>
      </xdr:nvSpPr>
      <xdr:spPr>
        <a:xfrm>
          <a:off x="18389111" y="132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性質別歳出決算額（住民一人当たりのコスト）については、全体的に類似団体平均値を下回る決算額となっているが、人件費については他の経費と比べて類似団体平均値により近い数値を示しており、更に年々増加傾向にあるため、今後平均値を上回る可能性がある。対して物件費は類似団体平均値より比較的低い数値であるため、業務の民間委託などを積極的に検討していき、人件費の削減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についても少子高齢化社会が進むにつれて増加していくと考えられるため、数値の推移には十分注意を払うとともに、住民ニーズに応えつつも制度・事業の見直しを図りバランスのとれた事業運営を図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また、普通建設事業費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や公債費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値よりも低い水準ではあるが、今後は老朽化が目立つ公共施設の大規模改修事業など増加要因として考えられる事業が控えており、急激なコスト増加を避けるためにも町全体として取り組む事業を計画的に進めていくこと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123469</xdr:rowOff>
    </xdr:from>
    <xdr:to>
      <xdr:col>24</xdr:col>
      <xdr:colOff>63500</xdr:colOff>
      <xdr:row>35</xdr:row>
      <xdr:rowOff>24486</xdr:rowOff>
    </xdr:to>
    <xdr:cxnSp macro="">
      <xdr:nvCxnSpPr>
        <xdr:cNvPr id="59" name="直線コネクタ 58"/>
        <xdr:cNvCxnSpPr/>
      </xdr:nvCxnSpPr>
      <xdr:spPr>
        <a:xfrm>
          <a:off x="3797300" y="5952769"/>
          <a:ext cx="8382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66319</xdr:rowOff>
    </xdr:from>
    <xdr:to>
      <xdr:col>19</xdr:col>
      <xdr:colOff>177800</xdr:colOff>
      <xdr:row>34</xdr:row>
      <xdr:rowOff>123469</xdr:rowOff>
    </xdr:to>
    <xdr:cxnSp macro="">
      <xdr:nvCxnSpPr>
        <xdr:cNvPr id="62" name="直線コネクタ 61"/>
        <xdr:cNvCxnSpPr/>
      </xdr:nvCxnSpPr>
      <xdr:spPr>
        <a:xfrm>
          <a:off x="2908300" y="572416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66319</xdr:rowOff>
    </xdr:from>
    <xdr:to>
      <xdr:col>15</xdr:col>
      <xdr:colOff>50800</xdr:colOff>
      <xdr:row>33</xdr:row>
      <xdr:rowOff>141757</xdr:rowOff>
    </xdr:to>
    <xdr:cxnSp macro="">
      <xdr:nvCxnSpPr>
        <xdr:cNvPr id="65" name="直線コネクタ 64"/>
        <xdr:cNvCxnSpPr/>
      </xdr:nvCxnSpPr>
      <xdr:spPr>
        <a:xfrm flipV="1">
          <a:off x="2019300" y="572416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133757</xdr:rowOff>
    </xdr:from>
    <xdr:to>
      <xdr:col>10</xdr:col>
      <xdr:colOff>114300</xdr:colOff>
      <xdr:row>33</xdr:row>
      <xdr:rowOff>141757</xdr:rowOff>
    </xdr:to>
    <xdr:cxnSp macro="">
      <xdr:nvCxnSpPr>
        <xdr:cNvPr id="68" name="直線コネクタ 67"/>
        <xdr:cNvCxnSpPr/>
      </xdr:nvCxnSpPr>
      <xdr:spPr>
        <a:xfrm>
          <a:off x="1130300" y="5791607"/>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145136</xdr:rowOff>
    </xdr:from>
    <xdr:to>
      <xdr:col>24</xdr:col>
      <xdr:colOff>114300</xdr:colOff>
      <xdr:row>35</xdr:row>
      <xdr:rowOff>75286</xdr:rowOff>
    </xdr:to>
    <xdr:sp macro="" textlink="">
      <xdr:nvSpPr>
        <xdr:cNvPr id="78" name="楕円 77"/>
        <xdr:cNvSpPr/>
      </xdr:nvSpPr>
      <xdr:spPr>
        <a:xfrm>
          <a:off x="45847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168013</xdr:rowOff>
    </xdr:from>
    <xdr:ext cx="469744" cy="259045"/>
    <xdr:sp macro="" textlink="">
      <xdr:nvSpPr>
        <xdr:cNvPr id="79" name="議会費該当値テキスト"/>
        <xdr:cNvSpPr txBox="1"/>
      </xdr:nvSpPr>
      <xdr:spPr>
        <a:xfrm>
          <a:off x="4686300" y="58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72669</xdr:rowOff>
    </xdr:from>
    <xdr:to>
      <xdr:col>20</xdr:col>
      <xdr:colOff>38100</xdr:colOff>
      <xdr:row>35</xdr:row>
      <xdr:rowOff>2819</xdr:rowOff>
    </xdr:to>
    <xdr:sp macro="" textlink="">
      <xdr:nvSpPr>
        <xdr:cNvPr id="80" name="楕円 79"/>
        <xdr:cNvSpPr/>
      </xdr:nvSpPr>
      <xdr:spPr>
        <a:xfrm>
          <a:off x="3746500" y="59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165396</xdr:rowOff>
    </xdr:from>
    <xdr:ext cx="469744" cy="259045"/>
    <xdr:sp macro="" textlink="">
      <xdr:nvSpPr>
        <xdr:cNvPr id="81" name="テキスト ボックス 80"/>
        <xdr:cNvSpPr txBox="1"/>
      </xdr:nvSpPr>
      <xdr:spPr>
        <a:xfrm>
          <a:off x="3562428" y="59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15519</xdr:rowOff>
    </xdr:from>
    <xdr:to>
      <xdr:col>15</xdr:col>
      <xdr:colOff>101600</xdr:colOff>
      <xdr:row>33</xdr:row>
      <xdr:rowOff>117119</xdr:rowOff>
    </xdr:to>
    <xdr:sp macro="" textlink="">
      <xdr:nvSpPr>
        <xdr:cNvPr id="82" name="楕円 81"/>
        <xdr:cNvSpPr/>
      </xdr:nvSpPr>
      <xdr:spPr>
        <a:xfrm>
          <a:off x="2857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133646</xdr:rowOff>
    </xdr:from>
    <xdr:ext cx="469744" cy="259045"/>
    <xdr:sp macro="" textlink="">
      <xdr:nvSpPr>
        <xdr:cNvPr id="83" name="テキスト ボックス 82"/>
        <xdr:cNvSpPr txBox="1"/>
      </xdr:nvSpPr>
      <xdr:spPr>
        <a:xfrm>
          <a:off x="2673428" y="54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90957</xdr:rowOff>
    </xdr:from>
    <xdr:to>
      <xdr:col>10</xdr:col>
      <xdr:colOff>165100</xdr:colOff>
      <xdr:row>34</xdr:row>
      <xdr:rowOff>21107</xdr:rowOff>
    </xdr:to>
    <xdr:sp macro="" textlink="">
      <xdr:nvSpPr>
        <xdr:cNvPr id="84" name="楕円 83"/>
        <xdr:cNvSpPr/>
      </xdr:nvSpPr>
      <xdr:spPr>
        <a:xfrm>
          <a:off x="1968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37634</xdr:rowOff>
    </xdr:from>
    <xdr:ext cx="469744" cy="259045"/>
    <xdr:sp macro="" textlink="">
      <xdr:nvSpPr>
        <xdr:cNvPr id="85" name="テキスト ボックス 84"/>
        <xdr:cNvSpPr txBox="1"/>
      </xdr:nvSpPr>
      <xdr:spPr>
        <a:xfrm>
          <a:off x="1784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82957</xdr:rowOff>
    </xdr:from>
    <xdr:to>
      <xdr:col>6</xdr:col>
      <xdr:colOff>38100</xdr:colOff>
      <xdr:row>34</xdr:row>
      <xdr:rowOff>13107</xdr:rowOff>
    </xdr:to>
    <xdr:sp macro="" textlink="">
      <xdr:nvSpPr>
        <xdr:cNvPr id="86" name="楕円 85"/>
        <xdr:cNvSpPr/>
      </xdr:nvSpPr>
      <xdr:spPr>
        <a:xfrm>
          <a:off x="1079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29634</xdr:rowOff>
    </xdr:from>
    <xdr:ext cx="469744" cy="259045"/>
    <xdr:sp macro="" textlink="">
      <xdr:nvSpPr>
        <xdr:cNvPr id="87" name="テキスト ボックス 86"/>
        <xdr:cNvSpPr txBox="1"/>
      </xdr:nvSpPr>
      <xdr:spPr>
        <a:xfrm>
          <a:off x="895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160210</xdr:rowOff>
    </xdr:from>
    <xdr:to>
      <xdr:col>24</xdr:col>
      <xdr:colOff>63500</xdr:colOff>
      <xdr:row>57</xdr:row>
      <xdr:rowOff>83030</xdr:rowOff>
    </xdr:to>
    <xdr:cxnSp macro="">
      <xdr:nvCxnSpPr>
        <xdr:cNvPr id="114" name="直線コネクタ 113"/>
        <xdr:cNvCxnSpPr/>
      </xdr:nvCxnSpPr>
      <xdr:spPr>
        <a:xfrm flipV="1">
          <a:off x="3797300" y="9589960"/>
          <a:ext cx="838200" cy="26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83030</xdr:rowOff>
    </xdr:from>
    <xdr:to>
      <xdr:col>19</xdr:col>
      <xdr:colOff>177800</xdr:colOff>
      <xdr:row>57</xdr:row>
      <xdr:rowOff>131311</xdr:rowOff>
    </xdr:to>
    <xdr:cxnSp macro="">
      <xdr:nvCxnSpPr>
        <xdr:cNvPr id="117" name="直線コネクタ 116"/>
        <xdr:cNvCxnSpPr/>
      </xdr:nvCxnSpPr>
      <xdr:spPr>
        <a:xfrm flipV="1">
          <a:off x="2908300" y="9855680"/>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131311</xdr:rowOff>
    </xdr:from>
    <xdr:to>
      <xdr:col>15</xdr:col>
      <xdr:colOff>50800</xdr:colOff>
      <xdr:row>57</xdr:row>
      <xdr:rowOff>144793</xdr:rowOff>
    </xdr:to>
    <xdr:cxnSp macro="">
      <xdr:nvCxnSpPr>
        <xdr:cNvPr id="120" name="直線コネクタ 119"/>
        <xdr:cNvCxnSpPr/>
      </xdr:nvCxnSpPr>
      <xdr:spPr>
        <a:xfrm flipV="1">
          <a:off x="2019300" y="9903961"/>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144793</xdr:rowOff>
    </xdr:from>
    <xdr:to>
      <xdr:col>10</xdr:col>
      <xdr:colOff>114300</xdr:colOff>
      <xdr:row>57</xdr:row>
      <xdr:rowOff>150092</xdr:rowOff>
    </xdr:to>
    <xdr:cxnSp macro="">
      <xdr:nvCxnSpPr>
        <xdr:cNvPr id="123" name="直線コネクタ 122"/>
        <xdr:cNvCxnSpPr/>
      </xdr:nvCxnSpPr>
      <xdr:spPr>
        <a:xfrm flipV="1">
          <a:off x="1130300" y="9917443"/>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109410</xdr:rowOff>
    </xdr:from>
    <xdr:to>
      <xdr:col>24</xdr:col>
      <xdr:colOff>114300</xdr:colOff>
      <xdr:row>56</xdr:row>
      <xdr:rowOff>39560</xdr:rowOff>
    </xdr:to>
    <xdr:sp macro="" textlink="">
      <xdr:nvSpPr>
        <xdr:cNvPr id="133" name="楕円 132"/>
        <xdr:cNvSpPr/>
      </xdr:nvSpPr>
      <xdr:spPr>
        <a:xfrm>
          <a:off x="4584700" y="95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87837</xdr:rowOff>
    </xdr:from>
    <xdr:ext cx="599010" cy="259045"/>
    <xdr:sp macro="" textlink="">
      <xdr:nvSpPr>
        <xdr:cNvPr id="134" name="総務費該当値テキスト"/>
        <xdr:cNvSpPr txBox="1"/>
      </xdr:nvSpPr>
      <xdr:spPr>
        <a:xfrm>
          <a:off x="4686300" y="951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32230</xdr:rowOff>
    </xdr:from>
    <xdr:to>
      <xdr:col>20</xdr:col>
      <xdr:colOff>38100</xdr:colOff>
      <xdr:row>57</xdr:row>
      <xdr:rowOff>133830</xdr:rowOff>
    </xdr:to>
    <xdr:sp macro="" textlink="">
      <xdr:nvSpPr>
        <xdr:cNvPr id="135" name="楕円 134"/>
        <xdr:cNvSpPr/>
      </xdr:nvSpPr>
      <xdr:spPr>
        <a:xfrm>
          <a:off x="37465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124957</xdr:rowOff>
    </xdr:from>
    <xdr:ext cx="534377" cy="259045"/>
    <xdr:sp macro="" textlink="">
      <xdr:nvSpPr>
        <xdr:cNvPr id="136" name="テキスト ボックス 135"/>
        <xdr:cNvSpPr txBox="1"/>
      </xdr:nvSpPr>
      <xdr:spPr>
        <a:xfrm>
          <a:off x="3530111" y="989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80511</xdr:rowOff>
    </xdr:from>
    <xdr:to>
      <xdr:col>15</xdr:col>
      <xdr:colOff>101600</xdr:colOff>
      <xdr:row>58</xdr:row>
      <xdr:rowOff>10661</xdr:rowOff>
    </xdr:to>
    <xdr:sp macro="" textlink="">
      <xdr:nvSpPr>
        <xdr:cNvPr id="137" name="楕円 136"/>
        <xdr:cNvSpPr/>
      </xdr:nvSpPr>
      <xdr:spPr>
        <a:xfrm>
          <a:off x="2857500" y="9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1788</xdr:rowOff>
    </xdr:from>
    <xdr:ext cx="534377" cy="259045"/>
    <xdr:sp macro="" textlink="">
      <xdr:nvSpPr>
        <xdr:cNvPr id="138" name="テキスト ボックス 137"/>
        <xdr:cNvSpPr txBox="1"/>
      </xdr:nvSpPr>
      <xdr:spPr>
        <a:xfrm>
          <a:off x="2641111" y="99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93993</xdr:rowOff>
    </xdr:from>
    <xdr:to>
      <xdr:col>10</xdr:col>
      <xdr:colOff>165100</xdr:colOff>
      <xdr:row>58</xdr:row>
      <xdr:rowOff>24143</xdr:rowOff>
    </xdr:to>
    <xdr:sp macro="" textlink="">
      <xdr:nvSpPr>
        <xdr:cNvPr id="139" name="楕円 138"/>
        <xdr:cNvSpPr/>
      </xdr:nvSpPr>
      <xdr:spPr>
        <a:xfrm>
          <a:off x="1968500" y="98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15270</xdr:rowOff>
    </xdr:from>
    <xdr:ext cx="534377" cy="259045"/>
    <xdr:sp macro="" textlink="">
      <xdr:nvSpPr>
        <xdr:cNvPr id="140" name="テキスト ボックス 139"/>
        <xdr:cNvSpPr txBox="1"/>
      </xdr:nvSpPr>
      <xdr:spPr>
        <a:xfrm>
          <a:off x="1752111" y="99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99292</xdr:rowOff>
    </xdr:from>
    <xdr:to>
      <xdr:col>6</xdr:col>
      <xdr:colOff>38100</xdr:colOff>
      <xdr:row>58</xdr:row>
      <xdr:rowOff>29442</xdr:rowOff>
    </xdr:to>
    <xdr:sp macro="" textlink="">
      <xdr:nvSpPr>
        <xdr:cNvPr id="141" name="楕円 140"/>
        <xdr:cNvSpPr/>
      </xdr:nvSpPr>
      <xdr:spPr>
        <a:xfrm>
          <a:off x="1079500" y="98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20569</xdr:rowOff>
    </xdr:from>
    <xdr:ext cx="534377" cy="259045"/>
    <xdr:sp macro="" textlink="">
      <xdr:nvSpPr>
        <xdr:cNvPr id="142" name="テキスト ボックス 141"/>
        <xdr:cNvSpPr txBox="1"/>
      </xdr:nvSpPr>
      <xdr:spPr>
        <a:xfrm>
          <a:off x="863111" y="9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163063</xdr:rowOff>
    </xdr:from>
    <xdr:to>
      <xdr:col>24</xdr:col>
      <xdr:colOff>63500</xdr:colOff>
      <xdr:row>78</xdr:row>
      <xdr:rowOff>18275</xdr:rowOff>
    </xdr:to>
    <xdr:cxnSp macro="">
      <xdr:nvCxnSpPr>
        <xdr:cNvPr id="172" name="直線コネクタ 171"/>
        <xdr:cNvCxnSpPr/>
      </xdr:nvCxnSpPr>
      <xdr:spPr>
        <a:xfrm>
          <a:off x="3797300" y="13364713"/>
          <a:ext cx="8382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163063</xdr:rowOff>
    </xdr:from>
    <xdr:to>
      <xdr:col>19</xdr:col>
      <xdr:colOff>177800</xdr:colOff>
      <xdr:row>78</xdr:row>
      <xdr:rowOff>75890</xdr:rowOff>
    </xdr:to>
    <xdr:cxnSp macro="">
      <xdr:nvCxnSpPr>
        <xdr:cNvPr id="175" name="直線コネクタ 174"/>
        <xdr:cNvCxnSpPr/>
      </xdr:nvCxnSpPr>
      <xdr:spPr>
        <a:xfrm flipV="1">
          <a:off x="2908300" y="13364713"/>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55826</xdr:rowOff>
    </xdr:from>
    <xdr:to>
      <xdr:col>15</xdr:col>
      <xdr:colOff>50800</xdr:colOff>
      <xdr:row>78</xdr:row>
      <xdr:rowOff>75890</xdr:rowOff>
    </xdr:to>
    <xdr:cxnSp macro="">
      <xdr:nvCxnSpPr>
        <xdr:cNvPr id="178" name="直線コネクタ 177"/>
        <xdr:cNvCxnSpPr/>
      </xdr:nvCxnSpPr>
      <xdr:spPr>
        <a:xfrm>
          <a:off x="2019300" y="13428926"/>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118783</xdr:rowOff>
    </xdr:from>
    <xdr:to>
      <xdr:col>10</xdr:col>
      <xdr:colOff>114300</xdr:colOff>
      <xdr:row>78</xdr:row>
      <xdr:rowOff>55826</xdr:rowOff>
    </xdr:to>
    <xdr:cxnSp macro="">
      <xdr:nvCxnSpPr>
        <xdr:cNvPr id="181" name="直線コネクタ 180"/>
        <xdr:cNvCxnSpPr/>
      </xdr:nvCxnSpPr>
      <xdr:spPr>
        <a:xfrm>
          <a:off x="1130300" y="13320433"/>
          <a:ext cx="8890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138925</xdr:rowOff>
    </xdr:from>
    <xdr:to>
      <xdr:col>24</xdr:col>
      <xdr:colOff>114300</xdr:colOff>
      <xdr:row>78</xdr:row>
      <xdr:rowOff>69075</xdr:rowOff>
    </xdr:to>
    <xdr:sp macro="" textlink="">
      <xdr:nvSpPr>
        <xdr:cNvPr id="191" name="楕円 190"/>
        <xdr:cNvSpPr/>
      </xdr:nvSpPr>
      <xdr:spPr>
        <a:xfrm>
          <a:off x="45847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53852</xdr:rowOff>
    </xdr:from>
    <xdr:ext cx="599010" cy="259045"/>
    <xdr:sp macro="" textlink="">
      <xdr:nvSpPr>
        <xdr:cNvPr id="192" name="民生費該当値テキスト"/>
        <xdr:cNvSpPr txBox="1"/>
      </xdr:nvSpPr>
      <xdr:spPr>
        <a:xfrm>
          <a:off x="4686300" y="132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112263</xdr:rowOff>
    </xdr:from>
    <xdr:to>
      <xdr:col>20</xdr:col>
      <xdr:colOff>38100</xdr:colOff>
      <xdr:row>78</xdr:row>
      <xdr:rowOff>42413</xdr:rowOff>
    </xdr:to>
    <xdr:sp macro="" textlink="">
      <xdr:nvSpPr>
        <xdr:cNvPr id="193" name="楕円 192"/>
        <xdr:cNvSpPr/>
      </xdr:nvSpPr>
      <xdr:spPr>
        <a:xfrm>
          <a:off x="37465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33540</xdr:rowOff>
    </xdr:from>
    <xdr:ext cx="599010" cy="259045"/>
    <xdr:sp macro="" textlink="">
      <xdr:nvSpPr>
        <xdr:cNvPr id="194" name="テキスト ボックス 193"/>
        <xdr:cNvSpPr txBox="1"/>
      </xdr:nvSpPr>
      <xdr:spPr>
        <a:xfrm>
          <a:off x="3497795" y="13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25090</xdr:rowOff>
    </xdr:from>
    <xdr:to>
      <xdr:col>15</xdr:col>
      <xdr:colOff>101600</xdr:colOff>
      <xdr:row>78</xdr:row>
      <xdr:rowOff>126690</xdr:rowOff>
    </xdr:to>
    <xdr:sp macro="" textlink="">
      <xdr:nvSpPr>
        <xdr:cNvPr id="195" name="楕円 194"/>
        <xdr:cNvSpPr/>
      </xdr:nvSpPr>
      <xdr:spPr>
        <a:xfrm>
          <a:off x="2857500" y="133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117817</xdr:rowOff>
    </xdr:from>
    <xdr:ext cx="599010" cy="259045"/>
    <xdr:sp macro="" textlink="">
      <xdr:nvSpPr>
        <xdr:cNvPr id="196" name="テキスト ボックス 195"/>
        <xdr:cNvSpPr txBox="1"/>
      </xdr:nvSpPr>
      <xdr:spPr>
        <a:xfrm>
          <a:off x="2608795" y="13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5026</xdr:rowOff>
    </xdr:from>
    <xdr:to>
      <xdr:col>10</xdr:col>
      <xdr:colOff>165100</xdr:colOff>
      <xdr:row>78</xdr:row>
      <xdr:rowOff>106626</xdr:rowOff>
    </xdr:to>
    <xdr:sp macro="" textlink="">
      <xdr:nvSpPr>
        <xdr:cNvPr id="197" name="楕円 196"/>
        <xdr:cNvSpPr/>
      </xdr:nvSpPr>
      <xdr:spPr>
        <a:xfrm>
          <a:off x="1968500" y="133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97753</xdr:rowOff>
    </xdr:from>
    <xdr:ext cx="599010" cy="259045"/>
    <xdr:sp macro="" textlink="">
      <xdr:nvSpPr>
        <xdr:cNvPr id="198" name="テキスト ボックス 197"/>
        <xdr:cNvSpPr txBox="1"/>
      </xdr:nvSpPr>
      <xdr:spPr>
        <a:xfrm>
          <a:off x="1719795" y="1347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67983</xdr:rowOff>
    </xdr:from>
    <xdr:to>
      <xdr:col>6</xdr:col>
      <xdr:colOff>38100</xdr:colOff>
      <xdr:row>77</xdr:row>
      <xdr:rowOff>169583</xdr:rowOff>
    </xdr:to>
    <xdr:sp macro="" textlink="">
      <xdr:nvSpPr>
        <xdr:cNvPr id="199" name="楕円 198"/>
        <xdr:cNvSpPr/>
      </xdr:nvSpPr>
      <xdr:spPr>
        <a:xfrm>
          <a:off x="1079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160710</xdr:rowOff>
    </xdr:from>
    <xdr:ext cx="599010" cy="259045"/>
    <xdr:sp macro="" textlink="">
      <xdr:nvSpPr>
        <xdr:cNvPr id="200" name="テキスト ボックス 199"/>
        <xdr:cNvSpPr txBox="1"/>
      </xdr:nvSpPr>
      <xdr:spPr>
        <a:xfrm>
          <a:off x="830795" y="133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98563</xdr:rowOff>
    </xdr:from>
    <xdr:to>
      <xdr:col>24</xdr:col>
      <xdr:colOff>63500</xdr:colOff>
      <xdr:row>97</xdr:row>
      <xdr:rowOff>110995</xdr:rowOff>
    </xdr:to>
    <xdr:cxnSp macro="">
      <xdr:nvCxnSpPr>
        <xdr:cNvPr id="231" name="直線コネクタ 230"/>
        <xdr:cNvCxnSpPr/>
      </xdr:nvCxnSpPr>
      <xdr:spPr>
        <a:xfrm flipV="1">
          <a:off x="3797300" y="16729213"/>
          <a:ext cx="8382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110995</xdr:rowOff>
    </xdr:from>
    <xdr:to>
      <xdr:col>19</xdr:col>
      <xdr:colOff>177800</xdr:colOff>
      <xdr:row>97</xdr:row>
      <xdr:rowOff>116013</xdr:rowOff>
    </xdr:to>
    <xdr:cxnSp macro="">
      <xdr:nvCxnSpPr>
        <xdr:cNvPr id="234" name="直線コネクタ 233"/>
        <xdr:cNvCxnSpPr/>
      </xdr:nvCxnSpPr>
      <xdr:spPr>
        <a:xfrm flipV="1">
          <a:off x="2908300" y="1674164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94928</xdr:rowOff>
    </xdr:from>
    <xdr:to>
      <xdr:col>15</xdr:col>
      <xdr:colOff>50800</xdr:colOff>
      <xdr:row>97</xdr:row>
      <xdr:rowOff>116013</xdr:rowOff>
    </xdr:to>
    <xdr:cxnSp macro="">
      <xdr:nvCxnSpPr>
        <xdr:cNvPr id="237" name="直線コネクタ 236"/>
        <xdr:cNvCxnSpPr/>
      </xdr:nvCxnSpPr>
      <xdr:spPr>
        <a:xfrm>
          <a:off x="2019300" y="16725578"/>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94928</xdr:rowOff>
    </xdr:from>
    <xdr:to>
      <xdr:col>10</xdr:col>
      <xdr:colOff>114300</xdr:colOff>
      <xdr:row>97</xdr:row>
      <xdr:rowOff>136587</xdr:rowOff>
    </xdr:to>
    <xdr:cxnSp macro="">
      <xdr:nvCxnSpPr>
        <xdr:cNvPr id="240" name="直線コネクタ 239"/>
        <xdr:cNvCxnSpPr/>
      </xdr:nvCxnSpPr>
      <xdr:spPr>
        <a:xfrm flipV="1">
          <a:off x="1130300" y="16725578"/>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47763</xdr:rowOff>
    </xdr:from>
    <xdr:to>
      <xdr:col>24</xdr:col>
      <xdr:colOff>114300</xdr:colOff>
      <xdr:row>97</xdr:row>
      <xdr:rowOff>149363</xdr:rowOff>
    </xdr:to>
    <xdr:sp macro="" textlink="">
      <xdr:nvSpPr>
        <xdr:cNvPr id="250" name="楕円 249"/>
        <xdr:cNvSpPr/>
      </xdr:nvSpPr>
      <xdr:spPr>
        <a:xfrm>
          <a:off x="4584700" y="166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134140</xdr:rowOff>
    </xdr:from>
    <xdr:ext cx="534377" cy="259045"/>
    <xdr:sp macro="" textlink="">
      <xdr:nvSpPr>
        <xdr:cNvPr id="251" name="衛生費該当値テキスト"/>
        <xdr:cNvSpPr txBox="1"/>
      </xdr:nvSpPr>
      <xdr:spPr>
        <a:xfrm>
          <a:off x="4686300" y="165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60195</xdr:rowOff>
    </xdr:from>
    <xdr:to>
      <xdr:col>20</xdr:col>
      <xdr:colOff>38100</xdr:colOff>
      <xdr:row>97</xdr:row>
      <xdr:rowOff>161795</xdr:rowOff>
    </xdr:to>
    <xdr:sp macro="" textlink="">
      <xdr:nvSpPr>
        <xdr:cNvPr id="252" name="楕円 251"/>
        <xdr:cNvSpPr/>
      </xdr:nvSpPr>
      <xdr:spPr>
        <a:xfrm>
          <a:off x="3746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152922</xdr:rowOff>
    </xdr:from>
    <xdr:ext cx="534377" cy="259045"/>
    <xdr:sp macro="" textlink="">
      <xdr:nvSpPr>
        <xdr:cNvPr id="253" name="テキスト ボックス 252"/>
        <xdr:cNvSpPr txBox="1"/>
      </xdr:nvSpPr>
      <xdr:spPr>
        <a:xfrm>
          <a:off x="3530111" y="167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65213</xdr:rowOff>
    </xdr:from>
    <xdr:to>
      <xdr:col>15</xdr:col>
      <xdr:colOff>101600</xdr:colOff>
      <xdr:row>97</xdr:row>
      <xdr:rowOff>166813</xdr:rowOff>
    </xdr:to>
    <xdr:sp macro="" textlink="">
      <xdr:nvSpPr>
        <xdr:cNvPr id="254" name="楕円 253"/>
        <xdr:cNvSpPr/>
      </xdr:nvSpPr>
      <xdr:spPr>
        <a:xfrm>
          <a:off x="2857500" y="166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157940</xdr:rowOff>
    </xdr:from>
    <xdr:ext cx="534377" cy="259045"/>
    <xdr:sp macro="" textlink="">
      <xdr:nvSpPr>
        <xdr:cNvPr id="255" name="テキスト ボックス 254"/>
        <xdr:cNvSpPr txBox="1"/>
      </xdr:nvSpPr>
      <xdr:spPr>
        <a:xfrm>
          <a:off x="2641111" y="167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44128</xdr:rowOff>
    </xdr:from>
    <xdr:to>
      <xdr:col>10</xdr:col>
      <xdr:colOff>165100</xdr:colOff>
      <xdr:row>97</xdr:row>
      <xdr:rowOff>145728</xdr:rowOff>
    </xdr:to>
    <xdr:sp macro="" textlink="">
      <xdr:nvSpPr>
        <xdr:cNvPr id="256" name="楕円 255"/>
        <xdr:cNvSpPr/>
      </xdr:nvSpPr>
      <xdr:spPr>
        <a:xfrm>
          <a:off x="1968500" y="166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136855</xdr:rowOff>
    </xdr:from>
    <xdr:ext cx="534377" cy="259045"/>
    <xdr:sp macro="" textlink="">
      <xdr:nvSpPr>
        <xdr:cNvPr id="257" name="テキスト ボックス 256"/>
        <xdr:cNvSpPr txBox="1"/>
      </xdr:nvSpPr>
      <xdr:spPr>
        <a:xfrm>
          <a:off x="1752111" y="167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85787</xdr:rowOff>
    </xdr:from>
    <xdr:to>
      <xdr:col>6</xdr:col>
      <xdr:colOff>38100</xdr:colOff>
      <xdr:row>98</xdr:row>
      <xdr:rowOff>15937</xdr:rowOff>
    </xdr:to>
    <xdr:sp macro="" textlink="">
      <xdr:nvSpPr>
        <xdr:cNvPr id="258" name="楕円 257"/>
        <xdr:cNvSpPr/>
      </xdr:nvSpPr>
      <xdr:spPr>
        <a:xfrm>
          <a:off x="1079500" y="167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7064</xdr:rowOff>
    </xdr:from>
    <xdr:ext cx="534377" cy="259045"/>
    <xdr:sp macro="" textlink="">
      <xdr:nvSpPr>
        <xdr:cNvPr id="259" name="テキスト ボックス 258"/>
        <xdr:cNvSpPr txBox="1"/>
      </xdr:nvSpPr>
      <xdr:spPr>
        <a:xfrm>
          <a:off x="863111" y="1680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75921</xdr:rowOff>
    </xdr:from>
    <xdr:to>
      <xdr:col>55</xdr:col>
      <xdr:colOff>0</xdr:colOff>
      <xdr:row>57</xdr:row>
      <xdr:rowOff>112525</xdr:rowOff>
    </xdr:to>
    <xdr:cxnSp macro="">
      <xdr:nvCxnSpPr>
        <xdr:cNvPr id="341" name="直線コネクタ 340"/>
        <xdr:cNvCxnSpPr/>
      </xdr:nvCxnSpPr>
      <xdr:spPr>
        <a:xfrm flipV="1">
          <a:off x="9639300" y="9848571"/>
          <a:ext cx="8382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64188</xdr:rowOff>
    </xdr:from>
    <xdr:to>
      <xdr:col>50</xdr:col>
      <xdr:colOff>114300</xdr:colOff>
      <xdr:row>57</xdr:row>
      <xdr:rowOff>112525</xdr:rowOff>
    </xdr:to>
    <xdr:cxnSp macro="">
      <xdr:nvCxnSpPr>
        <xdr:cNvPr id="344" name="直線コネクタ 343"/>
        <xdr:cNvCxnSpPr/>
      </xdr:nvCxnSpPr>
      <xdr:spPr>
        <a:xfrm>
          <a:off x="8750300" y="9836838"/>
          <a:ext cx="889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64188</xdr:rowOff>
    </xdr:from>
    <xdr:to>
      <xdr:col>45</xdr:col>
      <xdr:colOff>177800</xdr:colOff>
      <xdr:row>57</xdr:row>
      <xdr:rowOff>98718</xdr:rowOff>
    </xdr:to>
    <xdr:cxnSp macro="">
      <xdr:nvCxnSpPr>
        <xdr:cNvPr id="347" name="直線コネクタ 346"/>
        <xdr:cNvCxnSpPr/>
      </xdr:nvCxnSpPr>
      <xdr:spPr>
        <a:xfrm flipV="1">
          <a:off x="7861300" y="9836838"/>
          <a:ext cx="889000" cy="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98718</xdr:rowOff>
    </xdr:from>
    <xdr:to>
      <xdr:col>41</xdr:col>
      <xdr:colOff>50800</xdr:colOff>
      <xdr:row>57</xdr:row>
      <xdr:rowOff>106970</xdr:rowOff>
    </xdr:to>
    <xdr:cxnSp macro="">
      <xdr:nvCxnSpPr>
        <xdr:cNvPr id="350" name="直線コネクタ 349"/>
        <xdr:cNvCxnSpPr/>
      </xdr:nvCxnSpPr>
      <xdr:spPr>
        <a:xfrm flipV="1">
          <a:off x="6972300" y="987136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25121</xdr:rowOff>
    </xdr:from>
    <xdr:to>
      <xdr:col>55</xdr:col>
      <xdr:colOff>50800</xdr:colOff>
      <xdr:row>57</xdr:row>
      <xdr:rowOff>126721</xdr:rowOff>
    </xdr:to>
    <xdr:sp macro="" textlink="">
      <xdr:nvSpPr>
        <xdr:cNvPr id="360" name="楕円 359"/>
        <xdr:cNvSpPr/>
      </xdr:nvSpPr>
      <xdr:spPr>
        <a:xfrm>
          <a:off x="104267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111498</xdr:rowOff>
    </xdr:from>
    <xdr:ext cx="534377" cy="259045"/>
    <xdr:sp macro="" textlink="">
      <xdr:nvSpPr>
        <xdr:cNvPr id="361" name="農林水産業費該当値テキスト"/>
        <xdr:cNvSpPr txBox="1"/>
      </xdr:nvSpPr>
      <xdr:spPr>
        <a:xfrm>
          <a:off x="10528300" y="97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61725</xdr:rowOff>
    </xdr:from>
    <xdr:to>
      <xdr:col>50</xdr:col>
      <xdr:colOff>165100</xdr:colOff>
      <xdr:row>57</xdr:row>
      <xdr:rowOff>163325</xdr:rowOff>
    </xdr:to>
    <xdr:sp macro="" textlink="">
      <xdr:nvSpPr>
        <xdr:cNvPr id="362" name="楕円 361"/>
        <xdr:cNvSpPr/>
      </xdr:nvSpPr>
      <xdr:spPr>
        <a:xfrm>
          <a:off x="9588500" y="98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154452</xdr:rowOff>
    </xdr:from>
    <xdr:ext cx="534377" cy="259045"/>
    <xdr:sp macro="" textlink="">
      <xdr:nvSpPr>
        <xdr:cNvPr id="363" name="テキスト ボックス 362"/>
        <xdr:cNvSpPr txBox="1"/>
      </xdr:nvSpPr>
      <xdr:spPr>
        <a:xfrm>
          <a:off x="9372111" y="99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13388</xdr:rowOff>
    </xdr:from>
    <xdr:to>
      <xdr:col>46</xdr:col>
      <xdr:colOff>38100</xdr:colOff>
      <xdr:row>57</xdr:row>
      <xdr:rowOff>114988</xdr:rowOff>
    </xdr:to>
    <xdr:sp macro="" textlink="">
      <xdr:nvSpPr>
        <xdr:cNvPr id="364" name="楕円 363"/>
        <xdr:cNvSpPr/>
      </xdr:nvSpPr>
      <xdr:spPr>
        <a:xfrm>
          <a:off x="8699500" y="97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106115</xdr:rowOff>
    </xdr:from>
    <xdr:ext cx="534377" cy="259045"/>
    <xdr:sp macro="" textlink="">
      <xdr:nvSpPr>
        <xdr:cNvPr id="365" name="テキスト ボックス 364"/>
        <xdr:cNvSpPr txBox="1"/>
      </xdr:nvSpPr>
      <xdr:spPr>
        <a:xfrm>
          <a:off x="8483111" y="98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47918</xdr:rowOff>
    </xdr:from>
    <xdr:to>
      <xdr:col>41</xdr:col>
      <xdr:colOff>101600</xdr:colOff>
      <xdr:row>57</xdr:row>
      <xdr:rowOff>149518</xdr:rowOff>
    </xdr:to>
    <xdr:sp macro="" textlink="">
      <xdr:nvSpPr>
        <xdr:cNvPr id="366" name="楕円 365"/>
        <xdr:cNvSpPr/>
      </xdr:nvSpPr>
      <xdr:spPr>
        <a:xfrm>
          <a:off x="7810500" y="98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140645</xdr:rowOff>
    </xdr:from>
    <xdr:ext cx="534377" cy="259045"/>
    <xdr:sp macro="" textlink="">
      <xdr:nvSpPr>
        <xdr:cNvPr id="367" name="テキスト ボックス 366"/>
        <xdr:cNvSpPr txBox="1"/>
      </xdr:nvSpPr>
      <xdr:spPr>
        <a:xfrm>
          <a:off x="7594111" y="99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56170</xdr:rowOff>
    </xdr:from>
    <xdr:to>
      <xdr:col>36</xdr:col>
      <xdr:colOff>165100</xdr:colOff>
      <xdr:row>57</xdr:row>
      <xdr:rowOff>157770</xdr:rowOff>
    </xdr:to>
    <xdr:sp macro="" textlink="">
      <xdr:nvSpPr>
        <xdr:cNvPr id="368" name="楕円 367"/>
        <xdr:cNvSpPr/>
      </xdr:nvSpPr>
      <xdr:spPr>
        <a:xfrm>
          <a:off x="6921500" y="98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148897</xdr:rowOff>
    </xdr:from>
    <xdr:ext cx="534377" cy="259045"/>
    <xdr:sp macro="" textlink="">
      <xdr:nvSpPr>
        <xdr:cNvPr id="369" name="テキスト ボックス 368"/>
        <xdr:cNvSpPr txBox="1"/>
      </xdr:nvSpPr>
      <xdr:spPr>
        <a:xfrm>
          <a:off x="6705111" y="99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29490</xdr:rowOff>
    </xdr:from>
    <xdr:to>
      <xdr:col>55</xdr:col>
      <xdr:colOff>0</xdr:colOff>
      <xdr:row>78</xdr:row>
      <xdr:rowOff>108610</xdr:rowOff>
    </xdr:to>
    <xdr:cxnSp macro="">
      <xdr:nvCxnSpPr>
        <xdr:cNvPr id="398" name="直線コネクタ 397"/>
        <xdr:cNvCxnSpPr/>
      </xdr:nvCxnSpPr>
      <xdr:spPr>
        <a:xfrm flipV="1">
          <a:off x="9639300" y="13402590"/>
          <a:ext cx="8382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108610</xdr:rowOff>
    </xdr:from>
    <xdr:to>
      <xdr:col>50</xdr:col>
      <xdr:colOff>114300</xdr:colOff>
      <xdr:row>78</xdr:row>
      <xdr:rowOff>115125</xdr:rowOff>
    </xdr:to>
    <xdr:cxnSp macro="">
      <xdr:nvCxnSpPr>
        <xdr:cNvPr id="401" name="直線コネクタ 400"/>
        <xdr:cNvCxnSpPr/>
      </xdr:nvCxnSpPr>
      <xdr:spPr>
        <a:xfrm flipV="1">
          <a:off x="8750300" y="1348171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7874</xdr:rowOff>
    </xdr:from>
    <xdr:to>
      <xdr:col>45</xdr:col>
      <xdr:colOff>177800</xdr:colOff>
      <xdr:row>78</xdr:row>
      <xdr:rowOff>115125</xdr:rowOff>
    </xdr:to>
    <xdr:cxnSp macro="">
      <xdr:nvCxnSpPr>
        <xdr:cNvPr id="404" name="直線コネクタ 403"/>
        <xdr:cNvCxnSpPr/>
      </xdr:nvCxnSpPr>
      <xdr:spPr>
        <a:xfrm>
          <a:off x="7861300" y="13380974"/>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7874</xdr:rowOff>
    </xdr:from>
    <xdr:to>
      <xdr:col>41</xdr:col>
      <xdr:colOff>50800</xdr:colOff>
      <xdr:row>78</xdr:row>
      <xdr:rowOff>116320</xdr:rowOff>
    </xdr:to>
    <xdr:cxnSp macro="">
      <xdr:nvCxnSpPr>
        <xdr:cNvPr id="407" name="直線コネクタ 406"/>
        <xdr:cNvCxnSpPr/>
      </xdr:nvCxnSpPr>
      <xdr:spPr>
        <a:xfrm flipV="1">
          <a:off x="6972300" y="13380974"/>
          <a:ext cx="889000" cy="10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150140</xdr:rowOff>
    </xdr:from>
    <xdr:to>
      <xdr:col>55</xdr:col>
      <xdr:colOff>50800</xdr:colOff>
      <xdr:row>78</xdr:row>
      <xdr:rowOff>80290</xdr:rowOff>
    </xdr:to>
    <xdr:sp macro="" textlink="">
      <xdr:nvSpPr>
        <xdr:cNvPr id="417" name="楕円 416"/>
        <xdr:cNvSpPr/>
      </xdr:nvSpPr>
      <xdr:spPr>
        <a:xfrm>
          <a:off x="10426700" y="133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128567</xdr:rowOff>
    </xdr:from>
    <xdr:ext cx="534377" cy="259045"/>
    <xdr:sp macro="" textlink="">
      <xdr:nvSpPr>
        <xdr:cNvPr id="418" name="商工費該当値テキスト"/>
        <xdr:cNvSpPr txBox="1"/>
      </xdr:nvSpPr>
      <xdr:spPr>
        <a:xfrm>
          <a:off x="10528300" y="133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57810</xdr:rowOff>
    </xdr:from>
    <xdr:to>
      <xdr:col>50</xdr:col>
      <xdr:colOff>165100</xdr:colOff>
      <xdr:row>78</xdr:row>
      <xdr:rowOff>159410</xdr:rowOff>
    </xdr:to>
    <xdr:sp macro="" textlink="">
      <xdr:nvSpPr>
        <xdr:cNvPr id="419" name="楕円 418"/>
        <xdr:cNvSpPr/>
      </xdr:nvSpPr>
      <xdr:spPr>
        <a:xfrm>
          <a:off x="9588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150537</xdr:rowOff>
    </xdr:from>
    <xdr:ext cx="469744" cy="259045"/>
    <xdr:sp macro="" textlink="">
      <xdr:nvSpPr>
        <xdr:cNvPr id="420" name="テキスト ボックス 419"/>
        <xdr:cNvSpPr txBox="1"/>
      </xdr:nvSpPr>
      <xdr:spPr>
        <a:xfrm>
          <a:off x="9404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64325</xdr:rowOff>
    </xdr:from>
    <xdr:to>
      <xdr:col>46</xdr:col>
      <xdr:colOff>38100</xdr:colOff>
      <xdr:row>78</xdr:row>
      <xdr:rowOff>165925</xdr:rowOff>
    </xdr:to>
    <xdr:sp macro="" textlink="">
      <xdr:nvSpPr>
        <xdr:cNvPr id="421" name="楕円 420"/>
        <xdr:cNvSpPr/>
      </xdr:nvSpPr>
      <xdr:spPr>
        <a:xfrm>
          <a:off x="8699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157052</xdr:rowOff>
    </xdr:from>
    <xdr:ext cx="469744" cy="259045"/>
    <xdr:sp macro="" textlink="">
      <xdr:nvSpPr>
        <xdr:cNvPr id="422" name="テキスト ボックス 421"/>
        <xdr:cNvSpPr txBox="1"/>
      </xdr:nvSpPr>
      <xdr:spPr>
        <a:xfrm>
          <a:off x="8515428"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128524</xdr:rowOff>
    </xdr:from>
    <xdr:to>
      <xdr:col>41</xdr:col>
      <xdr:colOff>101600</xdr:colOff>
      <xdr:row>78</xdr:row>
      <xdr:rowOff>58674</xdr:rowOff>
    </xdr:to>
    <xdr:sp macro="" textlink="">
      <xdr:nvSpPr>
        <xdr:cNvPr id="423" name="楕円 422"/>
        <xdr:cNvSpPr/>
      </xdr:nvSpPr>
      <xdr:spPr>
        <a:xfrm>
          <a:off x="7810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75201</xdr:rowOff>
    </xdr:from>
    <xdr:ext cx="534377" cy="259045"/>
    <xdr:sp macro="" textlink="">
      <xdr:nvSpPr>
        <xdr:cNvPr id="424" name="テキスト ボックス 423"/>
        <xdr:cNvSpPr txBox="1"/>
      </xdr:nvSpPr>
      <xdr:spPr>
        <a:xfrm>
          <a:off x="7594111" y="131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65520</xdr:rowOff>
    </xdr:from>
    <xdr:to>
      <xdr:col>36</xdr:col>
      <xdr:colOff>165100</xdr:colOff>
      <xdr:row>78</xdr:row>
      <xdr:rowOff>167120</xdr:rowOff>
    </xdr:to>
    <xdr:sp macro="" textlink="">
      <xdr:nvSpPr>
        <xdr:cNvPr id="425" name="楕円 424"/>
        <xdr:cNvSpPr/>
      </xdr:nvSpPr>
      <xdr:spPr>
        <a:xfrm>
          <a:off x="6921500" y="13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158247</xdr:rowOff>
    </xdr:from>
    <xdr:ext cx="469744" cy="259045"/>
    <xdr:sp macro="" textlink="">
      <xdr:nvSpPr>
        <xdr:cNvPr id="426" name="テキスト ボックス 425"/>
        <xdr:cNvSpPr txBox="1"/>
      </xdr:nvSpPr>
      <xdr:spPr>
        <a:xfrm>
          <a:off x="6737428" y="135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71554</xdr:rowOff>
    </xdr:from>
    <xdr:to>
      <xdr:col>55</xdr:col>
      <xdr:colOff>0</xdr:colOff>
      <xdr:row>97</xdr:row>
      <xdr:rowOff>85099</xdr:rowOff>
    </xdr:to>
    <xdr:cxnSp macro="">
      <xdr:nvCxnSpPr>
        <xdr:cNvPr id="451" name="直線コネクタ 450"/>
        <xdr:cNvCxnSpPr/>
      </xdr:nvCxnSpPr>
      <xdr:spPr>
        <a:xfrm flipV="1">
          <a:off x="9639300" y="16702204"/>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85099</xdr:rowOff>
    </xdr:from>
    <xdr:to>
      <xdr:col>50</xdr:col>
      <xdr:colOff>114300</xdr:colOff>
      <xdr:row>97</xdr:row>
      <xdr:rowOff>85384</xdr:rowOff>
    </xdr:to>
    <xdr:cxnSp macro="">
      <xdr:nvCxnSpPr>
        <xdr:cNvPr id="454" name="直線コネクタ 453"/>
        <xdr:cNvCxnSpPr/>
      </xdr:nvCxnSpPr>
      <xdr:spPr>
        <a:xfrm flipV="1">
          <a:off x="8750300" y="1671574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79206</xdr:rowOff>
    </xdr:from>
    <xdr:to>
      <xdr:col>45</xdr:col>
      <xdr:colOff>177800</xdr:colOff>
      <xdr:row>97</xdr:row>
      <xdr:rowOff>85384</xdr:rowOff>
    </xdr:to>
    <xdr:cxnSp macro="">
      <xdr:nvCxnSpPr>
        <xdr:cNvPr id="457" name="直線コネクタ 456"/>
        <xdr:cNvCxnSpPr/>
      </xdr:nvCxnSpPr>
      <xdr:spPr>
        <a:xfrm>
          <a:off x="7861300" y="16709856"/>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79206</xdr:rowOff>
    </xdr:from>
    <xdr:to>
      <xdr:col>41</xdr:col>
      <xdr:colOff>50800</xdr:colOff>
      <xdr:row>97</xdr:row>
      <xdr:rowOff>88596</xdr:rowOff>
    </xdr:to>
    <xdr:cxnSp macro="">
      <xdr:nvCxnSpPr>
        <xdr:cNvPr id="460" name="直線コネクタ 459"/>
        <xdr:cNvCxnSpPr/>
      </xdr:nvCxnSpPr>
      <xdr:spPr>
        <a:xfrm flipV="1">
          <a:off x="6972300" y="1670985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20754</xdr:rowOff>
    </xdr:from>
    <xdr:to>
      <xdr:col>55</xdr:col>
      <xdr:colOff>50800</xdr:colOff>
      <xdr:row>97</xdr:row>
      <xdr:rowOff>122354</xdr:rowOff>
    </xdr:to>
    <xdr:sp macro="" textlink="">
      <xdr:nvSpPr>
        <xdr:cNvPr id="470" name="楕円 469"/>
        <xdr:cNvSpPr/>
      </xdr:nvSpPr>
      <xdr:spPr>
        <a:xfrm>
          <a:off x="104267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107131</xdr:rowOff>
    </xdr:from>
    <xdr:ext cx="534377" cy="259045"/>
    <xdr:sp macro="" textlink="">
      <xdr:nvSpPr>
        <xdr:cNvPr id="471" name="土木費該当値テキスト"/>
        <xdr:cNvSpPr txBox="1"/>
      </xdr:nvSpPr>
      <xdr:spPr>
        <a:xfrm>
          <a:off x="10528300" y="165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34299</xdr:rowOff>
    </xdr:from>
    <xdr:to>
      <xdr:col>50</xdr:col>
      <xdr:colOff>165100</xdr:colOff>
      <xdr:row>97</xdr:row>
      <xdr:rowOff>135899</xdr:rowOff>
    </xdr:to>
    <xdr:sp macro="" textlink="">
      <xdr:nvSpPr>
        <xdr:cNvPr id="472" name="楕円 471"/>
        <xdr:cNvSpPr/>
      </xdr:nvSpPr>
      <xdr:spPr>
        <a:xfrm>
          <a:off x="9588500" y="166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127026</xdr:rowOff>
    </xdr:from>
    <xdr:ext cx="534377" cy="259045"/>
    <xdr:sp macro="" textlink="">
      <xdr:nvSpPr>
        <xdr:cNvPr id="473" name="テキスト ボックス 472"/>
        <xdr:cNvSpPr txBox="1"/>
      </xdr:nvSpPr>
      <xdr:spPr>
        <a:xfrm>
          <a:off x="9372111" y="1675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34584</xdr:rowOff>
    </xdr:from>
    <xdr:to>
      <xdr:col>46</xdr:col>
      <xdr:colOff>38100</xdr:colOff>
      <xdr:row>97</xdr:row>
      <xdr:rowOff>136184</xdr:rowOff>
    </xdr:to>
    <xdr:sp macro="" textlink="">
      <xdr:nvSpPr>
        <xdr:cNvPr id="474" name="楕円 473"/>
        <xdr:cNvSpPr/>
      </xdr:nvSpPr>
      <xdr:spPr>
        <a:xfrm>
          <a:off x="8699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127311</xdr:rowOff>
    </xdr:from>
    <xdr:ext cx="534377" cy="259045"/>
    <xdr:sp macro="" textlink="">
      <xdr:nvSpPr>
        <xdr:cNvPr id="475" name="テキスト ボックス 474"/>
        <xdr:cNvSpPr txBox="1"/>
      </xdr:nvSpPr>
      <xdr:spPr>
        <a:xfrm>
          <a:off x="8483111" y="167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28406</xdr:rowOff>
    </xdr:from>
    <xdr:to>
      <xdr:col>41</xdr:col>
      <xdr:colOff>101600</xdr:colOff>
      <xdr:row>97</xdr:row>
      <xdr:rowOff>130006</xdr:rowOff>
    </xdr:to>
    <xdr:sp macro="" textlink="">
      <xdr:nvSpPr>
        <xdr:cNvPr id="476" name="楕円 475"/>
        <xdr:cNvSpPr/>
      </xdr:nvSpPr>
      <xdr:spPr>
        <a:xfrm>
          <a:off x="7810500" y="16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121133</xdr:rowOff>
    </xdr:from>
    <xdr:ext cx="534377" cy="259045"/>
    <xdr:sp macro="" textlink="">
      <xdr:nvSpPr>
        <xdr:cNvPr id="477" name="テキスト ボックス 476"/>
        <xdr:cNvSpPr txBox="1"/>
      </xdr:nvSpPr>
      <xdr:spPr>
        <a:xfrm>
          <a:off x="7594111" y="16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37796</xdr:rowOff>
    </xdr:from>
    <xdr:to>
      <xdr:col>36</xdr:col>
      <xdr:colOff>165100</xdr:colOff>
      <xdr:row>97</xdr:row>
      <xdr:rowOff>139396</xdr:rowOff>
    </xdr:to>
    <xdr:sp macro="" textlink="">
      <xdr:nvSpPr>
        <xdr:cNvPr id="478" name="楕円 477"/>
        <xdr:cNvSpPr/>
      </xdr:nvSpPr>
      <xdr:spPr>
        <a:xfrm>
          <a:off x="6921500" y="166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130523</xdr:rowOff>
    </xdr:from>
    <xdr:ext cx="534377" cy="259045"/>
    <xdr:sp macro="" textlink="">
      <xdr:nvSpPr>
        <xdr:cNvPr id="479" name="テキスト ボックス 478"/>
        <xdr:cNvSpPr txBox="1"/>
      </xdr:nvSpPr>
      <xdr:spPr>
        <a:xfrm>
          <a:off x="6705111" y="167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6807</xdr:rowOff>
    </xdr:from>
    <xdr:to>
      <xdr:col>85</xdr:col>
      <xdr:colOff>127000</xdr:colOff>
      <xdr:row>38</xdr:row>
      <xdr:rowOff>24681</xdr:rowOff>
    </xdr:to>
    <xdr:cxnSp macro="">
      <xdr:nvCxnSpPr>
        <xdr:cNvPr id="510" name="直線コネクタ 509"/>
        <xdr:cNvCxnSpPr/>
      </xdr:nvCxnSpPr>
      <xdr:spPr>
        <a:xfrm flipV="1">
          <a:off x="15481300" y="6521907"/>
          <a:ext cx="8382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24681</xdr:rowOff>
    </xdr:from>
    <xdr:to>
      <xdr:col>81</xdr:col>
      <xdr:colOff>50800</xdr:colOff>
      <xdr:row>38</xdr:row>
      <xdr:rowOff>30222</xdr:rowOff>
    </xdr:to>
    <xdr:cxnSp macro="">
      <xdr:nvCxnSpPr>
        <xdr:cNvPr id="513" name="直線コネクタ 512"/>
        <xdr:cNvCxnSpPr/>
      </xdr:nvCxnSpPr>
      <xdr:spPr>
        <a:xfrm flipV="1">
          <a:off x="14592300" y="653978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30222</xdr:rowOff>
    </xdr:from>
    <xdr:to>
      <xdr:col>76</xdr:col>
      <xdr:colOff>114300</xdr:colOff>
      <xdr:row>38</xdr:row>
      <xdr:rowOff>41304</xdr:rowOff>
    </xdr:to>
    <xdr:cxnSp macro="">
      <xdr:nvCxnSpPr>
        <xdr:cNvPr id="516" name="直線コネクタ 515"/>
        <xdr:cNvCxnSpPr/>
      </xdr:nvCxnSpPr>
      <xdr:spPr>
        <a:xfrm flipV="1">
          <a:off x="13703300" y="6545322"/>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41304</xdr:rowOff>
    </xdr:from>
    <xdr:to>
      <xdr:col>71</xdr:col>
      <xdr:colOff>177800</xdr:colOff>
      <xdr:row>38</xdr:row>
      <xdr:rowOff>89495</xdr:rowOff>
    </xdr:to>
    <xdr:cxnSp macro="">
      <xdr:nvCxnSpPr>
        <xdr:cNvPr id="519" name="直線コネクタ 518"/>
        <xdr:cNvCxnSpPr/>
      </xdr:nvCxnSpPr>
      <xdr:spPr>
        <a:xfrm flipV="1">
          <a:off x="12814300" y="6556404"/>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127457</xdr:rowOff>
    </xdr:from>
    <xdr:to>
      <xdr:col>85</xdr:col>
      <xdr:colOff>177800</xdr:colOff>
      <xdr:row>38</xdr:row>
      <xdr:rowOff>57607</xdr:rowOff>
    </xdr:to>
    <xdr:sp macro="" textlink="">
      <xdr:nvSpPr>
        <xdr:cNvPr id="529" name="楕円 528"/>
        <xdr:cNvSpPr/>
      </xdr:nvSpPr>
      <xdr:spPr>
        <a:xfrm>
          <a:off x="16268700" y="64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42384</xdr:rowOff>
    </xdr:from>
    <xdr:ext cx="534377" cy="259045"/>
    <xdr:sp macro="" textlink="">
      <xdr:nvSpPr>
        <xdr:cNvPr id="530" name="消防費該当値テキスト"/>
        <xdr:cNvSpPr txBox="1"/>
      </xdr:nvSpPr>
      <xdr:spPr>
        <a:xfrm>
          <a:off x="16370300" y="63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145331</xdr:rowOff>
    </xdr:from>
    <xdr:to>
      <xdr:col>81</xdr:col>
      <xdr:colOff>101600</xdr:colOff>
      <xdr:row>38</xdr:row>
      <xdr:rowOff>75481</xdr:rowOff>
    </xdr:to>
    <xdr:sp macro="" textlink="">
      <xdr:nvSpPr>
        <xdr:cNvPr id="531" name="楕円 530"/>
        <xdr:cNvSpPr/>
      </xdr:nvSpPr>
      <xdr:spPr>
        <a:xfrm>
          <a:off x="154305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66608</xdr:rowOff>
    </xdr:from>
    <xdr:ext cx="534377" cy="259045"/>
    <xdr:sp macro="" textlink="">
      <xdr:nvSpPr>
        <xdr:cNvPr id="532" name="テキスト ボックス 531"/>
        <xdr:cNvSpPr txBox="1"/>
      </xdr:nvSpPr>
      <xdr:spPr>
        <a:xfrm>
          <a:off x="15214111" y="65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150872</xdr:rowOff>
    </xdr:from>
    <xdr:to>
      <xdr:col>76</xdr:col>
      <xdr:colOff>165100</xdr:colOff>
      <xdr:row>38</xdr:row>
      <xdr:rowOff>81022</xdr:rowOff>
    </xdr:to>
    <xdr:sp macro="" textlink="">
      <xdr:nvSpPr>
        <xdr:cNvPr id="533" name="楕円 532"/>
        <xdr:cNvSpPr/>
      </xdr:nvSpPr>
      <xdr:spPr>
        <a:xfrm>
          <a:off x="14541500" y="6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72149</xdr:rowOff>
    </xdr:from>
    <xdr:ext cx="534377" cy="259045"/>
    <xdr:sp macro="" textlink="">
      <xdr:nvSpPr>
        <xdr:cNvPr id="534" name="テキスト ボックス 533"/>
        <xdr:cNvSpPr txBox="1"/>
      </xdr:nvSpPr>
      <xdr:spPr>
        <a:xfrm>
          <a:off x="14325111" y="65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161954</xdr:rowOff>
    </xdr:from>
    <xdr:to>
      <xdr:col>72</xdr:col>
      <xdr:colOff>38100</xdr:colOff>
      <xdr:row>38</xdr:row>
      <xdr:rowOff>92104</xdr:rowOff>
    </xdr:to>
    <xdr:sp macro="" textlink="">
      <xdr:nvSpPr>
        <xdr:cNvPr id="535" name="楕円 534"/>
        <xdr:cNvSpPr/>
      </xdr:nvSpPr>
      <xdr:spPr>
        <a:xfrm>
          <a:off x="13652500" y="65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83231</xdr:rowOff>
    </xdr:from>
    <xdr:ext cx="534377" cy="259045"/>
    <xdr:sp macro="" textlink="">
      <xdr:nvSpPr>
        <xdr:cNvPr id="536" name="テキスト ボックス 535"/>
        <xdr:cNvSpPr txBox="1"/>
      </xdr:nvSpPr>
      <xdr:spPr>
        <a:xfrm>
          <a:off x="13436111" y="65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38695</xdr:rowOff>
    </xdr:from>
    <xdr:to>
      <xdr:col>67</xdr:col>
      <xdr:colOff>101600</xdr:colOff>
      <xdr:row>38</xdr:row>
      <xdr:rowOff>140295</xdr:rowOff>
    </xdr:to>
    <xdr:sp macro="" textlink="">
      <xdr:nvSpPr>
        <xdr:cNvPr id="537" name="楕円 536"/>
        <xdr:cNvSpPr/>
      </xdr:nvSpPr>
      <xdr:spPr>
        <a:xfrm>
          <a:off x="12763500" y="65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131422</xdr:rowOff>
    </xdr:from>
    <xdr:ext cx="534377" cy="259045"/>
    <xdr:sp macro="" textlink="">
      <xdr:nvSpPr>
        <xdr:cNvPr id="538" name="テキスト ボックス 537"/>
        <xdr:cNvSpPr txBox="1"/>
      </xdr:nvSpPr>
      <xdr:spPr>
        <a:xfrm>
          <a:off x="12547111" y="66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73673</xdr:rowOff>
    </xdr:from>
    <xdr:to>
      <xdr:col>85</xdr:col>
      <xdr:colOff>127000</xdr:colOff>
      <xdr:row>58</xdr:row>
      <xdr:rowOff>92974</xdr:rowOff>
    </xdr:to>
    <xdr:cxnSp macro="">
      <xdr:nvCxnSpPr>
        <xdr:cNvPr id="567" name="直線コネクタ 566"/>
        <xdr:cNvCxnSpPr/>
      </xdr:nvCxnSpPr>
      <xdr:spPr>
        <a:xfrm flipV="1">
          <a:off x="15481300" y="10017773"/>
          <a:ext cx="8382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92974</xdr:rowOff>
    </xdr:from>
    <xdr:to>
      <xdr:col>81</xdr:col>
      <xdr:colOff>50800</xdr:colOff>
      <xdr:row>58</xdr:row>
      <xdr:rowOff>98461</xdr:rowOff>
    </xdr:to>
    <xdr:cxnSp macro="">
      <xdr:nvCxnSpPr>
        <xdr:cNvPr id="570" name="直線コネクタ 569"/>
        <xdr:cNvCxnSpPr/>
      </xdr:nvCxnSpPr>
      <xdr:spPr>
        <a:xfrm flipV="1">
          <a:off x="14592300" y="1003707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98461</xdr:rowOff>
    </xdr:from>
    <xdr:to>
      <xdr:col>76</xdr:col>
      <xdr:colOff>114300</xdr:colOff>
      <xdr:row>58</xdr:row>
      <xdr:rowOff>119335</xdr:rowOff>
    </xdr:to>
    <xdr:cxnSp macro="">
      <xdr:nvCxnSpPr>
        <xdr:cNvPr id="573" name="直線コネクタ 572"/>
        <xdr:cNvCxnSpPr/>
      </xdr:nvCxnSpPr>
      <xdr:spPr>
        <a:xfrm flipV="1">
          <a:off x="13703300" y="10042561"/>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119335</xdr:rowOff>
    </xdr:from>
    <xdr:to>
      <xdr:col>71</xdr:col>
      <xdr:colOff>177800</xdr:colOff>
      <xdr:row>58</xdr:row>
      <xdr:rowOff>121336</xdr:rowOff>
    </xdr:to>
    <xdr:cxnSp macro="">
      <xdr:nvCxnSpPr>
        <xdr:cNvPr id="576" name="直線コネクタ 575"/>
        <xdr:cNvCxnSpPr/>
      </xdr:nvCxnSpPr>
      <xdr:spPr>
        <a:xfrm flipV="1">
          <a:off x="12814300" y="1006343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22873</xdr:rowOff>
    </xdr:from>
    <xdr:to>
      <xdr:col>85</xdr:col>
      <xdr:colOff>177800</xdr:colOff>
      <xdr:row>58</xdr:row>
      <xdr:rowOff>124473</xdr:rowOff>
    </xdr:to>
    <xdr:sp macro="" textlink="">
      <xdr:nvSpPr>
        <xdr:cNvPr id="586" name="楕円 585"/>
        <xdr:cNvSpPr/>
      </xdr:nvSpPr>
      <xdr:spPr>
        <a:xfrm>
          <a:off x="16268700" y="99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109250</xdr:rowOff>
    </xdr:from>
    <xdr:ext cx="534377" cy="259045"/>
    <xdr:sp macro="" textlink="">
      <xdr:nvSpPr>
        <xdr:cNvPr id="587" name="教育費該当値テキスト"/>
        <xdr:cNvSpPr txBox="1"/>
      </xdr:nvSpPr>
      <xdr:spPr>
        <a:xfrm>
          <a:off x="16370300" y="9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42174</xdr:rowOff>
    </xdr:from>
    <xdr:to>
      <xdr:col>81</xdr:col>
      <xdr:colOff>101600</xdr:colOff>
      <xdr:row>58</xdr:row>
      <xdr:rowOff>143774</xdr:rowOff>
    </xdr:to>
    <xdr:sp macro="" textlink="">
      <xdr:nvSpPr>
        <xdr:cNvPr id="588" name="楕円 587"/>
        <xdr:cNvSpPr/>
      </xdr:nvSpPr>
      <xdr:spPr>
        <a:xfrm>
          <a:off x="15430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134901</xdr:rowOff>
    </xdr:from>
    <xdr:ext cx="534377" cy="259045"/>
    <xdr:sp macro="" textlink="">
      <xdr:nvSpPr>
        <xdr:cNvPr id="589" name="テキスト ボックス 588"/>
        <xdr:cNvSpPr txBox="1"/>
      </xdr:nvSpPr>
      <xdr:spPr>
        <a:xfrm>
          <a:off x="15214111" y="100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47661</xdr:rowOff>
    </xdr:from>
    <xdr:to>
      <xdr:col>76</xdr:col>
      <xdr:colOff>165100</xdr:colOff>
      <xdr:row>58</xdr:row>
      <xdr:rowOff>149261</xdr:rowOff>
    </xdr:to>
    <xdr:sp macro="" textlink="">
      <xdr:nvSpPr>
        <xdr:cNvPr id="590" name="楕円 589"/>
        <xdr:cNvSpPr/>
      </xdr:nvSpPr>
      <xdr:spPr>
        <a:xfrm>
          <a:off x="14541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140388</xdr:rowOff>
    </xdr:from>
    <xdr:ext cx="534377" cy="259045"/>
    <xdr:sp macro="" textlink="">
      <xdr:nvSpPr>
        <xdr:cNvPr id="591" name="テキスト ボックス 590"/>
        <xdr:cNvSpPr txBox="1"/>
      </xdr:nvSpPr>
      <xdr:spPr>
        <a:xfrm>
          <a:off x="14325111" y="100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68535</xdr:rowOff>
    </xdr:from>
    <xdr:to>
      <xdr:col>72</xdr:col>
      <xdr:colOff>38100</xdr:colOff>
      <xdr:row>58</xdr:row>
      <xdr:rowOff>170135</xdr:rowOff>
    </xdr:to>
    <xdr:sp macro="" textlink="">
      <xdr:nvSpPr>
        <xdr:cNvPr id="592" name="楕円 591"/>
        <xdr:cNvSpPr/>
      </xdr:nvSpPr>
      <xdr:spPr>
        <a:xfrm>
          <a:off x="13652500" y="100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161262</xdr:rowOff>
    </xdr:from>
    <xdr:ext cx="534377" cy="259045"/>
    <xdr:sp macro="" textlink="">
      <xdr:nvSpPr>
        <xdr:cNvPr id="593" name="テキスト ボックス 592"/>
        <xdr:cNvSpPr txBox="1"/>
      </xdr:nvSpPr>
      <xdr:spPr>
        <a:xfrm>
          <a:off x="13436111" y="10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70536</xdr:rowOff>
    </xdr:from>
    <xdr:to>
      <xdr:col>67</xdr:col>
      <xdr:colOff>101600</xdr:colOff>
      <xdr:row>59</xdr:row>
      <xdr:rowOff>686</xdr:rowOff>
    </xdr:to>
    <xdr:sp macro="" textlink="">
      <xdr:nvSpPr>
        <xdr:cNvPr id="594" name="楕円 593"/>
        <xdr:cNvSpPr/>
      </xdr:nvSpPr>
      <xdr:spPr>
        <a:xfrm>
          <a:off x="12763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163263</xdr:rowOff>
    </xdr:from>
    <xdr:ext cx="534377" cy="259045"/>
    <xdr:sp macro="" textlink="">
      <xdr:nvSpPr>
        <xdr:cNvPr id="595" name="テキスト ボックス 594"/>
        <xdr:cNvSpPr txBox="1"/>
      </xdr:nvSpPr>
      <xdr:spPr>
        <a:xfrm>
          <a:off x="12547111" y="101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119628</xdr:rowOff>
    </xdr:from>
    <xdr:to>
      <xdr:col>85</xdr:col>
      <xdr:colOff>127000</xdr:colOff>
      <xdr:row>78</xdr:row>
      <xdr:rowOff>138374</xdr:rowOff>
    </xdr:to>
    <xdr:cxnSp macro="">
      <xdr:nvCxnSpPr>
        <xdr:cNvPr id="622" name="直線コネクタ 621"/>
        <xdr:cNvCxnSpPr/>
      </xdr:nvCxnSpPr>
      <xdr:spPr>
        <a:xfrm flipV="1">
          <a:off x="15481300" y="1349272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138374</xdr:rowOff>
    </xdr:from>
    <xdr:to>
      <xdr:col>81</xdr:col>
      <xdr:colOff>50800</xdr:colOff>
      <xdr:row>78</xdr:row>
      <xdr:rowOff>139700</xdr:rowOff>
    </xdr:to>
    <xdr:cxnSp macro="">
      <xdr:nvCxnSpPr>
        <xdr:cNvPr id="625" name="直線コネクタ 624"/>
        <xdr:cNvCxnSpPr/>
      </xdr:nvCxnSpPr>
      <xdr:spPr>
        <a:xfrm flipV="1">
          <a:off x="14592300" y="13511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127264</xdr:rowOff>
    </xdr:from>
    <xdr:to>
      <xdr:col>76</xdr:col>
      <xdr:colOff>114300</xdr:colOff>
      <xdr:row>78</xdr:row>
      <xdr:rowOff>139700</xdr:rowOff>
    </xdr:to>
    <xdr:cxnSp macro="">
      <xdr:nvCxnSpPr>
        <xdr:cNvPr id="628" name="直線コネクタ 627"/>
        <xdr:cNvCxnSpPr/>
      </xdr:nvCxnSpPr>
      <xdr:spPr>
        <a:xfrm>
          <a:off x="13703300" y="1350036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127264</xdr:rowOff>
    </xdr:from>
    <xdr:to>
      <xdr:col>71</xdr:col>
      <xdr:colOff>177800</xdr:colOff>
      <xdr:row>78</xdr:row>
      <xdr:rowOff>130556</xdr:rowOff>
    </xdr:to>
    <xdr:cxnSp macro="">
      <xdr:nvCxnSpPr>
        <xdr:cNvPr id="631" name="直線コネクタ 630"/>
        <xdr:cNvCxnSpPr/>
      </xdr:nvCxnSpPr>
      <xdr:spPr>
        <a:xfrm flipV="1">
          <a:off x="12814300" y="1350036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68828</xdr:rowOff>
    </xdr:from>
    <xdr:to>
      <xdr:col>85</xdr:col>
      <xdr:colOff>177800</xdr:colOff>
      <xdr:row>78</xdr:row>
      <xdr:rowOff>170428</xdr:rowOff>
    </xdr:to>
    <xdr:sp macro="" textlink="">
      <xdr:nvSpPr>
        <xdr:cNvPr id="641" name="楕円 640"/>
        <xdr:cNvSpPr/>
      </xdr:nvSpPr>
      <xdr:spPr>
        <a:xfrm>
          <a:off x="162687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155205</xdr:rowOff>
    </xdr:from>
    <xdr:ext cx="378565" cy="259045"/>
    <xdr:sp macro="" textlink="">
      <xdr:nvSpPr>
        <xdr:cNvPr id="642" name="災害復旧費該当値テキスト"/>
        <xdr:cNvSpPr txBox="1"/>
      </xdr:nvSpPr>
      <xdr:spPr>
        <a:xfrm>
          <a:off x="16370300" y="1335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87574</xdr:rowOff>
    </xdr:from>
    <xdr:to>
      <xdr:col>81</xdr:col>
      <xdr:colOff>101600</xdr:colOff>
      <xdr:row>79</xdr:row>
      <xdr:rowOff>17724</xdr:rowOff>
    </xdr:to>
    <xdr:sp macro="" textlink="">
      <xdr:nvSpPr>
        <xdr:cNvPr id="643" name="楕円 642"/>
        <xdr:cNvSpPr/>
      </xdr:nvSpPr>
      <xdr:spPr>
        <a:xfrm>
          <a:off x="15430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8851</xdr:rowOff>
    </xdr:from>
    <xdr:ext cx="313932" cy="259045"/>
    <xdr:sp macro="" textlink="">
      <xdr:nvSpPr>
        <xdr:cNvPr id="644" name="テキスト ボックス 643"/>
        <xdr:cNvSpPr txBox="1"/>
      </xdr:nvSpPr>
      <xdr:spPr>
        <a:xfrm>
          <a:off x="15324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76464</xdr:rowOff>
    </xdr:from>
    <xdr:to>
      <xdr:col>72</xdr:col>
      <xdr:colOff>38100</xdr:colOff>
      <xdr:row>79</xdr:row>
      <xdr:rowOff>6614</xdr:rowOff>
    </xdr:to>
    <xdr:sp macro="" textlink="">
      <xdr:nvSpPr>
        <xdr:cNvPr id="647" name="楕円 646"/>
        <xdr:cNvSpPr/>
      </xdr:nvSpPr>
      <xdr:spPr>
        <a:xfrm>
          <a:off x="13652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169191</xdr:rowOff>
    </xdr:from>
    <xdr:ext cx="378565" cy="259045"/>
    <xdr:sp macro="" textlink="">
      <xdr:nvSpPr>
        <xdr:cNvPr id="648" name="テキスト ボックス 647"/>
        <xdr:cNvSpPr txBox="1"/>
      </xdr:nvSpPr>
      <xdr:spPr>
        <a:xfrm>
          <a:off x="13514017" y="1354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79756</xdr:rowOff>
    </xdr:from>
    <xdr:to>
      <xdr:col>67</xdr:col>
      <xdr:colOff>101600</xdr:colOff>
      <xdr:row>79</xdr:row>
      <xdr:rowOff>9906</xdr:rowOff>
    </xdr:to>
    <xdr:sp macro="" textlink="">
      <xdr:nvSpPr>
        <xdr:cNvPr id="649" name="楕円 648"/>
        <xdr:cNvSpPr/>
      </xdr:nvSpPr>
      <xdr:spPr>
        <a:xfrm>
          <a:off x="12763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1033</xdr:rowOff>
    </xdr:from>
    <xdr:ext cx="378565" cy="259045"/>
    <xdr:sp macro="" textlink="">
      <xdr:nvSpPr>
        <xdr:cNvPr id="650" name="テキスト ボックス 649"/>
        <xdr:cNvSpPr txBox="1"/>
      </xdr:nvSpPr>
      <xdr:spPr>
        <a:xfrm>
          <a:off x="12625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6776</xdr:rowOff>
    </xdr:from>
    <xdr:to>
      <xdr:col>85</xdr:col>
      <xdr:colOff>127000</xdr:colOff>
      <xdr:row>98</xdr:row>
      <xdr:rowOff>29935</xdr:rowOff>
    </xdr:to>
    <xdr:cxnSp macro="">
      <xdr:nvCxnSpPr>
        <xdr:cNvPr id="679" name="直線コネクタ 678"/>
        <xdr:cNvCxnSpPr/>
      </xdr:nvCxnSpPr>
      <xdr:spPr>
        <a:xfrm>
          <a:off x="15481300" y="16808876"/>
          <a:ext cx="8382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6114</xdr:rowOff>
    </xdr:from>
    <xdr:to>
      <xdr:col>81</xdr:col>
      <xdr:colOff>50800</xdr:colOff>
      <xdr:row>98</xdr:row>
      <xdr:rowOff>6776</xdr:rowOff>
    </xdr:to>
    <xdr:cxnSp macro="">
      <xdr:nvCxnSpPr>
        <xdr:cNvPr id="682" name="直線コネクタ 681"/>
        <xdr:cNvCxnSpPr/>
      </xdr:nvCxnSpPr>
      <xdr:spPr>
        <a:xfrm>
          <a:off x="14592300" y="1680821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164054</xdr:rowOff>
    </xdr:from>
    <xdr:to>
      <xdr:col>76</xdr:col>
      <xdr:colOff>114300</xdr:colOff>
      <xdr:row>98</xdr:row>
      <xdr:rowOff>6114</xdr:rowOff>
    </xdr:to>
    <xdr:cxnSp macro="">
      <xdr:nvCxnSpPr>
        <xdr:cNvPr id="685" name="直線コネクタ 684"/>
        <xdr:cNvCxnSpPr/>
      </xdr:nvCxnSpPr>
      <xdr:spPr>
        <a:xfrm>
          <a:off x="13703300" y="16794704"/>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159665</xdr:rowOff>
    </xdr:from>
    <xdr:to>
      <xdr:col>71</xdr:col>
      <xdr:colOff>177800</xdr:colOff>
      <xdr:row>97</xdr:row>
      <xdr:rowOff>164054</xdr:rowOff>
    </xdr:to>
    <xdr:cxnSp macro="">
      <xdr:nvCxnSpPr>
        <xdr:cNvPr id="688" name="直線コネクタ 687"/>
        <xdr:cNvCxnSpPr/>
      </xdr:nvCxnSpPr>
      <xdr:spPr>
        <a:xfrm>
          <a:off x="12814300" y="16790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150585</xdr:rowOff>
    </xdr:from>
    <xdr:to>
      <xdr:col>85</xdr:col>
      <xdr:colOff>177800</xdr:colOff>
      <xdr:row>98</xdr:row>
      <xdr:rowOff>80735</xdr:rowOff>
    </xdr:to>
    <xdr:sp macro="" textlink="">
      <xdr:nvSpPr>
        <xdr:cNvPr id="698" name="楕円 697"/>
        <xdr:cNvSpPr/>
      </xdr:nvSpPr>
      <xdr:spPr>
        <a:xfrm>
          <a:off x="16268700" y="167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129012</xdr:rowOff>
    </xdr:from>
    <xdr:ext cx="534377" cy="259045"/>
    <xdr:sp macro="" textlink="">
      <xdr:nvSpPr>
        <xdr:cNvPr id="699" name="公債費該当値テキスト"/>
        <xdr:cNvSpPr txBox="1"/>
      </xdr:nvSpPr>
      <xdr:spPr>
        <a:xfrm>
          <a:off x="16370300" y="167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127426</xdr:rowOff>
    </xdr:from>
    <xdr:to>
      <xdr:col>81</xdr:col>
      <xdr:colOff>101600</xdr:colOff>
      <xdr:row>98</xdr:row>
      <xdr:rowOff>57576</xdr:rowOff>
    </xdr:to>
    <xdr:sp macro="" textlink="">
      <xdr:nvSpPr>
        <xdr:cNvPr id="700" name="楕円 699"/>
        <xdr:cNvSpPr/>
      </xdr:nvSpPr>
      <xdr:spPr>
        <a:xfrm>
          <a:off x="15430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48703</xdr:rowOff>
    </xdr:from>
    <xdr:ext cx="534377" cy="259045"/>
    <xdr:sp macro="" textlink="">
      <xdr:nvSpPr>
        <xdr:cNvPr id="701" name="テキスト ボックス 700"/>
        <xdr:cNvSpPr txBox="1"/>
      </xdr:nvSpPr>
      <xdr:spPr>
        <a:xfrm>
          <a:off x="15214111" y="168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126764</xdr:rowOff>
    </xdr:from>
    <xdr:to>
      <xdr:col>76</xdr:col>
      <xdr:colOff>165100</xdr:colOff>
      <xdr:row>98</xdr:row>
      <xdr:rowOff>56914</xdr:rowOff>
    </xdr:to>
    <xdr:sp macro="" textlink="">
      <xdr:nvSpPr>
        <xdr:cNvPr id="702" name="楕円 701"/>
        <xdr:cNvSpPr/>
      </xdr:nvSpPr>
      <xdr:spPr>
        <a:xfrm>
          <a:off x="14541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48041</xdr:rowOff>
    </xdr:from>
    <xdr:ext cx="534377" cy="259045"/>
    <xdr:sp macro="" textlink="">
      <xdr:nvSpPr>
        <xdr:cNvPr id="703" name="テキスト ボックス 702"/>
        <xdr:cNvSpPr txBox="1"/>
      </xdr:nvSpPr>
      <xdr:spPr>
        <a:xfrm>
          <a:off x="14325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113254</xdr:rowOff>
    </xdr:from>
    <xdr:to>
      <xdr:col>72</xdr:col>
      <xdr:colOff>38100</xdr:colOff>
      <xdr:row>98</xdr:row>
      <xdr:rowOff>43404</xdr:rowOff>
    </xdr:to>
    <xdr:sp macro="" textlink="">
      <xdr:nvSpPr>
        <xdr:cNvPr id="704" name="楕円 703"/>
        <xdr:cNvSpPr/>
      </xdr:nvSpPr>
      <xdr:spPr>
        <a:xfrm>
          <a:off x="13652500" y="167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34531</xdr:rowOff>
    </xdr:from>
    <xdr:ext cx="534377" cy="259045"/>
    <xdr:sp macro="" textlink="">
      <xdr:nvSpPr>
        <xdr:cNvPr id="705" name="テキスト ボックス 704"/>
        <xdr:cNvSpPr txBox="1"/>
      </xdr:nvSpPr>
      <xdr:spPr>
        <a:xfrm>
          <a:off x="13436111" y="168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108865</xdr:rowOff>
    </xdr:from>
    <xdr:to>
      <xdr:col>67</xdr:col>
      <xdr:colOff>101600</xdr:colOff>
      <xdr:row>98</xdr:row>
      <xdr:rowOff>39015</xdr:rowOff>
    </xdr:to>
    <xdr:sp macro="" textlink="">
      <xdr:nvSpPr>
        <xdr:cNvPr id="706" name="楕円 705"/>
        <xdr:cNvSpPr/>
      </xdr:nvSpPr>
      <xdr:spPr>
        <a:xfrm>
          <a:off x="12763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30142</xdr:rowOff>
    </xdr:from>
    <xdr:ext cx="534377" cy="259045"/>
    <xdr:sp macro="" textlink="">
      <xdr:nvSpPr>
        <xdr:cNvPr id="707" name="テキスト ボックス 706"/>
        <xdr:cNvSpPr txBox="1"/>
      </xdr:nvSpPr>
      <xdr:spPr>
        <a:xfrm>
          <a:off x="12547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目的別歳出決算（住民一人あたりのコスト）では、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議会費を除く全ての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費目で類似団体平均値を下回った。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総務費では、東京</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オリンピック関連事業である「上総一ノ宮駅東口整備事業」の影響により大幅な増加とな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り、地方創生臨時交付金を活用して地域経済活性化事業を行った商工費も増加したが、いずれも単発事業である。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翌年以降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は老朽化した施設における大規模改修事業により、土木費や教育費等が増加することが想定されるため、それを見据えた計画的な財政運営を図っていく。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財政調整基金については、当初</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百万円を取崩したが、年度末に約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百万円を積立てたため、標準財政規模に占める割合は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実質収支については、ほぼ横ばいの推移であるが、標準財政規模に占める割合では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また、標準財政規模に対する実質単年度収支の比率については、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健全化判断比率の算定が導入された平成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年決算以降、一般会計のほか、全ての会計は黒字決算となっているため、連結実質赤字比率は生じていない。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全ての会計において赤字決算とならないよう、引き続き適切な財政運営に努めていく。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保健センター建築時に起債した地方債の償還が終了したことによる減少要因はあるものの、</a:t>
          </a:r>
          <a:r>
            <a:rPr kumimoji="1" lang="ja-JP" altLang="ja-JP" sz="1100" b="0" i="0" baseline="0">
              <a:solidFill>
                <a:schemeClr val="dk1"/>
              </a:solidFill>
              <a:effectLst/>
              <a:latin typeface="+mn-lt"/>
              <a:ea typeface="+mn-ea"/>
              <a:cs typeface="+mn-cs"/>
            </a:rPr>
            <a:t>令和元年度から</a:t>
          </a:r>
          <a:r>
            <a:rPr kumimoji="1" lang="ja-JP" altLang="en-US" sz="1100" b="0" i="0" baseline="0">
              <a:solidFill>
                <a:schemeClr val="dk1"/>
              </a:solidFill>
              <a:effectLst/>
              <a:latin typeface="+mn-lt"/>
              <a:ea typeface="+mn-ea"/>
              <a:cs typeface="+mn-cs"/>
            </a:rPr>
            <a:t>２ヵ年計画で</a:t>
          </a:r>
          <a:r>
            <a:rPr kumimoji="1" lang="ja-JP" altLang="ja-JP" sz="1100" b="0" i="0" baseline="0">
              <a:solidFill>
                <a:schemeClr val="dk1"/>
              </a:solidFill>
              <a:effectLst/>
              <a:latin typeface="+mn-lt"/>
              <a:ea typeface="+mn-ea"/>
              <a:cs typeface="+mn-cs"/>
            </a:rPr>
            <a:t>着手した「上総一ノ宮駅東口整備事業」</a:t>
          </a:r>
          <a:r>
            <a:rPr kumimoji="1" lang="ja-JP" altLang="en-US" sz="1100" b="0" i="0" baseline="0">
              <a:solidFill>
                <a:schemeClr val="dk1"/>
              </a:solidFill>
              <a:effectLst/>
              <a:latin typeface="+mn-lt"/>
              <a:ea typeface="+mn-ea"/>
              <a:cs typeface="+mn-cs"/>
            </a:rPr>
            <a:t>と、中央ポンプ場の大規模改修を行う「公共下水道施設整備事業」</a:t>
          </a:r>
          <a:r>
            <a:rPr kumimoji="1" lang="ja-JP" altLang="ja-JP" sz="1100" b="0" i="0" baseline="0">
              <a:solidFill>
                <a:schemeClr val="dk1"/>
              </a:solidFill>
              <a:effectLst/>
              <a:latin typeface="+mn-lt"/>
              <a:ea typeface="+mn-ea"/>
              <a:cs typeface="+mn-cs"/>
            </a:rPr>
            <a:t>の影響により、債務負担行為に基づく支出額が増加しており、実質公債費率の分子も併せて増加となった。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今後も「公共下水道施設整備事業」</a:t>
          </a:r>
          <a:r>
            <a:rPr kumimoji="1" lang="ja-JP" altLang="en-US" sz="1100" b="0" i="0" baseline="0">
              <a:solidFill>
                <a:schemeClr val="dk1"/>
              </a:solidFill>
              <a:effectLst/>
              <a:latin typeface="+mn-lt"/>
              <a:ea typeface="+mn-ea"/>
              <a:cs typeface="+mn-cs"/>
            </a:rPr>
            <a:t>含む施設</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事業が予定されており、それに伴って地方債の発行や債務負担行為に基づく支出額の更なる増加が見込まれるため、今後の数値変動に注意を払いつつ、適切な地方債管理に努めていく。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満期一括償還地方債の借入が無いため、該当数値なし。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738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百万円となった。これは債務負担行為に基づく支出予定額が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したことが大きな要因であり、これは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令和元年着手の「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上総一ノ宮駅東口整備事業」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の支出が該当する。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についても、公共施設の大規模改修事業が控えており、それらにかかる債務負担行為の設定や地方債の発行が想定されるため、将来負担比率の数値変動については十分注意を払うとともに、状況に応じて優先度を決め、事業の実施年度をずらすなど健全な財政運営が図れ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財政調整基金は取崩し額が積立額を上回ったことで減少したが、特定目的基金では、ふるさと応援基金における積立額の増加が影響し、基金全体では前年度から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財政調整基金や個々の特定目的基金の役割を再認識しながら、健全な財政運営を図るとともに、今後の町の課題に取り組んでいくためにも適切な基金の運用に努めていく。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・ふるさと応援基金：ふるさと納税の寄附金を財源により良いまちづくりを推進するための事業の財源として活用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・上総一ノ宮駅周辺環境整備基金：上総一ノ宮駅周辺の整備に必要となる事業の財源として活用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・魅力ある海岸づくり基金：町のイメージアップを図ることを目的に、観光資源である海岸を整備する事業の財源として活用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・ふるさと応援基金：移住定住促進事業やサーフタウンプロモーションの委託費等の財源として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寄附金額から必要経費を除いた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中央ポンプ場やＧＳＳセンターの設備改修費用等の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今後の施設改修に係る財源確保のため、年度末に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・魅力ある海岸づくり基金：海岸駐車場使用料の一部を積立てたため、基金残高は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・公共施設整備基金においては、老朽化した施設の改修費用の財源として今後取崩しが増えてくると想定されるため、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計画的に積立てを行い、財源の確保に努める。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令和２年度については決算余剰金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百万円を財政調整基金へ積立てたが、年度間の財源不足に備えるため、年度当初に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百万円の取崩しを行っていたことから、令和２年度末残高は▲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今後は公共施設の大規模改修等、地方債の発行を伴う事業が予定されているため、町債の償還金の財源を確保するためにも計画的な積立てを検討する。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当町の有形固定資産減価償却率は、前年度比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高い数値となった。</a:t>
          </a:r>
          <a:endParaRPr lang="ja-JP" altLang="ja-JP">
            <a:effectLst/>
          </a:endParaRPr>
        </a:p>
        <a:p>
          <a:r>
            <a:rPr kumimoji="1" lang="ja-JP" altLang="ja-JP" sz="1100">
              <a:solidFill>
                <a:schemeClr val="dk1"/>
              </a:solidFill>
              <a:effectLst/>
              <a:latin typeface="+mn-lt"/>
              <a:ea typeface="+mn-ea"/>
              <a:cs typeface="+mn-cs"/>
            </a:rPr>
            <a:t>これは町の資産（建物、機械装置）の老朽化が他自治体よりも進んでいる状態であることを意味しており、早急な改善対応策を講じる必要があることから、町の総合計画や公共施設総合管理計画等に基づき予防措置を図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85" name="楕円 84"/>
        <xdr:cNvSpPr/>
      </xdr:nvSpPr>
      <xdr:spPr>
        <a:xfrm>
          <a:off x="4711700" y="54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94949</xdr:rowOff>
    </xdr:from>
    <xdr:ext cx="405111" cy="259045"/>
    <xdr:sp macro="" textlink="">
      <xdr:nvSpPr>
        <xdr:cNvPr id="86" name="有形固定資産減価償却率該当値テキスト"/>
        <xdr:cNvSpPr txBox="1"/>
      </xdr:nvSpPr>
      <xdr:spPr>
        <a:xfrm>
          <a:off x="4813300" y="540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130016</xdr:rowOff>
    </xdr:from>
    <xdr:to>
      <xdr:col>19</xdr:col>
      <xdr:colOff>187325</xdr:colOff>
      <xdr:row>32</xdr:row>
      <xdr:rowOff>60166</xdr:rowOff>
    </xdr:to>
    <xdr:sp macro="" textlink="">
      <xdr:nvSpPr>
        <xdr:cNvPr id="87" name="楕円 86"/>
        <xdr:cNvSpPr/>
      </xdr:nvSpPr>
      <xdr:spPr>
        <a:xfrm>
          <a:off x="4000500" y="54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167322</xdr:rowOff>
    </xdr:from>
    <xdr:to>
      <xdr:col>23</xdr:col>
      <xdr:colOff>85725</xdr:colOff>
      <xdr:row>32</xdr:row>
      <xdr:rowOff>9366</xdr:rowOff>
    </xdr:to>
    <xdr:cxnSp macro="">
      <xdr:nvCxnSpPr>
        <xdr:cNvPr id="88" name="直線コネクタ 87"/>
        <xdr:cNvCxnSpPr/>
      </xdr:nvCxnSpPr>
      <xdr:spPr>
        <a:xfrm flipV="1">
          <a:off x="4051300" y="5482272"/>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76041</xdr:rowOff>
    </xdr:from>
    <xdr:to>
      <xdr:col>15</xdr:col>
      <xdr:colOff>187325</xdr:colOff>
      <xdr:row>32</xdr:row>
      <xdr:rowOff>6191</xdr:rowOff>
    </xdr:to>
    <xdr:sp macro="" textlink="">
      <xdr:nvSpPr>
        <xdr:cNvPr id="89" name="楕円 88"/>
        <xdr:cNvSpPr/>
      </xdr:nvSpPr>
      <xdr:spPr>
        <a:xfrm>
          <a:off x="3238500" y="53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126841</xdr:rowOff>
    </xdr:from>
    <xdr:to>
      <xdr:col>19</xdr:col>
      <xdr:colOff>136525</xdr:colOff>
      <xdr:row>32</xdr:row>
      <xdr:rowOff>9366</xdr:rowOff>
    </xdr:to>
    <xdr:cxnSp macro="">
      <xdr:nvCxnSpPr>
        <xdr:cNvPr id="90" name="直線コネクタ 89"/>
        <xdr:cNvCxnSpPr/>
      </xdr:nvCxnSpPr>
      <xdr:spPr>
        <a:xfrm>
          <a:off x="3289300" y="544179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1" name="楕円 90"/>
        <xdr:cNvSpPr/>
      </xdr:nvSpPr>
      <xdr:spPr>
        <a:xfrm>
          <a:off x="2476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126841</xdr:rowOff>
    </xdr:to>
    <xdr:cxnSp macro="">
      <xdr:nvCxnSpPr>
        <xdr:cNvPr id="92" name="直線コネクタ 91"/>
        <xdr:cNvCxnSpPr/>
      </xdr:nvCxnSpPr>
      <xdr:spPr>
        <a:xfrm>
          <a:off x="2527300" y="5401310"/>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166529</xdr:rowOff>
    </xdr:from>
    <xdr:to>
      <xdr:col>7</xdr:col>
      <xdr:colOff>187325</xdr:colOff>
      <xdr:row>31</xdr:row>
      <xdr:rowOff>96679</xdr:rowOff>
    </xdr:to>
    <xdr:sp macro="" textlink="">
      <xdr:nvSpPr>
        <xdr:cNvPr id="93" name="楕円 92"/>
        <xdr:cNvSpPr/>
      </xdr:nvSpPr>
      <xdr:spPr>
        <a:xfrm>
          <a:off x="1714500" y="5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45879</xdr:rowOff>
    </xdr:from>
    <xdr:to>
      <xdr:col>11</xdr:col>
      <xdr:colOff>136525</xdr:colOff>
      <xdr:row>31</xdr:row>
      <xdr:rowOff>86360</xdr:rowOff>
    </xdr:to>
    <xdr:cxnSp macro="">
      <xdr:nvCxnSpPr>
        <xdr:cNvPr id="94" name="直線コネクタ 93"/>
        <xdr:cNvCxnSpPr/>
      </xdr:nvCxnSpPr>
      <xdr:spPr>
        <a:xfrm>
          <a:off x="1765300" y="536082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51293</xdr:rowOff>
    </xdr:from>
    <xdr:ext cx="405111" cy="259045"/>
    <xdr:sp macro="" textlink="">
      <xdr:nvSpPr>
        <xdr:cNvPr id="99" name="n_1mainValue有形固定資産減価償却率"/>
        <xdr:cNvSpPr txBox="1"/>
      </xdr:nvSpPr>
      <xdr:spPr>
        <a:xfrm>
          <a:off x="3836044" y="553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168768</xdr:rowOff>
    </xdr:from>
    <xdr:ext cx="405111" cy="259045"/>
    <xdr:sp macro="" textlink="">
      <xdr:nvSpPr>
        <xdr:cNvPr id="100" name="n_2mainValue有形固定資産減価償却率"/>
        <xdr:cNvSpPr txBox="1"/>
      </xdr:nvSpPr>
      <xdr:spPr>
        <a:xfrm>
          <a:off x="3086744" y="548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1" name="n_3mainValue有形固定資産減価償却率"/>
        <xdr:cNvSpPr txBox="1"/>
      </xdr:nvSpPr>
      <xdr:spPr>
        <a:xfrm>
          <a:off x="2324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87806</xdr:rowOff>
    </xdr:from>
    <xdr:ext cx="405111" cy="259045"/>
    <xdr:sp macro="" textlink="">
      <xdr:nvSpPr>
        <xdr:cNvPr id="102" name="n_4mainValue有形固定資産減価償却率"/>
        <xdr:cNvSpPr txBox="1"/>
      </xdr:nvSpPr>
      <xdr:spPr>
        <a:xfrm>
          <a:off x="15627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当町の債務償還比率は、前年度比</a:t>
          </a:r>
          <a:r>
            <a:rPr kumimoji="1" lang="en-US" altLang="ja-JP" sz="1100">
              <a:solidFill>
                <a:schemeClr val="dk1"/>
              </a:solidFill>
              <a:effectLst/>
              <a:latin typeface="+mn-lt"/>
              <a:ea typeface="+mn-ea"/>
              <a:cs typeface="+mn-cs"/>
            </a:rPr>
            <a:t>140.4%</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485.8%</a:t>
          </a:r>
          <a:r>
            <a:rPr kumimoji="1" lang="ja-JP" altLang="ja-JP" sz="1100">
              <a:solidFill>
                <a:schemeClr val="dk1"/>
              </a:solidFill>
              <a:effectLst/>
              <a:latin typeface="+mn-lt"/>
              <a:ea typeface="+mn-ea"/>
              <a:cs typeface="+mn-cs"/>
            </a:rPr>
            <a:t>となり、類似団体平均値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69.0%</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これは、令和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年度の将来負担額が</a:t>
          </a:r>
          <a:r>
            <a:rPr kumimoji="1" lang="ja-JP" altLang="en-US" sz="1100">
              <a:solidFill>
                <a:schemeClr val="dk1"/>
              </a:solidFill>
              <a:effectLst/>
              <a:latin typeface="+mn-lt"/>
              <a:ea typeface="+mn-ea"/>
              <a:cs typeface="+mn-cs"/>
            </a:rPr>
            <a:t>上総一ノ宮駅東口</a:t>
          </a:r>
          <a:r>
            <a:rPr kumimoji="1" lang="ja-JP" altLang="ja-JP" sz="1100">
              <a:solidFill>
                <a:schemeClr val="dk1"/>
              </a:solidFill>
              <a:effectLst/>
              <a:latin typeface="+mn-lt"/>
              <a:ea typeface="+mn-ea"/>
              <a:cs typeface="+mn-cs"/>
            </a:rPr>
            <a:t>整備事業（</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実施）の</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したことが要因として考えられる。</a:t>
          </a:r>
          <a:endParaRPr lang="ja-JP" altLang="ja-JP">
            <a:effectLst/>
          </a:endParaRPr>
        </a:p>
        <a:p>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町の財政運営にも大きな影響を与えるため、健全な財政運営を行っていくためにも計画的な事業の執行に努めていく。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9962</xdr:rowOff>
    </xdr:from>
    <xdr:to>
      <xdr:col>76</xdr:col>
      <xdr:colOff>73025</xdr:colOff>
      <xdr:row>29</xdr:row>
      <xdr:rowOff>111562</xdr:rowOff>
    </xdr:to>
    <xdr:sp macro="" textlink="">
      <xdr:nvSpPr>
        <xdr:cNvPr id="145" name="楕円 144"/>
        <xdr:cNvSpPr/>
      </xdr:nvSpPr>
      <xdr:spPr>
        <a:xfrm>
          <a:off x="14744700" y="498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32839</xdr:rowOff>
    </xdr:from>
    <xdr:ext cx="469744" cy="259045"/>
    <xdr:sp macro="" textlink="">
      <xdr:nvSpPr>
        <xdr:cNvPr id="146" name="債務償還比率該当値テキスト"/>
        <xdr:cNvSpPr txBox="1"/>
      </xdr:nvSpPr>
      <xdr:spPr>
        <a:xfrm>
          <a:off x="14846300" y="48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131211</xdr:rowOff>
    </xdr:from>
    <xdr:to>
      <xdr:col>72</xdr:col>
      <xdr:colOff>123825</xdr:colOff>
      <xdr:row>30</xdr:row>
      <xdr:rowOff>61361</xdr:rowOff>
    </xdr:to>
    <xdr:sp macro="" textlink="">
      <xdr:nvSpPr>
        <xdr:cNvPr id="147" name="楕円 146"/>
        <xdr:cNvSpPr/>
      </xdr:nvSpPr>
      <xdr:spPr>
        <a:xfrm>
          <a:off x="14033500" y="51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60762</xdr:rowOff>
    </xdr:from>
    <xdr:to>
      <xdr:col>76</xdr:col>
      <xdr:colOff>22225</xdr:colOff>
      <xdr:row>30</xdr:row>
      <xdr:rowOff>10561</xdr:rowOff>
    </xdr:to>
    <xdr:cxnSp macro="">
      <xdr:nvCxnSpPr>
        <xdr:cNvPr id="148" name="直線コネクタ 147"/>
        <xdr:cNvCxnSpPr/>
      </xdr:nvCxnSpPr>
      <xdr:spPr>
        <a:xfrm flipV="1">
          <a:off x="14084300" y="5032812"/>
          <a:ext cx="7112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77841</xdr:rowOff>
    </xdr:from>
    <xdr:to>
      <xdr:col>68</xdr:col>
      <xdr:colOff>123825</xdr:colOff>
      <xdr:row>30</xdr:row>
      <xdr:rowOff>7991</xdr:rowOff>
    </xdr:to>
    <xdr:sp macro="" textlink="">
      <xdr:nvSpPr>
        <xdr:cNvPr id="149" name="楕円 148"/>
        <xdr:cNvSpPr/>
      </xdr:nvSpPr>
      <xdr:spPr>
        <a:xfrm>
          <a:off x="13271500" y="50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128641</xdr:rowOff>
    </xdr:from>
    <xdr:to>
      <xdr:col>72</xdr:col>
      <xdr:colOff>73025</xdr:colOff>
      <xdr:row>30</xdr:row>
      <xdr:rowOff>10561</xdr:rowOff>
    </xdr:to>
    <xdr:cxnSp macro="">
      <xdr:nvCxnSpPr>
        <xdr:cNvPr id="150" name="直線コネクタ 149"/>
        <xdr:cNvCxnSpPr/>
      </xdr:nvCxnSpPr>
      <xdr:spPr>
        <a:xfrm>
          <a:off x="13322300" y="5100691"/>
          <a:ext cx="762000" cy="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161808</xdr:rowOff>
    </xdr:from>
    <xdr:to>
      <xdr:col>64</xdr:col>
      <xdr:colOff>123825</xdr:colOff>
      <xdr:row>29</xdr:row>
      <xdr:rowOff>91958</xdr:rowOff>
    </xdr:to>
    <xdr:sp macro="" textlink="">
      <xdr:nvSpPr>
        <xdr:cNvPr id="151" name="楕円 150"/>
        <xdr:cNvSpPr/>
      </xdr:nvSpPr>
      <xdr:spPr>
        <a:xfrm>
          <a:off x="12509500" y="49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41158</xdr:rowOff>
    </xdr:from>
    <xdr:to>
      <xdr:col>68</xdr:col>
      <xdr:colOff>73025</xdr:colOff>
      <xdr:row>29</xdr:row>
      <xdr:rowOff>128641</xdr:rowOff>
    </xdr:to>
    <xdr:cxnSp macro="">
      <xdr:nvCxnSpPr>
        <xdr:cNvPr id="152" name="直線コネクタ 151"/>
        <xdr:cNvCxnSpPr/>
      </xdr:nvCxnSpPr>
      <xdr:spPr>
        <a:xfrm>
          <a:off x="12560300" y="5013208"/>
          <a:ext cx="762000" cy="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156886</xdr:rowOff>
    </xdr:from>
    <xdr:to>
      <xdr:col>60</xdr:col>
      <xdr:colOff>123825</xdr:colOff>
      <xdr:row>29</xdr:row>
      <xdr:rowOff>87036</xdr:rowOff>
    </xdr:to>
    <xdr:sp macro="" textlink="">
      <xdr:nvSpPr>
        <xdr:cNvPr id="153" name="楕円 152"/>
        <xdr:cNvSpPr/>
      </xdr:nvSpPr>
      <xdr:spPr>
        <a:xfrm>
          <a:off x="11747500" y="4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36236</xdr:rowOff>
    </xdr:from>
    <xdr:to>
      <xdr:col>64</xdr:col>
      <xdr:colOff>73025</xdr:colOff>
      <xdr:row>29</xdr:row>
      <xdr:rowOff>41158</xdr:rowOff>
    </xdr:to>
    <xdr:cxnSp macro="">
      <xdr:nvCxnSpPr>
        <xdr:cNvPr id="154" name="直線コネクタ 153"/>
        <xdr:cNvCxnSpPr/>
      </xdr:nvCxnSpPr>
      <xdr:spPr>
        <a:xfrm>
          <a:off x="11798300" y="5008286"/>
          <a:ext cx="762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52488</xdr:rowOff>
    </xdr:from>
    <xdr:ext cx="469744" cy="259045"/>
    <xdr:sp macro="" textlink="">
      <xdr:nvSpPr>
        <xdr:cNvPr id="159" name="n_1mainValue債務償還比率"/>
        <xdr:cNvSpPr txBox="1"/>
      </xdr:nvSpPr>
      <xdr:spPr>
        <a:xfrm>
          <a:off x="13836727" y="51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170568</xdr:rowOff>
    </xdr:from>
    <xdr:ext cx="469744" cy="259045"/>
    <xdr:sp macro="" textlink="">
      <xdr:nvSpPr>
        <xdr:cNvPr id="160" name="n_2mainValue債務償還比率"/>
        <xdr:cNvSpPr txBox="1"/>
      </xdr:nvSpPr>
      <xdr:spPr>
        <a:xfrm>
          <a:off x="13087427" y="51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83085</xdr:rowOff>
    </xdr:from>
    <xdr:ext cx="469744" cy="259045"/>
    <xdr:sp macro="" textlink="">
      <xdr:nvSpPr>
        <xdr:cNvPr id="161" name="n_3mainValue債務償還比率"/>
        <xdr:cNvSpPr txBox="1"/>
      </xdr:nvSpPr>
      <xdr:spPr>
        <a:xfrm>
          <a:off x="12325427" y="505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78163</xdr:rowOff>
    </xdr:from>
    <xdr:ext cx="469744" cy="259045"/>
    <xdr:sp macro="" textlink="">
      <xdr:nvSpPr>
        <xdr:cNvPr id="162" name="n_4mainValue債務償還比率"/>
        <xdr:cNvSpPr txBox="1"/>
      </xdr:nvSpPr>
      <xdr:spPr>
        <a:xfrm>
          <a:off x="11563427" y="50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xdr:cNvSpPr/>
      </xdr:nvSpPr>
      <xdr:spPr>
        <a:xfrm>
          <a:off x="3746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142494</xdr:rowOff>
    </xdr:to>
    <xdr:cxnSp macro="">
      <xdr:nvCxnSpPr>
        <xdr:cNvPr id="74" name="直線コネクタ 73"/>
        <xdr:cNvCxnSpPr/>
      </xdr:nvCxnSpPr>
      <xdr:spPr>
        <a:xfrm>
          <a:off x="3797300" y="626668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5" name="楕円 74"/>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48768</xdr:rowOff>
    </xdr:from>
    <xdr:to>
      <xdr:col>19</xdr:col>
      <xdr:colOff>177800</xdr:colOff>
      <xdr:row>36</xdr:row>
      <xdr:rowOff>94488</xdr:rowOff>
    </xdr:to>
    <xdr:cxnSp macro="">
      <xdr:nvCxnSpPr>
        <xdr:cNvPr id="76" name="直線コネクタ 75"/>
        <xdr:cNvCxnSpPr/>
      </xdr:nvCxnSpPr>
      <xdr:spPr>
        <a:xfrm>
          <a:off x="2908300" y="62209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135128</xdr:rowOff>
    </xdr:from>
    <xdr:to>
      <xdr:col>10</xdr:col>
      <xdr:colOff>165100</xdr:colOff>
      <xdr:row>36</xdr:row>
      <xdr:rowOff>65278</xdr:rowOff>
    </xdr:to>
    <xdr:sp macro="" textlink="">
      <xdr:nvSpPr>
        <xdr:cNvPr id="77" name="楕円 76"/>
        <xdr:cNvSpPr/>
      </xdr:nvSpPr>
      <xdr:spPr>
        <a:xfrm>
          <a:off x="1968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xdr:rowOff>
    </xdr:from>
    <xdr:to>
      <xdr:col>15</xdr:col>
      <xdr:colOff>50800</xdr:colOff>
      <xdr:row>36</xdr:row>
      <xdr:rowOff>48768</xdr:rowOff>
    </xdr:to>
    <xdr:cxnSp macro="">
      <xdr:nvCxnSpPr>
        <xdr:cNvPr id="78" name="直線コネクタ 77"/>
        <xdr:cNvCxnSpPr/>
      </xdr:nvCxnSpPr>
      <xdr:spPr>
        <a:xfrm>
          <a:off x="2019300" y="61866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14478</xdr:rowOff>
    </xdr:to>
    <xdr:cxnSp macro="">
      <xdr:nvCxnSpPr>
        <xdr:cNvPr id="80" name="直線コネクタ 79"/>
        <xdr:cNvCxnSpPr/>
      </xdr:nvCxnSpPr>
      <xdr:spPr>
        <a:xfrm>
          <a:off x="1130300" y="61523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161815</xdr:rowOff>
    </xdr:from>
    <xdr:ext cx="405111" cy="259045"/>
    <xdr:sp macro="" textlink="">
      <xdr:nvSpPr>
        <xdr:cNvPr id="85" name="n_1mainValue【道路】&#10;有形固定資産減価償却率"/>
        <xdr:cNvSpPr txBox="1"/>
      </xdr:nvSpPr>
      <xdr:spPr>
        <a:xfrm>
          <a:off x="3582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6" name="n_2mainValue【道路】&#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7" name="n_3mainValue【道路】&#10;有形固定資産減価償却率"/>
        <xdr:cNvSpPr txBox="1"/>
      </xdr:nvSpPr>
      <xdr:spPr>
        <a:xfrm>
          <a:off x="1816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129165</xdr:rowOff>
    </xdr:from>
    <xdr:to>
      <xdr:col>55</xdr:col>
      <xdr:colOff>50800</xdr:colOff>
      <xdr:row>40</xdr:row>
      <xdr:rowOff>59315</xdr:rowOff>
    </xdr:to>
    <xdr:sp macro="" textlink="">
      <xdr:nvSpPr>
        <xdr:cNvPr id="128" name="楕円 127"/>
        <xdr:cNvSpPr/>
      </xdr:nvSpPr>
      <xdr:spPr>
        <a:xfrm>
          <a:off x="10426700" y="68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107592</xdr:rowOff>
    </xdr:from>
    <xdr:ext cx="534377" cy="259045"/>
    <xdr:sp macro="" textlink="">
      <xdr:nvSpPr>
        <xdr:cNvPr id="129" name="【道路】&#10;一人当たり延長該当値テキスト"/>
        <xdr:cNvSpPr txBox="1"/>
      </xdr:nvSpPr>
      <xdr:spPr>
        <a:xfrm>
          <a:off x="10515600" y="6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128651</xdr:rowOff>
    </xdr:from>
    <xdr:to>
      <xdr:col>50</xdr:col>
      <xdr:colOff>165100</xdr:colOff>
      <xdr:row>40</xdr:row>
      <xdr:rowOff>58801</xdr:rowOff>
    </xdr:to>
    <xdr:sp macro="" textlink="">
      <xdr:nvSpPr>
        <xdr:cNvPr id="130" name="楕円 129"/>
        <xdr:cNvSpPr/>
      </xdr:nvSpPr>
      <xdr:spPr>
        <a:xfrm>
          <a:off x="9588500" y="68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xdr:rowOff>
    </xdr:from>
    <xdr:to>
      <xdr:col>55</xdr:col>
      <xdr:colOff>0</xdr:colOff>
      <xdr:row>40</xdr:row>
      <xdr:rowOff>8515</xdr:rowOff>
    </xdr:to>
    <xdr:cxnSp macro="">
      <xdr:nvCxnSpPr>
        <xdr:cNvPr id="131" name="直線コネクタ 130"/>
        <xdr:cNvCxnSpPr/>
      </xdr:nvCxnSpPr>
      <xdr:spPr>
        <a:xfrm>
          <a:off x="9639300" y="6866001"/>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128956</xdr:rowOff>
    </xdr:from>
    <xdr:to>
      <xdr:col>46</xdr:col>
      <xdr:colOff>38100</xdr:colOff>
      <xdr:row>40</xdr:row>
      <xdr:rowOff>59106</xdr:rowOff>
    </xdr:to>
    <xdr:sp macro="" textlink="">
      <xdr:nvSpPr>
        <xdr:cNvPr id="132" name="楕円 131"/>
        <xdr:cNvSpPr/>
      </xdr:nvSpPr>
      <xdr:spPr>
        <a:xfrm>
          <a:off x="8699500" y="68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xdr:rowOff>
    </xdr:from>
    <xdr:to>
      <xdr:col>50</xdr:col>
      <xdr:colOff>114300</xdr:colOff>
      <xdr:row>40</xdr:row>
      <xdr:rowOff>8306</xdr:rowOff>
    </xdr:to>
    <xdr:cxnSp macro="">
      <xdr:nvCxnSpPr>
        <xdr:cNvPr id="133" name="直線コネクタ 132"/>
        <xdr:cNvCxnSpPr/>
      </xdr:nvCxnSpPr>
      <xdr:spPr>
        <a:xfrm flipV="1">
          <a:off x="8750300" y="686600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127336</xdr:rowOff>
    </xdr:from>
    <xdr:to>
      <xdr:col>41</xdr:col>
      <xdr:colOff>101600</xdr:colOff>
      <xdr:row>40</xdr:row>
      <xdr:rowOff>57486</xdr:rowOff>
    </xdr:to>
    <xdr:sp macro="" textlink="">
      <xdr:nvSpPr>
        <xdr:cNvPr id="134" name="楕円 133"/>
        <xdr:cNvSpPr/>
      </xdr:nvSpPr>
      <xdr:spPr>
        <a:xfrm>
          <a:off x="7810500" y="68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6686</xdr:rowOff>
    </xdr:from>
    <xdr:to>
      <xdr:col>45</xdr:col>
      <xdr:colOff>177800</xdr:colOff>
      <xdr:row>40</xdr:row>
      <xdr:rowOff>8306</xdr:rowOff>
    </xdr:to>
    <xdr:cxnSp macro="">
      <xdr:nvCxnSpPr>
        <xdr:cNvPr id="135" name="直線コネクタ 134"/>
        <xdr:cNvCxnSpPr/>
      </xdr:nvCxnSpPr>
      <xdr:spPr>
        <a:xfrm>
          <a:off x="7861300" y="6864686"/>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6"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7"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38"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39"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49928</xdr:rowOff>
    </xdr:from>
    <xdr:ext cx="534377" cy="259045"/>
    <xdr:sp macro="" textlink="">
      <xdr:nvSpPr>
        <xdr:cNvPr id="140" name="n_1mainValue【道路】&#10;一人当たり延長"/>
        <xdr:cNvSpPr txBox="1"/>
      </xdr:nvSpPr>
      <xdr:spPr>
        <a:xfrm>
          <a:off x="9359411" y="69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50233</xdr:rowOff>
    </xdr:from>
    <xdr:ext cx="534377" cy="259045"/>
    <xdr:sp macro="" textlink="">
      <xdr:nvSpPr>
        <xdr:cNvPr id="141" name="n_2mainValue【道路】&#10;一人当たり延長"/>
        <xdr:cNvSpPr txBox="1"/>
      </xdr:nvSpPr>
      <xdr:spPr>
        <a:xfrm>
          <a:off x="8483111" y="69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48613</xdr:rowOff>
    </xdr:from>
    <xdr:ext cx="534377" cy="259045"/>
    <xdr:sp macro="" textlink="">
      <xdr:nvSpPr>
        <xdr:cNvPr id="142" name="n_3mainValue【道路】&#10;一人当たり延長"/>
        <xdr:cNvSpPr txBox="1"/>
      </xdr:nvSpPr>
      <xdr:spPr>
        <a:xfrm>
          <a:off x="7594111" y="69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68" name="直線コネクタ 167"/>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9"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0" name="直線コネクタ 169"/>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1"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2" name="直線コネクタ 171"/>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3"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4" name="フローチャート: 判断 173"/>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5" name="フローチャート: 判断 174"/>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6" name="フローチャート: 判断 175"/>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77" name="フローチャート: 判断 176"/>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78" name="フローチャート: 判断 177"/>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4" name="楕円 183"/>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85" name="【橋りょう・トンネル】&#10;有形固定資産減価償却率該当値テキスト"/>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6" name="楕円 185"/>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64</xdr:row>
      <xdr:rowOff>130628</xdr:rowOff>
    </xdr:to>
    <xdr:cxnSp macro="">
      <xdr:nvCxnSpPr>
        <xdr:cNvPr id="187" name="直線コネクタ 186"/>
        <xdr:cNvCxnSpPr/>
      </xdr:nvCxnSpPr>
      <xdr:spPr>
        <a:xfrm flipV="1">
          <a:off x="3797300" y="10363744"/>
          <a:ext cx="838200" cy="7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21046</xdr:rowOff>
    </xdr:from>
    <xdr:to>
      <xdr:col>15</xdr:col>
      <xdr:colOff>101600</xdr:colOff>
      <xdr:row>64</xdr:row>
      <xdr:rowOff>122646</xdr:rowOff>
    </xdr:to>
    <xdr:sp macro="" textlink="">
      <xdr:nvSpPr>
        <xdr:cNvPr id="188" name="楕円 187"/>
        <xdr:cNvSpPr/>
      </xdr:nvSpPr>
      <xdr:spPr>
        <a:xfrm>
          <a:off x="2857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71846</xdr:rowOff>
    </xdr:from>
    <xdr:to>
      <xdr:col>19</xdr:col>
      <xdr:colOff>177800</xdr:colOff>
      <xdr:row>64</xdr:row>
      <xdr:rowOff>130628</xdr:rowOff>
    </xdr:to>
    <xdr:cxnSp macro="">
      <xdr:nvCxnSpPr>
        <xdr:cNvPr id="189" name="直線コネクタ 188"/>
        <xdr:cNvCxnSpPr/>
      </xdr:nvCxnSpPr>
      <xdr:spPr>
        <a:xfrm>
          <a:off x="2908300" y="11044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0" name="楕円 189"/>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71846</xdr:rowOff>
    </xdr:from>
    <xdr:to>
      <xdr:col>15</xdr:col>
      <xdr:colOff>50800</xdr:colOff>
      <xdr:row>64</xdr:row>
      <xdr:rowOff>130628</xdr:rowOff>
    </xdr:to>
    <xdr:cxnSp macro="">
      <xdr:nvCxnSpPr>
        <xdr:cNvPr id="191" name="直線コネクタ 190"/>
        <xdr:cNvCxnSpPr/>
      </xdr:nvCxnSpPr>
      <xdr:spPr>
        <a:xfrm flipV="1">
          <a:off x="2019300" y="11044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2" name="楕円 191"/>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64</xdr:row>
      <xdr:rowOff>130628</xdr:rowOff>
    </xdr:to>
    <xdr:cxnSp macro="">
      <xdr:nvCxnSpPr>
        <xdr:cNvPr id="193" name="直線コネクタ 192"/>
        <xdr:cNvCxnSpPr/>
      </xdr:nvCxnSpPr>
      <xdr:spPr>
        <a:xfrm>
          <a:off x="1130300" y="10468247"/>
          <a:ext cx="889000" cy="6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4"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5"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6"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97"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8" name="n_1mainValue【橋りょう・トンネ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113773</xdr:rowOff>
    </xdr:from>
    <xdr:ext cx="405111" cy="259045"/>
    <xdr:sp macro="" textlink="">
      <xdr:nvSpPr>
        <xdr:cNvPr id="199" name="n_2mainValue【橋りょう・トンネル】&#10;有形固定資産減価償却率"/>
        <xdr:cNvSpPr txBox="1"/>
      </xdr:nvSpPr>
      <xdr:spPr>
        <a:xfrm>
          <a:off x="27057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0" name="n_3mainValue【橋りょう・トンネ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1" name="n_4main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1" name="テキスト ボックス 22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5" name="直線コネクタ 224"/>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6"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27" name="直線コネクタ 226"/>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28"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29" name="直線コネクタ 228"/>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0"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1" name="フローチャート: 判断 230"/>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2" name="フローチャート: 判断 231"/>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3" name="フローチャート: 判断 232"/>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4" name="フローチャート: 判断 233"/>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5" name="フローチャート: 判断 234"/>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22213</xdr:rowOff>
    </xdr:from>
    <xdr:to>
      <xdr:col>55</xdr:col>
      <xdr:colOff>50800</xdr:colOff>
      <xdr:row>64</xdr:row>
      <xdr:rowOff>123813</xdr:rowOff>
    </xdr:to>
    <xdr:sp macro="" textlink="">
      <xdr:nvSpPr>
        <xdr:cNvPr id="241" name="楕円 240"/>
        <xdr:cNvSpPr/>
      </xdr:nvSpPr>
      <xdr:spPr>
        <a:xfrm>
          <a:off x="10426700" y="109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108590</xdr:rowOff>
    </xdr:from>
    <xdr:ext cx="469744" cy="259045"/>
    <xdr:sp macro="" textlink="">
      <xdr:nvSpPr>
        <xdr:cNvPr id="242" name="【橋りょう・トンネル】&#10;一人当たり有形固定資産（償却資産）額該当値テキスト"/>
        <xdr:cNvSpPr txBox="1"/>
      </xdr:nvSpPr>
      <xdr:spPr>
        <a:xfrm>
          <a:off x="10515600" y="1090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23654</xdr:rowOff>
    </xdr:from>
    <xdr:to>
      <xdr:col>50</xdr:col>
      <xdr:colOff>165100</xdr:colOff>
      <xdr:row>64</xdr:row>
      <xdr:rowOff>125254</xdr:rowOff>
    </xdr:to>
    <xdr:sp macro="" textlink="">
      <xdr:nvSpPr>
        <xdr:cNvPr id="243" name="楕円 242"/>
        <xdr:cNvSpPr/>
      </xdr:nvSpPr>
      <xdr:spPr>
        <a:xfrm>
          <a:off x="9588500" y="109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73013</xdr:rowOff>
    </xdr:from>
    <xdr:to>
      <xdr:col>55</xdr:col>
      <xdr:colOff>0</xdr:colOff>
      <xdr:row>64</xdr:row>
      <xdr:rowOff>74454</xdr:rowOff>
    </xdr:to>
    <xdr:cxnSp macro="">
      <xdr:nvCxnSpPr>
        <xdr:cNvPr id="244" name="直線コネクタ 243"/>
        <xdr:cNvCxnSpPr/>
      </xdr:nvCxnSpPr>
      <xdr:spPr>
        <a:xfrm flipV="1">
          <a:off x="9639300" y="11045813"/>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23590</xdr:rowOff>
    </xdr:from>
    <xdr:to>
      <xdr:col>46</xdr:col>
      <xdr:colOff>38100</xdr:colOff>
      <xdr:row>64</xdr:row>
      <xdr:rowOff>125190</xdr:rowOff>
    </xdr:to>
    <xdr:sp macro="" textlink="">
      <xdr:nvSpPr>
        <xdr:cNvPr id="245" name="楕円 244"/>
        <xdr:cNvSpPr/>
      </xdr:nvSpPr>
      <xdr:spPr>
        <a:xfrm>
          <a:off x="8699500" y="109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74390</xdr:rowOff>
    </xdr:from>
    <xdr:to>
      <xdr:col>50</xdr:col>
      <xdr:colOff>114300</xdr:colOff>
      <xdr:row>64</xdr:row>
      <xdr:rowOff>74454</xdr:rowOff>
    </xdr:to>
    <xdr:cxnSp macro="">
      <xdr:nvCxnSpPr>
        <xdr:cNvPr id="246" name="直線コネクタ 245"/>
        <xdr:cNvCxnSpPr/>
      </xdr:nvCxnSpPr>
      <xdr:spPr>
        <a:xfrm>
          <a:off x="8750300" y="1104719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23650</xdr:rowOff>
    </xdr:from>
    <xdr:to>
      <xdr:col>41</xdr:col>
      <xdr:colOff>101600</xdr:colOff>
      <xdr:row>64</xdr:row>
      <xdr:rowOff>125250</xdr:rowOff>
    </xdr:to>
    <xdr:sp macro="" textlink="">
      <xdr:nvSpPr>
        <xdr:cNvPr id="247" name="楕円 246"/>
        <xdr:cNvSpPr/>
      </xdr:nvSpPr>
      <xdr:spPr>
        <a:xfrm>
          <a:off x="7810500" y="10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74390</xdr:rowOff>
    </xdr:from>
    <xdr:to>
      <xdr:col>45</xdr:col>
      <xdr:colOff>177800</xdr:colOff>
      <xdr:row>64</xdr:row>
      <xdr:rowOff>74450</xdr:rowOff>
    </xdr:to>
    <xdr:cxnSp macro="">
      <xdr:nvCxnSpPr>
        <xdr:cNvPr id="248" name="直線コネクタ 247"/>
        <xdr:cNvCxnSpPr/>
      </xdr:nvCxnSpPr>
      <xdr:spPr>
        <a:xfrm flipV="1">
          <a:off x="7861300" y="1104719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22327</xdr:rowOff>
    </xdr:from>
    <xdr:to>
      <xdr:col>36</xdr:col>
      <xdr:colOff>165100</xdr:colOff>
      <xdr:row>64</xdr:row>
      <xdr:rowOff>123927</xdr:rowOff>
    </xdr:to>
    <xdr:sp macro="" textlink="">
      <xdr:nvSpPr>
        <xdr:cNvPr id="249" name="楕円 248"/>
        <xdr:cNvSpPr/>
      </xdr:nvSpPr>
      <xdr:spPr>
        <a:xfrm>
          <a:off x="6921500" y="109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73127</xdr:rowOff>
    </xdr:from>
    <xdr:to>
      <xdr:col>41</xdr:col>
      <xdr:colOff>50800</xdr:colOff>
      <xdr:row>64</xdr:row>
      <xdr:rowOff>74450</xdr:rowOff>
    </xdr:to>
    <xdr:cxnSp macro="">
      <xdr:nvCxnSpPr>
        <xdr:cNvPr id="250" name="直線コネクタ 249"/>
        <xdr:cNvCxnSpPr/>
      </xdr:nvCxnSpPr>
      <xdr:spPr>
        <a:xfrm>
          <a:off x="6972300" y="11045927"/>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1"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2"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3"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4"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116381</xdr:rowOff>
    </xdr:from>
    <xdr:ext cx="469744" cy="259045"/>
    <xdr:sp macro="" textlink="">
      <xdr:nvSpPr>
        <xdr:cNvPr id="255" name="n_1mainValue【橋りょう・トンネル】&#10;一人当たり有形固定資産（償却資産）額"/>
        <xdr:cNvSpPr txBox="1"/>
      </xdr:nvSpPr>
      <xdr:spPr>
        <a:xfrm>
          <a:off x="9391728" y="1108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116317</xdr:rowOff>
    </xdr:from>
    <xdr:ext cx="469744" cy="259045"/>
    <xdr:sp macro="" textlink="">
      <xdr:nvSpPr>
        <xdr:cNvPr id="256" name="n_2mainValue【橋りょう・トンネル】&#10;一人当たり有形固定資産（償却資産）額"/>
        <xdr:cNvSpPr txBox="1"/>
      </xdr:nvSpPr>
      <xdr:spPr>
        <a:xfrm>
          <a:off x="8515428" y="1108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116377</xdr:rowOff>
    </xdr:from>
    <xdr:ext cx="469744" cy="259045"/>
    <xdr:sp macro="" textlink="">
      <xdr:nvSpPr>
        <xdr:cNvPr id="257" name="n_3mainValue【橋りょう・トンネル】&#10;一人当たり有形固定資産（償却資産）額"/>
        <xdr:cNvSpPr txBox="1"/>
      </xdr:nvSpPr>
      <xdr:spPr>
        <a:xfrm>
          <a:off x="7626428" y="110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115054</xdr:rowOff>
    </xdr:from>
    <xdr:ext cx="469744" cy="259045"/>
    <xdr:sp macro="" textlink="">
      <xdr:nvSpPr>
        <xdr:cNvPr id="258" name="n_4mainValue【橋りょう・トンネル】&#10;一人当たり有形固定資産（償却資産）額"/>
        <xdr:cNvSpPr txBox="1"/>
      </xdr:nvSpPr>
      <xdr:spPr>
        <a:xfrm>
          <a:off x="6737428" y="110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3" name="直線コネクタ 282"/>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6"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87" name="直線コネクタ 286"/>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8"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9" name="フローチャート: 判断 288"/>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0" name="フローチャート: 判断 289"/>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1" name="フローチャート: 判断 29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2" name="フローチャート: 判断 291"/>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3" name="フローチャート: 判断 292"/>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5" name="楕円 304"/>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6" name="直線コネクタ 305"/>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7" name="楕円 306"/>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8" name="直線コネクタ 307"/>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9"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0"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1"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2"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4"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5"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6"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0" name="直線コネクタ 339"/>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1"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2" name="直線コネクタ 341"/>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3"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4" name="直線コネクタ 343"/>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5"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6" name="フローチャート: 判断 345"/>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47" name="フローチャート: 判断 346"/>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48" name="フローチャート: 判断 347"/>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49" name="フローチャート: 判断 348"/>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0" name="フローチャート: 判断 349"/>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56" name="楕円 355"/>
        <xdr:cNvSpPr/>
      </xdr:nvSpPr>
      <xdr:spPr>
        <a:xfrm>
          <a:off x="10426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105681</xdr:rowOff>
    </xdr:from>
    <xdr:ext cx="469744" cy="259045"/>
    <xdr:sp macro="" textlink="">
      <xdr:nvSpPr>
        <xdr:cNvPr id="357" name="【公営住宅】&#10;一人当たり面積該当値テキスト"/>
        <xdr:cNvSpPr txBox="1"/>
      </xdr:nvSpPr>
      <xdr:spPr>
        <a:xfrm>
          <a:off x="10515600" y="146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7683</xdr:rowOff>
    </xdr:from>
    <xdr:to>
      <xdr:col>50</xdr:col>
      <xdr:colOff>165100</xdr:colOff>
      <xdr:row>86</xdr:row>
      <xdr:rowOff>109283</xdr:rowOff>
    </xdr:to>
    <xdr:sp macro="" textlink="">
      <xdr:nvSpPr>
        <xdr:cNvPr id="358" name="楕円 357"/>
        <xdr:cNvSpPr/>
      </xdr:nvSpPr>
      <xdr:spPr>
        <a:xfrm>
          <a:off x="9588500" y="147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58483</xdr:rowOff>
    </xdr:from>
    <xdr:to>
      <xdr:col>55</xdr:col>
      <xdr:colOff>0</xdr:colOff>
      <xdr:row>86</xdr:row>
      <xdr:rowOff>70104</xdr:rowOff>
    </xdr:to>
    <xdr:cxnSp macro="">
      <xdr:nvCxnSpPr>
        <xdr:cNvPr id="359" name="直線コネクタ 358"/>
        <xdr:cNvCxnSpPr/>
      </xdr:nvCxnSpPr>
      <xdr:spPr>
        <a:xfrm>
          <a:off x="9639300" y="14803183"/>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3874</xdr:rowOff>
    </xdr:from>
    <xdr:to>
      <xdr:col>46</xdr:col>
      <xdr:colOff>38100</xdr:colOff>
      <xdr:row>86</xdr:row>
      <xdr:rowOff>105474</xdr:rowOff>
    </xdr:to>
    <xdr:sp macro="" textlink="">
      <xdr:nvSpPr>
        <xdr:cNvPr id="360" name="楕円 359"/>
        <xdr:cNvSpPr/>
      </xdr:nvSpPr>
      <xdr:spPr>
        <a:xfrm>
          <a:off x="8699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54674</xdr:rowOff>
    </xdr:from>
    <xdr:to>
      <xdr:col>50</xdr:col>
      <xdr:colOff>114300</xdr:colOff>
      <xdr:row>86</xdr:row>
      <xdr:rowOff>58483</xdr:rowOff>
    </xdr:to>
    <xdr:cxnSp macro="">
      <xdr:nvCxnSpPr>
        <xdr:cNvPr id="361" name="直線コネクタ 360"/>
        <xdr:cNvCxnSpPr/>
      </xdr:nvCxnSpPr>
      <xdr:spPr>
        <a:xfrm>
          <a:off x="8750300" y="1479937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xdr:rowOff>
    </xdr:from>
    <xdr:to>
      <xdr:col>41</xdr:col>
      <xdr:colOff>101600</xdr:colOff>
      <xdr:row>86</xdr:row>
      <xdr:rowOff>105283</xdr:rowOff>
    </xdr:to>
    <xdr:sp macro="" textlink="">
      <xdr:nvSpPr>
        <xdr:cNvPr id="362" name="楕円 361"/>
        <xdr:cNvSpPr/>
      </xdr:nvSpPr>
      <xdr:spPr>
        <a:xfrm>
          <a:off x="7810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54483</xdr:rowOff>
    </xdr:from>
    <xdr:to>
      <xdr:col>45</xdr:col>
      <xdr:colOff>177800</xdr:colOff>
      <xdr:row>86</xdr:row>
      <xdr:rowOff>54674</xdr:rowOff>
    </xdr:to>
    <xdr:cxnSp macro="">
      <xdr:nvCxnSpPr>
        <xdr:cNvPr id="363" name="直線コネクタ 362"/>
        <xdr:cNvCxnSpPr/>
      </xdr:nvCxnSpPr>
      <xdr:spPr>
        <a:xfrm>
          <a:off x="7861300" y="147991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4"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65"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66"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67"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100410</xdr:rowOff>
    </xdr:from>
    <xdr:ext cx="469744" cy="259045"/>
    <xdr:sp macro="" textlink="">
      <xdr:nvSpPr>
        <xdr:cNvPr id="368" name="n_1mainValue【公営住宅】&#10;一人当たり面積"/>
        <xdr:cNvSpPr txBox="1"/>
      </xdr:nvSpPr>
      <xdr:spPr>
        <a:xfrm>
          <a:off x="9391727" y="1484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96601</xdr:rowOff>
    </xdr:from>
    <xdr:ext cx="469744" cy="259045"/>
    <xdr:sp macro="" textlink="">
      <xdr:nvSpPr>
        <xdr:cNvPr id="369" name="n_2mainValue【公営住宅】&#10;一人当たり面積"/>
        <xdr:cNvSpPr txBox="1"/>
      </xdr:nvSpPr>
      <xdr:spPr>
        <a:xfrm>
          <a:off x="8515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96410</xdr:rowOff>
    </xdr:from>
    <xdr:ext cx="469744" cy="259045"/>
    <xdr:sp macro="" textlink="">
      <xdr:nvSpPr>
        <xdr:cNvPr id="370" name="n_3mainValue【公営住宅】&#10;一人当たり面積"/>
        <xdr:cNvSpPr txBox="1"/>
      </xdr:nvSpPr>
      <xdr:spPr>
        <a:xfrm>
          <a:off x="7626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2" name="直線コネクタ 411"/>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4" name="直線コネクタ 4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15"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6" name="直線コネクタ 41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7"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8" name="フローチャート: 判断 417"/>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19" name="フローチャート: 判断 418"/>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0" name="フローチャート: 判断 419"/>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1" name="フローチャート: 判断 420"/>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2" name="フローチャート: 判断 421"/>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28" name="楕円 427"/>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29" name="【認定こども園・幼稚園・保育所】&#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0" name="楕円 429"/>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139881</xdr:rowOff>
    </xdr:to>
    <xdr:cxnSp macro="">
      <xdr:nvCxnSpPr>
        <xdr:cNvPr id="431" name="直線コネクタ 430"/>
        <xdr:cNvCxnSpPr/>
      </xdr:nvCxnSpPr>
      <xdr:spPr>
        <a:xfrm>
          <a:off x="15481300" y="64378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432" name="楕円 431"/>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39</xdr:row>
      <xdr:rowOff>1088</xdr:rowOff>
    </xdr:to>
    <xdr:cxnSp macro="">
      <xdr:nvCxnSpPr>
        <xdr:cNvPr id="433" name="直線コネクタ 432"/>
        <xdr:cNvCxnSpPr/>
      </xdr:nvCxnSpPr>
      <xdr:spPr>
        <a:xfrm flipV="1">
          <a:off x="14592300" y="6437811"/>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34" name="楕円 433"/>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1088</xdr:rowOff>
    </xdr:to>
    <xdr:cxnSp macro="">
      <xdr:nvCxnSpPr>
        <xdr:cNvPr id="435" name="直線コネクタ 434"/>
        <xdr:cNvCxnSpPr/>
      </xdr:nvCxnSpPr>
      <xdr:spPr>
        <a:xfrm>
          <a:off x="13703300" y="66468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36" name="楕円 435"/>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131717</xdr:rowOff>
    </xdr:to>
    <xdr:cxnSp macro="">
      <xdr:nvCxnSpPr>
        <xdr:cNvPr id="437" name="直線コネクタ 436"/>
        <xdr:cNvCxnSpPr/>
      </xdr:nvCxnSpPr>
      <xdr:spPr>
        <a:xfrm>
          <a:off x="12814300" y="653741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38"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39"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0"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1"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42" name="n_1main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443" name="n_2mainValue【認定こども園・幼稚園・保育所】&#10;有形固定資産減価償却率"/>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44" name="n_3mainValue【認定こども園・幼稚園・保育所】&#10;有形固定資産減価償却率"/>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45" name="n_4mainValue【認定こども園・幼稚園・保育所】&#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67" name="直線コネクタ 466"/>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68"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69" name="直線コネクタ 468"/>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0"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1" name="直線コネクタ 470"/>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2"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3" name="フローチャート: 判断 472"/>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4" name="フローチャート: 判断 473"/>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75" name="フローチャート: 判断 474"/>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77" name="フローチャート: 判断 476"/>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483" name="楕円 482"/>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484"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85" name="楕円 484"/>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3048</xdr:rowOff>
    </xdr:to>
    <xdr:cxnSp macro="">
      <xdr:nvCxnSpPr>
        <xdr:cNvPr id="486" name="直線コネクタ 485"/>
        <xdr:cNvCxnSpPr/>
      </xdr:nvCxnSpPr>
      <xdr:spPr>
        <a:xfrm>
          <a:off x="21323300" y="703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87" name="楕円 486"/>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21336</xdr:rowOff>
    </xdr:to>
    <xdr:cxnSp macro="">
      <xdr:nvCxnSpPr>
        <xdr:cNvPr id="488" name="直線コネクタ 487"/>
        <xdr:cNvCxnSpPr/>
      </xdr:nvCxnSpPr>
      <xdr:spPr>
        <a:xfrm flipV="1">
          <a:off x="20434300" y="70324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489" name="楕円 488"/>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21336</xdr:rowOff>
    </xdr:to>
    <xdr:cxnSp macro="">
      <xdr:nvCxnSpPr>
        <xdr:cNvPr id="490" name="直線コネクタ 489"/>
        <xdr:cNvCxnSpPr/>
      </xdr:nvCxnSpPr>
      <xdr:spPr>
        <a:xfrm>
          <a:off x="19545300" y="705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1"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492"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3"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494"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495"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496"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497"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0" name="テキスト ボックス 50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0" name="テキスト ボックス 5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22" name="直線コネクタ 521"/>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23"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24" name="直線コネクタ 523"/>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5"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26" name="直線コネクタ 525"/>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27"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28" name="フローチャート: 判断 527"/>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29" name="フローチャート: 判断 528"/>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0" name="フローチャート: 判断 52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31" name="フローチャート: 判断 530"/>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32" name="フローチャート: 判断 531"/>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楕円 537"/>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36847</xdr:rowOff>
    </xdr:from>
    <xdr:ext cx="405111" cy="259045"/>
    <xdr:sp macro="" textlink="">
      <xdr:nvSpPr>
        <xdr:cNvPr id="539" name="【学校施設】&#10;有形固定資産減価償却率該当値テキスト"/>
        <xdr:cNvSpPr txBox="1"/>
      </xdr:nvSpPr>
      <xdr:spPr>
        <a:xfrm>
          <a:off x="16357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40" name="楕円 539"/>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64770</xdr:rowOff>
    </xdr:to>
    <xdr:cxnSp macro="">
      <xdr:nvCxnSpPr>
        <xdr:cNvPr id="541" name="直線コネクタ 540"/>
        <xdr:cNvCxnSpPr/>
      </xdr:nvCxnSpPr>
      <xdr:spPr>
        <a:xfrm>
          <a:off x="15481300" y="10311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42" name="楕円 541"/>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24765</xdr:rowOff>
    </xdr:to>
    <xdr:cxnSp macro="">
      <xdr:nvCxnSpPr>
        <xdr:cNvPr id="543" name="直線コネクタ 542"/>
        <xdr:cNvCxnSpPr/>
      </xdr:nvCxnSpPr>
      <xdr:spPr>
        <a:xfrm>
          <a:off x="14592300" y="103022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楕円 543"/>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15240</xdr:rowOff>
    </xdr:to>
    <xdr:cxnSp macro="">
      <xdr:nvCxnSpPr>
        <xdr:cNvPr id="545" name="直線コネクタ 544"/>
        <xdr:cNvCxnSpPr/>
      </xdr:nvCxnSpPr>
      <xdr:spPr>
        <a:xfrm>
          <a:off x="13703300" y="1029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46" name="楕円 545"/>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3810</xdr:rowOff>
    </xdr:to>
    <xdr:cxnSp macro="">
      <xdr:nvCxnSpPr>
        <xdr:cNvPr id="547" name="直線コネクタ 546"/>
        <xdr:cNvCxnSpPr/>
      </xdr:nvCxnSpPr>
      <xdr:spPr>
        <a:xfrm>
          <a:off x="12814300" y="1027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48"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49"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0"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51"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66692</xdr:rowOff>
    </xdr:from>
    <xdr:ext cx="405111" cy="259045"/>
    <xdr:sp macro="" textlink="">
      <xdr:nvSpPr>
        <xdr:cNvPr id="552" name="n_1mainValue【学校施設】&#10;有形固定資産減価償却率"/>
        <xdr:cNvSpPr txBox="1"/>
      </xdr:nvSpPr>
      <xdr:spPr>
        <a:xfrm>
          <a:off x="15266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53" name="n_2mainValue【学校施設】&#10;有形固定資産減価償却率"/>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54" name="n_3main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55" name="n_4main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0" name="直線コネクタ 579"/>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81"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82" name="直線コネクタ 581"/>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3"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84" name="直線コネクタ 583"/>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5"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6" name="フローチャート: 判断 585"/>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87" name="フローチャート: 判断 586"/>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88" name="フローチャート: 判断 587"/>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89" name="フローチャート: 判断 588"/>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0" name="フローチャート: 判断 589"/>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105029</xdr:rowOff>
    </xdr:from>
    <xdr:to>
      <xdr:col>116</xdr:col>
      <xdr:colOff>114300</xdr:colOff>
      <xdr:row>64</xdr:row>
      <xdr:rowOff>35179</xdr:rowOff>
    </xdr:to>
    <xdr:sp macro="" textlink="">
      <xdr:nvSpPr>
        <xdr:cNvPr id="596" name="楕円 595"/>
        <xdr:cNvSpPr/>
      </xdr:nvSpPr>
      <xdr:spPr>
        <a:xfrm>
          <a:off x="22110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19956</xdr:rowOff>
    </xdr:from>
    <xdr:ext cx="469744" cy="259045"/>
    <xdr:sp macro="" textlink="">
      <xdr:nvSpPr>
        <xdr:cNvPr id="597" name="【学校施設】&#10;一人当たり面積該当値テキスト"/>
        <xdr:cNvSpPr txBox="1"/>
      </xdr:nvSpPr>
      <xdr:spPr>
        <a:xfrm>
          <a:off x="22199600" y="1082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104648</xdr:rowOff>
    </xdr:from>
    <xdr:to>
      <xdr:col>112</xdr:col>
      <xdr:colOff>38100</xdr:colOff>
      <xdr:row>64</xdr:row>
      <xdr:rowOff>34798</xdr:rowOff>
    </xdr:to>
    <xdr:sp macro="" textlink="">
      <xdr:nvSpPr>
        <xdr:cNvPr id="598" name="楕円 597"/>
        <xdr:cNvSpPr/>
      </xdr:nvSpPr>
      <xdr:spPr>
        <a:xfrm>
          <a:off x="21272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155448</xdr:rowOff>
    </xdr:from>
    <xdr:to>
      <xdr:col>116</xdr:col>
      <xdr:colOff>63500</xdr:colOff>
      <xdr:row>63</xdr:row>
      <xdr:rowOff>155829</xdr:rowOff>
    </xdr:to>
    <xdr:cxnSp macro="">
      <xdr:nvCxnSpPr>
        <xdr:cNvPr id="599" name="直線コネクタ 598"/>
        <xdr:cNvCxnSpPr/>
      </xdr:nvCxnSpPr>
      <xdr:spPr>
        <a:xfrm>
          <a:off x="21323300" y="1095679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105029</xdr:rowOff>
    </xdr:from>
    <xdr:to>
      <xdr:col>107</xdr:col>
      <xdr:colOff>101600</xdr:colOff>
      <xdr:row>64</xdr:row>
      <xdr:rowOff>35179</xdr:rowOff>
    </xdr:to>
    <xdr:sp macro="" textlink="">
      <xdr:nvSpPr>
        <xdr:cNvPr id="600" name="楕円 599"/>
        <xdr:cNvSpPr/>
      </xdr:nvSpPr>
      <xdr:spPr>
        <a:xfrm>
          <a:off x="20383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155448</xdr:rowOff>
    </xdr:from>
    <xdr:to>
      <xdr:col>111</xdr:col>
      <xdr:colOff>177800</xdr:colOff>
      <xdr:row>63</xdr:row>
      <xdr:rowOff>155829</xdr:rowOff>
    </xdr:to>
    <xdr:cxnSp macro="">
      <xdr:nvCxnSpPr>
        <xdr:cNvPr id="601" name="直線コネクタ 600"/>
        <xdr:cNvCxnSpPr/>
      </xdr:nvCxnSpPr>
      <xdr:spPr>
        <a:xfrm flipV="1">
          <a:off x="20434300" y="109567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103505</xdr:rowOff>
    </xdr:from>
    <xdr:to>
      <xdr:col>102</xdr:col>
      <xdr:colOff>165100</xdr:colOff>
      <xdr:row>64</xdr:row>
      <xdr:rowOff>33655</xdr:rowOff>
    </xdr:to>
    <xdr:sp macro="" textlink="">
      <xdr:nvSpPr>
        <xdr:cNvPr id="602" name="楕円 601"/>
        <xdr:cNvSpPr/>
      </xdr:nvSpPr>
      <xdr:spPr>
        <a:xfrm>
          <a:off x="19494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154305</xdr:rowOff>
    </xdr:from>
    <xdr:to>
      <xdr:col>107</xdr:col>
      <xdr:colOff>50800</xdr:colOff>
      <xdr:row>63</xdr:row>
      <xdr:rowOff>155829</xdr:rowOff>
    </xdr:to>
    <xdr:cxnSp macro="">
      <xdr:nvCxnSpPr>
        <xdr:cNvPr id="603" name="直線コネクタ 602"/>
        <xdr:cNvCxnSpPr/>
      </xdr:nvCxnSpPr>
      <xdr:spPr>
        <a:xfrm>
          <a:off x="19545300" y="109556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04"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05"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06"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07"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25925</xdr:rowOff>
    </xdr:from>
    <xdr:ext cx="469744" cy="259045"/>
    <xdr:sp macro="" textlink="">
      <xdr:nvSpPr>
        <xdr:cNvPr id="608" name="n_1mainValue【学校施設】&#10;一人当たり面積"/>
        <xdr:cNvSpPr txBox="1"/>
      </xdr:nvSpPr>
      <xdr:spPr>
        <a:xfrm>
          <a:off x="210757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26306</xdr:rowOff>
    </xdr:from>
    <xdr:ext cx="469744" cy="259045"/>
    <xdr:sp macro="" textlink="">
      <xdr:nvSpPr>
        <xdr:cNvPr id="609" name="n_2mainValue【学校施設】&#10;一人当たり面積"/>
        <xdr:cNvSpPr txBox="1"/>
      </xdr:nvSpPr>
      <xdr:spPr>
        <a:xfrm>
          <a:off x="20199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24782</xdr:rowOff>
    </xdr:from>
    <xdr:ext cx="469744" cy="259045"/>
    <xdr:sp macro="" textlink="">
      <xdr:nvSpPr>
        <xdr:cNvPr id="610" name="n_3mainValue【学校施設】&#10;一人当たり面積"/>
        <xdr:cNvSpPr txBox="1"/>
      </xdr:nvSpPr>
      <xdr:spPr>
        <a:xfrm>
          <a:off x="19310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1" name="テキスト ボックス 63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4" name="直線コネクタ 63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6" name="直線コネクタ 63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8" name="直線コネクタ 6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39" name="【児童館】&#10;有形固定資産減価償却率平均値テキスト"/>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40" name="フローチャート: 判断 639"/>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41" name="フローチャート: 判断 640"/>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42" name="フローチャート: 判断 641"/>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43" name="フローチャート: 判断 642"/>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44" name="フローチャート: 判断 643"/>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0" name="楕円 649"/>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51" name="【児童館】&#10;有形固定資産減価償却率該当値テキスト"/>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158766</xdr:rowOff>
    </xdr:from>
    <xdr:ext cx="405111" cy="259045"/>
    <xdr:sp macro="" textlink="">
      <xdr:nvSpPr>
        <xdr:cNvPr id="652"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53"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54"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55"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6" name="テキスト ボックス 67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4" name="テキスト ボックス 68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7" name="直線コネクタ 68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9" name="直線コネクタ 68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1" name="直線コネクタ 69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92"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93" name="フローチャート: 判断 692"/>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94" name="フローチャート: 判断 693"/>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95" name="フローチャート: 判断 694"/>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96" name="フローチャート: 判断 695"/>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97" name="フローチャート: 判断 696"/>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125730</xdr:rowOff>
    </xdr:from>
    <xdr:to>
      <xdr:col>85</xdr:col>
      <xdr:colOff>177800</xdr:colOff>
      <xdr:row>107</xdr:row>
      <xdr:rowOff>55880</xdr:rowOff>
    </xdr:to>
    <xdr:sp macro="" textlink="">
      <xdr:nvSpPr>
        <xdr:cNvPr id="703" name="楕円 702"/>
        <xdr:cNvSpPr/>
      </xdr:nvSpPr>
      <xdr:spPr>
        <a:xfrm>
          <a:off x="16268700" y="182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40657</xdr:rowOff>
    </xdr:from>
    <xdr:ext cx="405111" cy="259045"/>
    <xdr:sp macro="" textlink="">
      <xdr:nvSpPr>
        <xdr:cNvPr id="704" name="【公民館】&#10;有形固定資産減価償却率該当値テキスト"/>
        <xdr:cNvSpPr txBox="1"/>
      </xdr:nvSpPr>
      <xdr:spPr>
        <a:xfrm>
          <a:off x="16357600"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705" name="楕円 704"/>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5080</xdr:rowOff>
    </xdr:from>
    <xdr:to>
      <xdr:col>85</xdr:col>
      <xdr:colOff>127000</xdr:colOff>
      <xdr:row>107</xdr:row>
      <xdr:rowOff>15239</xdr:rowOff>
    </xdr:to>
    <xdr:cxnSp macro="">
      <xdr:nvCxnSpPr>
        <xdr:cNvPr id="706" name="直線コネクタ 705"/>
        <xdr:cNvCxnSpPr/>
      </xdr:nvCxnSpPr>
      <xdr:spPr>
        <a:xfrm flipV="1">
          <a:off x="15481300" y="183502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119380</xdr:rowOff>
    </xdr:from>
    <xdr:to>
      <xdr:col>76</xdr:col>
      <xdr:colOff>165100</xdr:colOff>
      <xdr:row>107</xdr:row>
      <xdr:rowOff>49530</xdr:rowOff>
    </xdr:to>
    <xdr:sp macro="" textlink="">
      <xdr:nvSpPr>
        <xdr:cNvPr id="707" name="楕円 706"/>
        <xdr:cNvSpPr/>
      </xdr:nvSpPr>
      <xdr:spPr>
        <a:xfrm>
          <a:off x="14541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170180</xdr:rowOff>
    </xdr:from>
    <xdr:to>
      <xdr:col>81</xdr:col>
      <xdr:colOff>50800</xdr:colOff>
      <xdr:row>107</xdr:row>
      <xdr:rowOff>15239</xdr:rowOff>
    </xdr:to>
    <xdr:cxnSp macro="">
      <xdr:nvCxnSpPr>
        <xdr:cNvPr id="708" name="直線コネクタ 707"/>
        <xdr:cNvCxnSpPr/>
      </xdr:nvCxnSpPr>
      <xdr:spPr>
        <a:xfrm>
          <a:off x="14592300" y="183438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102870</xdr:rowOff>
    </xdr:from>
    <xdr:to>
      <xdr:col>72</xdr:col>
      <xdr:colOff>38100</xdr:colOff>
      <xdr:row>107</xdr:row>
      <xdr:rowOff>33020</xdr:rowOff>
    </xdr:to>
    <xdr:sp macro="" textlink="">
      <xdr:nvSpPr>
        <xdr:cNvPr id="709" name="楕円 708"/>
        <xdr:cNvSpPr/>
      </xdr:nvSpPr>
      <xdr:spPr>
        <a:xfrm>
          <a:off x="13652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153670</xdr:rowOff>
    </xdr:from>
    <xdr:to>
      <xdr:col>76</xdr:col>
      <xdr:colOff>114300</xdr:colOff>
      <xdr:row>106</xdr:row>
      <xdr:rowOff>170180</xdr:rowOff>
    </xdr:to>
    <xdr:cxnSp macro="">
      <xdr:nvCxnSpPr>
        <xdr:cNvPr id="710" name="直線コネクタ 709"/>
        <xdr:cNvCxnSpPr/>
      </xdr:nvCxnSpPr>
      <xdr:spPr>
        <a:xfrm>
          <a:off x="13703300" y="183273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711" name="楕円 710"/>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153670</xdr:rowOff>
    </xdr:to>
    <xdr:cxnSp macro="">
      <xdr:nvCxnSpPr>
        <xdr:cNvPr id="712" name="直線コネクタ 711"/>
        <xdr:cNvCxnSpPr/>
      </xdr:nvCxnSpPr>
      <xdr:spPr>
        <a:xfrm>
          <a:off x="12814300" y="18177511"/>
          <a:ext cx="889000" cy="1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13"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14"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15"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16"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57166</xdr:rowOff>
    </xdr:from>
    <xdr:ext cx="405111" cy="259045"/>
    <xdr:sp macro="" textlink="">
      <xdr:nvSpPr>
        <xdr:cNvPr id="717" name="n_1mainValue【公民館】&#10;有形固定資産減価償却率"/>
        <xdr:cNvSpPr txBox="1"/>
      </xdr:nvSpPr>
      <xdr:spPr>
        <a:xfrm>
          <a:off x="152660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40657</xdr:rowOff>
    </xdr:from>
    <xdr:ext cx="405111" cy="259045"/>
    <xdr:sp macro="" textlink="">
      <xdr:nvSpPr>
        <xdr:cNvPr id="718" name="n_2mainValue【公民館】&#10;有形固定資産減価償却率"/>
        <xdr:cNvSpPr txBox="1"/>
      </xdr:nvSpPr>
      <xdr:spPr>
        <a:xfrm>
          <a:off x="1438974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24147</xdr:rowOff>
    </xdr:from>
    <xdr:ext cx="405111" cy="259045"/>
    <xdr:sp macro="" textlink="">
      <xdr:nvSpPr>
        <xdr:cNvPr id="719" name="n_3mainValue【公民館】&#10;有形固定資産減価償却率"/>
        <xdr:cNvSpPr txBox="1"/>
      </xdr:nvSpPr>
      <xdr:spPr>
        <a:xfrm>
          <a:off x="13500744"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720" name="n_4mainValue【公民館】&#10;有形固定資産減価償却率"/>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44" name="直線コネクタ 743"/>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4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46" name="直線コネクタ 74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47"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48" name="直線コネクタ 747"/>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49"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50" name="フローチャート: 判断 749"/>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51" name="フローチャート: 判断 750"/>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52" name="フローチャート: 判断 751"/>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53" name="フローチャート: 判断 752"/>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54" name="フローチャート: 判断 753"/>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140970</xdr:rowOff>
    </xdr:from>
    <xdr:to>
      <xdr:col>116</xdr:col>
      <xdr:colOff>114300</xdr:colOff>
      <xdr:row>108</xdr:row>
      <xdr:rowOff>71120</xdr:rowOff>
    </xdr:to>
    <xdr:sp macro="" textlink="">
      <xdr:nvSpPr>
        <xdr:cNvPr id="760" name="楕円 759"/>
        <xdr:cNvSpPr/>
      </xdr:nvSpPr>
      <xdr:spPr>
        <a:xfrm>
          <a:off x="221107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55897</xdr:rowOff>
    </xdr:from>
    <xdr:ext cx="469744" cy="259045"/>
    <xdr:sp macro="" textlink="">
      <xdr:nvSpPr>
        <xdr:cNvPr id="761" name="【公民館】&#10;一人当たり面積該当値テキスト"/>
        <xdr:cNvSpPr txBox="1"/>
      </xdr:nvSpPr>
      <xdr:spPr>
        <a:xfrm>
          <a:off x="22199600"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140970</xdr:rowOff>
    </xdr:from>
    <xdr:to>
      <xdr:col>112</xdr:col>
      <xdr:colOff>38100</xdr:colOff>
      <xdr:row>108</xdr:row>
      <xdr:rowOff>71120</xdr:rowOff>
    </xdr:to>
    <xdr:sp macro="" textlink="">
      <xdr:nvSpPr>
        <xdr:cNvPr id="762" name="楕円 761"/>
        <xdr:cNvSpPr/>
      </xdr:nvSpPr>
      <xdr:spPr>
        <a:xfrm>
          <a:off x="21272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20320</xdr:rowOff>
    </xdr:from>
    <xdr:to>
      <xdr:col>116</xdr:col>
      <xdr:colOff>63500</xdr:colOff>
      <xdr:row>108</xdr:row>
      <xdr:rowOff>20320</xdr:rowOff>
    </xdr:to>
    <xdr:cxnSp macro="">
      <xdr:nvCxnSpPr>
        <xdr:cNvPr id="763" name="直線コネクタ 762"/>
        <xdr:cNvCxnSpPr/>
      </xdr:nvCxnSpPr>
      <xdr:spPr>
        <a:xfrm>
          <a:off x="21323300" y="1853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140970</xdr:rowOff>
    </xdr:from>
    <xdr:to>
      <xdr:col>107</xdr:col>
      <xdr:colOff>101600</xdr:colOff>
      <xdr:row>108</xdr:row>
      <xdr:rowOff>71120</xdr:rowOff>
    </xdr:to>
    <xdr:sp macro="" textlink="">
      <xdr:nvSpPr>
        <xdr:cNvPr id="764" name="楕円 763"/>
        <xdr:cNvSpPr/>
      </xdr:nvSpPr>
      <xdr:spPr>
        <a:xfrm>
          <a:off x="20383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20320</xdr:rowOff>
    </xdr:from>
    <xdr:to>
      <xdr:col>111</xdr:col>
      <xdr:colOff>177800</xdr:colOff>
      <xdr:row>108</xdr:row>
      <xdr:rowOff>20320</xdr:rowOff>
    </xdr:to>
    <xdr:cxnSp macro="">
      <xdr:nvCxnSpPr>
        <xdr:cNvPr id="765" name="直線コネクタ 764"/>
        <xdr:cNvCxnSpPr/>
      </xdr:nvCxnSpPr>
      <xdr:spPr>
        <a:xfrm>
          <a:off x="20434300" y="185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140970</xdr:rowOff>
    </xdr:from>
    <xdr:to>
      <xdr:col>102</xdr:col>
      <xdr:colOff>165100</xdr:colOff>
      <xdr:row>108</xdr:row>
      <xdr:rowOff>71120</xdr:rowOff>
    </xdr:to>
    <xdr:sp macro="" textlink="">
      <xdr:nvSpPr>
        <xdr:cNvPr id="766" name="楕円 765"/>
        <xdr:cNvSpPr/>
      </xdr:nvSpPr>
      <xdr:spPr>
        <a:xfrm>
          <a:off x="19494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20320</xdr:rowOff>
    </xdr:from>
    <xdr:to>
      <xdr:col>107</xdr:col>
      <xdr:colOff>50800</xdr:colOff>
      <xdr:row>108</xdr:row>
      <xdr:rowOff>20320</xdr:rowOff>
    </xdr:to>
    <xdr:cxnSp macro="">
      <xdr:nvCxnSpPr>
        <xdr:cNvPr id="767" name="直線コネクタ 766"/>
        <xdr:cNvCxnSpPr/>
      </xdr:nvCxnSpPr>
      <xdr:spPr>
        <a:xfrm>
          <a:off x="19545300" y="185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68"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69"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70"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71"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62247</xdr:rowOff>
    </xdr:from>
    <xdr:ext cx="469744" cy="259045"/>
    <xdr:sp macro="" textlink="">
      <xdr:nvSpPr>
        <xdr:cNvPr id="772" name="n_1mainValue【公民館】&#10;一人当たり面積"/>
        <xdr:cNvSpPr txBox="1"/>
      </xdr:nvSpPr>
      <xdr:spPr>
        <a:xfrm>
          <a:off x="210757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62247</xdr:rowOff>
    </xdr:from>
    <xdr:ext cx="469744" cy="259045"/>
    <xdr:sp macro="" textlink="">
      <xdr:nvSpPr>
        <xdr:cNvPr id="773" name="n_2mainValue【公民館】&#10;一人当たり面積"/>
        <xdr:cNvSpPr txBox="1"/>
      </xdr:nvSpPr>
      <xdr:spPr>
        <a:xfrm>
          <a:off x="201994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62247</xdr:rowOff>
    </xdr:from>
    <xdr:ext cx="469744" cy="259045"/>
    <xdr:sp macro="" textlink="">
      <xdr:nvSpPr>
        <xdr:cNvPr id="774" name="n_3mainValue【公民館】&#10;一人当たり面積"/>
        <xdr:cNvSpPr txBox="1"/>
      </xdr:nvSpPr>
      <xdr:spPr>
        <a:xfrm>
          <a:off x="193104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の有形固定資産減価償却率が</a:t>
          </a:r>
          <a:r>
            <a:rPr kumimoji="1" lang="en-US" altLang="ja-JP" sz="1100">
              <a:solidFill>
                <a:schemeClr val="dk1"/>
              </a:solidFill>
              <a:effectLst/>
              <a:latin typeface="+mn-lt"/>
              <a:ea typeface="+mn-ea"/>
              <a:cs typeface="+mn-cs"/>
            </a:rPr>
            <a:t>45.3</a:t>
          </a:r>
          <a:r>
            <a:rPr kumimoji="1" lang="ja-JP" altLang="ja-JP" sz="1100">
              <a:solidFill>
                <a:schemeClr val="dk1"/>
              </a:solidFill>
              <a:effectLst/>
              <a:latin typeface="+mn-lt"/>
              <a:ea typeface="+mn-ea"/>
              <a:cs typeface="+mn-cs"/>
            </a:rPr>
            <a:t>％減少し、類似団体平均値を下回ったが、これ</a:t>
          </a:r>
          <a:r>
            <a:rPr kumimoji="1" lang="ja-JP" altLang="en-US" sz="1100">
              <a:solidFill>
                <a:schemeClr val="dk1"/>
              </a:solidFill>
              <a:effectLst/>
              <a:latin typeface="+mn-lt"/>
              <a:ea typeface="+mn-ea"/>
              <a:cs typeface="+mn-cs"/>
            </a:rPr>
            <a:t>は町道</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号線道路改良事業における橋りょう部分の事業開始が</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公営住宅については、有形固定資産減価償却率が示すように老朽化が著しく、入居者のいない建物については順次解体工事を行っているのが現状である。</a:t>
          </a:r>
          <a:endParaRPr lang="ja-JP" altLang="ja-JP" sz="1400">
            <a:effectLst/>
          </a:endParaRPr>
        </a:p>
        <a:p>
          <a:r>
            <a:rPr kumimoji="1" lang="ja-JP" altLang="ja-JP" sz="1100">
              <a:solidFill>
                <a:schemeClr val="dk1"/>
              </a:solidFill>
              <a:effectLst/>
              <a:latin typeface="+mn-lt"/>
              <a:ea typeface="+mn-ea"/>
              <a:cs typeface="+mn-cs"/>
            </a:rPr>
            <a:t>今後も必要な公営住宅戸数を判断しつつ、施設の統廃合を進めるなど、適正管理に努めていく。</a:t>
          </a:r>
          <a:endParaRPr lang="ja-JP" altLang="ja-JP" sz="1400">
            <a:effectLst/>
          </a:endParaRPr>
        </a:p>
        <a:p>
          <a:r>
            <a:rPr kumimoji="1" lang="ja-JP" altLang="ja-JP" sz="1100">
              <a:solidFill>
                <a:schemeClr val="dk1"/>
              </a:solidFill>
              <a:effectLst/>
              <a:latin typeface="+mn-lt"/>
              <a:ea typeface="+mn-ea"/>
              <a:cs typeface="+mn-cs"/>
            </a:rPr>
            <a:t>公民館については、数年後には耐用年数を迎えてしまうものの、公共下水道施設の改修など優先すべき大型事業が直近に控えているため、施設の長寿命化と併せて将来的な改築を見据えた管理計画を立て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12,186
22.99
6,881,517
6,557,225
306,204
3,108,814
3,456,116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90" name="楕円 89"/>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91" name="【体育館・プー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92" name="楕円 91"/>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163285</xdr:rowOff>
    </xdr:to>
    <xdr:cxnSp macro="">
      <xdr:nvCxnSpPr>
        <xdr:cNvPr id="93" name="直線コネクタ 92"/>
        <xdr:cNvCxnSpPr/>
      </xdr:nvCxnSpPr>
      <xdr:spPr>
        <a:xfrm>
          <a:off x="3797300" y="105858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94" name="楕円 93"/>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127363</xdr:rowOff>
    </xdr:to>
    <xdr:cxnSp macro="">
      <xdr:nvCxnSpPr>
        <xdr:cNvPr id="95" name="直線コネクタ 94"/>
        <xdr:cNvCxnSpPr/>
      </xdr:nvCxnSpPr>
      <xdr:spPr>
        <a:xfrm>
          <a:off x="2908300" y="1054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96" name="楕円 95"/>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89807</xdr:rowOff>
    </xdr:to>
    <xdr:cxnSp macro="">
      <xdr:nvCxnSpPr>
        <xdr:cNvPr id="97" name="直線コネクタ 96"/>
        <xdr:cNvCxnSpPr/>
      </xdr:nvCxnSpPr>
      <xdr:spPr>
        <a:xfrm>
          <a:off x="2019300" y="1051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98" name="楕円 97"/>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94706</xdr:rowOff>
    </xdr:to>
    <xdr:cxnSp macro="">
      <xdr:nvCxnSpPr>
        <xdr:cNvPr id="99" name="直線コネクタ 98"/>
        <xdr:cNvCxnSpPr/>
      </xdr:nvCxnSpPr>
      <xdr:spPr>
        <a:xfrm flipV="1">
          <a:off x="1130300" y="105139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04" name="n_1mainValue【体育館・プー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05" name="n_2mainValue【体育館・プー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106" name="n_3mainValue【体育館・プール】&#10;有形固定資産減価償却率"/>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107" name="n_4mainValue【体育館・プール】&#10;有形固定資産減価償却率"/>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158206</xdr:rowOff>
    </xdr:from>
    <xdr:to>
      <xdr:col>55</xdr:col>
      <xdr:colOff>50800</xdr:colOff>
      <xdr:row>62</xdr:row>
      <xdr:rowOff>88356</xdr:rowOff>
    </xdr:to>
    <xdr:sp macro="" textlink="">
      <xdr:nvSpPr>
        <xdr:cNvPr id="149" name="楕円 148"/>
        <xdr:cNvSpPr/>
      </xdr:nvSpPr>
      <xdr:spPr>
        <a:xfrm>
          <a:off x="10426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136633</xdr:rowOff>
    </xdr:from>
    <xdr:ext cx="469744" cy="259045"/>
    <xdr:sp macro="" textlink="">
      <xdr:nvSpPr>
        <xdr:cNvPr id="150" name="【体育館・プール】&#10;一人当たり面積該当値テキスト"/>
        <xdr:cNvSpPr txBox="1"/>
      </xdr:nvSpPr>
      <xdr:spPr>
        <a:xfrm>
          <a:off x="10515600"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158206</xdr:rowOff>
    </xdr:from>
    <xdr:to>
      <xdr:col>50</xdr:col>
      <xdr:colOff>165100</xdr:colOff>
      <xdr:row>62</xdr:row>
      <xdr:rowOff>88356</xdr:rowOff>
    </xdr:to>
    <xdr:sp macro="" textlink="">
      <xdr:nvSpPr>
        <xdr:cNvPr id="151" name="楕円 150"/>
        <xdr:cNvSpPr/>
      </xdr:nvSpPr>
      <xdr:spPr>
        <a:xfrm>
          <a:off x="958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37556</xdr:rowOff>
    </xdr:from>
    <xdr:to>
      <xdr:col>55</xdr:col>
      <xdr:colOff>0</xdr:colOff>
      <xdr:row>62</xdr:row>
      <xdr:rowOff>37556</xdr:rowOff>
    </xdr:to>
    <xdr:cxnSp macro="">
      <xdr:nvCxnSpPr>
        <xdr:cNvPr id="152" name="直線コネクタ 151"/>
        <xdr:cNvCxnSpPr/>
      </xdr:nvCxnSpPr>
      <xdr:spPr>
        <a:xfrm>
          <a:off x="9639300" y="10667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158206</xdr:rowOff>
    </xdr:from>
    <xdr:to>
      <xdr:col>46</xdr:col>
      <xdr:colOff>38100</xdr:colOff>
      <xdr:row>62</xdr:row>
      <xdr:rowOff>88356</xdr:rowOff>
    </xdr:to>
    <xdr:sp macro="" textlink="">
      <xdr:nvSpPr>
        <xdr:cNvPr id="153" name="楕円 152"/>
        <xdr:cNvSpPr/>
      </xdr:nvSpPr>
      <xdr:spPr>
        <a:xfrm>
          <a:off x="8699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37556</xdr:rowOff>
    </xdr:from>
    <xdr:to>
      <xdr:col>50</xdr:col>
      <xdr:colOff>114300</xdr:colOff>
      <xdr:row>62</xdr:row>
      <xdr:rowOff>37556</xdr:rowOff>
    </xdr:to>
    <xdr:cxnSp macro="">
      <xdr:nvCxnSpPr>
        <xdr:cNvPr id="154" name="直線コネクタ 153"/>
        <xdr:cNvCxnSpPr/>
      </xdr:nvCxnSpPr>
      <xdr:spPr>
        <a:xfrm>
          <a:off x="8750300" y="10667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156573</xdr:rowOff>
    </xdr:from>
    <xdr:to>
      <xdr:col>41</xdr:col>
      <xdr:colOff>101600</xdr:colOff>
      <xdr:row>62</xdr:row>
      <xdr:rowOff>86723</xdr:rowOff>
    </xdr:to>
    <xdr:sp macro="" textlink="">
      <xdr:nvSpPr>
        <xdr:cNvPr id="155" name="楕円 154"/>
        <xdr:cNvSpPr/>
      </xdr:nvSpPr>
      <xdr:spPr>
        <a:xfrm>
          <a:off x="781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35923</xdr:rowOff>
    </xdr:from>
    <xdr:to>
      <xdr:col>45</xdr:col>
      <xdr:colOff>177800</xdr:colOff>
      <xdr:row>62</xdr:row>
      <xdr:rowOff>37556</xdr:rowOff>
    </xdr:to>
    <xdr:cxnSp macro="">
      <xdr:nvCxnSpPr>
        <xdr:cNvPr id="156" name="直線コネクタ 155"/>
        <xdr:cNvCxnSpPr/>
      </xdr:nvCxnSpPr>
      <xdr:spPr>
        <a:xfrm>
          <a:off x="7861300" y="10665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7" name="n_1aveValue【体育館・プール】&#10;一人当たり面積"/>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58" name="n_2aveValue【体育館・プール】&#10;一人当たり面積"/>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59" name="n_3ave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0" name="n_4aveValue【体育館・プール】&#10;一人当たり面積"/>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79483</xdr:rowOff>
    </xdr:from>
    <xdr:ext cx="469744" cy="259045"/>
    <xdr:sp macro="" textlink="">
      <xdr:nvSpPr>
        <xdr:cNvPr id="161" name="n_1mainValue【体育館・プール】&#10;一人当たり面積"/>
        <xdr:cNvSpPr txBox="1"/>
      </xdr:nvSpPr>
      <xdr:spPr>
        <a:xfrm>
          <a:off x="9391727" y="107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79483</xdr:rowOff>
    </xdr:from>
    <xdr:ext cx="469744" cy="259045"/>
    <xdr:sp macro="" textlink="">
      <xdr:nvSpPr>
        <xdr:cNvPr id="162" name="n_2mainValue【体育館・プール】&#10;一人当たり面積"/>
        <xdr:cNvSpPr txBox="1"/>
      </xdr:nvSpPr>
      <xdr:spPr>
        <a:xfrm>
          <a:off x="8515427" y="107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77850</xdr:rowOff>
    </xdr:from>
    <xdr:ext cx="469744" cy="259045"/>
    <xdr:sp macro="" textlink="">
      <xdr:nvSpPr>
        <xdr:cNvPr id="163" name="n_3mainValue【体育館・プール】&#10;一人当たり面積"/>
        <xdr:cNvSpPr txBox="1"/>
      </xdr:nvSpPr>
      <xdr:spPr>
        <a:xfrm>
          <a:off x="762642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7" name="直線コネクタ 2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8" name="テキスト ボックス 2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9" name="直線コネクタ 2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0" name="テキスト ボックス 2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1" name="直線コネクタ 2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2" name="テキスト ボックス 2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3" name="直線コネクタ 2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4" name="テキスト ボックス 2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5" name="直線コネクタ 2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6" name="テキスト ボックス 2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8" name="テキスト ボックス 2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220" name="直線コネクタ 219"/>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2" name="直線コネクタ 2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223"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224" name="直線コネクタ 223"/>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225"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226" name="フローチャート: 判断 225"/>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27" name="フローチャート: 判断 2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228" name="フローチャート: 判断 227"/>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29" name="フローチャート: 判断 22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230" name="フローチャート: 判断 229"/>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36" name="楕円 235"/>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237" name="【一般廃棄物処理施設】&#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238" name="楕円 237"/>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110490</xdr:rowOff>
    </xdr:to>
    <xdr:cxnSp macro="">
      <xdr:nvCxnSpPr>
        <xdr:cNvPr id="239" name="直線コネクタ 238"/>
        <xdr:cNvCxnSpPr/>
      </xdr:nvCxnSpPr>
      <xdr:spPr>
        <a:xfrm>
          <a:off x="15481300" y="6261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240" name="楕円 239"/>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241" name="直線コネクタ 240"/>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242" name="楕円 241"/>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55245</xdr:rowOff>
    </xdr:to>
    <xdr:cxnSp macro="">
      <xdr:nvCxnSpPr>
        <xdr:cNvPr id="243" name="直線コネクタ 242"/>
        <xdr:cNvCxnSpPr/>
      </xdr:nvCxnSpPr>
      <xdr:spPr>
        <a:xfrm>
          <a:off x="13703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244"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245"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246"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247"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248" name="n_1mainValue【一般廃棄物処理施設】&#10;有形固定資産減価償却率"/>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249" name="n_2mainValue【一般廃棄物処理施設】&#10;有形固定資産減価償却率"/>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250" name="n_3mainValue【一般廃棄物処理施設】&#10;有形固定資産減価償却率"/>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1" name="直線コネクタ 2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2" name="テキスト ボックス 2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3" name="直線コネクタ 2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4" name="テキスト ボックス 2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5" name="直線コネクタ 2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6" name="テキスト ボックス 2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7" name="直線コネクタ 2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8" name="テキスト ボックス 2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272" name="直線コネクタ 271"/>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273"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274" name="直線コネクタ 273"/>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275"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276" name="直線コネクタ 275"/>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277"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278" name="フローチャート: 判断 277"/>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279" name="フローチャート: 判断 278"/>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280" name="フローチャート: 判断 279"/>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281" name="フローチャート: 判断 280"/>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282" name="フローチャート: 判断 281"/>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66800</xdr:rowOff>
    </xdr:from>
    <xdr:to>
      <xdr:col>116</xdr:col>
      <xdr:colOff>114300</xdr:colOff>
      <xdr:row>39</xdr:row>
      <xdr:rowOff>168400</xdr:rowOff>
    </xdr:to>
    <xdr:sp macro="" textlink="">
      <xdr:nvSpPr>
        <xdr:cNvPr id="288" name="楕円 287"/>
        <xdr:cNvSpPr/>
      </xdr:nvSpPr>
      <xdr:spPr>
        <a:xfrm>
          <a:off x="22110700" y="67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89677</xdr:rowOff>
    </xdr:from>
    <xdr:ext cx="599010" cy="259045"/>
    <xdr:sp macro="" textlink="">
      <xdr:nvSpPr>
        <xdr:cNvPr id="289" name="【一般廃棄物処理施設】&#10;一人当たり有形固定資産（償却資産）額該当値テキスト"/>
        <xdr:cNvSpPr txBox="1"/>
      </xdr:nvSpPr>
      <xdr:spPr>
        <a:xfrm>
          <a:off x="22199600" y="66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107955</xdr:rowOff>
    </xdr:from>
    <xdr:to>
      <xdr:col>112</xdr:col>
      <xdr:colOff>38100</xdr:colOff>
      <xdr:row>40</xdr:row>
      <xdr:rowOff>38105</xdr:rowOff>
    </xdr:to>
    <xdr:sp macro="" textlink="">
      <xdr:nvSpPr>
        <xdr:cNvPr id="290" name="楕円 289"/>
        <xdr:cNvSpPr/>
      </xdr:nvSpPr>
      <xdr:spPr>
        <a:xfrm>
          <a:off x="21272500" y="6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117600</xdr:rowOff>
    </xdr:from>
    <xdr:to>
      <xdr:col>116</xdr:col>
      <xdr:colOff>63500</xdr:colOff>
      <xdr:row>39</xdr:row>
      <xdr:rowOff>158755</xdr:rowOff>
    </xdr:to>
    <xdr:cxnSp macro="">
      <xdr:nvCxnSpPr>
        <xdr:cNvPr id="291" name="直線コネクタ 290"/>
        <xdr:cNvCxnSpPr/>
      </xdr:nvCxnSpPr>
      <xdr:spPr>
        <a:xfrm flipV="1">
          <a:off x="21323300" y="6804150"/>
          <a:ext cx="838200" cy="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85979</xdr:rowOff>
    </xdr:from>
    <xdr:to>
      <xdr:col>107</xdr:col>
      <xdr:colOff>101600</xdr:colOff>
      <xdr:row>40</xdr:row>
      <xdr:rowOff>16129</xdr:rowOff>
    </xdr:to>
    <xdr:sp macro="" textlink="">
      <xdr:nvSpPr>
        <xdr:cNvPr id="292" name="楕円 291"/>
        <xdr:cNvSpPr/>
      </xdr:nvSpPr>
      <xdr:spPr>
        <a:xfrm>
          <a:off x="20383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136779</xdr:rowOff>
    </xdr:from>
    <xdr:to>
      <xdr:col>111</xdr:col>
      <xdr:colOff>177800</xdr:colOff>
      <xdr:row>39</xdr:row>
      <xdr:rowOff>158755</xdr:rowOff>
    </xdr:to>
    <xdr:cxnSp macro="">
      <xdr:nvCxnSpPr>
        <xdr:cNvPr id="293" name="直線コネクタ 292"/>
        <xdr:cNvCxnSpPr/>
      </xdr:nvCxnSpPr>
      <xdr:spPr>
        <a:xfrm>
          <a:off x="20434300" y="6823329"/>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81931</xdr:rowOff>
    </xdr:from>
    <xdr:to>
      <xdr:col>102</xdr:col>
      <xdr:colOff>165100</xdr:colOff>
      <xdr:row>40</xdr:row>
      <xdr:rowOff>12081</xdr:rowOff>
    </xdr:to>
    <xdr:sp macro="" textlink="">
      <xdr:nvSpPr>
        <xdr:cNvPr id="294" name="楕円 293"/>
        <xdr:cNvSpPr/>
      </xdr:nvSpPr>
      <xdr:spPr>
        <a:xfrm>
          <a:off x="19494500" y="67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132731</xdr:rowOff>
    </xdr:from>
    <xdr:to>
      <xdr:col>107</xdr:col>
      <xdr:colOff>50800</xdr:colOff>
      <xdr:row>39</xdr:row>
      <xdr:rowOff>136779</xdr:rowOff>
    </xdr:to>
    <xdr:cxnSp macro="">
      <xdr:nvCxnSpPr>
        <xdr:cNvPr id="295" name="直線コネクタ 294"/>
        <xdr:cNvCxnSpPr/>
      </xdr:nvCxnSpPr>
      <xdr:spPr>
        <a:xfrm>
          <a:off x="19545300" y="6819281"/>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296"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297"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298"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299"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29232</xdr:rowOff>
    </xdr:from>
    <xdr:ext cx="599010" cy="259045"/>
    <xdr:sp macro="" textlink="">
      <xdr:nvSpPr>
        <xdr:cNvPr id="300" name="n_1mainValue【一般廃棄物処理施設】&#10;一人当たり有形固定資産（償却資産）額"/>
        <xdr:cNvSpPr txBox="1"/>
      </xdr:nvSpPr>
      <xdr:spPr>
        <a:xfrm>
          <a:off x="21011095" y="68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32656</xdr:rowOff>
    </xdr:from>
    <xdr:ext cx="599010" cy="259045"/>
    <xdr:sp macro="" textlink="">
      <xdr:nvSpPr>
        <xdr:cNvPr id="301" name="n_2mainValue【一般廃棄物処理施設】&#10;一人当たり有形固定資産（償却資産）額"/>
        <xdr:cNvSpPr txBox="1"/>
      </xdr:nvSpPr>
      <xdr:spPr>
        <a:xfrm>
          <a:off x="20134795" y="654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28608</xdr:rowOff>
    </xdr:from>
    <xdr:ext cx="599010" cy="259045"/>
    <xdr:sp macro="" textlink="">
      <xdr:nvSpPr>
        <xdr:cNvPr id="302" name="n_3mainValue【一般廃棄物処理施設】&#10;一人当たり有形固定資産（償却資産）額"/>
        <xdr:cNvSpPr txBox="1"/>
      </xdr:nvSpPr>
      <xdr:spPr>
        <a:xfrm>
          <a:off x="19245795" y="65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3" name="テキスト ボックス 3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5" name="テキスト ボックス 3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3" name="テキスト ボックス 3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5" name="テキスト ボックス 3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327" name="直線コネクタ 326"/>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328"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329" name="直線コネクタ 328"/>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330"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1" name="直線コネクタ 330"/>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3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3" name="フローチャート: 判断 3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334" name="フローチャート: 判断 333"/>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335" name="フローチャート: 判断 334"/>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336" name="フローチャート: 判断 335"/>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337" name="フローチャート: 判断 336"/>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343" name="楕円 342"/>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344" name="【保健センター・保健所】&#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345" name="楕円 344"/>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163830</xdr:rowOff>
    </xdr:to>
    <xdr:cxnSp macro="">
      <xdr:nvCxnSpPr>
        <xdr:cNvPr id="346" name="直線コネクタ 345"/>
        <xdr:cNvCxnSpPr/>
      </xdr:nvCxnSpPr>
      <xdr:spPr>
        <a:xfrm>
          <a:off x="15481300" y="10424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347" name="楕円 346"/>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137160</xdr:rowOff>
    </xdr:to>
    <xdr:cxnSp macro="">
      <xdr:nvCxnSpPr>
        <xdr:cNvPr id="348" name="直線コネクタ 347"/>
        <xdr:cNvCxnSpPr/>
      </xdr:nvCxnSpPr>
      <xdr:spPr>
        <a:xfrm>
          <a:off x="14592300" y="10376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69215</xdr:rowOff>
    </xdr:from>
    <xdr:to>
      <xdr:col>72</xdr:col>
      <xdr:colOff>38100</xdr:colOff>
      <xdr:row>63</xdr:row>
      <xdr:rowOff>170815</xdr:rowOff>
    </xdr:to>
    <xdr:sp macro="" textlink="">
      <xdr:nvSpPr>
        <xdr:cNvPr id="349" name="楕円 348"/>
        <xdr:cNvSpPr/>
      </xdr:nvSpPr>
      <xdr:spPr>
        <a:xfrm>
          <a:off x="1365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89535</xdr:rowOff>
    </xdr:from>
    <xdr:to>
      <xdr:col>76</xdr:col>
      <xdr:colOff>114300</xdr:colOff>
      <xdr:row>63</xdr:row>
      <xdr:rowOff>120015</xdr:rowOff>
    </xdr:to>
    <xdr:cxnSp macro="">
      <xdr:nvCxnSpPr>
        <xdr:cNvPr id="350" name="直線コネクタ 349"/>
        <xdr:cNvCxnSpPr/>
      </xdr:nvCxnSpPr>
      <xdr:spPr>
        <a:xfrm flipV="1">
          <a:off x="13703300" y="10376535"/>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116840</xdr:rowOff>
    </xdr:from>
    <xdr:to>
      <xdr:col>67</xdr:col>
      <xdr:colOff>101600</xdr:colOff>
      <xdr:row>63</xdr:row>
      <xdr:rowOff>46990</xdr:rowOff>
    </xdr:to>
    <xdr:sp macro="" textlink="">
      <xdr:nvSpPr>
        <xdr:cNvPr id="351" name="楕円 350"/>
        <xdr:cNvSpPr/>
      </xdr:nvSpPr>
      <xdr:spPr>
        <a:xfrm>
          <a:off x="1276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167640</xdr:rowOff>
    </xdr:from>
    <xdr:to>
      <xdr:col>71</xdr:col>
      <xdr:colOff>177800</xdr:colOff>
      <xdr:row>63</xdr:row>
      <xdr:rowOff>120015</xdr:rowOff>
    </xdr:to>
    <xdr:cxnSp macro="">
      <xdr:nvCxnSpPr>
        <xdr:cNvPr id="352" name="直線コネクタ 351"/>
        <xdr:cNvCxnSpPr/>
      </xdr:nvCxnSpPr>
      <xdr:spPr>
        <a:xfrm>
          <a:off x="12814300" y="1079754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353"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354" name="n_2aveValue【保健センター・保健所】&#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355" name="n_3aveValue【保健センター・保健所】&#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356" name="n_4aveValue【保健センター・保健所】&#10;有形固定資産減価償却率"/>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357"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358" name="n_2mainValue【保健センター・保健所】&#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161942</xdr:rowOff>
    </xdr:from>
    <xdr:ext cx="405111" cy="259045"/>
    <xdr:sp macro="" textlink="">
      <xdr:nvSpPr>
        <xdr:cNvPr id="359" name="n_3mainValue【保健センター・保健所】&#10;有形固定資産減価償却率"/>
        <xdr:cNvSpPr txBox="1"/>
      </xdr:nvSpPr>
      <xdr:spPr>
        <a:xfrm>
          <a:off x="13500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38117</xdr:rowOff>
    </xdr:from>
    <xdr:ext cx="405111" cy="259045"/>
    <xdr:sp macro="" textlink="">
      <xdr:nvSpPr>
        <xdr:cNvPr id="360" name="n_4mainValue【保健センター・保健所】&#10;有形固定資産減価償却率"/>
        <xdr:cNvSpPr txBox="1"/>
      </xdr:nvSpPr>
      <xdr:spPr>
        <a:xfrm>
          <a:off x="12611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1" name="直線コネクタ 3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2" name="テキスト ボックス 3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3" name="直線コネクタ 3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4" name="テキスト ボックス 3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5" name="直線コネクタ 3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6" name="テキスト ボックス 3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7" name="直線コネクタ 3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8" name="テキスト ボックス 3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9" name="直線コネクタ 3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0" name="テキスト ボックス 3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384" name="直線コネクタ 383"/>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8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86" name="直線コネクタ 38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387"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388" name="直線コネクタ 387"/>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389"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90" name="フローチャート: 判断 389"/>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1" name="フローチャート: 判断 390"/>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392" name="フローチャート: 判断 391"/>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393" name="フローチャート: 判断 392"/>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394" name="フローチャート: 判断 393"/>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400" name="楕円 399"/>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401"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402" name="楕円 401"/>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53340</xdr:rowOff>
    </xdr:to>
    <xdr:cxnSp macro="">
      <xdr:nvCxnSpPr>
        <xdr:cNvPr id="403" name="直線コネクタ 402"/>
        <xdr:cNvCxnSpPr/>
      </xdr:nvCxnSpPr>
      <xdr:spPr>
        <a:xfrm>
          <a:off x="21323300" y="10507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xdr:rowOff>
    </xdr:from>
    <xdr:to>
      <xdr:col>107</xdr:col>
      <xdr:colOff>101600</xdr:colOff>
      <xdr:row>61</xdr:row>
      <xdr:rowOff>104140</xdr:rowOff>
    </xdr:to>
    <xdr:sp macro="" textlink="">
      <xdr:nvSpPr>
        <xdr:cNvPr id="404" name="楕円 403"/>
        <xdr:cNvSpPr/>
      </xdr:nvSpPr>
      <xdr:spPr>
        <a:xfrm>
          <a:off x="2038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53340</xdr:rowOff>
    </xdr:to>
    <xdr:cxnSp macro="">
      <xdr:nvCxnSpPr>
        <xdr:cNvPr id="405" name="直線コネクタ 404"/>
        <xdr:cNvCxnSpPr/>
      </xdr:nvCxnSpPr>
      <xdr:spPr>
        <a:xfrm flipV="1">
          <a:off x="20434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406" name="楕円 405"/>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61</xdr:row>
      <xdr:rowOff>53340</xdr:rowOff>
    </xdr:to>
    <xdr:cxnSp macro="">
      <xdr:nvCxnSpPr>
        <xdr:cNvPr id="407" name="直線コネクタ 406"/>
        <xdr:cNvCxnSpPr/>
      </xdr:nvCxnSpPr>
      <xdr:spPr>
        <a:xfrm>
          <a:off x="19545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408" name="n_1aveValue【保健センター・保健所】&#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409" name="n_2ave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410" name="n_3aveValue【保健センター・保健所】&#10;一人当たり面積"/>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411"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412"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120667</xdr:rowOff>
    </xdr:from>
    <xdr:ext cx="469744" cy="259045"/>
    <xdr:sp macro="" textlink="">
      <xdr:nvSpPr>
        <xdr:cNvPr id="413" name="n_2mainValue【保健センター・保健所】&#10;一人当たり面積"/>
        <xdr:cNvSpPr txBox="1"/>
      </xdr:nvSpPr>
      <xdr:spPr>
        <a:xfrm>
          <a:off x="20199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414" name="n_3mainValue【保健センター・保健所】&#10;一人当たり面積"/>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5" name="テキスト ボックス 4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6" name="直線コネクタ 4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7" name="テキスト ボックス 4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8" name="直線コネクタ 4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9" name="テキスト ボックス 4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0" name="直線コネクタ 4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1" name="テキスト ボックス 4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2" name="直線コネクタ 4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3" name="テキスト ボックス 4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4" name="直線コネクタ 4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5" name="テキスト ボックス 4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6" name="直線コネクタ 4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7" name="テキスト ボックス 4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40" name="直線コネクタ 439"/>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41"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42" name="直線コネクタ 44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43"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44" name="直線コネクタ 443"/>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445"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46" name="フローチャート: 判断 445"/>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47" name="フローチャート: 判断 446"/>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48" name="フローチャート: 判断 447"/>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49" name="フローチャート: 判断 448"/>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50" name="フローチャート: 判断 449"/>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56" name="楕円 455"/>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457" name="【消防施設】&#10;有形固定資産減価償却率該当値テキスト"/>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458" name="楕円 457"/>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459" name="直線コネクタ 458"/>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460" name="楕円 459"/>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461" name="直線コネクタ 460"/>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462" name="楕円 461"/>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463" name="直線コネクタ 462"/>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464"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465"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466"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467"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468"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469" name="n_2main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470" name="n_3mainValue【消防施設】&#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1" name="直線コネクタ 4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2" name="テキスト ボックス 4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3" name="直線コネクタ 4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4" name="テキスト ボックス 4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5" name="直線コネクタ 4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6" name="テキスト ボックス 4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7" name="直線コネクタ 4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8" name="テキスト ボックス 4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9" name="直線コネクタ 4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0" name="テキスト ボックス 4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494" name="直線コネクタ 493"/>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495"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496" name="直線コネクタ 495"/>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497"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498" name="直線コネクタ 497"/>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499"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00" name="フローチャート: 判断 499"/>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01" name="フローチャート: 判断 500"/>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02" name="フローチャート: 判断 501"/>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03" name="フローチャート: 判断 50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04" name="フローチャート: 判断 503"/>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510" name="楕円 509"/>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511" name="【消防施設】&#10;一人当たり面積該当値テキスト"/>
        <xdr:cNvSpPr txBox="1"/>
      </xdr:nvSpPr>
      <xdr:spPr>
        <a:xfrm>
          <a:off x="22199600" y="145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99695</xdr:rowOff>
    </xdr:from>
    <xdr:to>
      <xdr:col>112</xdr:col>
      <xdr:colOff>38100</xdr:colOff>
      <xdr:row>86</xdr:row>
      <xdr:rowOff>29845</xdr:rowOff>
    </xdr:to>
    <xdr:sp macro="" textlink="">
      <xdr:nvSpPr>
        <xdr:cNvPr id="512" name="楕円 511"/>
        <xdr:cNvSpPr/>
      </xdr:nvSpPr>
      <xdr:spPr>
        <a:xfrm>
          <a:off x="21272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150495</xdr:rowOff>
    </xdr:to>
    <xdr:cxnSp macro="">
      <xdr:nvCxnSpPr>
        <xdr:cNvPr id="513" name="直線コネクタ 512"/>
        <xdr:cNvCxnSpPr/>
      </xdr:nvCxnSpPr>
      <xdr:spPr>
        <a:xfrm flipV="1">
          <a:off x="21323300" y="147085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88264</xdr:rowOff>
    </xdr:from>
    <xdr:to>
      <xdr:col>107</xdr:col>
      <xdr:colOff>101600</xdr:colOff>
      <xdr:row>86</xdr:row>
      <xdr:rowOff>18414</xdr:rowOff>
    </xdr:to>
    <xdr:sp macro="" textlink="">
      <xdr:nvSpPr>
        <xdr:cNvPr id="514" name="楕円 513"/>
        <xdr:cNvSpPr/>
      </xdr:nvSpPr>
      <xdr:spPr>
        <a:xfrm>
          <a:off x="20383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139064</xdr:rowOff>
    </xdr:from>
    <xdr:to>
      <xdr:col>111</xdr:col>
      <xdr:colOff>177800</xdr:colOff>
      <xdr:row>85</xdr:row>
      <xdr:rowOff>150495</xdr:rowOff>
    </xdr:to>
    <xdr:cxnSp macro="">
      <xdr:nvCxnSpPr>
        <xdr:cNvPr id="515" name="直線コネクタ 514"/>
        <xdr:cNvCxnSpPr/>
      </xdr:nvCxnSpPr>
      <xdr:spPr>
        <a:xfrm>
          <a:off x="20434300" y="14712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16" name="楕円 515"/>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139064</xdr:rowOff>
    </xdr:to>
    <xdr:cxnSp macro="">
      <xdr:nvCxnSpPr>
        <xdr:cNvPr id="517" name="直線コネクタ 516"/>
        <xdr:cNvCxnSpPr/>
      </xdr:nvCxnSpPr>
      <xdr:spPr>
        <a:xfrm>
          <a:off x="19545300" y="14706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18"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19"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2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21"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20972</xdr:rowOff>
    </xdr:from>
    <xdr:ext cx="469744" cy="259045"/>
    <xdr:sp macro="" textlink="">
      <xdr:nvSpPr>
        <xdr:cNvPr id="522" name="n_1mainValue【消防施設】&#10;一人当たり面積"/>
        <xdr:cNvSpPr txBox="1"/>
      </xdr:nvSpPr>
      <xdr:spPr>
        <a:xfrm>
          <a:off x="21075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9541</xdr:rowOff>
    </xdr:from>
    <xdr:ext cx="469744" cy="259045"/>
    <xdr:sp macro="" textlink="">
      <xdr:nvSpPr>
        <xdr:cNvPr id="523" name="n_2mainValue【消防施設】&#10;一人当たり面積"/>
        <xdr:cNvSpPr txBox="1"/>
      </xdr:nvSpPr>
      <xdr:spPr>
        <a:xfrm>
          <a:off x="201994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524"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50" name="直線コネクタ 54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2" name="直線コネクタ 55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4" name="直線コネクタ 55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555"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56" name="フローチャート: 判断 55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57" name="フローチャート: 判断 55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58" name="フローチャート: 判断 55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59" name="フローチャート: 判断 55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60" name="フローチャート: 判断 55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566" name="楕円 565"/>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567" name="【庁舎】&#10;有形固定資産減価償却率該当値テキスト"/>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568" name="楕円 567"/>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101</xdr:row>
      <xdr:rowOff>164374</xdr:rowOff>
    </xdr:to>
    <xdr:cxnSp macro="">
      <xdr:nvCxnSpPr>
        <xdr:cNvPr id="569" name="直線コネクタ 568"/>
        <xdr:cNvCxnSpPr/>
      </xdr:nvCxnSpPr>
      <xdr:spPr>
        <a:xfrm>
          <a:off x="15481300" y="1742204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28666</xdr:rowOff>
    </xdr:from>
    <xdr:to>
      <xdr:col>76</xdr:col>
      <xdr:colOff>165100</xdr:colOff>
      <xdr:row>101</xdr:row>
      <xdr:rowOff>130266</xdr:rowOff>
    </xdr:to>
    <xdr:sp macro="" textlink="">
      <xdr:nvSpPr>
        <xdr:cNvPr id="570" name="楕円 569"/>
        <xdr:cNvSpPr/>
      </xdr:nvSpPr>
      <xdr:spPr>
        <a:xfrm>
          <a:off x="14541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101</xdr:row>
      <xdr:rowOff>105592</xdr:rowOff>
    </xdr:to>
    <xdr:cxnSp macro="">
      <xdr:nvCxnSpPr>
        <xdr:cNvPr id="571" name="直線コネクタ 570"/>
        <xdr:cNvCxnSpPr/>
      </xdr:nvCxnSpPr>
      <xdr:spPr>
        <a:xfrm>
          <a:off x="14592300" y="173959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572" name="楕円 571"/>
        <xdr:cNvSpPr/>
      </xdr:nvSpPr>
      <xdr:spPr>
        <a:xfrm>
          <a:off x="13652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79466</xdr:rowOff>
    </xdr:to>
    <xdr:cxnSp macro="">
      <xdr:nvCxnSpPr>
        <xdr:cNvPr id="573" name="直線コネクタ 572"/>
        <xdr:cNvCxnSpPr/>
      </xdr:nvCxnSpPr>
      <xdr:spPr>
        <a:xfrm>
          <a:off x="13703300" y="173306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56424</xdr:rowOff>
    </xdr:from>
    <xdr:to>
      <xdr:col>67</xdr:col>
      <xdr:colOff>101600</xdr:colOff>
      <xdr:row>101</xdr:row>
      <xdr:rowOff>158024</xdr:rowOff>
    </xdr:to>
    <xdr:sp macro="" textlink="">
      <xdr:nvSpPr>
        <xdr:cNvPr id="574" name="楕円 573"/>
        <xdr:cNvSpPr/>
      </xdr:nvSpPr>
      <xdr:spPr>
        <a:xfrm>
          <a:off x="12763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107224</xdr:rowOff>
    </xdr:to>
    <xdr:cxnSp macro="">
      <xdr:nvCxnSpPr>
        <xdr:cNvPr id="575" name="直線コネクタ 574"/>
        <xdr:cNvCxnSpPr/>
      </xdr:nvCxnSpPr>
      <xdr:spPr>
        <a:xfrm flipV="1">
          <a:off x="12814300" y="173306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576" name="n_1ave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577" name="n_2aveValue【庁舎】&#10;有形固定資産減価償却率"/>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578" name="n_3ave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579"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580" name="n_1mainValue【庁舎】&#10;有形固定資産減価償却率"/>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146793</xdr:rowOff>
    </xdr:from>
    <xdr:ext cx="405111" cy="259045"/>
    <xdr:sp macro="" textlink="">
      <xdr:nvSpPr>
        <xdr:cNvPr id="581" name="n_2mainValue【庁舎】&#10;有形固定資産減価償却率"/>
        <xdr:cNvSpPr txBox="1"/>
      </xdr:nvSpPr>
      <xdr:spPr>
        <a:xfrm>
          <a:off x="14389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582" name="n_3mainValue【庁舎】&#10;有形固定資産減価償却率"/>
        <xdr:cNvSpPr txBox="1"/>
      </xdr:nvSpPr>
      <xdr:spPr>
        <a:xfrm>
          <a:off x="13500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3101</xdr:rowOff>
    </xdr:from>
    <xdr:ext cx="405111" cy="259045"/>
    <xdr:sp macro="" textlink="">
      <xdr:nvSpPr>
        <xdr:cNvPr id="583" name="n_4mainValue【庁舎】&#10;有形固定資産減価償却率"/>
        <xdr:cNvSpPr txBox="1"/>
      </xdr:nvSpPr>
      <xdr:spPr>
        <a:xfrm>
          <a:off x="12611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4" name="直線コネクタ 5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5" name="テキスト ボックス 5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6" name="直線コネクタ 5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7" name="テキスト ボックス 5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8" name="直線コネクタ 5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9" name="テキスト ボックス 5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0" name="直線コネクタ 5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1" name="テキスト ボックス 6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05" name="直線コネクタ 60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0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07" name="直線コネクタ 60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0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09" name="直線コネクタ 60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10"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11" name="フローチャート: 判断 61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12" name="フローチャート: 判断 61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13" name="フローチャート: 判断 61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14" name="フローチャート: 判断 61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15" name="フローチャート: 判断 61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111810</xdr:rowOff>
    </xdr:from>
    <xdr:to>
      <xdr:col>116</xdr:col>
      <xdr:colOff>114300</xdr:colOff>
      <xdr:row>108</xdr:row>
      <xdr:rowOff>41960</xdr:rowOff>
    </xdr:to>
    <xdr:sp macro="" textlink="">
      <xdr:nvSpPr>
        <xdr:cNvPr id="621" name="楕円 620"/>
        <xdr:cNvSpPr/>
      </xdr:nvSpPr>
      <xdr:spPr>
        <a:xfrm>
          <a:off x="22110700" y="184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26737</xdr:rowOff>
    </xdr:from>
    <xdr:ext cx="469744" cy="259045"/>
    <xdr:sp macro="" textlink="">
      <xdr:nvSpPr>
        <xdr:cNvPr id="622" name="【庁舎】&#10;一人当たり面積該当値テキスト"/>
        <xdr:cNvSpPr txBox="1"/>
      </xdr:nvSpPr>
      <xdr:spPr>
        <a:xfrm>
          <a:off x="22199600" y="183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111810</xdr:rowOff>
    </xdr:from>
    <xdr:to>
      <xdr:col>112</xdr:col>
      <xdr:colOff>38100</xdr:colOff>
      <xdr:row>108</xdr:row>
      <xdr:rowOff>41960</xdr:rowOff>
    </xdr:to>
    <xdr:sp macro="" textlink="">
      <xdr:nvSpPr>
        <xdr:cNvPr id="623" name="楕円 622"/>
        <xdr:cNvSpPr/>
      </xdr:nvSpPr>
      <xdr:spPr>
        <a:xfrm>
          <a:off x="21272500" y="184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162610</xdr:rowOff>
    </xdr:from>
    <xdr:to>
      <xdr:col>116</xdr:col>
      <xdr:colOff>63500</xdr:colOff>
      <xdr:row>107</xdr:row>
      <xdr:rowOff>162610</xdr:rowOff>
    </xdr:to>
    <xdr:cxnSp macro="">
      <xdr:nvCxnSpPr>
        <xdr:cNvPr id="624" name="直線コネクタ 623"/>
        <xdr:cNvCxnSpPr/>
      </xdr:nvCxnSpPr>
      <xdr:spPr>
        <a:xfrm>
          <a:off x="21323300" y="1850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111810</xdr:rowOff>
    </xdr:from>
    <xdr:to>
      <xdr:col>107</xdr:col>
      <xdr:colOff>101600</xdr:colOff>
      <xdr:row>108</xdr:row>
      <xdr:rowOff>41960</xdr:rowOff>
    </xdr:to>
    <xdr:sp macro="" textlink="">
      <xdr:nvSpPr>
        <xdr:cNvPr id="625" name="楕円 624"/>
        <xdr:cNvSpPr/>
      </xdr:nvSpPr>
      <xdr:spPr>
        <a:xfrm>
          <a:off x="20383500" y="184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162610</xdr:rowOff>
    </xdr:from>
    <xdr:to>
      <xdr:col>111</xdr:col>
      <xdr:colOff>177800</xdr:colOff>
      <xdr:row>107</xdr:row>
      <xdr:rowOff>162610</xdr:rowOff>
    </xdr:to>
    <xdr:cxnSp macro="">
      <xdr:nvCxnSpPr>
        <xdr:cNvPr id="626" name="直線コネクタ 625"/>
        <xdr:cNvCxnSpPr/>
      </xdr:nvCxnSpPr>
      <xdr:spPr>
        <a:xfrm>
          <a:off x="20434300" y="185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111810</xdr:rowOff>
    </xdr:from>
    <xdr:to>
      <xdr:col>102</xdr:col>
      <xdr:colOff>165100</xdr:colOff>
      <xdr:row>108</xdr:row>
      <xdr:rowOff>41960</xdr:rowOff>
    </xdr:to>
    <xdr:sp macro="" textlink="">
      <xdr:nvSpPr>
        <xdr:cNvPr id="627" name="楕円 626"/>
        <xdr:cNvSpPr/>
      </xdr:nvSpPr>
      <xdr:spPr>
        <a:xfrm>
          <a:off x="19494500" y="184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162610</xdr:rowOff>
    </xdr:from>
    <xdr:to>
      <xdr:col>107</xdr:col>
      <xdr:colOff>50800</xdr:colOff>
      <xdr:row>107</xdr:row>
      <xdr:rowOff>162610</xdr:rowOff>
    </xdr:to>
    <xdr:cxnSp macro="">
      <xdr:nvCxnSpPr>
        <xdr:cNvPr id="628" name="直線コネクタ 627"/>
        <xdr:cNvCxnSpPr/>
      </xdr:nvCxnSpPr>
      <xdr:spPr>
        <a:xfrm>
          <a:off x="19545300" y="185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29"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30"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31"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32"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33087</xdr:rowOff>
    </xdr:from>
    <xdr:ext cx="469744" cy="259045"/>
    <xdr:sp macro="" textlink="">
      <xdr:nvSpPr>
        <xdr:cNvPr id="633" name="n_1mainValue【庁舎】&#10;一人当たり面積"/>
        <xdr:cNvSpPr txBox="1"/>
      </xdr:nvSpPr>
      <xdr:spPr>
        <a:xfrm>
          <a:off x="210757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33087</xdr:rowOff>
    </xdr:from>
    <xdr:ext cx="469744" cy="259045"/>
    <xdr:sp macro="" textlink="">
      <xdr:nvSpPr>
        <xdr:cNvPr id="634" name="n_2mainValue【庁舎】&#10;一人当たり面積"/>
        <xdr:cNvSpPr txBox="1"/>
      </xdr:nvSpPr>
      <xdr:spPr>
        <a:xfrm>
          <a:off x="20199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33087</xdr:rowOff>
    </xdr:from>
    <xdr:ext cx="469744" cy="259045"/>
    <xdr:sp macro="" textlink="">
      <xdr:nvSpPr>
        <xdr:cNvPr id="635" name="n_3mainValue【庁舎】&#10;一人当たり面積"/>
        <xdr:cNvSpPr txBox="1"/>
      </xdr:nvSpPr>
      <xdr:spPr>
        <a:xfrm>
          <a:off x="19310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役場庁舎については平成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年に建設され、比較的新しいことから有形固定資産減価償却率は類似団体平均を</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一方で、保健センターについては建設から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年経過しており、有形固定資産減価償却率は類似団体平均を</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％上回った。</a:t>
          </a:r>
          <a:endParaRPr lang="ja-JP" altLang="ja-JP" sz="1400">
            <a:effectLst/>
          </a:endParaRPr>
        </a:p>
        <a:p>
          <a:r>
            <a:rPr kumimoji="1" lang="ja-JP" altLang="ja-JP" sz="1100">
              <a:solidFill>
                <a:schemeClr val="dk1"/>
              </a:solidFill>
              <a:effectLst/>
              <a:latin typeface="+mn-lt"/>
              <a:ea typeface="+mn-ea"/>
              <a:cs typeface="+mn-cs"/>
            </a:rPr>
            <a:t>町の体育館であるＧＳＳセンターは、耐用年数を迎えるまで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年程度猶予があることから、有形固定資産減価償却率は平均値よりわずかに高い値で留まっているが、</a:t>
          </a:r>
          <a:endParaRPr lang="ja-JP" altLang="ja-JP" sz="1400">
            <a:effectLst/>
          </a:endParaRPr>
        </a:p>
        <a:p>
          <a:r>
            <a:rPr kumimoji="1" lang="ja-JP" altLang="ja-JP" sz="1100">
              <a:solidFill>
                <a:schemeClr val="dk1"/>
              </a:solidFill>
              <a:effectLst/>
              <a:latin typeface="+mn-lt"/>
              <a:ea typeface="+mn-ea"/>
              <a:cs typeface="+mn-cs"/>
            </a:rPr>
            <a:t>大雨の際には雨漏りが発生するなど、すでに改修が必要な箇所が散見されている。</a:t>
          </a:r>
          <a:endParaRPr lang="ja-JP" altLang="ja-JP" sz="1400">
            <a:effectLst/>
          </a:endParaRPr>
        </a:p>
        <a:p>
          <a:r>
            <a:rPr lang="ja-JP" altLang="ja-JP" sz="1100">
              <a:solidFill>
                <a:schemeClr val="dk1"/>
              </a:solidFill>
              <a:effectLst/>
              <a:latin typeface="+mn-lt"/>
              <a:ea typeface="+mn-ea"/>
              <a:cs typeface="+mn-cs"/>
            </a:rPr>
            <a:t>しかしながら、改修には多額の経費が必要となるため、他の老朽化した公共施設の改修も含め、優先度・緊急性を考慮しつつ対応していく。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64\&#32207;&#21209;&#35506;\00%20&#36001;&#25919;&#12464;&#12523;&#12540;&#12503;\15&#20104;&#31639;&#12539;&#27770;&#31639;\01&#27770;&#31639;\&#36001;&#25919;&#29366;&#27841;&#36039;&#26009;&#38598;\R02&#27770;&#31639;\(&#22823;&#27211;&#20316;&#26989;&#29992;)&#12304;&#36001;&#25919;&#29366;&#27841;&#36039;&#26009;&#38598;&#12305;_124214_&#19968;&#23470;&#30010;_202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1019</v>
          </cell>
          <cell r="C72">
            <v>877</v>
          </cell>
          <cell r="D72">
            <v>859</v>
          </cell>
        </row>
        <row r="73">
          <cell r="A73" t="str">
            <v>減債基金</v>
          </cell>
          <cell r="B73">
            <v>0</v>
          </cell>
          <cell r="C73">
            <v>0</v>
          </cell>
          <cell r="D73">
            <v>0</v>
          </cell>
        </row>
        <row r="74">
          <cell r="A74" t="str">
            <v>その他特定目的基金</v>
          </cell>
          <cell r="B74">
            <v>643</v>
          </cell>
          <cell r="C74">
            <v>574</v>
          </cell>
          <cell r="D74">
            <v>702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5" sqref="AY15:BM15"/>
    </sheetView>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07" t="s">
        <v>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08" t="s">
        <v>82</v>
      </c>
      <c r="C3" s="609"/>
      <c r="D3" s="609"/>
      <c r="E3" s="610"/>
      <c r="F3" s="610"/>
      <c r="G3" s="610"/>
      <c r="H3" s="610"/>
      <c r="I3" s="610"/>
      <c r="J3" s="610"/>
      <c r="K3" s="610"/>
      <c r="L3" s="610" t="s">
        <v>83</v>
      </c>
      <c r="M3" s="610"/>
      <c r="N3" s="610"/>
      <c r="O3" s="610"/>
      <c r="P3" s="610"/>
      <c r="Q3" s="610"/>
      <c r="R3" s="613"/>
      <c r="S3" s="613"/>
      <c r="T3" s="613"/>
      <c r="U3" s="613"/>
      <c r="V3" s="614"/>
      <c r="W3" s="504" t="s">
        <v>84</v>
      </c>
      <c r="X3" s="505"/>
      <c r="Y3" s="505"/>
      <c r="Z3" s="505"/>
      <c r="AA3" s="505"/>
      <c r="AB3" s="609"/>
      <c r="AC3" s="613" t="s">
        <v>85</v>
      </c>
      <c r="AD3" s="505"/>
      <c r="AE3" s="505"/>
      <c r="AF3" s="505"/>
      <c r="AG3" s="505"/>
      <c r="AH3" s="505"/>
      <c r="AI3" s="505"/>
      <c r="AJ3" s="505"/>
      <c r="AK3" s="505"/>
      <c r="AL3" s="575"/>
      <c r="AM3" s="504" t="s">
        <v>86</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87</v>
      </c>
      <c r="BO3" s="505"/>
      <c r="BP3" s="505"/>
      <c r="BQ3" s="505"/>
      <c r="BR3" s="505"/>
      <c r="BS3" s="505"/>
      <c r="BT3" s="505"/>
      <c r="BU3" s="575"/>
      <c r="BV3" s="504" t="s">
        <v>88</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89</v>
      </c>
      <c r="CU3" s="505"/>
      <c r="CV3" s="505"/>
      <c r="CW3" s="505"/>
      <c r="CX3" s="505"/>
      <c r="CY3" s="505"/>
      <c r="CZ3" s="505"/>
      <c r="DA3" s="575"/>
      <c r="DB3" s="504" t="s">
        <v>90</v>
      </c>
      <c r="DC3" s="505"/>
      <c r="DD3" s="505"/>
      <c r="DE3" s="505"/>
      <c r="DF3" s="505"/>
      <c r="DG3" s="505"/>
      <c r="DH3" s="505"/>
      <c r="DI3" s="575"/>
      <c r="DJ3" s="181"/>
      <c r="DK3" s="181"/>
      <c r="DL3" s="181"/>
      <c r="DM3" s="181"/>
      <c r="DN3" s="181"/>
      <c r="DO3" s="181"/>
    </row>
    <row r="4" spans="1:119" ht="18.75" customHeight="1" x14ac:dyDescent="0.15">
      <c r="A4" s="182"/>
      <c r="B4" s="583"/>
      <c r="C4" s="584"/>
      <c r="D4" s="584"/>
      <c r="E4" s="585"/>
      <c r="F4" s="585"/>
      <c r="G4" s="585"/>
      <c r="H4" s="585"/>
      <c r="I4" s="585"/>
      <c r="J4" s="585"/>
      <c r="K4" s="585"/>
      <c r="L4" s="585"/>
      <c r="M4" s="585"/>
      <c r="N4" s="585"/>
      <c r="O4" s="585"/>
      <c r="P4" s="585"/>
      <c r="Q4" s="585"/>
      <c r="R4" s="589"/>
      <c r="S4" s="589"/>
      <c r="T4" s="589"/>
      <c r="U4" s="589"/>
      <c r="V4" s="590"/>
      <c r="W4" s="576"/>
      <c r="X4" s="387"/>
      <c r="Y4" s="387"/>
      <c r="Z4" s="387"/>
      <c r="AA4" s="387"/>
      <c r="AB4" s="584"/>
      <c r="AC4" s="589"/>
      <c r="AD4" s="387"/>
      <c r="AE4" s="387"/>
      <c r="AF4" s="387"/>
      <c r="AG4" s="387"/>
      <c r="AH4" s="387"/>
      <c r="AI4" s="387"/>
      <c r="AJ4" s="387"/>
      <c r="AK4" s="387"/>
      <c r="AL4" s="577"/>
      <c r="AM4" s="531"/>
      <c r="AN4" s="441"/>
      <c r="AO4" s="441"/>
      <c r="AP4" s="441"/>
      <c r="AQ4" s="441"/>
      <c r="AR4" s="441"/>
      <c r="AS4" s="441"/>
      <c r="AT4" s="441"/>
      <c r="AU4" s="441"/>
      <c r="AV4" s="441"/>
      <c r="AW4" s="441"/>
      <c r="AX4" s="616"/>
      <c r="AY4" s="417" t="s">
        <v>91</v>
      </c>
      <c r="AZ4" s="418"/>
      <c r="BA4" s="418"/>
      <c r="BB4" s="418"/>
      <c r="BC4" s="418"/>
      <c r="BD4" s="418"/>
      <c r="BE4" s="418"/>
      <c r="BF4" s="418"/>
      <c r="BG4" s="418"/>
      <c r="BH4" s="418"/>
      <c r="BI4" s="418"/>
      <c r="BJ4" s="418"/>
      <c r="BK4" s="418"/>
      <c r="BL4" s="418"/>
      <c r="BM4" s="419"/>
      <c r="BN4" s="420">
        <v>6881517</v>
      </c>
      <c r="BO4" s="421"/>
      <c r="BP4" s="421"/>
      <c r="BQ4" s="421"/>
      <c r="BR4" s="421"/>
      <c r="BS4" s="421"/>
      <c r="BT4" s="421"/>
      <c r="BU4" s="422"/>
      <c r="BV4" s="420">
        <v>5183730</v>
      </c>
      <c r="BW4" s="421"/>
      <c r="BX4" s="421"/>
      <c r="BY4" s="421"/>
      <c r="BZ4" s="421"/>
      <c r="CA4" s="421"/>
      <c r="CB4" s="421"/>
      <c r="CC4" s="422"/>
      <c r="CD4" s="601" t="s">
        <v>92</v>
      </c>
      <c r="CE4" s="602"/>
      <c r="CF4" s="602"/>
      <c r="CG4" s="602"/>
      <c r="CH4" s="602"/>
      <c r="CI4" s="602"/>
      <c r="CJ4" s="602"/>
      <c r="CK4" s="602"/>
      <c r="CL4" s="602"/>
      <c r="CM4" s="602"/>
      <c r="CN4" s="602"/>
      <c r="CO4" s="602"/>
      <c r="CP4" s="602"/>
      <c r="CQ4" s="602"/>
      <c r="CR4" s="602"/>
      <c r="CS4" s="603"/>
      <c r="CT4" s="604">
        <v>9.8000000000000007</v>
      </c>
      <c r="CU4" s="605"/>
      <c r="CV4" s="605"/>
      <c r="CW4" s="605"/>
      <c r="CX4" s="605"/>
      <c r="CY4" s="605"/>
      <c r="CZ4" s="605"/>
      <c r="DA4" s="606"/>
      <c r="DB4" s="604">
        <v>8.3000000000000007</v>
      </c>
      <c r="DC4" s="605"/>
      <c r="DD4" s="605"/>
      <c r="DE4" s="605"/>
      <c r="DF4" s="605"/>
      <c r="DG4" s="605"/>
      <c r="DH4" s="605"/>
      <c r="DI4" s="606"/>
      <c r="DJ4" s="181"/>
      <c r="DK4" s="181"/>
      <c r="DL4" s="181"/>
      <c r="DM4" s="181"/>
      <c r="DN4" s="181"/>
      <c r="DO4" s="181"/>
    </row>
    <row r="5" spans="1:119" ht="18.75" customHeight="1" x14ac:dyDescent="0.15">
      <c r="A5" s="182"/>
      <c r="B5" s="611"/>
      <c r="C5" s="442"/>
      <c r="D5" s="442"/>
      <c r="E5" s="612"/>
      <c r="F5" s="612"/>
      <c r="G5" s="612"/>
      <c r="H5" s="612"/>
      <c r="I5" s="612"/>
      <c r="J5" s="612"/>
      <c r="K5" s="612"/>
      <c r="L5" s="612"/>
      <c r="M5" s="612"/>
      <c r="N5" s="612"/>
      <c r="O5" s="612"/>
      <c r="P5" s="612"/>
      <c r="Q5" s="612"/>
      <c r="R5" s="440"/>
      <c r="S5" s="440"/>
      <c r="T5" s="440"/>
      <c r="U5" s="440"/>
      <c r="V5" s="615"/>
      <c r="W5" s="531"/>
      <c r="X5" s="441"/>
      <c r="Y5" s="441"/>
      <c r="Z5" s="441"/>
      <c r="AA5" s="441"/>
      <c r="AB5" s="442"/>
      <c r="AC5" s="440"/>
      <c r="AD5" s="441"/>
      <c r="AE5" s="441"/>
      <c r="AF5" s="441"/>
      <c r="AG5" s="441"/>
      <c r="AH5" s="441"/>
      <c r="AI5" s="441"/>
      <c r="AJ5" s="441"/>
      <c r="AK5" s="441"/>
      <c r="AL5" s="616"/>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6557225</v>
      </c>
      <c r="BO5" s="426"/>
      <c r="BP5" s="426"/>
      <c r="BQ5" s="426"/>
      <c r="BR5" s="426"/>
      <c r="BS5" s="426"/>
      <c r="BT5" s="426"/>
      <c r="BU5" s="427"/>
      <c r="BV5" s="425">
        <v>4889306</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88.3</v>
      </c>
      <c r="CU5" s="396"/>
      <c r="CV5" s="396"/>
      <c r="CW5" s="396"/>
      <c r="CX5" s="396"/>
      <c r="CY5" s="396"/>
      <c r="CZ5" s="396"/>
      <c r="DA5" s="397"/>
      <c r="DB5" s="395">
        <v>90.8</v>
      </c>
      <c r="DC5" s="396"/>
      <c r="DD5" s="396"/>
      <c r="DE5" s="396"/>
      <c r="DF5" s="396"/>
      <c r="DG5" s="396"/>
      <c r="DH5" s="396"/>
      <c r="DI5" s="397"/>
      <c r="DJ5" s="181"/>
      <c r="DK5" s="181"/>
      <c r="DL5" s="181"/>
      <c r="DM5" s="181"/>
      <c r="DN5" s="181"/>
      <c r="DO5" s="181"/>
    </row>
    <row r="6" spans="1:119" ht="18.75" customHeight="1" x14ac:dyDescent="0.15">
      <c r="A6" s="182"/>
      <c r="B6" s="581" t="s">
        <v>97</v>
      </c>
      <c r="C6" s="439"/>
      <c r="D6" s="439"/>
      <c r="E6" s="582"/>
      <c r="F6" s="582"/>
      <c r="G6" s="582"/>
      <c r="H6" s="582"/>
      <c r="I6" s="582"/>
      <c r="J6" s="582"/>
      <c r="K6" s="582"/>
      <c r="L6" s="582" t="s">
        <v>98</v>
      </c>
      <c r="M6" s="582"/>
      <c r="N6" s="582"/>
      <c r="O6" s="582"/>
      <c r="P6" s="582"/>
      <c r="Q6" s="582"/>
      <c r="R6" s="463"/>
      <c r="S6" s="463"/>
      <c r="T6" s="463"/>
      <c r="U6" s="463"/>
      <c r="V6" s="588"/>
      <c r="W6" s="516" t="s">
        <v>99</v>
      </c>
      <c r="X6" s="438"/>
      <c r="Y6" s="438"/>
      <c r="Z6" s="438"/>
      <c r="AA6" s="438"/>
      <c r="AB6" s="439"/>
      <c r="AC6" s="593" t="s">
        <v>100</v>
      </c>
      <c r="AD6" s="594"/>
      <c r="AE6" s="594"/>
      <c r="AF6" s="594"/>
      <c r="AG6" s="594"/>
      <c r="AH6" s="594"/>
      <c r="AI6" s="594"/>
      <c r="AJ6" s="594"/>
      <c r="AK6" s="594"/>
      <c r="AL6" s="595"/>
      <c r="AM6" s="494" t="s">
        <v>101</v>
      </c>
      <c r="AN6" s="399"/>
      <c r="AO6" s="399"/>
      <c r="AP6" s="399"/>
      <c r="AQ6" s="399"/>
      <c r="AR6" s="399"/>
      <c r="AS6" s="399"/>
      <c r="AT6" s="400"/>
      <c r="AU6" s="482" t="s">
        <v>94</v>
      </c>
      <c r="AV6" s="483"/>
      <c r="AW6" s="483"/>
      <c r="AX6" s="483"/>
      <c r="AY6" s="405" t="s">
        <v>102</v>
      </c>
      <c r="AZ6" s="406"/>
      <c r="BA6" s="406"/>
      <c r="BB6" s="406"/>
      <c r="BC6" s="406"/>
      <c r="BD6" s="406"/>
      <c r="BE6" s="406"/>
      <c r="BF6" s="406"/>
      <c r="BG6" s="406"/>
      <c r="BH6" s="406"/>
      <c r="BI6" s="406"/>
      <c r="BJ6" s="406"/>
      <c r="BK6" s="406"/>
      <c r="BL6" s="406"/>
      <c r="BM6" s="407"/>
      <c r="BN6" s="425">
        <v>324292</v>
      </c>
      <c r="BO6" s="426"/>
      <c r="BP6" s="426"/>
      <c r="BQ6" s="426"/>
      <c r="BR6" s="426"/>
      <c r="BS6" s="426"/>
      <c r="BT6" s="426"/>
      <c r="BU6" s="427"/>
      <c r="BV6" s="425">
        <v>294424</v>
      </c>
      <c r="BW6" s="426"/>
      <c r="BX6" s="426"/>
      <c r="BY6" s="426"/>
      <c r="BZ6" s="426"/>
      <c r="CA6" s="426"/>
      <c r="CB6" s="426"/>
      <c r="CC6" s="427"/>
      <c r="CD6" s="434" t="s">
        <v>103</v>
      </c>
      <c r="CE6" s="435"/>
      <c r="CF6" s="435"/>
      <c r="CG6" s="435"/>
      <c r="CH6" s="435"/>
      <c r="CI6" s="435"/>
      <c r="CJ6" s="435"/>
      <c r="CK6" s="435"/>
      <c r="CL6" s="435"/>
      <c r="CM6" s="435"/>
      <c r="CN6" s="435"/>
      <c r="CO6" s="435"/>
      <c r="CP6" s="435"/>
      <c r="CQ6" s="435"/>
      <c r="CR6" s="435"/>
      <c r="CS6" s="436"/>
      <c r="CT6" s="578">
        <v>92.4</v>
      </c>
      <c r="CU6" s="579"/>
      <c r="CV6" s="579"/>
      <c r="CW6" s="579"/>
      <c r="CX6" s="579"/>
      <c r="CY6" s="579"/>
      <c r="CZ6" s="579"/>
      <c r="DA6" s="580"/>
      <c r="DB6" s="578">
        <v>95.3</v>
      </c>
      <c r="DC6" s="579"/>
      <c r="DD6" s="579"/>
      <c r="DE6" s="579"/>
      <c r="DF6" s="579"/>
      <c r="DG6" s="579"/>
      <c r="DH6" s="579"/>
      <c r="DI6" s="580"/>
      <c r="DJ6" s="181"/>
      <c r="DK6" s="181"/>
      <c r="DL6" s="181"/>
      <c r="DM6" s="181"/>
      <c r="DN6" s="181"/>
      <c r="DO6" s="181"/>
    </row>
    <row r="7" spans="1:119" ht="18.75" customHeight="1" x14ac:dyDescent="0.15">
      <c r="A7" s="182"/>
      <c r="B7" s="583"/>
      <c r="C7" s="584"/>
      <c r="D7" s="584"/>
      <c r="E7" s="585"/>
      <c r="F7" s="585"/>
      <c r="G7" s="585"/>
      <c r="H7" s="585"/>
      <c r="I7" s="585"/>
      <c r="J7" s="585"/>
      <c r="K7" s="585"/>
      <c r="L7" s="585"/>
      <c r="M7" s="585"/>
      <c r="N7" s="585"/>
      <c r="O7" s="585"/>
      <c r="P7" s="585"/>
      <c r="Q7" s="585"/>
      <c r="R7" s="589"/>
      <c r="S7" s="589"/>
      <c r="T7" s="589"/>
      <c r="U7" s="589"/>
      <c r="V7" s="590"/>
      <c r="W7" s="576"/>
      <c r="X7" s="387"/>
      <c r="Y7" s="387"/>
      <c r="Z7" s="387"/>
      <c r="AA7" s="387"/>
      <c r="AB7" s="584"/>
      <c r="AC7" s="596"/>
      <c r="AD7" s="388"/>
      <c r="AE7" s="388"/>
      <c r="AF7" s="388"/>
      <c r="AG7" s="388"/>
      <c r="AH7" s="388"/>
      <c r="AI7" s="388"/>
      <c r="AJ7" s="388"/>
      <c r="AK7" s="388"/>
      <c r="AL7" s="597"/>
      <c r="AM7" s="494" t="s">
        <v>104</v>
      </c>
      <c r="AN7" s="399"/>
      <c r="AO7" s="399"/>
      <c r="AP7" s="399"/>
      <c r="AQ7" s="399"/>
      <c r="AR7" s="399"/>
      <c r="AS7" s="399"/>
      <c r="AT7" s="400"/>
      <c r="AU7" s="482" t="s">
        <v>94</v>
      </c>
      <c r="AV7" s="483"/>
      <c r="AW7" s="483"/>
      <c r="AX7" s="483"/>
      <c r="AY7" s="405" t="s">
        <v>105</v>
      </c>
      <c r="AZ7" s="406"/>
      <c r="BA7" s="406"/>
      <c r="BB7" s="406"/>
      <c r="BC7" s="406"/>
      <c r="BD7" s="406"/>
      <c r="BE7" s="406"/>
      <c r="BF7" s="406"/>
      <c r="BG7" s="406"/>
      <c r="BH7" s="406"/>
      <c r="BI7" s="406"/>
      <c r="BJ7" s="406"/>
      <c r="BK7" s="406"/>
      <c r="BL7" s="406"/>
      <c r="BM7" s="407"/>
      <c r="BN7" s="425">
        <v>18088</v>
      </c>
      <c r="BO7" s="426"/>
      <c r="BP7" s="426"/>
      <c r="BQ7" s="426"/>
      <c r="BR7" s="426"/>
      <c r="BS7" s="426"/>
      <c r="BT7" s="426"/>
      <c r="BU7" s="427"/>
      <c r="BV7" s="425">
        <v>46218</v>
      </c>
      <c r="BW7" s="426"/>
      <c r="BX7" s="426"/>
      <c r="BY7" s="426"/>
      <c r="BZ7" s="426"/>
      <c r="CA7" s="426"/>
      <c r="CB7" s="426"/>
      <c r="CC7" s="427"/>
      <c r="CD7" s="434" t="s">
        <v>106</v>
      </c>
      <c r="CE7" s="435"/>
      <c r="CF7" s="435"/>
      <c r="CG7" s="435"/>
      <c r="CH7" s="435"/>
      <c r="CI7" s="435"/>
      <c r="CJ7" s="435"/>
      <c r="CK7" s="435"/>
      <c r="CL7" s="435"/>
      <c r="CM7" s="435"/>
      <c r="CN7" s="435"/>
      <c r="CO7" s="435"/>
      <c r="CP7" s="435"/>
      <c r="CQ7" s="435"/>
      <c r="CR7" s="435"/>
      <c r="CS7" s="436"/>
      <c r="CT7" s="425">
        <v>3108814</v>
      </c>
      <c r="CU7" s="426"/>
      <c r="CV7" s="426"/>
      <c r="CW7" s="426"/>
      <c r="CX7" s="426"/>
      <c r="CY7" s="426"/>
      <c r="CZ7" s="426"/>
      <c r="DA7" s="427"/>
      <c r="DB7" s="425">
        <v>2978214</v>
      </c>
      <c r="DC7" s="426"/>
      <c r="DD7" s="426"/>
      <c r="DE7" s="426"/>
      <c r="DF7" s="426"/>
      <c r="DG7" s="426"/>
      <c r="DH7" s="426"/>
      <c r="DI7" s="427"/>
      <c r="DJ7" s="181"/>
      <c r="DK7" s="181"/>
      <c r="DL7" s="181"/>
      <c r="DM7" s="181"/>
      <c r="DN7" s="181"/>
      <c r="DO7" s="181"/>
    </row>
    <row r="8" spans="1:119" ht="18.75" customHeight="1" thickBot="1" x14ac:dyDescent="0.2">
      <c r="A8" s="182"/>
      <c r="B8" s="586"/>
      <c r="C8" s="517"/>
      <c r="D8" s="517"/>
      <c r="E8" s="587"/>
      <c r="F8" s="587"/>
      <c r="G8" s="587"/>
      <c r="H8" s="587"/>
      <c r="I8" s="587"/>
      <c r="J8" s="587"/>
      <c r="K8" s="587"/>
      <c r="L8" s="587"/>
      <c r="M8" s="587"/>
      <c r="N8" s="587"/>
      <c r="O8" s="587"/>
      <c r="P8" s="587"/>
      <c r="Q8" s="587"/>
      <c r="R8" s="591"/>
      <c r="S8" s="591"/>
      <c r="T8" s="591"/>
      <c r="U8" s="591"/>
      <c r="V8" s="592"/>
      <c r="W8" s="506"/>
      <c r="X8" s="507"/>
      <c r="Y8" s="507"/>
      <c r="Z8" s="507"/>
      <c r="AA8" s="507"/>
      <c r="AB8" s="517"/>
      <c r="AC8" s="598"/>
      <c r="AD8" s="599"/>
      <c r="AE8" s="599"/>
      <c r="AF8" s="599"/>
      <c r="AG8" s="599"/>
      <c r="AH8" s="599"/>
      <c r="AI8" s="599"/>
      <c r="AJ8" s="599"/>
      <c r="AK8" s="599"/>
      <c r="AL8" s="600"/>
      <c r="AM8" s="494" t="s">
        <v>107</v>
      </c>
      <c r="AN8" s="399"/>
      <c r="AO8" s="399"/>
      <c r="AP8" s="399"/>
      <c r="AQ8" s="399"/>
      <c r="AR8" s="399"/>
      <c r="AS8" s="399"/>
      <c r="AT8" s="400"/>
      <c r="AU8" s="482" t="s">
        <v>108</v>
      </c>
      <c r="AV8" s="483"/>
      <c r="AW8" s="483"/>
      <c r="AX8" s="483"/>
      <c r="AY8" s="405" t="s">
        <v>109</v>
      </c>
      <c r="AZ8" s="406"/>
      <c r="BA8" s="406"/>
      <c r="BB8" s="406"/>
      <c r="BC8" s="406"/>
      <c r="BD8" s="406"/>
      <c r="BE8" s="406"/>
      <c r="BF8" s="406"/>
      <c r="BG8" s="406"/>
      <c r="BH8" s="406"/>
      <c r="BI8" s="406"/>
      <c r="BJ8" s="406"/>
      <c r="BK8" s="406"/>
      <c r="BL8" s="406"/>
      <c r="BM8" s="407"/>
      <c r="BN8" s="425">
        <v>306204</v>
      </c>
      <c r="BO8" s="426"/>
      <c r="BP8" s="426"/>
      <c r="BQ8" s="426"/>
      <c r="BR8" s="426"/>
      <c r="BS8" s="426"/>
      <c r="BT8" s="426"/>
      <c r="BU8" s="427"/>
      <c r="BV8" s="425">
        <v>248206</v>
      </c>
      <c r="BW8" s="426"/>
      <c r="BX8" s="426"/>
      <c r="BY8" s="426"/>
      <c r="BZ8" s="426"/>
      <c r="CA8" s="426"/>
      <c r="CB8" s="426"/>
      <c r="CC8" s="427"/>
      <c r="CD8" s="434" t="s">
        <v>110</v>
      </c>
      <c r="CE8" s="435"/>
      <c r="CF8" s="435"/>
      <c r="CG8" s="435"/>
      <c r="CH8" s="435"/>
      <c r="CI8" s="435"/>
      <c r="CJ8" s="435"/>
      <c r="CK8" s="435"/>
      <c r="CL8" s="435"/>
      <c r="CM8" s="435"/>
      <c r="CN8" s="435"/>
      <c r="CO8" s="435"/>
      <c r="CP8" s="435"/>
      <c r="CQ8" s="435"/>
      <c r="CR8" s="435"/>
      <c r="CS8" s="436"/>
      <c r="CT8" s="538">
        <v>0.56000000000000005</v>
      </c>
      <c r="CU8" s="539"/>
      <c r="CV8" s="539"/>
      <c r="CW8" s="539"/>
      <c r="CX8" s="539"/>
      <c r="CY8" s="539"/>
      <c r="CZ8" s="539"/>
      <c r="DA8" s="540"/>
      <c r="DB8" s="538">
        <v>0.56000000000000005</v>
      </c>
      <c r="DC8" s="539"/>
      <c r="DD8" s="539"/>
      <c r="DE8" s="539"/>
      <c r="DF8" s="539"/>
      <c r="DG8" s="539"/>
      <c r="DH8" s="539"/>
      <c r="DI8" s="540"/>
      <c r="DJ8" s="181"/>
      <c r="DK8" s="181"/>
      <c r="DL8" s="181"/>
      <c r="DM8" s="181"/>
      <c r="DN8" s="181"/>
      <c r="DO8" s="181"/>
    </row>
    <row r="9" spans="1:119" ht="18.75" customHeight="1" thickBot="1" x14ac:dyDescent="0.2">
      <c r="A9" s="182"/>
      <c r="B9" s="567" t="s">
        <v>111</v>
      </c>
      <c r="C9" s="568"/>
      <c r="D9" s="568"/>
      <c r="E9" s="568"/>
      <c r="F9" s="568"/>
      <c r="G9" s="568"/>
      <c r="H9" s="568"/>
      <c r="I9" s="568"/>
      <c r="J9" s="568"/>
      <c r="K9" s="488"/>
      <c r="L9" s="569" t="s">
        <v>112</v>
      </c>
      <c r="M9" s="570"/>
      <c r="N9" s="570"/>
      <c r="O9" s="570"/>
      <c r="P9" s="570"/>
      <c r="Q9" s="571"/>
      <c r="R9" s="572">
        <v>11897</v>
      </c>
      <c r="S9" s="573"/>
      <c r="T9" s="573"/>
      <c r="U9" s="573"/>
      <c r="V9" s="574"/>
      <c r="W9" s="504" t="s">
        <v>113</v>
      </c>
      <c r="X9" s="505"/>
      <c r="Y9" s="505"/>
      <c r="Z9" s="505"/>
      <c r="AA9" s="505"/>
      <c r="AB9" s="505"/>
      <c r="AC9" s="505"/>
      <c r="AD9" s="505"/>
      <c r="AE9" s="505"/>
      <c r="AF9" s="505"/>
      <c r="AG9" s="505"/>
      <c r="AH9" s="505"/>
      <c r="AI9" s="505"/>
      <c r="AJ9" s="505"/>
      <c r="AK9" s="505"/>
      <c r="AL9" s="575"/>
      <c r="AM9" s="494" t="s">
        <v>114</v>
      </c>
      <c r="AN9" s="399"/>
      <c r="AO9" s="399"/>
      <c r="AP9" s="399"/>
      <c r="AQ9" s="399"/>
      <c r="AR9" s="399"/>
      <c r="AS9" s="399"/>
      <c r="AT9" s="400"/>
      <c r="AU9" s="482" t="s">
        <v>108</v>
      </c>
      <c r="AV9" s="483"/>
      <c r="AW9" s="483"/>
      <c r="AX9" s="483"/>
      <c r="AY9" s="405" t="s">
        <v>115</v>
      </c>
      <c r="AZ9" s="406"/>
      <c r="BA9" s="406"/>
      <c r="BB9" s="406"/>
      <c r="BC9" s="406"/>
      <c r="BD9" s="406"/>
      <c r="BE9" s="406"/>
      <c r="BF9" s="406"/>
      <c r="BG9" s="406"/>
      <c r="BH9" s="406"/>
      <c r="BI9" s="406"/>
      <c r="BJ9" s="406"/>
      <c r="BK9" s="406"/>
      <c r="BL9" s="406"/>
      <c r="BM9" s="407"/>
      <c r="BN9" s="425">
        <v>57998</v>
      </c>
      <c r="BO9" s="426"/>
      <c r="BP9" s="426"/>
      <c r="BQ9" s="426"/>
      <c r="BR9" s="426"/>
      <c r="BS9" s="426"/>
      <c r="BT9" s="426"/>
      <c r="BU9" s="427"/>
      <c r="BV9" s="425">
        <v>10897</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7.7</v>
      </c>
      <c r="CU9" s="396"/>
      <c r="CV9" s="396"/>
      <c r="CW9" s="396"/>
      <c r="CX9" s="396"/>
      <c r="CY9" s="396"/>
      <c r="CZ9" s="396"/>
      <c r="DA9" s="397"/>
      <c r="DB9" s="395">
        <v>9.1999999999999993</v>
      </c>
      <c r="DC9" s="396"/>
      <c r="DD9" s="396"/>
      <c r="DE9" s="396"/>
      <c r="DF9" s="396"/>
      <c r="DG9" s="396"/>
      <c r="DH9" s="396"/>
      <c r="DI9" s="397"/>
      <c r="DJ9" s="181"/>
      <c r="DK9" s="181"/>
      <c r="DL9" s="181"/>
      <c r="DM9" s="181"/>
      <c r="DN9" s="181"/>
      <c r="DO9" s="181"/>
    </row>
    <row r="10" spans="1:119" ht="18.75" customHeight="1" thickBot="1" x14ac:dyDescent="0.2">
      <c r="A10" s="182"/>
      <c r="B10" s="567"/>
      <c r="C10" s="568"/>
      <c r="D10" s="568"/>
      <c r="E10" s="568"/>
      <c r="F10" s="568"/>
      <c r="G10" s="568"/>
      <c r="H10" s="568"/>
      <c r="I10" s="568"/>
      <c r="J10" s="568"/>
      <c r="K10" s="488"/>
      <c r="L10" s="398" t="s">
        <v>117</v>
      </c>
      <c r="M10" s="399"/>
      <c r="N10" s="399"/>
      <c r="O10" s="399"/>
      <c r="P10" s="399"/>
      <c r="Q10" s="400"/>
      <c r="R10" s="401">
        <v>11767</v>
      </c>
      <c r="S10" s="402"/>
      <c r="T10" s="402"/>
      <c r="U10" s="402"/>
      <c r="V10" s="404"/>
      <c r="W10" s="576"/>
      <c r="X10" s="387"/>
      <c r="Y10" s="387"/>
      <c r="Z10" s="387"/>
      <c r="AA10" s="387"/>
      <c r="AB10" s="387"/>
      <c r="AC10" s="387"/>
      <c r="AD10" s="387"/>
      <c r="AE10" s="387"/>
      <c r="AF10" s="387"/>
      <c r="AG10" s="387"/>
      <c r="AH10" s="387"/>
      <c r="AI10" s="387"/>
      <c r="AJ10" s="387"/>
      <c r="AK10" s="387"/>
      <c r="AL10" s="577"/>
      <c r="AM10" s="494" t="s">
        <v>118</v>
      </c>
      <c r="AN10" s="399"/>
      <c r="AO10" s="399"/>
      <c r="AP10" s="399"/>
      <c r="AQ10" s="399"/>
      <c r="AR10" s="399"/>
      <c r="AS10" s="399"/>
      <c r="AT10" s="400"/>
      <c r="AU10" s="482" t="s">
        <v>119</v>
      </c>
      <c r="AV10" s="483"/>
      <c r="AW10" s="483"/>
      <c r="AX10" s="483"/>
      <c r="AY10" s="405" t="s">
        <v>120</v>
      </c>
      <c r="AZ10" s="406"/>
      <c r="BA10" s="406"/>
      <c r="BB10" s="406"/>
      <c r="BC10" s="406"/>
      <c r="BD10" s="406"/>
      <c r="BE10" s="406"/>
      <c r="BF10" s="406"/>
      <c r="BG10" s="406"/>
      <c r="BH10" s="406"/>
      <c r="BI10" s="406"/>
      <c r="BJ10" s="406"/>
      <c r="BK10" s="406"/>
      <c r="BL10" s="406"/>
      <c r="BM10" s="407"/>
      <c r="BN10" s="425">
        <v>232171</v>
      </c>
      <c r="BO10" s="426"/>
      <c r="BP10" s="426"/>
      <c r="BQ10" s="426"/>
      <c r="BR10" s="426"/>
      <c r="BS10" s="426"/>
      <c r="BT10" s="426"/>
      <c r="BU10" s="427"/>
      <c r="BV10" s="425">
        <v>119446</v>
      </c>
      <c r="BW10" s="426"/>
      <c r="BX10" s="426"/>
      <c r="BY10" s="426"/>
      <c r="BZ10" s="426"/>
      <c r="CA10" s="426"/>
      <c r="CB10" s="426"/>
      <c r="CC10" s="427"/>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567"/>
      <c r="C11" s="568"/>
      <c r="D11" s="568"/>
      <c r="E11" s="568"/>
      <c r="F11" s="568"/>
      <c r="G11" s="568"/>
      <c r="H11" s="568"/>
      <c r="I11" s="568"/>
      <c r="J11" s="568"/>
      <c r="K11" s="488"/>
      <c r="L11" s="471" t="s">
        <v>122</v>
      </c>
      <c r="M11" s="472"/>
      <c r="N11" s="472"/>
      <c r="O11" s="472"/>
      <c r="P11" s="472"/>
      <c r="Q11" s="473"/>
      <c r="R11" s="564" t="s">
        <v>123</v>
      </c>
      <c r="S11" s="565"/>
      <c r="T11" s="565"/>
      <c r="U11" s="565"/>
      <c r="V11" s="566"/>
      <c r="W11" s="576"/>
      <c r="X11" s="387"/>
      <c r="Y11" s="387"/>
      <c r="Z11" s="387"/>
      <c r="AA11" s="387"/>
      <c r="AB11" s="387"/>
      <c r="AC11" s="387"/>
      <c r="AD11" s="387"/>
      <c r="AE11" s="387"/>
      <c r="AF11" s="387"/>
      <c r="AG11" s="387"/>
      <c r="AH11" s="387"/>
      <c r="AI11" s="387"/>
      <c r="AJ11" s="387"/>
      <c r="AK11" s="387"/>
      <c r="AL11" s="577"/>
      <c r="AM11" s="494" t="s">
        <v>124</v>
      </c>
      <c r="AN11" s="399"/>
      <c r="AO11" s="399"/>
      <c r="AP11" s="399"/>
      <c r="AQ11" s="399"/>
      <c r="AR11" s="399"/>
      <c r="AS11" s="399"/>
      <c r="AT11" s="400"/>
      <c r="AU11" s="482" t="s">
        <v>108</v>
      </c>
      <c r="AV11" s="483"/>
      <c r="AW11" s="483"/>
      <c r="AX11" s="483"/>
      <c r="AY11" s="405" t="s">
        <v>125</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126</v>
      </c>
      <c r="CE11" s="435"/>
      <c r="CF11" s="435"/>
      <c r="CG11" s="435"/>
      <c r="CH11" s="435"/>
      <c r="CI11" s="435"/>
      <c r="CJ11" s="435"/>
      <c r="CK11" s="435"/>
      <c r="CL11" s="435"/>
      <c r="CM11" s="435"/>
      <c r="CN11" s="435"/>
      <c r="CO11" s="435"/>
      <c r="CP11" s="435"/>
      <c r="CQ11" s="435"/>
      <c r="CR11" s="435"/>
      <c r="CS11" s="436"/>
      <c r="CT11" s="538" t="s">
        <v>127</v>
      </c>
      <c r="CU11" s="539"/>
      <c r="CV11" s="539"/>
      <c r="CW11" s="539"/>
      <c r="CX11" s="539"/>
      <c r="CY11" s="539"/>
      <c r="CZ11" s="539"/>
      <c r="DA11" s="540"/>
      <c r="DB11" s="538" t="s">
        <v>128</v>
      </c>
      <c r="DC11" s="539"/>
      <c r="DD11" s="539"/>
      <c r="DE11" s="539"/>
      <c r="DF11" s="539"/>
      <c r="DG11" s="539"/>
      <c r="DH11" s="539"/>
      <c r="DI11" s="540"/>
      <c r="DJ11" s="181"/>
      <c r="DK11" s="181"/>
      <c r="DL11" s="181"/>
      <c r="DM11" s="181"/>
      <c r="DN11" s="181"/>
      <c r="DO11" s="181"/>
    </row>
    <row r="12" spans="1:119" ht="18.75" customHeight="1" x14ac:dyDescent="0.15">
      <c r="A12" s="182"/>
      <c r="B12" s="541" t="s">
        <v>129</v>
      </c>
      <c r="C12" s="542"/>
      <c r="D12" s="542"/>
      <c r="E12" s="542"/>
      <c r="F12" s="542"/>
      <c r="G12" s="542"/>
      <c r="H12" s="542"/>
      <c r="I12" s="542"/>
      <c r="J12" s="542"/>
      <c r="K12" s="543"/>
      <c r="L12" s="550" t="s">
        <v>130</v>
      </c>
      <c r="M12" s="551"/>
      <c r="N12" s="551"/>
      <c r="O12" s="551"/>
      <c r="P12" s="551"/>
      <c r="Q12" s="552"/>
      <c r="R12" s="553">
        <v>12494</v>
      </c>
      <c r="S12" s="554"/>
      <c r="T12" s="554"/>
      <c r="U12" s="554"/>
      <c r="V12" s="555"/>
      <c r="W12" s="556" t="s">
        <v>1</v>
      </c>
      <c r="X12" s="483"/>
      <c r="Y12" s="483"/>
      <c r="Z12" s="483"/>
      <c r="AA12" s="483"/>
      <c r="AB12" s="557"/>
      <c r="AC12" s="558" t="s">
        <v>131</v>
      </c>
      <c r="AD12" s="559"/>
      <c r="AE12" s="559"/>
      <c r="AF12" s="559"/>
      <c r="AG12" s="560"/>
      <c r="AH12" s="558" t="s">
        <v>132</v>
      </c>
      <c r="AI12" s="559"/>
      <c r="AJ12" s="559"/>
      <c r="AK12" s="559"/>
      <c r="AL12" s="561"/>
      <c r="AM12" s="494" t="s">
        <v>133</v>
      </c>
      <c r="AN12" s="399"/>
      <c r="AO12" s="399"/>
      <c r="AP12" s="399"/>
      <c r="AQ12" s="399"/>
      <c r="AR12" s="399"/>
      <c r="AS12" s="399"/>
      <c r="AT12" s="400"/>
      <c r="AU12" s="482" t="s">
        <v>94</v>
      </c>
      <c r="AV12" s="483"/>
      <c r="AW12" s="483"/>
      <c r="AX12" s="483"/>
      <c r="AY12" s="405" t="s">
        <v>134</v>
      </c>
      <c r="AZ12" s="406"/>
      <c r="BA12" s="406"/>
      <c r="BB12" s="406"/>
      <c r="BC12" s="406"/>
      <c r="BD12" s="406"/>
      <c r="BE12" s="406"/>
      <c r="BF12" s="406"/>
      <c r="BG12" s="406"/>
      <c r="BH12" s="406"/>
      <c r="BI12" s="406"/>
      <c r="BJ12" s="406"/>
      <c r="BK12" s="406"/>
      <c r="BL12" s="406"/>
      <c r="BM12" s="407"/>
      <c r="BN12" s="425">
        <v>250000</v>
      </c>
      <c r="BO12" s="426"/>
      <c r="BP12" s="426"/>
      <c r="BQ12" s="426"/>
      <c r="BR12" s="426"/>
      <c r="BS12" s="426"/>
      <c r="BT12" s="426"/>
      <c r="BU12" s="427"/>
      <c r="BV12" s="425">
        <v>261741</v>
      </c>
      <c r="BW12" s="426"/>
      <c r="BX12" s="426"/>
      <c r="BY12" s="426"/>
      <c r="BZ12" s="426"/>
      <c r="CA12" s="426"/>
      <c r="CB12" s="426"/>
      <c r="CC12" s="427"/>
      <c r="CD12" s="434" t="s">
        <v>135</v>
      </c>
      <c r="CE12" s="435"/>
      <c r="CF12" s="435"/>
      <c r="CG12" s="435"/>
      <c r="CH12" s="435"/>
      <c r="CI12" s="435"/>
      <c r="CJ12" s="435"/>
      <c r="CK12" s="435"/>
      <c r="CL12" s="435"/>
      <c r="CM12" s="435"/>
      <c r="CN12" s="435"/>
      <c r="CO12" s="435"/>
      <c r="CP12" s="435"/>
      <c r="CQ12" s="435"/>
      <c r="CR12" s="435"/>
      <c r="CS12" s="436"/>
      <c r="CT12" s="538" t="s">
        <v>136</v>
      </c>
      <c r="CU12" s="539"/>
      <c r="CV12" s="539"/>
      <c r="CW12" s="539"/>
      <c r="CX12" s="539"/>
      <c r="CY12" s="539"/>
      <c r="CZ12" s="539"/>
      <c r="DA12" s="540"/>
      <c r="DB12" s="538" t="s">
        <v>137</v>
      </c>
      <c r="DC12" s="539"/>
      <c r="DD12" s="539"/>
      <c r="DE12" s="539"/>
      <c r="DF12" s="539"/>
      <c r="DG12" s="539"/>
      <c r="DH12" s="539"/>
      <c r="DI12" s="540"/>
      <c r="DJ12" s="181"/>
      <c r="DK12" s="181"/>
      <c r="DL12" s="181"/>
      <c r="DM12" s="181"/>
      <c r="DN12" s="181"/>
      <c r="DO12" s="181"/>
    </row>
    <row r="13" spans="1:119" ht="18.75" customHeight="1" x14ac:dyDescent="0.15">
      <c r="A13" s="182"/>
      <c r="B13" s="544"/>
      <c r="C13" s="545"/>
      <c r="D13" s="545"/>
      <c r="E13" s="545"/>
      <c r="F13" s="545"/>
      <c r="G13" s="545"/>
      <c r="H13" s="545"/>
      <c r="I13" s="545"/>
      <c r="J13" s="545"/>
      <c r="K13" s="546"/>
      <c r="L13" s="192"/>
      <c r="M13" s="525" t="s">
        <v>138</v>
      </c>
      <c r="N13" s="526"/>
      <c r="O13" s="526"/>
      <c r="P13" s="526"/>
      <c r="Q13" s="527"/>
      <c r="R13" s="528">
        <v>12186</v>
      </c>
      <c r="S13" s="529"/>
      <c r="T13" s="529"/>
      <c r="U13" s="529"/>
      <c r="V13" s="530"/>
      <c r="W13" s="516" t="s">
        <v>139</v>
      </c>
      <c r="X13" s="438"/>
      <c r="Y13" s="438"/>
      <c r="Z13" s="438"/>
      <c r="AA13" s="438"/>
      <c r="AB13" s="439"/>
      <c r="AC13" s="401">
        <v>549</v>
      </c>
      <c r="AD13" s="402"/>
      <c r="AE13" s="402"/>
      <c r="AF13" s="402"/>
      <c r="AG13" s="403"/>
      <c r="AH13" s="401">
        <v>549</v>
      </c>
      <c r="AI13" s="402"/>
      <c r="AJ13" s="402"/>
      <c r="AK13" s="402"/>
      <c r="AL13" s="404"/>
      <c r="AM13" s="494" t="s">
        <v>140</v>
      </c>
      <c r="AN13" s="399"/>
      <c r="AO13" s="399"/>
      <c r="AP13" s="399"/>
      <c r="AQ13" s="399"/>
      <c r="AR13" s="399"/>
      <c r="AS13" s="399"/>
      <c r="AT13" s="400"/>
      <c r="AU13" s="482" t="s">
        <v>141</v>
      </c>
      <c r="AV13" s="483"/>
      <c r="AW13" s="483"/>
      <c r="AX13" s="483"/>
      <c r="AY13" s="405" t="s">
        <v>142</v>
      </c>
      <c r="AZ13" s="406"/>
      <c r="BA13" s="406"/>
      <c r="BB13" s="406"/>
      <c r="BC13" s="406"/>
      <c r="BD13" s="406"/>
      <c r="BE13" s="406"/>
      <c r="BF13" s="406"/>
      <c r="BG13" s="406"/>
      <c r="BH13" s="406"/>
      <c r="BI13" s="406"/>
      <c r="BJ13" s="406"/>
      <c r="BK13" s="406"/>
      <c r="BL13" s="406"/>
      <c r="BM13" s="407"/>
      <c r="BN13" s="425">
        <v>40169</v>
      </c>
      <c r="BO13" s="426"/>
      <c r="BP13" s="426"/>
      <c r="BQ13" s="426"/>
      <c r="BR13" s="426"/>
      <c r="BS13" s="426"/>
      <c r="BT13" s="426"/>
      <c r="BU13" s="427"/>
      <c r="BV13" s="425">
        <v>-131398</v>
      </c>
      <c r="BW13" s="426"/>
      <c r="BX13" s="426"/>
      <c r="BY13" s="426"/>
      <c r="BZ13" s="426"/>
      <c r="CA13" s="426"/>
      <c r="CB13" s="426"/>
      <c r="CC13" s="427"/>
      <c r="CD13" s="434" t="s">
        <v>143</v>
      </c>
      <c r="CE13" s="435"/>
      <c r="CF13" s="435"/>
      <c r="CG13" s="435"/>
      <c r="CH13" s="435"/>
      <c r="CI13" s="435"/>
      <c r="CJ13" s="435"/>
      <c r="CK13" s="435"/>
      <c r="CL13" s="435"/>
      <c r="CM13" s="435"/>
      <c r="CN13" s="435"/>
      <c r="CO13" s="435"/>
      <c r="CP13" s="435"/>
      <c r="CQ13" s="435"/>
      <c r="CR13" s="435"/>
      <c r="CS13" s="436"/>
      <c r="CT13" s="395">
        <v>5.7</v>
      </c>
      <c r="CU13" s="396"/>
      <c r="CV13" s="396"/>
      <c r="CW13" s="396"/>
      <c r="CX13" s="396"/>
      <c r="CY13" s="396"/>
      <c r="CZ13" s="396"/>
      <c r="DA13" s="397"/>
      <c r="DB13" s="395">
        <v>6</v>
      </c>
      <c r="DC13" s="396"/>
      <c r="DD13" s="396"/>
      <c r="DE13" s="396"/>
      <c r="DF13" s="396"/>
      <c r="DG13" s="396"/>
      <c r="DH13" s="396"/>
      <c r="DI13" s="397"/>
      <c r="DJ13" s="181"/>
      <c r="DK13" s="181"/>
      <c r="DL13" s="181"/>
      <c r="DM13" s="181"/>
      <c r="DN13" s="181"/>
      <c r="DO13" s="181"/>
    </row>
    <row r="14" spans="1:119" ht="18.75" customHeight="1" thickBot="1" x14ac:dyDescent="0.2">
      <c r="A14" s="182"/>
      <c r="B14" s="544"/>
      <c r="C14" s="545"/>
      <c r="D14" s="545"/>
      <c r="E14" s="545"/>
      <c r="F14" s="545"/>
      <c r="G14" s="545"/>
      <c r="H14" s="545"/>
      <c r="I14" s="545"/>
      <c r="J14" s="545"/>
      <c r="K14" s="546"/>
      <c r="L14" s="518" t="s">
        <v>144</v>
      </c>
      <c r="M14" s="562"/>
      <c r="N14" s="562"/>
      <c r="O14" s="562"/>
      <c r="P14" s="562"/>
      <c r="Q14" s="563"/>
      <c r="R14" s="528">
        <v>12480</v>
      </c>
      <c r="S14" s="529"/>
      <c r="T14" s="529"/>
      <c r="U14" s="529"/>
      <c r="V14" s="530"/>
      <c r="W14" s="531"/>
      <c r="X14" s="441"/>
      <c r="Y14" s="441"/>
      <c r="Z14" s="441"/>
      <c r="AA14" s="441"/>
      <c r="AB14" s="442"/>
      <c r="AC14" s="521">
        <v>9.9</v>
      </c>
      <c r="AD14" s="522"/>
      <c r="AE14" s="522"/>
      <c r="AF14" s="522"/>
      <c r="AG14" s="523"/>
      <c r="AH14" s="521">
        <v>10.199999999999999</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145</v>
      </c>
      <c r="CE14" s="432"/>
      <c r="CF14" s="432"/>
      <c r="CG14" s="432"/>
      <c r="CH14" s="432"/>
      <c r="CI14" s="432"/>
      <c r="CJ14" s="432"/>
      <c r="CK14" s="432"/>
      <c r="CL14" s="432"/>
      <c r="CM14" s="432"/>
      <c r="CN14" s="432"/>
      <c r="CO14" s="432"/>
      <c r="CP14" s="432"/>
      <c r="CQ14" s="432"/>
      <c r="CR14" s="432"/>
      <c r="CS14" s="433"/>
      <c r="CT14" s="532">
        <v>23.3</v>
      </c>
      <c r="CU14" s="533"/>
      <c r="CV14" s="533"/>
      <c r="CW14" s="533"/>
      <c r="CX14" s="533"/>
      <c r="CY14" s="533"/>
      <c r="CZ14" s="533"/>
      <c r="DA14" s="534"/>
      <c r="DB14" s="532">
        <v>52</v>
      </c>
      <c r="DC14" s="533"/>
      <c r="DD14" s="533"/>
      <c r="DE14" s="533"/>
      <c r="DF14" s="533"/>
      <c r="DG14" s="533"/>
      <c r="DH14" s="533"/>
      <c r="DI14" s="534"/>
      <c r="DJ14" s="181"/>
      <c r="DK14" s="181"/>
      <c r="DL14" s="181"/>
      <c r="DM14" s="181"/>
      <c r="DN14" s="181"/>
      <c r="DO14" s="181"/>
    </row>
    <row r="15" spans="1:119" ht="18.75" customHeight="1" x14ac:dyDescent="0.15">
      <c r="A15" s="182"/>
      <c r="B15" s="544"/>
      <c r="C15" s="545"/>
      <c r="D15" s="545"/>
      <c r="E15" s="545"/>
      <c r="F15" s="545"/>
      <c r="G15" s="545"/>
      <c r="H15" s="545"/>
      <c r="I15" s="545"/>
      <c r="J15" s="545"/>
      <c r="K15" s="546"/>
      <c r="L15" s="192"/>
      <c r="M15" s="525" t="s">
        <v>146</v>
      </c>
      <c r="N15" s="526"/>
      <c r="O15" s="526"/>
      <c r="P15" s="526"/>
      <c r="Q15" s="527"/>
      <c r="R15" s="528">
        <v>12244</v>
      </c>
      <c r="S15" s="529"/>
      <c r="T15" s="529"/>
      <c r="U15" s="529"/>
      <c r="V15" s="530"/>
      <c r="W15" s="516" t="s">
        <v>147</v>
      </c>
      <c r="X15" s="438"/>
      <c r="Y15" s="438"/>
      <c r="Z15" s="438"/>
      <c r="AA15" s="438"/>
      <c r="AB15" s="439"/>
      <c r="AC15" s="401">
        <v>1053</v>
      </c>
      <c r="AD15" s="402"/>
      <c r="AE15" s="402"/>
      <c r="AF15" s="402"/>
      <c r="AG15" s="403"/>
      <c r="AH15" s="401">
        <v>1131</v>
      </c>
      <c r="AI15" s="402"/>
      <c r="AJ15" s="402"/>
      <c r="AK15" s="402"/>
      <c r="AL15" s="404"/>
      <c r="AM15" s="494"/>
      <c r="AN15" s="399"/>
      <c r="AO15" s="399"/>
      <c r="AP15" s="399"/>
      <c r="AQ15" s="399"/>
      <c r="AR15" s="399"/>
      <c r="AS15" s="399"/>
      <c r="AT15" s="400"/>
      <c r="AU15" s="482"/>
      <c r="AV15" s="483"/>
      <c r="AW15" s="483"/>
      <c r="AX15" s="483"/>
      <c r="AY15" s="417" t="s">
        <v>148</v>
      </c>
      <c r="AZ15" s="418"/>
      <c r="BA15" s="418"/>
      <c r="BB15" s="418"/>
      <c r="BC15" s="418"/>
      <c r="BD15" s="418"/>
      <c r="BE15" s="418"/>
      <c r="BF15" s="418"/>
      <c r="BG15" s="418"/>
      <c r="BH15" s="418"/>
      <c r="BI15" s="418"/>
      <c r="BJ15" s="418"/>
      <c r="BK15" s="418"/>
      <c r="BL15" s="418"/>
      <c r="BM15" s="419"/>
      <c r="BN15" s="420">
        <v>1470585</v>
      </c>
      <c r="BO15" s="421"/>
      <c r="BP15" s="421"/>
      <c r="BQ15" s="421"/>
      <c r="BR15" s="421"/>
      <c r="BS15" s="421"/>
      <c r="BT15" s="421"/>
      <c r="BU15" s="422"/>
      <c r="BV15" s="420">
        <v>1389165</v>
      </c>
      <c r="BW15" s="421"/>
      <c r="BX15" s="421"/>
      <c r="BY15" s="421"/>
      <c r="BZ15" s="421"/>
      <c r="CA15" s="421"/>
      <c r="CB15" s="421"/>
      <c r="CC15" s="422"/>
      <c r="CD15" s="535" t="s">
        <v>149</v>
      </c>
      <c r="CE15" s="536"/>
      <c r="CF15" s="536"/>
      <c r="CG15" s="536"/>
      <c r="CH15" s="536"/>
      <c r="CI15" s="536"/>
      <c r="CJ15" s="536"/>
      <c r="CK15" s="536"/>
      <c r="CL15" s="536"/>
      <c r="CM15" s="536"/>
      <c r="CN15" s="536"/>
      <c r="CO15" s="536"/>
      <c r="CP15" s="536"/>
      <c r="CQ15" s="536"/>
      <c r="CR15" s="536"/>
      <c r="CS15" s="537"/>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44"/>
      <c r="C16" s="545"/>
      <c r="D16" s="545"/>
      <c r="E16" s="545"/>
      <c r="F16" s="545"/>
      <c r="G16" s="545"/>
      <c r="H16" s="545"/>
      <c r="I16" s="545"/>
      <c r="J16" s="545"/>
      <c r="K16" s="546"/>
      <c r="L16" s="518" t="s">
        <v>150</v>
      </c>
      <c r="M16" s="519"/>
      <c r="N16" s="519"/>
      <c r="O16" s="519"/>
      <c r="P16" s="519"/>
      <c r="Q16" s="520"/>
      <c r="R16" s="513" t="s">
        <v>151</v>
      </c>
      <c r="S16" s="514"/>
      <c r="T16" s="514"/>
      <c r="U16" s="514"/>
      <c r="V16" s="515"/>
      <c r="W16" s="531"/>
      <c r="X16" s="441"/>
      <c r="Y16" s="441"/>
      <c r="Z16" s="441"/>
      <c r="AA16" s="441"/>
      <c r="AB16" s="442"/>
      <c r="AC16" s="521">
        <v>19</v>
      </c>
      <c r="AD16" s="522"/>
      <c r="AE16" s="522"/>
      <c r="AF16" s="522"/>
      <c r="AG16" s="523"/>
      <c r="AH16" s="521">
        <v>21</v>
      </c>
      <c r="AI16" s="522"/>
      <c r="AJ16" s="522"/>
      <c r="AK16" s="522"/>
      <c r="AL16" s="524"/>
      <c r="AM16" s="494"/>
      <c r="AN16" s="399"/>
      <c r="AO16" s="399"/>
      <c r="AP16" s="399"/>
      <c r="AQ16" s="399"/>
      <c r="AR16" s="399"/>
      <c r="AS16" s="399"/>
      <c r="AT16" s="400"/>
      <c r="AU16" s="482"/>
      <c r="AV16" s="483"/>
      <c r="AW16" s="483"/>
      <c r="AX16" s="483"/>
      <c r="AY16" s="405" t="s">
        <v>152</v>
      </c>
      <c r="AZ16" s="406"/>
      <c r="BA16" s="406"/>
      <c r="BB16" s="406"/>
      <c r="BC16" s="406"/>
      <c r="BD16" s="406"/>
      <c r="BE16" s="406"/>
      <c r="BF16" s="406"/>
      <c r="BG16" s="406"/>
      <c r="BH16" s="406"/>
      <c r="BI16" s="406"/>
      <c r="BJ16" s="406"/>
      <c r="BK16" s="406"/>
      <c r="BL16" s="406"/>
      <c r="BM16" s="407"/>
      <c r="BN16" s="425">
        <v>2583982</v>
      </c>
      <c r="BO16" s="426"/>
      <c r="BP16" s="426"/>
      <c r="BQ16" s="426"/>
      <c r="BR16" s="426"/>
      <c r="BS16" s="426"/>
      <c r="BT16" s="426"/>
      <c r="BU16" s="427"/>
      <c r="BV16" s="425">
        <v>2460314</v>
      </c>
      <c r="BW16" s="426"/>
      <c r="BX16" s="426"/>
      <c r="BY16" s="426"/>
      <c r="BZ16" s="426"/>
      <c r="CA16" s="426"/>
      <c r="CB16" s="426"/>
      <c r="CC16" s="427"/>
      <c r="CD16" s="196"/>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1"/>
      <c r="DK16" s="181"/>
      <c r="DL16" s="181"/>
      <c r="DM16" s="181"/>
      <c r="DN16" s="181"/>
      <c r="DO16" s="181"/>
    </row>
    <row r="17" spans="1:119" ht="18.75" customHeight="1" thickBot="1" x14ac:dyDescent="0.2">
      <c r="A17" s="182"/>
      <c r="B17" s="547"/>
      <c r="C17" s="548"/>
      <c r="D17" s="548"/>
      <c r="E17" s="548"/>
      <c r="F17" s="548"/>
      <c r="G17" s="548"/>
      <c r="H17" s="548"/>
      <c r="I17" s="548"/>
      <c r="J17" s="548"/>
      <c r="K17" s="549"/>
      <c r="L17" s="197"/>
      <c r="M17" s="510" t="s">
        <v>153</v>
      </c>
      <c r="N17" s="511"/>
      <c r="O17" s="511"/>
      <c r="P17" s="511"/>
      <c r="Q17" s="512"/>
      <c r="R17" s="513" t="s">
        <v>154</v>
      </c>
      <c r="S17" s="514"/>
      <c r="T17" s="514"/>
      <c r="U17" s="514"/>
      <c r="V17" s="515"/>
      <c r="W17" s="516" t="s">
        <v>155</v>
      </c>
      <c r="X17" s="438"/>
      <c r="Y17" s="438"/>
      <c r="Z17" s="438"/>
      <c r="AA17" s="438"/>
      <c r="AB17" s="439"/>
      <c r="AC17" s="401">
        <v>3929</v>
      </c>
      <c r="AD17" s="402"/>
      <c r="AE17" s="402"/>
      <c r="AF17" s="402"/>
      <c r="AG17" s="403"/>
      <c r="AH17" s="401">
        <v>3707</v>
      </c>
      <c r="AI17" s="402"/>
      <c r="AJ17" s="402"/>
      <c r="AK17" s="402"/>
      <c r="AL17" s="404"/>
      <c r="AM17" s="494"/>
      <c r="AN17" s="399"/>
      <c r="AO17" s="399"/>
      <c r="AP17" s="399"/>
      <c r="AQ17" s="399"/>
      <c r="AR17" s="399"/>
      <c r="AS17" s="399"/>
      <c r="AT17" s="400"/>
      <c r="AU17" s="482"/>
      <c r="AV17" s="483"/>
      <c r="AW17" s="483"/>
      <c r="AX17" s="483"/>
      <c r="AY17" s="405" t="s">
        <v>156</v>
      </c>
      <c r="AZ17" s="406"/>
      <c r="BA17" s="406"/>
      <c r="BB17" s="406"/>
      <c r="BC17" s="406"/>
      <c r="BD17" s="406"/>
      <c r="BE17" s="406"/>
      <c r="BF17" s="406"/>
      <c r="BG17" s="406"/>
      <c r="BH17" s="406"/>
      <c r="BI17" s="406"/>
      <c r="BJ17" s="406"/>
      <c r="BK17" s="406"/>
      <c r="BL17" s="406"/>
      <c r="BM17" s="407"/>
      <c r="BN17" s="425">
        <v>1857162</v>
      </c>
      <c r="BO17" s="426"/>
      <c r="BP17" s="426"/>
      <c r="BQ17" s="426"/>
      <c r="BR17" s="426"/>
      <c r="BS17" s="426"/>
      <c r="BT17" s="426"/>
      <c r="BU17" s="427"/>
      <c r="BV17" s="425">
        <v>1767311</v>
      </c>
      <c r="BW17" s="426"/>
      <c r="BX17" s="426"/>
      <c r="BY17" s="426"/>
      <c r="BZ17" s="426"/>
      <c r="CA17" s="426"/>
      <c r="CB17" s="426"/>
      <c r="CC17" s="427"/>
      <c r="CD17" s="196"/>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1"/>
      <c r="DK17" s="181"/>
      <c r="DL17" s="181"/>
      <c r="DM17" s="181"/>
      <c r="DN17" s="181"/>
      <c r="DO17" s="181"/>
    </row>
    <row r="18" spans="1:119" ht="18.75" customHeight="1" thickBot="1" x14ac:dyDescent="0.2">
      <c r="A18" s="182"/>
      <c r="B18" s="487" t="s">
        <v>157</v>
      </c>
      <c r="C18" s="488"/>
      <c r="D18" s="488"/>
      <c r="E18" s="489"/>
      <c r="F18" s="489"/>
      <c r="G18" s="489"/>
      <c r="H18" s="489"/>
      <c r="I18" s="489"/>
      <c r="J18" s="489"/>
      <c r="K18" s="489"/>
      <c r="L18" s="490">
        <v>22.99</v>
      </c>
      <c r="M18" s="490"/>
      <c r="N18" s="490"/>
      <c r="O18" s="490"/>
      <c r="P18" s="490"/>
      <c r="Q18" s="490"/>
      <c r="R18" s="491"/>
      <c r="S18" s="491"/>
      <c r="T18" s="491"/>
      <c r="U18" s="491"/>
      <c r="V18" s="492"/>
      <c r="W18" s="506"/>
      <c r="X18" s="507"/>
      <c r="Y18" s="507"/>
      <c r="Z18" s="507"/>
      <c r="AA18" s="507"/>
      <c r="AB18" s="517"/>
      <c r="AC18" s="389">
        <v>71</v>
      </c>
      <c r="AD18" s="390"/>
      <c r="AE18" s="390"/>
      <c r="AF18" s="390"/>
      <c r="AG18" s="493"/>
      <c r="AH18" s="389">
        <v>68.8</v>
      </c>
      <c r="AI18" s="390"/>
      <c r="AJ18" s="390"/>
      <c r="AK18" s="390"/>
      <c r="AL18" s="391"/>
      <c r="AM18" s="494"/>
      <c r="AN18" s="399"/>
      <c r="AO18" s="399"/>
      <c r="AP18" s="399"/>
      <c r="AQ18" s="399"/>
      <c r="AR18" s="399"/>
      <c r="AS18" s="399"/>
      <c r="AT18" s="400"/>
      <c r="AU18" s="482"/>
      <c r="AV18" s="483"/>
      <c r="AW18" s="483"/>
      <c r="AX18" s="483"/>
      <c r="AY18" s="405" t="s">
        <v>158</v>
      </c>
      <c r="AZ18" s="406"/>
      <c r="BA18" s="406"/>
      <c r="BB18" s="406"/>
      <c r="BC18" s="406"/>
      <c r="BD18" s="406"/>
      <c r="BE18" s="406"/>
      <c r="BF18" s="406"/>
      <c r="BG18" s="406"/>
      <c r="BH18" s="406"/>
      <c r="BI18" s="406"/>
      <c r="BJ18" s="406"/>
      <c r="BK18" s="406"/>
      <c r="BL18" s="406"/>
      <c r="BM18" s="407"/>
      <c r="BN18" s="425">
        <v>2738579</v>
      </c>
      <c r="BO18" s="426"/>
      <c r="BP18" s="426"/>
      <c r="BQ18" s="426"/>
      <c r="BR18" s="426"/>
      <c r="BS18" s="426"/>
      <c r="BT18" s="426"/>
      <c r="BU18" s="427"/>
      <c r="BV18" s="425">
        <v>2802950</v>
      </c>
      <c r="BW18" s="426"/>
      <c r="BX18" s="426"/>
      <c r="BY18" s="426"/>
      <c r="BZ18" s="426"/>
      <c r="CA18" s="426"/>
      <c r="CB18" s="426"/>
      <c r="CC18" s="427"/>
      <c r="CD18" s="196"/>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1"/>
      <c r="DK18" s="181"/>
      <c r="DL18" s="181"/>
      <c r="DM18" s="181"/>
      <c r="DN18" s="181"/>
      <c r="DO18" s="181"/>
    </row>
    <row r="19" spans="1:119" ht="18.75" customHeight="1" thickBot="1" x14ac:dyDescent="0.2">
      <c r="A19" s="182"/>
      <c r="B19" s="487" t="s">
        <v>159</v>
      </c>
      <c r="C19" s="488"/>
      <c r="D19" s="488"/>
      <c r="E19" s="489"/>
      <c r="F19" s="489"/>
      <c r="G19" s="489"/>
      <c r="H19" s="489"/>
      <c r="I19" s="489"/>
      <c r="J19" s="489"/>
      <c r="K19" s="489"/>
      <c r="L19" s="495">
        <v>517</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160</v>
      </c>
      <c r="AZ19" s="406"/>
      <c r="BA19" s="406"/>
      <c r="BB19" s="406"/>
      <c r="BC19" s="406"/>
      <c r="BD19" s="406"/>
      <c r="BE19" s="406"/>
      <c r="BF19" s="406"/>
      <c r="BG19" s="406"/>
      <c r="BH19" s="406"/>
      <c r="BI19" s="406"/>
      <c r="BJ19" s="406"/>
      <c r="BK19" s="406"/>
      <c r="BL19" s="406"/>
      <c r="BM19" s="407"/>
      <c r="BN19" s="425">
        <v>3965401</v>
      </c>
      <c r="BO19" s="426"/>
      <c r="BP19" s="426"/>
      <c r="BQ19" s="426"/>
      <c r="BR19" s="426"/>
      <c r="BS19" s="426"/>
      <c r="BT19" s="426"/>
      <c r="BU19" s="427"/>
      <c r="BV19" s="425">
        <v>3716985</v>
      </c>
      <c r="BW19" s="426"/>
      <c r="BX19" s="426"/>
      <c r="BY19" s="426"/>
      <c r="BZ19" s="426"/>
      <c r="CA19" s="426"/>
      <c r="CB19" s="426"/>
      <c r="CC19" s="427"/>
      <c r="CD19" s="196"/>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1"/>
      <c r="DK19" s="181"/>
      <c r="DL19" s="181"/>
      <c r="DM19" s="181"/>
      <c r="DN19" s="181"/>
      <c r="DO19" s="181"/>
    </row>
    <row r="20" spans="1:119" ht="18.75" customHeight="1" thickBot="1" x14ac:dyDescent="0.2">
      <c r="A20" s="182"/>
      <c r="B20" s="487" t="s">
        <v>161</v>
      </c>
      <c r="C20" s="488"/>
      <c r="D20" s="488"/>
      <c r="E20" s="489"/>
      <c r="F20" s="489"/>
      <c r="G20" s="489"/>
      <c r="H20" s="489"/>
      <c r="I20" s="489"/>
      <c r="J20" s="489"/>
      <c r="K20" s="489"/>
      <c r="L20" s="495">
        <v>4984</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6"/>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1"/>
      <c r="DK20" s="181"/>
      <c r="DL20" s="181"/>
      <c r="DM20" s="181"/>
      <c r="DN20" s="181"/>
      <c r="DO20" s="181"/>
    </row>
    <row r="21" spans="1:119" ht="18.75" customHeight="1" x14ac:dyDescent="0.15">
      <c r="A21" s="182"/>
      <c r="B21" s="484" t="s">
        <v>162</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6"/>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1"/>
      <c r="DK21" s="181"/>
      <c r="DL21" s="181"/>
      <c r="DM21" s="181"/>
      <c r="DN21" s="181"/>
      <c r="DO21" s="181"/>
    </row>
    <row r="22" spans="1:119" ht="18.75" customHeight="1" thickBot="1" x14ac:dyDescent="0.2">
      <c r="A22" s="182"/>
      <c r="B22" s="454" t="s">
        <v>163</v>
      </c>
      <c r="C22" s="455"/>
      <c r="D22" s="456"/>
      <c r="E22" s="463" t="s">
        <v>1</v>
      </c>
      <c r="F22" s="438"/>
      <c r="G22" s="438"/>
      <c r="H22" s="438"/>
      <c r="I22" s="438"/>
      <c r="J22" s="438"/>
      <c r="K22" s="439"/>
      <c r="L22" s="463" t="s">
        <v>164</v>
      </c>
      <c r="M22" s="438"/>
      <c r="N22" s="438"/>
      <c r="O22" s="438"/>
      <c r="P22" s="439"/>
      <c r="Q22" s="448" t="s">
        <v>165</v>
      </c>
      <c r="R22" s="449"/>
      <c r="S22" s="449"/>
      <c r="T22" s="449"/>
      <c r="U22" s="449"/>
      <c r="V22" s="464"/>
      <c r="W22" s="466" t="s">
        <v>166</v>
      </c>
      <c r="X22" s="455"/>
      <c r="Y22" s="456"/>
      <c r="Z22" s="463" t="s">
        <v>1</v>
      </c>
      <c r="AA22" s="438"/>
      <c r="AB22" s="438"/>
      <c r="AC22" s="438"/>
      <c r="AD22" s="438"/>
      <c r="AE22" s="438"/>
      <c r="AF22" s="438"/>
      <c r="AG22" s="439"/>
      <c r="AH22" s="437" t="s">
        <v>167</v>
      </c>
      <c r="AI22" s="438"/>
      <c r="AJ22" s="438"/>
      <c r="AK22" s="438"/>
      <c r="AL22" s="439"/>
      <c r="AM22" s="437" t="s">
        <v>168</v>
      </c>
      <c r="AN22" s="443"/>
      <c r="AO22" s="443"/>
      <c r="AP22" s="443"/>
      <c r="AQ22" s="443"/>
      <c r="AR22" s="444"/>
      <c r="AS22" s="448" t="s">
        <v>165</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6"/>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1"/>
      <c r="DK22" s="181"/>
      <c r="DL22" s="181"/>
      <c r="DM22" s="181"/>
      <c r="DN22" s="181"/>
      <c r="DO22" s="181"/>
    </row>
    <row r="23" spans="1:119" ht="18.75" customHeight="1" x14ac:dyDescent="0.15">
      <c r="A23" s="18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169</v>
      </c>
      <c r="AZ23" s="418"/>
      <c r="BA23" s="418"/>
      <c r="BB23" s="418"/>
      <c r="BC23" s="418"/>
      <c r="BD23" s="418"/>
      <c r="BE23" s="418"/>
      <c r="BF23" s="418"/>
      <c r="BG23" s="418"/>
      <c r="BH23" s="418"/>
      <c r="BI23" s="418"/>
      <c r="BJ23" s="418"/>
      <c r="BK23" s="418"/>
      <c r="BL23" s="418"/>
      <c r="BM23" s="419"/>
      <c r="BN23" s="425">
        <v>3456116</v>
      </c>
      <c r="BO23" s="426"/>
      <c r="BP23" s="426"/>
      <c r="BQ23" s="426"/>
      <c r="BR23" s="426"/>
      <c r="BS23" s="426"/>
      <c r="BT23" s="426"/>
      <c r="BU23" s="427"/>
      <c r="BV23" s="425">
        <v>3364577</v>
      </c>
      <c r="BW23" s="426"/>
      <c r="BX23" s="426"/>
      <c r="BY23" s="426"/>
      <c r="BZ23" s="426"/>
      <c r="CA23" s="426"/>
      <c r="CB23" s="426"/>
      <c r="CC23" s="427"/>
      <c r="CD23" s="196"/>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1"/>
      <c r="DK23" s="181"/>
      <c r="DL23" s="181"/>
      <c r="DM23" s="181"/>
      <c r="DN23" s="181"/>
      <c r="DO23" s="181"/>
    </row>
    <row r="24" spans="1:119" ht="18.75" customHeight="1" thickBot="1" x14ac:dyDescent="0.2">
      <c r="A24" s="182"/>
      <c r="B24" s="457"/>
      <c r="C24" s="458"/>
      <c r="D24" s="459"/>
      <c r="E24" s="398" t="s">
        <v>170</v>
      </c>
      <c r="F24" s="399"/>
      <c r="G24" s="399"/>
      <c r="H24" s="399"/>
      <c r="I24" s="399"/>
      <c r="J24" s="399"/>
      <c r="K24" s="400"/>
      <c r="L24" s="401">
        <v>1</v>
      </c>
      <c r="M24" s="402"/>
      <c r="N24" s="402"/>
      <c r="O24" s="402"/>
      <c r="P24" s="403"/>
      <c r="Q24" s="401">
        <v>7880</v>
      </c>
      <c r="R24" s="402"/>
      <c r="S24" s="402"/>
      <c r="T24" s="402"/>
      <c r="U24" s="402"/>
      <c r="V24" s="403"/>
      <c r="W24" s="467"/>
      <c r="X24" s="458"/>
      <c r="Y24" s="459"/>
      <c r="Z24" s="398" t="s">
        <v>171</v>
      </c>
      <c r="AA24" s="399"/>
      <c r="AB24" s="399"/>
      <c r="AC24" s="399"/>
      <c r="AD24" s="399"/>
      <c r="AE24" s="399"/>
      <c r="AF24" s="399"/>
      <c r="AG24" s="400"/>
      <c r="AH24" s="401">
        <v>120</v>
      </c>
      <c r="AI24" s="402"/>
      <c r="AJ24" s="402"/>
      <c r="AK24" s="402"/>
      <c r="AL24" s="403"/>
      <c r="AM24" s="401">
        <v>369120</v>
      </c>
      <c r="AN24" s="402"/>
      <c r="AO24" s="402"/>
      <c r="AP24" s="402"/>
      <c r="AQ24" s="402"/>
      <c r="AR24" s="403"/>
      <c r="AS24" s="401">
        <v>3076</v>
      </c>
      <c r="AT24" s="402"/>
      <c r="AU24" s="402"/>
      <c r="AV24" s="402"/>
      <c r="AW24" s="402"/>
      <c r="AX24" s="404"/>
      <c r="AY24" s="392" t="s">
        <v>172</v>
      </c>
      <c r="AZ24" s="393"/>
      <c r="BA24" s="393"/>
      <c r="BB24" s="393"/>
      <c r="BC24" s="393"/>
      <c r="BD24" s="393"/>
      <c r="BE24" s="393"/>
      <c r="BF24" s="393"/>
      <c r="BG24" s="393"/>
      <c r="BH24" s="393"/>
      <c r="BI24" s="393"/>
      <c r="BJ24" s="393"/>
      <c r="BK24" s="393"/>
      <c r="BL24" s="393"/>
      <c r="BM24" s="394"/>
      <c r="BN24" s="425">
        <v>3277519</v>
      </c>
      <c r="BO24" s="426"/>
      <c r="BP24" s="426"/>
      <c r="BQ24" s="426"/>
      <c r="BR24" s="426"/>
      <c r="BS24" s="426"/>
      <c r="BT24" s="426"/>
      <c r="BU24" s="427"/>
      <c r="BV24" s="425">
        <v>3219299</v>
      </c>
      <c r="BW24" s="426"/>
      <c r="BX24" s="426"/>
      <c r="BY24" s="426"/>
      <c r="BZ24" s="426"/>
      <c r="CA24" s="426"/>
      <c r="CB24" s="426"/>
      <c r="CC24" s="427"/>
      <c r="CD24" s="196"/>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1"/>
      <c r="DK24" s="181"/>
      <c r="DL24" s="181"/>
      <c r="DM24" s="181"/>
      <c r="DN24" s="181"/>
      <c r="DO24" s="181"/>
    </row>
    <row r="25" spans="1:119" s="181" customFormat="1" ht="18.75" customHeight="1" x14ac:dyDescent="0.15">
      <c r="A25" s="182"/>
      <c r="B25" s="457"/>
      <c r="C25" s="458"/>
      <c r="D25" s="459"/>
      <c r="E25" s="398" t="s">
        <v>173</v>
      </c>
      <c r="F25" s="399"/>
      <c r="G25" s="399"/>
      <c r="H25" s="399"/>
      <c r="I25" s="399"/>
      <c r="J25" s="399"/>
      <c r="K25" s="400"/>
      <c r="L25" s="401">
        <v>1</v>
      </c>
      <c r="M25" s="402"/>
      <c r="N25" s="402"/>
      <c r="O25" s="402"/>
      <c r="P25" s="403"/>
      <c r="Q25" s="401">
        <v>6390</v>
      </c>
      <c r="R25" s="402"/>
      <c r="S25" s="402"/>
      <c r="T25" s="402"/>
      <c r="U25" s="402"/>
      <c r="V25" s="403"/>
      <c r="W25" s="467"/>
      <c r="X25" s="458"/>
      <c r="Y25" s="459"/>
      <c r="Z25" s="398" t="s">
        <v>174</v>
      </c>
      <c r="AA25" s="399"/>
      <c r="AB25" s="399"/>
      <c r="AC25" s="399"/>
      <c r="AD25" s="399"/>
      <c r="AE25" s="399"/>
      <c r="AF25" s="399"/>
      <c r="AG25" s="400"/>
      <c r="AH25" s="401" t="s">
        <v>128</v>
      </c>
      <c r="AI25" s="402"/>
      <c r="AJ25" s="402"/>
      <c r="AK25" s="402"/>
      <c r="AL25" s="403"/>
      <c r="AM25" s="401" t="s">
        <v>136</v>
      </c>
      <c r="AN25" s="402"/>
      <c r="AO25" s="402"/>
      <c r="AP25" s="402"/>
      <c r="AQ25" s="402"/>
      <c r="AR25" s="403"/>
      <c r="AS25" s="401" t="s">
        <v>136</v>
      </c>
      <c r="AT25" s="402"/>
      <c r="AU25" s="402"/>
      <c r="AV25" s="402"/>
      <c r="AW25" s="402"/>
      <c r="AX25" s="404"/>
      <c r="AY25" s="417" t="s">
        <v>175</v>
      </c>
      <c r="AZ25" s="418"/>
      <c r="BA25" s="418"/>
      <c r="BB25" s="418"/>
      <c r="BC25" s="418"/>
      <c r="BD25" s="418"/>
      <c r="BE25" s="418"/>
      <c r="BF25" s="418"/>
      <c r="BG25" s="418"/>
      <c r="BH25" s="418"/>
      <c r="BI25" s="418"/>
      <c r="BJ25" s="418"/>
      <c r="BK25" s="418"/>
      <c r="BL25" s="418"/>
      <c r="BM25" s="419"/>
      <c r="BN25" s="420">
        <v>602266</v>
      </c>
      <c r="BO25" s="421"/>
      <c r="BP25" s="421"/>
      <c r="BQ25" s="421"/>
      <c r="BR25" s="421"/>
      <c r="BS25" s="421"/>
      <c r="BT25" s="421"/>
      <c r="BU25" s="422"/>
      <c r="BV25" s="420">
        <v>1199365</v>
      </c>
      <c r="BW25" s="421"/>
      <c r="BX25" s="421"/>
      <c r="BY25" s="421"/>
      <c r="BZ25" s="421"/>
      <c r="CA25" s="421"/>
      <c r="CB25" s="421"/>
      <c r="CC25" s="422"/>
      <c r="CD25" s="196"/>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1" customFormat="1" ht="18.75" customHeight="1" x14ac:dyDescent="0.15">
      <c r="A26" s="182"/>
      <c r="B26" s="457"/>
      <c r="C26" s="458"/>
      <c r="D26" s="459"/>
      <c r="E26" s="398" t="s">
        <v>176</v>
      </c>
      <c r="F26" s="399"/>
      <c r="G26" s="399"/>
      <c r="H26" s="399"/>
      <c r="I26" s="399"/>
      <c r="J26" s="399"/>
      <c r="K26" s="400"/>
      <c r="L26" s="401">
        <v>1</v>
      </c>
      <c r="M26" s="402"/>
      <c r="N26" s="402"/>
      <c r="O26" s="402"/>
      <c r="P26" s="403"/>
      <c r="Q26" s="401">
        <v>5770</v>
      </c>
      <c r="R26" s="402"/>
      <c r="S26" s="402"/>
      <c r="T26" s="402"/>
      <c r="U26" s="402"/>
      <c r="V26" s="403"/>
      <c r="W26" s="467"/>
      <c r="X26" s="458"/>
      <c r="Y26" s="459"/>
      <c r="Z26" s="398" t="s">
        <v>177</v>
      </c>
      <c r="AA26" s="480"/>
      <c r="AB26" s="480"/>
      <c r="AC26" s="480"/>
      <c r="AD26" s="480"/>
      <c r="AE26" s="480"/>
      <c r="AF26" s="480"/>
      <c r="AG26" s="481"/>
      <c r="AH26" s="401">
        <v>5</v>
      </c>
      <c r="AI26" s="402"/>
      <c r="AJ26" s="402"/>
      <c r="AK26" s="402"/>
      <c r="AL26" s="403"/>
      <c r="AM26" s="401">
        <v>12600</v>
      </c>
      <c r="AN26" s="402"/>
      <c r="AO26" s="402"/>
      <c r="AP26" s="402"/>
      <c r="AQ26" s="402"/>
      <c r="AR26" s="403"/>
      <c r="AS26" s="401">
        <v>2520</v>
      </c>
      <c r="AT26" s="402"/>
      <c r="AU26" s="402"/>
      <c r="AV26" s="402"/>
      <c r="AW26" s="402"/>
      <c r="AX26" s="404"/>
      <c r="AY26" s="434" t="s">
        <v>178</v>
      </c>
      <c r="AZ26" s="435"/>
      <c r="BA26" s="435"/>
      <c r="BB26" s="435"/>
      <c r="BC26" s="435"/>
      <c r="BD26" s="435"/>
      <c r="BE26" s="435"/>
      <c r="BF26" s="435"/>
      <c r="BG26" s="435"/>
      <c r="BH26" s="435"/>
      <c r="BI26" s="435"/>
      <c r="BJ26" s="435"/>
      <c r="BK26" s="435"/>
      <c r="BL26" s="435"/>
      <c r="BM26" s="436"/>
      <c r="BN26" s="425" t="s">
        <v>136</v>
      </c>
      <c r="BO26" s="426"/>
      <c r="BP26" s="426"/>
      <c r="BQ26" s="426"/>
      <c r="BR26" s="426"/>
      <c r="BS26" s="426"/>
      <c r="BT26" s="426"/>
      <c r="BU26" s="427"/>
      <c r="BV26" s="425" t="s">
        <v>137</v>
      </c>
      <c r="BW26" s="426"/>
      <c r="BX26" s="426"/>
      <c r="BY26" s="426"/>
      <c r="BZ26" s="426"/>
      <c r="CA26" s="426"/>
      <c r="CB26" s="426"/>
      <c r="CC26" s="427"/>
      <c r="CD26" s="196"/>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82"/>
      <c r="B27" s="457"/>
      <c r="C27" s="458"/>
      <c r="D27" s="459"/>
      <c r="E27" s="398" t="s">
        <v>179</v>
      </c>
      <c r="F27" s="399"/>
      <c r="G27" s="399"/>
      <c r="H27" s="399"/>
      <c r="I27" s="399"/>
      <c r="J27" s="399"/>
      <c r="K27" s="400"/>
      <c r="L27" s="401">
        <v>1</v>
      </c>
      <c r="M27" s="402"/>
      <c r="N27" s="402"/>
      <c r="O27" s="402"/>
      <c r="P27" s="403"/>
      <c r="Q27" s="401">
        <v>2840</v>
      </c>
      <c r="R27" s="402"/>
      <c r="S27" s="402"/>
      <c r="T27" s="402"/>
      <c r="U27" s="402"/>
      <c r="V27" s="403"/>
      <c r="W27" s="467"/>
      <c r="X27" s="458"/>
      <c r="Y27" s="459"/>
      <c r="Z27" s="398" t="s">
        <v>180</v>
      </c>
      <c r="AA27" s="399"/>
      <c r="AB27" s="399"/>
      <c r="AC27" s="399"/>
      <c r="AD27" s="399"/>
      <c r="AE27" s="399"/>
      <c r="AF27" s="399"/>
      <c r="AG27" s="400"/>
      <c r="AH27" s="401" t="s">
        <v>137</v>
      </c>
      <c r="AI27" s="402"/>
      <c r="AJ27" s="402"/>
      <c r="AK27" s="402"/>
      <c r="AL27" s="403"/>
      <c r="AM27" s="401" t="s">
        <v>136</v>
      </c>
      <c r="AN27" s="402"/>
      <c r="AO27" s="402"/>
      <c r="AP27" s="402"/>
      <c r="AQ27" s="402"/>
      <c r="AR27" s="403"/>
      <c r="AS27" s="401" t="s">
        <v>136</v>
      </c>
      <c r="AT27" s="402"/>
      <c r="AU27" s="402"/>
      <c r="AV27" s="402"/>
      <c r="AW27" s="402"/>
      <c r="AX27" s="404"/>
      <c r="AY27" s="431" t="s">
        <v>181</v>
      </c>
      <c r="AZ27" s="432"/>
      <c r="BA27" s="432"/>
      <c r="BB27" s="432"/>
      <c r="BC27" s="432"/>
      <c r="BD27" s="432"/>
      <c r="BE27" s="432"/>
      <c r="BF27" s="432"/>
      <c r="BG27" s="432"/>
      <c r="BH27" s="432"/>
      <c r="BI27" s="432"/>
      <c r="BJ27" s="432"/>
      <c r="BK27" s="432"/>
      <c r="BL27" s="432"/>
      <c r="BM27" s="433"/>
      <c r="BN27" s="428">
        <v>58427</v>
      </c>
      <c r="BO27" s="429"/>
      <c r="BP27" s="429"/>
      <c r="BQ27" s="429"/>
      <c r="BR27" s="429"/>
      <c r="BS27" s="429"/>
      <c r="BT27" s="429"/>
      <c r="BU27" s="430"/>
      <c r="BV27" s="428">
        <v>58421</v>
      </c>
      <c r="BW27" s="429"/>
      <c r="BX27" s="429"/>
      <c r="BY27" s="429"/>
      <c r="BZ27" s="429"/>
      <c r="CA27" s="429"/>
      <c r="CB27" s="429"/>
      <c r="CC27" s="430"/>
      <c r="CD27" s="198"/>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1"/>
      <c r="DK27" s="181"/>
      <c r="DL27" s="181"/>
      <c r="DM27" s="181"/>
      <c r="DN27" s="181"/>
      <c r="DO27" s="181"/>
    </row>
    <row r="28" spans="1:119" ht="18.75" customHeight="1" x14ac:dyDescent="0.15">
      <c r="A28" s="182"/>
      <c r="B28" s="457"/>
      <c r="C28" s="458"/>
      <c r="D28" s="459"/>
      <c r="E28" s="398" t="s">
        <v>182</v>
      </c>
      <c r="F28" s="399"/>
      <c r="G28" s="399"/>
      <c r="H28" s="399"/>
      <c r="I28" s="399"/>
      <c r="J28" s="399"/>
      <c r="K28" s="400"/>
      <c r="L28" s="401">
        <v>1</v>
      </c>
      <c r="M28" s="402"/>
      <c r="N28" s="402"/>
      <c r="O28" s="402"/>
      <c r="P28" s="403"/>
      <c r="Q28" s="401">
        <v>2370</v>
      </c>
      <c r="R28" s="402"/>
      <c r="S28" s="402"/>
      <c r="T28" s="402"/>
      <c r="U28" s="402"/>
      <c r="V28" s="403"/>
      <c r="W28" s="467"/>
      <c r="X28" s="458"/>
      <c r="Y28" s="459"/>
      <c r="Z28" s="398" t="s">
        <v>183</v>
      </c>
      <c r="AA28" s="399"/>
      <c r="AB28" s="399"/>
      <c r="AC28" s="399"/>
      <c r="AD28" s="399"/>
      <c r="AE28" s="399"/>
      <c r="AF28" s="399"/>
      <c r="AG28" s="400"/>
      <c r="AH28" s="401" t="s">
        <v>136</v>
      </c>
      <c r="AI28" s="402"/>
      <c r="AJ28" s="402"/>
      <c r="AK28" s="402"/>
      <c r="AL28" s="403"/>
      <c r="AM28" s="401" t="s">
        <v>136</v>
      </c>
      <c r="AN28" s="402"/>
      <c r="AO28" s="402"/>
      <c r="AP28" s="402"/>
      <c r="AQ28" s="402"/>
      <c r="AR28" s="403"/>
      <c r="AS28" s="401" t="s">
        <v>136</v>
      </c>
      <c r="AT28" s="402"/>
      <c r="AU28" s="402"/>
      <c r="AV28" s="402"/>
      <c r="AW28" s="402"/>
      <c r="AX28" s="404"/>
      <c r="AY28" s="408" t="s">
        <v>184</v>
      </c>
      <c r="AZ28" s="409"/>
      <c r="BA28" s="409"/>
      <c r="BB28" s="410"/>
      <c r="BC28" s="417" t="s">
        <v>48</v>
      </c>
      <c r="BD28" s="418"/>
      <c r="BE28" s="418"/>
      <c r="BF28" s="418"/>
      <c r="BG28" s="418"/>
      <c r="BH28" s="418"/>
      <c r="BI28" s="418"/>
      <c r="BJ28" s="418"/>
      <c r="BK28" s="418"/>
      <c r="BL28" s="418"/>
      <c r="BM28" s="419"/>
      <c r="BN28" s="420">
        <v>858983</v>
      </c>
      <c r="BO28" s="421"/>
      <c r="BP28" s="421"/>
      <c r="BQ28" s="421"/>
      <c r="BR28" s="421"/>
      <c r="BS28" s="421"/>
      <c r="BT28" s="421"/>
      <c r="BU28" s="422"/>
      <c r="BV28" s="420">
        <v>876812</v>
      </c>
      <c r="BW28" s="421"/>
      <c r="BX28" s="421"/>
      <c r="BY28" s="421"/>
      <c r="BZ28" s="421"/>
      <c r="CA28" s="421"/>
      <c r="CB28" s="421"/>
      <c r="CC28" s="422"/>
      <c r="CD28" s="196"/>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1"/>
      <c r="DK28" s="181"/>
      <c r="DL28" s="181"/>
      <c r="DM28" s="181"/>
      <c r="DN28" s="181"/>
      <c r="DO28" s="181"/>
    </row>
    <row r="29" spans="1:119" ht="18.75" customHeight="1" x14ac:dyDescent="0.15">
      <c r="A29" s="182"/>
      <c r="B29" s="457"/>
      <c r="C29" s="458"/>
      <c r="D29" s="459"/>
      <c r="E29" s="398" t="s">
        <v>185</v>
      </c>
      <c r="F29" s="399"/>
      <c r="G29" s="399"/>
      <c r="H29" s="399"/>
      <c r="I29" s="399"/>
      <c r="J29" s="399"/>
      <c r="K29" s="400"/>
      <c r="L29" s="401">
        <v>12</v>
      </c>
      <c r="M29" s="402"/>
      <c r="N29" s="402"/>
      <c r="O29" s="402"/>
      <c r="P29" s="403"/>
      <c r="Q29" s="401">
        <v>2130</v>
      </c>
      <c r="R29" s="402"/>
      <c r="S29" s="402"/>
      <c r="T29" s="402"/>
      <c r="U29" s="402"/>
      <c r="V29" s="403"/>
      <c r="W29" s="468"/>
      <c r="X29" s="469"/>
      <c r="Y29" s="470"/>
      <c r="Z29" s="398" t="s">
        <v>186</v>
      </c>
      <c r="AA29" s="399"/>
      <c r="AB29" s="399"/>
      <c r="AC29" s="399"/>
      <c r="AD29" s="399"/>
      <c r="AE29" s="399"/>
      <c r="AF29" s="399"/>
      <c r="AG29" s="400"/>
      <c r="AH29" s="401">
        <v>120</v>
      </c>
      <c r="AI29" s="402"/>
      <c r="AJ29" s="402"/>
      <c r="AK29" s="402"/>
      <c r="AL29" s="403"/>
      <c r="AM29" s="401">
        <v>369120</v>
      </c>
      <c r="AN29" s="402"/>
      <c r="AO29" s="402"/>
      <c r="AP29" s="402"/>
      <c r="AQ29" s="402"/>
      <c r="AR29" s="403"/>
      <c r="AS29" s="401">
        <v>3076</v>
      </c>
      <c r="AT29" s="402"/>
      <c r="AU29" s="402"/>
      <c r="AV29" s="402"/>
      <c r="AW29" s="402"/>
      <c r="AX29" s="404"/>
      <c r="AY29" s="411"/>
      <c r="AZ29" s="412"/>
      <c r="BA29" s="412"/>
      <c r="BB29" s="413"/>
      <c r="BC29" s="405" t="s">
        <v>187</v>
      </c>
      <c r="BD29" s="406"/>
      <c r="BE29" s="406"/>
      <c r="BF29" s="406"/>
      <c r="BG29" s="406"/>
      <c r="BH29" s="406"/>
      <c r="BI29" s="406"/>
      <c r="BJ29" s="406"/>
      <c r="BK29" s="406"/>
      <c r="BL29" s="406"/>
      <c r="BM29" s="407"/>
      <c r="BN29" s="425">
        <v>151</v>
      </c>
      <c r="BO29" s="426"/>
      <c r="BP29" s="426"/>
      <c r="BQ29" s="426"/>
      <c r="BR29" s="426"/>
      <c r="BS29" s="426"/>
      <c r="BT29" s="426"/>
      <c r="BU29" s="427"/>
      <c r="BV29" s="425">
        <v>150</v>
      </c>
      <c r="BW29" s="426"/>
      <c r="BX29" s="426"/>
      <c r="BY29" s="426"/>
      <c r="BZ29" s="426"/>
      <c r="CA29" s="426"/>
      <c r="CB29" s="426"/>
      <c r="CC29" s="427"/>
      <c r="CD29" s="198"/>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1"/>
      <c r="DK29" s="181"/>
      <c r="DL29" s="181"/>
      <c r="DM29" s="181"/>
      <c r="DN29" s="181"/>
      <c r="DO29" s="181"/>
    </row>
    <row r="30" spans="1:119" ht="18.75" customHeight="1" thickBot="1" x14ac:dyDescent="0.2">
      <c r="A30" s="182"/>
      <c r="B30" s="460"/>
      <c r="C30" s="461"/>
      <c r="D30" s="462"/>
      <c r="E30" s="471"/>
      <c r="F30" s="472"/>
      <c r="G30" s="472"/>
      <c r="H30" s="472"/>
      <c r="I30" s="472"/>
      <c r="J30" s="472"/>
      <c r="K30" s="473"/>
      <c r="L30" s="474"/>
      <c r="M30" s="475"/>
      <c r="N30" s="475"/>
      <c r="O30" s="475"/>
      <c r="P30" s="476"/>
      <c r="Q30" s="474"/>
      <c r="R30" s="475"/>
      <c r="S30" s="475"/>
      <c r="T30" s="475"/>
      <c r="U30" s="475"/>
      <c r="V30" s="476"/>
      <c r="W30" s="477" t="s">
        <v>188</v>
      </c>
      <c r="X30" s="478"/>
      <c r="Y30" s="478"/>
      <c r="Z30" s="478"/>
      <c r="AA30" s="478"/>
      <c r="AB30" s="478"/>
      <c r="AC30" s="478"/>
      <c r="AD30" s="478"/>
      <c r="AE30" s="478"/>
      <c r="AF30" s="478"/>
      <c r="AG30" s="479"/>
      <c r="AH30" s="389">
        <v>101</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702042</v>
      </c>
      <c r="BO30" s="429"/>
      <c r="BP30" s="429"/>
      <c r="BQ30" s="429"/>
      <c r="BR30" s="429"/>
      <c r="BS30" s="429"/>
      <c r="BT30" s="429"/>
      <c r="BU30" s="430"/>
      <c r="BV30" s="428">
        <v>574473</v>
      </c>
      <c r="BW30" s="429"/>
      <c r="BX30" s="429"/>
      <c r="BY30" s="429"/>
      <c r="BZ30" s="429"/>
      <c r="CA30" s="429"/>
      <c r="CB30" s="429"/>
      <c r="CC30" s="430"/>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189</v>
      </c>
      <c r="D32" s="209"/>
      <c r="E32" s="209"/>
      <c r="F32" s="206"/>
      <c r="G32" s="206"/>
      <c r="H32" s="206"/>
      <c r="I32" s="206"/>
      <c r="J32" s="206"/>
      <c r="K32" s="206"/>
      <c r="L32" s="206"/>
      <c r="M32" s="206"/>
      <c r="N32" s="206"/>
      <c r="O32" s="206"/>
      <c r="P32" s="206"/>
      <c r="Q32" s="206"/>
      <c r="R32" s="206"/>
      <c r="S32" s="206"/>
      <c r="T32" s="206"/>
      <c r="U32" s="206" t="s">
        <v>190</v>
      </c>
      <c r="V32" s="206"/>
      <c r="W32" s="206"/>
      <c r="X32" s="206"/>
      <c r="Y32" s="206"/>
      <c r="Z32" s="206"/>
      <c r="AA32" s="206"/>
      <c r="AB32" s="206"/>
      <c r="AC32" s="206"/>
      <c r="AD32" s="206"/>
      <c r="AE32" s="206"/>
      <c r="AF32" s="206"/>
      <c r="AG32" s="206"/>
      <c r="AH32" s="206"/>
      <c r="AI32" s="206"/>
      <c r="AJ32" s="206"/>
      <c r="AK32" s="206"/>
      <c r="AL32" s="206"/>
      <c r="AM32" s="210" t="s">
        <v>191</v>
      </c>
      <c r="AN32" s="206"/>
      <c r="AO32" s="206"/>
      <c r="AP32" s="206"/>
      <c r="AQ32" s="206"/>
      <c r="AR32" s="206"/>
      <c r="AS32" s="210"/>
      <c r="AT32" s="210"/>
      <c r="AU32" s="210"/>
      <c r="AV32" s="210"/>
      <c r="AW32" s="210"/>
      <c r="AX32" s="210"/>
      <c r="AY32" s="210"/>
      <c r="AZ32" s="210"/>
      <c r="BA32" s="210"/>
      <c r="BB32" s="206"/>
      <c r="BC32" s="210"/>
      <c r="BD32" s="206"/>
      <c r="BE32" s="210" t="s">
        <v>192</v>
      </c>
      <c r="BF32" s="206"/>
      <c r="BG32" s="206"/>
      <c r="BH32" s="206"/>
      <c r="BI32" s="206"/>
      <c r="BJ32" s="210"/>
      <c r="BK32" s="210"/>
      <c r="BL32" s="210"/>
      <c r="BM32" s="210"/>
      <c r="BN32" s="210"/>
      <c r="BO32" s="210"/>
      <c r="BP32" s="210"/>
      <c r="BQ32" s="210"/>
      <c r="BR32" s="206"/>
      <c r="BS32" s="206"/>
      <c r="BT32" s="206"/>
      <c r="BU32" s="206"/>
      <c r="BV32" s="206"/>
      <c r="BW32" s="206" t="s">
        <v>193</v>
      </c>
      <c r="BX32" s="206"/>
      <c r="BY32" s="206"/>
      <c r="BZ32" s="206"/>
      <c r="CA32" s="206"/>
      <c r="CB32" s="210"/>
      <c r="CC32" s="210"/>
      <c r="CD32" s="210"/>
      <c r="CE32" s="210"/>
      <c r="CF32" s="210"/>
      <c r="CG32" s="210"/>
      <c r="CH32" s="210"/>
      <c r="CI32" s="210"/>
      <c r="CJ32" s="210"/>
      <c r="CK32" s="210"/>
      <c r="CL32" s="210"/>
      <c r="CM32" s="210"/>
      <c r="CN32" s="210"/>
      <c r="CO32" s="210" t="s">
        <v>194</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388" t="s">
        <v>195</v>
      </c>
      <c r="D33" s="388"/>
      <c r="E33" s="387" t="s">
        <v>196</v>
      </c>
      <c r="F33" s="387"/>
      <c r="G33" s="387"/>
      <c r="H33" s="387"/>
      <c r="I33" s="387"/>
      <c r="J33" s="387"/>
      <c r="K33" s="387"/>
      <c r="L33" s="387"/>
      <c r="M33" s="387"/>
      <c r="N33" s="387"/>
      <c r="O33" s="387"/>
      <c r="P33" s="387"/>
      <c r="Q33" s="387"/>
      <c r="R33" s="387"/>
      <c r="S33" s="387"/>
      <c r="T33" s="211"/>
      <c r="U33" s="388" t="s">
        <v>195</v>
      </c>
      <c r="V33" s="388"/>
      <c r="W33" s="387" t="s">
        <v>197</v>
      </c>
      <c r="X33" s="387"/>
      <c r="Y33" s="387"/>
      <c r="Z33" s="387"/>
      <c r="AA33" s="387"/>
      <c r="AB33" s="387"/>
      <c r="AC33" s="387"/>
      <c r="AD33" s="387"/>
      <c r="AE33" s="387"/>
      <c r="AF33" s="387"/>
      <c r="AG33" s="387"/>
      <c r="AH33" s="387"/>
      <c r="AI33" s="387"/>
      <c r="AJ33" s="387"/>
      <c r="AK33" s="387"/>
      <c r="AL33" s="211"/>
      <c r="AM33" s="388" t="s">
        <v>198</v>
      </c>
      <c r="AN33" s="388"/>
      <c r="AO33" s="387" t="s">
        <v>197</v>
      </c>
      <c r="AP33" s="387"/>
      <c r="AQ33" s="387"/>
      <c r="AR33" s="387"/>
      <c r="AS33" s="387"/>
      <c r="AT33" s="387"/>
      <c r="AU33" s="387"/>
      <c r="AV33" s="387"/>
      <c r="AW33" s="387"/>
      <c r="AX33" s="387"/>
      <c r="AY33" s="387"/>
      <c r="AZ33" s="387"/>
      <c r="BA33" s="387"/>
      <c r="BB33" s="387"/>
      <c r="BC33" s="387"/>
      <c r="BD33" s="212"/>
      <c r="BE33" s="387" t="s">
        <v>199</v>
      </c>
      <c r="BF33" s="387"/>
      <c r="BG33" s="387" t="s">
        <v>200</v>
      </c>
      <c r="BH33" s="387"/>
      <c r="BI33" s="387"/>
      <c r="BJ33" s="387"/>
      <c r="BK33" s="387"/>
      <c r="BL33" s="387"/>
      <c r="BM33" s="387"/>
      <c r="BN33" s="387"/>
      <c r="BO33" s="387"/>
      <c r="BP33" s="387"/>
      <c r="BQ33" s="387"/>
      <c r="BR33" s="387"/>
      <c r="BS33" s="387"/>
      <c r="BT33" s="387"/>
      <c r="BU33" s="387"/>
      <c r="BV33" s="212"/>
      <c r="BW33" s="388" t="s">
        <v>199</v>
      </c>
      <c r="BX33" s="388"/>
      <c r="BY33" s="387" t="s">
        <v>201</v>
      </c>
      <c r="BZ33" s="387"/>
      <c r="CA33" s="387"/>
      <c r="CB33" s="387"/>
      <c r="CC33" s="387"/>
      <c r="CD33" s="387"/>
      <c r="CE33" s="387"/>
      <c r="CF33" s="387"/>
      <c r="CG33" s="387"/>
      <c r="CH33" s="387"/>
      <c r="CI33" s="387"/>
      <c r="CJ33" s="387"/>
      <c r="CK33" s="387"/>
      <c r="CL33" s="387"/>
      <c r="CM33" s="387"/>
      <c r="CN33" s="211"/>
      <c r="CO33" s="388" t="s">
        <v>195</v>
      </c>
      <c r="CP33" s="388"/>
      <c r="CQ33" s="387" t="s">
        <v>202</v>
      </c>
      <c r="CR33" s="387"/>
      <c r="CS33" s="387"/>
      <c r="CT33" s="387"/>
      <c r="CU33" s="387"/>
      <c r="CV33" s="387"/>
      <c r="CW33" s="387"/>
      <c r="CX33" s="387"/>
      <c r="CY33" s="387"/>
      <c r="CZ33" s="387"/>
      <c r="DA33" s="387"/>
      <c r="DB33" s="387"/>
      <c r="DC33" s="387"/>
      <c r="DD33" s="387"/>
      <c r="DE33" s="387"/>
      <c r="DF33" s="211"/>
      <c r="DG33" s="386" t="s">
        <v>203</v>
      </c>
      <c r="DH33" s="386"/>
      <c r="DI33" s="213"/>
      <c r="DJ33" s="181"/>
      <c r="DK33" s="181"/>
      <c r="DL33" s="181"/>
      <c r="DM33" s="181"/>
      <c r="DN33" s="181"/>
      <c r="DO33" s="181"/>
    </row>
    <row r="34" spans="1:119" ht="32.25" customHeight="1" x14ac:dyDescent="0.15">
      <c r="A34" s="182"/>
      <c r="B34" s="208"/>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09"/>
      <c r="U34" s="384">
        <f>IF(W34="","",MAX(C34:D43)+1)</f>
        <v>2</v>
      </c>
      <c r="V34" s="384"/>
      <c r="W34" s="383" t="str">
        <f>IF('各会計、関係団体の財政状況及び健全化判断比率'!B28="","",'各会計、関係団体の財政状況及び健全化判断比率'!B28)</f>
        <v>国民健康保険事業特別会計</v>
      </c>
      <c r="X34" s="383"/>
      <c r="Y34" s="383"/>
      <c r="Z34" s="383"/>
      <c r="AA34" s="383"/>
      <c r="AB34" s="383"/>
      <c r="AC34" s="383"/>
      <c r="AD34" s="383"/>
      <c r="AE34" s="383"/>
      <c r="AF34" s="383"/>
      <c r="AG34" s="383"/>
      <c r="AH34" s="383"/>
      <c r="AI34" s="383"/>
      <c r="AJ34" s="383"/>
      <c r="AK34" s="383"/>
      <c r="AL34" s="209"/>
      <c r="AM34" s="384" t="str">
        <f>IF(AO34="","",MAX(C34:D43,U34:V43)+1)</f>
        <v/>
      </c>
      <c r="AN34" s="384"/>
      <c r="AO34" s="383"/>
      <c r="AP34" s="383"/>
      <c r="AQ34" s="383"/>
      <c r="AR34" s="383"/>
      <c r="AS34" s="383"/>
      <c r="AT34" s="383"/>
      <c r="AU34" s="383"/>
      <c r="AV34" s="383"/>
      <c r="AW34" s="383"/>
      <c r="AX34" s="383"/>
      <c r="AY34" s="383"/>
      <c r="AZ34" s="383"/>
      <c r="BA34" s="383"/>
      <c r="BB34" s="383"/>
      <c r="BC34" s="383"/>
      <c r="BD34" s="209"/>
      <c r="BE34" s="384">
        <f>IF(BG34="","",MAX(C34:D43,U34:V43,AM34:AN43)+1)</f>
        <v>5</v>
      </c>
      <c r="BF34" s="384"/>
      <c r="BG34" s="383" t="str">
        <f>IF('各会計、関係団体の財政状況及び健全化判断比率'!B31="","",'各会計、関係団体の財政状況及び健全化判断比率'!B31)</f>
        <v>農業集落排水事業特別会計</v>
      </c>
      <c r="BH34" s="383"/>
      <c r="BI34" s="383"/>
      <c r="BJ34" s="383"/>
      <c r="BK34" s="383"/>
      <c r="BL34" s="383"/>
      <c r="BM34" s="383"/>
      <c r="BN34" s="383"/>
      <c r="BO34" s="383"/>
      <c r="BP34" s="383"/>
      <c r="BQ34" s="383"/>
      <c r="BR34" s="383"/>
      <c r="BS34" s="383"/>
      <c r="BT34" s="383"/>
      <c r="BU34" s="383"/>
      <c r="BV34" s="209"/>
      <c r="BW34" s="384">
        <f>IF(BY34="","",MAX(C34:D43,U34:V43,AM34:AN43,BE34:BF43)+1)</f>
        <v>6</v>
      </c>
      <c r="BX34" s="384"/>
      <c r="BY34" s="383" t="str">
        <f>IF('各会計、関係団体の財政状況及び健全化判断比率'!B68="","",'各会計、関係団体の財政状況及び健全化判断比率'!B68)</f>
        <v>千葉県市町村総合事務組合（一般会計）</v>
      </c>
      <c r="BZ34" s="383"/>
      <c r="CA34" s="383"/>
      <c r="CB34" s="383"/>
      <c r="CC34" s="383"/>
      <c r="CD34" s="383"/>
      <c r="CE34" s="383"/>
      <c r="CF34" s="383"/>
      <c r="CG34" s="383"/>
      <c r="CH34" s="383"/>
      <c r="CI34" s="383"/>
      <c r="CJ34" s="383"/>
      <c r="CK34" s="383"/>
      <c r="CL34" s="383"/>
      <c r="CM34" s="383"/>
      <c r="CN34" s="209"/>
      <c r="CO34" s="384">
        <f>IF(CQ34="","",MAX(C34:D43,U34:V43,AM34:AN43,BE34:BF43,BW34:BX43)+1)</f>
        <v>16</v>
      </c>
      <c r="CP34" s="384"/>
      <c r="CQ34" s="383" t="str">
        <f>IF('各会計、関係団体の財政状況及び健全化判断比率'!BS7="","",'各会計、関係団体の財政状況及び健全化判断比率'!BS7)</f>
        <v>株式会社　一宮リアライズ</v>
      </c>
      <c r="CR34" s="383"/>
      <c r="CS34" s="383"/>
      <c r="CT34" s="383"/>
      <c r="CU34" s="383"/>
      <c r="CV34" s="383"/>
      <c r="CW34" s="383"/>
      <c r="CX34" s="383"/>
      <c r="CY34" s="383"/>
      <c r="CZ34" s="383"/>
      <c r="DA34" s="383"/>
      <c r="DB34" s="383"/>
      <c r="DC34" s="383"/>
      <c r="DD34" s="383"/>
      <c r="DE34" s="383"/>
      <c r="DF34" s="206"/>
      <c r="DG34" s="385" t="str">
        <f>IF('各会計、関係団体の財政状況及び健全化判断比率'!BR7="","",'各会計、関係団体の財政状況及び健全化判断比率'!BR7)</f>
        <v/>
      </c>
      <c r="DH34" s="385"/>
      <c r="DI34" s="213"/>
      <c r="DJ34" s="181"/>
      <c r="DK34" s="181"/>
      <c r="DL34" s="181"/>
      <c r="DM34" s="181"/>
      <c r="DN34" s="181"/>
      <c r="DO34" s="181"/>
    </row>
    <row r="35" spans="1:119" ht="32.25" customHeight="1" x14ac:dyDescent="0.15">
      <c r="A35" s="182"/>
      <c r="B35" s="208"/>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09"/>
      <c r="U35" s="384">
        <f>IF(W35="","",U34+1)</f>
        <v>3</v>
      </c>
      <c r="V35" s="384"/>
      <c r="W35" s="383" t="str">
        <f>IF('各会計、関係団体の財政状況及び健全化判断比率'!B29="","",'各会計、関係団体の財政状況及び健全化判断比率'!B29)</f>
        <v>介護保険特別会計</v>
      </c>
      <c r="X35" s="383"/>
      <c r="Y35" s="383"/>
      <c r="Z35" s="383"/>
      <c r="AA35" s="383"/>
      <c r="AB35" s="383"/>
      <c r="AC35" s="383"/>
      <c r="AD35" s="383"/>
      <c r="AE35" s="383"/>
      <c r="AF35" s="383"/>
      <c r="AG35" s="383"/>
      <c r="AH35" s="383"/>
      <c r="AI35" s="383"/>
      <c r="AJ35" s="383"/>
      <c r="AK35" s="383"/>
      <c r="AL35" s="209"/>
      <c r="AM35" s="384" t="str">
        <f t="shared" ref="AM35:AM43" si="0">IF(AO35="","",AM34+1)</f>
        <v/>
      </c>
      <c r="AN35" s="384"/>
      <c r="AO35" s="383"/>
      <c r="AP35" s="383"/>
      <c r="AQ35" s="383"/>
      <c r="AR35" s="383"/>
      <c r="AS35" s="383"/>
      <c r="AT35" s="383"/>
      <c r="AU35" s="383"/>
      <c r="AV35" s="383"/>
      <c r="AW35" s="383"/>
      <c r="AX35" s="383"/>
      <c r="AY35" s="383"/>
      <c r="AZ35" s="383"/>
      <c r="BA35" s="383"/>
      <c r="BB35" s="383"/>
      <c r="BC35" s="383"/>
      <c r="BD35" s="209"/>
      <c r="BE35" s="384" t="str">
        <f t="shared" ref="BE35:BE43" si="1">IF(BG35="","",BE34+1)</f>
        <v/>
      </c>
      <c r="BF35" s="384"/>
      <c r="BG35" s="383"/>
      <c r="BH35" s="383"/>
      <c r="BI35" s="383"/>
      <c r="BJ35" s="383"/>
      <c r="BK35" s="383"/>
      <c r="BL35" s="383"/>
      <c r="BM35" s="383"/>
      <c r="BN35" s="383"/>
      <c r="BO35" s="383"/>
      <c r="BP35" s="383"/>
      <c r="BQ35" s="383"/>
      <c r="BR35" s="383"/>
      <c r="BS35" s="383"/>
      <c r="BT35" s="383"/>
      <c r="BU35" s="383"/>
      <c r="BV35" s="209"/>
      <c r="BW35" s="384">
        <f t="shared" ref="BW35:BW43" si="2">IF(BY35="","",BW34+1)</f>
        <v>7</v>
      </c>
      <c r="BX35" s="384"/>
      <c r="BY35" s="383" t="str">
        <f>IF('各会計、関係団体の財政状況及び健全化判断比率'!B69="","",'各会計、関係団体の財政状況及び健全化判断比率'!B69)</f>
        <v>千葉県市町村総合事務組合（千葉県自治会館管理運営特別会計）</v>
      </c>
      <c r="BZ35" s="383"/>
      <c r="CA35" s="383"/>
      <c r="CB35" s="383"/>
      <c r="CC35" s="383"/>
      <c r="CD35" s="383"/>
      <c r="CE35" s="383"/>
      <c r="CF35" s="383"/>
      <c r="CG35" s="383"/>
      <c r="CH35" s="383"/>
      <c r="CI35" s="383"/>
      <c r="CJ35" s="383"/>
      <c r="CK35" s="383"/>
      <c r="CL35" s="383"/>
      <c r="CM35" s="383"/>
      <c r="CN35" s="209"/>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6"/>
      <c r="DG35" s="385" t="str">
        <f>IF('各会計、関係団体の財政状況及び健全化判断比率'!BR8="","",'各会計、関係団体の財政状況及び健全化判断比率'!BR8)</f>
        <v/>
      </c>
      <c r="DH35" s="385"/>
      <c r="DI35" s="213"/>
      <c r="DJ35" s="181"/>
      <c r="DK35" s="181"/>
      <c r="DL35" s="181"/>
      <c r="DM35" s="181"/>
      <c r="DN35" s="181"/>
      <c r="DO35" s="181"/>
    </row>
    <row r="36" spans="1:119" ht="32.25" customHeight="1" x14ac:dyDescent="0.15">
      <c r="A36" s="182"/>
      <c r="B36" s="208"/>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09"/>
      <c r="U36" s="384">
        <f t="shared" ref="U36:U43" si="4">IF(W36="","",U35+1)</f>
        <v>4</v>
      </c>
      <c r="V36" s="384"/>
      <c r="W36" s="383" t="str">
        <f>IF('各会計、関係団体の財政状況及び健全化判断比率'!B30="","",'各会計、関係団体の財政状況及び健全化判断比率'!B30)</f>
        <v>後期高齢者医療特別会計</v>
      </c>
      <c r="X36" s="383"/>
      <c r="Y36" s="383"/>
      <c r="Z36" s="383"/>
      <c r="AA36" s="383"/>
      <c r="AB36" s="383"/>
      <c r="AC36" s="383"/>
      <c r="AD36" s="383"/>
      <c r="AE36" s="383"/>
      <c r="AF36" s="383"/>
      <c r="AG36" s="383"/>
      <c r="AH36" s="383"/>
      <c r="AI36" s="383"/>
      <c r="AJ36" s="383"/>
      <c r="AK36" s="383"/>
      <c r="AL36" s="209"/>
      <c r="AM36" s="384" t="str">
        <f t="shared" si="0"/>
        <v/>
      </c>
      <c r="AN36" s="384"/>
      <c r="AO36" s="383"/>
      <c r="AP36" s="383"/>
      <c r="AQ36" s="383"/>
      <c r="AR36" s="383"/>
      <c r="AS36" s="383"/>
      <c r="AT36" s="383"/>
      <c r="AU36" s="383"/>
      <c r="AV36" s="383"/>
      <c r="AW36" s="383"/>
      <c r="AX36" s="383"/>
      <c r="AY36" s="383"/>
      <c r="AZ36" s="383"/>
      <c r="BA36" s="383"/>
      <c r="BB36" s="383"/>
      <c r="BC36" s="383"/>
      <c r="BD36" s="209"/>
      <c r="BE36" s="384" t="str">
        <f t="shared" si="1"/>
        <v/>
      </c>
      <c r="BF36" s="384"/>
      <c r="BG36" s="383"/>
      <c r="BH36" s="383"/>
      <c r="BI36" s="383"/>
      <c r="BJ36" s="383"/>
      <c r="BK36" s="383"/>
      <c r="BL36" s="383"/>
      <c r="BM36" s="383"/>
      <c r="BN36" s="383"/>
      <c r="BO36" s="383"/>
      <c r="BP36" s="383"/>
      <c r="BQ36" s="383"/>
      <c r="BR36" s="383"/>
      <c r="BS36" s="383"/>
      <c r="BT36" s="383"/>
      <c r="BU36" s="383"/>
      <c r="BV36" s="209"/>
      <c r="BW36" s="384">
        <f t="shared" si="2"/>
        <v>8</v>
      </c>
      <c r="BX36" s="384"/>
      <c r="BY36" s="383" t="str">
        <f>IF('各会計、関係団体の財政状況及び健全化判断比率'!B70="","",'各会計、関係団体の財政状況及び健全化判断比率'!B70)</f>
        <v>千葉県市町村総合事務組合（千葉県自治研修センター特別会計）</v>
      </c>
      <c r="BZ36" s="383"/>
      <c r="CA36" s="383"/>
      <c r="CB36" s="383"/>
      <c r="CC36" s="383"/>
      <c r="CD36" s="383"/>
      <c r="CE36" s="383"/>
      <c r="CF36" s="383"/>
      <c r="CG36" s="383"/>
      <c r="CH36" s="383"/>
      <c r="CI36" s="383"/>
      <c r="CJ36" s="383"/>
      <c r="CK36" s="383"/>
      <c r="CL36" s="383"/>
      <c r="CM36" s="383"/>
      <c r="CN36" s="209"/>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6"/>
      <c r="DG36" s="385" t="str">
        <f>IF('各会計、関係団体の財政状況及び健全化判断比率'!BR9="","",'各会計、関係団体の財政状況及び健全化判断比率'!BR9)</f>
        <v/>
      </c>
      <c r="DH36" s="385"/>
      <c r="DI36" s="213"/>
      <c r="DJ36" s="181"/>
      <c r="DK36" s="181"/>
      <c r="DL36" s="181"/>
      <c r="DM36" s="181"/>
      <c r="DN36" s="181"/>
      <c r="DO36" s="181"/>
    </row>
    <row r="37" spans="1:119" ht="32.25" customHeight="1" x14ac:dyDescent="0.15">
      <c r="A37" s="182"/>
      <c r="B37" s="208"/>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09"/>
      <c r="U37" s="384" t="str">
        <f t="shared" si="4"/>
        <v/>
      </c>
      <c r="V37" s="384"/>
      <c r="W37" s="383"/>
      <c r="X37" s="383"/>
      <c r="Y37" s="383"/>
      <c r="Z37" s="383"/>
      <c r="AA37" s="383"/>
      <c r="AB37" s="383"/>
      <c r="AC37" s="383"/>
      <c r="AD37" s="383"/>
      <c r="AE37" s="383"/>
      <c r="AF37" s="383"/>
      <c r="AG37" s="383"/>
      <c r="AH37" s="383"/>
      <c r="AI37" s="383"/>
      <c r="AJ37" s="383"/>
      <c r="AK37" s="383"/>
      <c r="AL37" s="209"/>
      <c r="AM37" s="384" t="str">
        <f t="shared" si="0"/>
        <v/>
      </c>
      <c r="AN37" s="384"/>
      <c r="AO37" s="383"/>
      <c r="AP37" s="383"/>
      <c r="AQ37" s="383"/>
      <c r="AR37" s="383"/>
      <c r="AS37" s="383"/>
      <c r="AT37" s="383"/>
      <c r="AU37" s="383"/>
      <c r="AV37" s="383"/>
      <c r="AW37" s="383"/>
      <c r="AX37" s="383"/>
      <c r="AY37" s="383"/>
      <c r="AZ37" s="383"/>
      <c r="BA37" s="383"/>
      <c r="BB37" s="383"/>
      <c r="BC37" s="383"/>
      <c r="BD37" s="209"/>
      <c r="BE37" s="384" t="str">
        <f t="shared" si="1"/>
        <v/>
      </c>
      <c r="BF37" s="384"/>
      <c r="BG37" s="383"/>
      <c r="BH37" s="383"/>
      <c r="BI37" s="383"/>
      <c r="BJ37" s="383"/>
      <c r="BK37" s="383"/>
      <c r="BL37" s="383"/>
      <c r="BM37" s="383"/>
      <c r="BN37" s="383"/>
      <c r="BO37" s="383"/>
      <c r="BP37" s="383"/>
      <c r="BQ37" s="383"/>
      <c r="BR37" s="383"/>
      <c r="BS37" s="383"/>
      <c r="BT37" s="383"/>
      <c r="BU37" s="383"/>
      <c r="BV37" s="209"/>
      <c r="BW37" s="384">
        <f t="shared" si="2"/>
        <v>9</v>
      </c>
      <c r="BX37" s="384"/>
      <c r="BY37" s="383" t="str">
        <f>IF('各会計、関係団体の財政状況及び健全化判断比率'!B71="","",'各会計、関係団体の財政状況及び健全化判断比率'!B71)</f>
        <v>千葉県市町村総合事務組合（千葉県市町村交通災害共済特別会計）</v>
      </c>
      <c r="BZ37" s="383"/>
      <c r="CA37" s="383"/>
      <c r="CB37" s="383"/>
      <c r="CC37" s="383"/>
      <c r="CD37" s="383"/>
      <c r="CE37" s="383"/>
      <c r="CF37" s="383"/>
      <c r="CG37" s="383"/>
      <c r="CH37" s="383"/>
      <c r="CI37" s="383"/>
      <c r="CJ37" s="383"/>
      <c r="CK37" s="383"/>
      <c r="CL37" s="383"/>
      <c r="CM37" s="383"/>
      <c r="CN37" s="209"/>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6"/>
      <c r="DG37" s="385" t="str">
        <f>IF('各会計、関係団体の財政状況及び健全化判断比率'!BR10="","",'各会計、関係団体の財政状況及び健全化判断比率'!BR10)</f>
        <v/>
      </c>
      <c r="DH37" s="385"/>
      <c r="DI37" s="213"/>
      <c r="DJ37" s="181"/>
      <c r="DK37" s="181"/>
      <c r="DL37" s="181"/>
      <c r="DM37" s="181"/>
      <c r="DN37" s="181"/>
      <c r="DO37" s="181"/>
    </row>
    <row r="38" spans="1:119" ht="32.25" customHeight="1" x14ac:dyDescent="0.15">
      <c r="A38" s="182"/>
      <c r="B38" s="208"/>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09"/>
      <c r="U38" s="384" t="str">
        <f t="shared" si="4"/>
        <v/>
      </c>
      <c r="V38" s="384"/>
      <c r="W38" s="383"/>
      <c r="X38" s="383"/>
      <c r="Y38" s="383"/>
      <c r="Z38" s="383"/>
      <c r="AA38" s="383"/>
      <c r="AB38" s="383"/>
      <c r="AC38" s="383"/>
      <c r="AD38" s="383"/>
      <c r="AE38" s="383"/>
      <c r="AF38" s="383"/>
      <c r="AG38" s="383"/>
      <c r="AH38" s="383"/>
      <c r="AI38" s="383"/>
      <c r="AJ38" s="383"/>
      <c r="AK38" s="383"/>
      <c r="AL38" s="209"/>
      <c r="AM38" s="384" t="str">
        <f t="shared" si="0"/>
        <v/>
      </c>
      <c r="AN38" s="384"/>
      <c r="AO38" s="383"/>
      <c r="AP38" s="383"/>
      <c r="AQ38" s="383"/>
      <c r="AR38" s="383"/>
      <c r="AS38" s="383"/>
      <c r="AT38" s="383"/>
      <c r="AU38" s="383"/>
      <c r="AV38" s="383"/>
      <c r="AW38" s="383"/>
      <c r="AX38" s="383"/>
      <c r="AY38" s="383"/>
      <c r="AZ38" s="383"/>
      <c r="BA38" s="383"/>
      <c r="BB38" s="383"/>
      <c r="BC38" s="383"/>
      <c r="BD38" s="209"/>
      <c r="BE38" s="384" t="str">
        <f t="shared" si="1"/>
        <v/>
      </c>
      <c r="BF38" s="384"/>
      <c r="BG38" s="383"/>
      <c r="BH38" s="383"/>
      <c r="BI38" s="383"/>
      <c r="BJ38" s="383"/>
      <c r="BK38" s="383"/>
      <c r="BL38" s="383"/>
      <c r="BM38" s="383"/>
      <c r="BN38" s="383"/>
      <c r="BO38" s="383"/>
      <c r="BP38" s="383"/>
      <c r="BQ38" s="383"/>
      <c r="BR38" s="383"/>
      <c r="BS38" s="383"/>
      <c r="BT38" s="383"/>
      <c r="BU38" s="383"/>
      <c r="BV38" s="209"/>
      <c r="BW38" s="384">
        <f t="shared" si="2"/>
        <v>10</v>
      </c>
      <c r="BX38" s="384"/>
      <c r="BY38" s="383" t="str">
        <f>IF('各会計、関係団体の財政状況及び健全化判断比率'!B72="","",'各会計、関係団体の財政状況及び健全化判断比率'!B72)</f>
        <v>長生郡市広域市町村圏組合（一般会計）</v>
      </c>
      <c r="BZ38" s="383"/>
      <c r="CA38" s="383"/>
      <c r="CB38" s="383"/>
      <c r="CC38" s="383"/>
      <c r="CD38" s="383"/>
      <c r="CE38" s="383"/>
      <c r="CF38" s="383"/>
      <c r="CG38" s="383"/>
      <c r="CH38" s="383"/>
      <c r="CI38" s="383"/>
      <c r="CJ38" s="383"/>
      <c r="CK38" s="383"/>
      <c r="CL38" s="383"/>
      <c r="CM38" s="383"/>
      <c r="CN38" s="209"/>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6"/>
      <c r="DG38" s="385" t="str">
        <f>IF('各会計、関係団体の財政状況及び健全化判断比率'!BR11="","",'各会計、関係団体の財政状況及び健全化判断比率'!BR11)</f>
        <v/>
      </c>
      <c r="DH38" s="385"/>
      <c r="DI38" s="213"/>
      <c r="DJ38" s="181"/>
      <c r="DK38" s="181"/>
      <c r="DL38" s="181"/>
      <c r="DM38" s="181"/>
      <c r="DN38" s="181"/>
      <c r="DO38" s="181"/>
    </row>
    <row r="39" spans="1:119" ht="32.25" customHeight="1" x14ac:dyDescent="0.15">
      <c r="A39" s="182"/>
      <c r="B39" s="208"/>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09"/>
      <c r="U39" s="384" t="str">
        <f t="shared" si="4"/>
        <v/>
      </c>
      <c r="V39" s="384"/>
      <c r="W39" s="383"/>
      <c r="X39" s="383"/>
      <c r="Y39" s="383"/>
      <c r="Z39" s="383"/>
      <c r="AA39" s="383"/>
      <c r="AB39" s="383"/>
      <c r="AC39" s="383"/>
      <c r="AD39" s="383"/>
      <c r="AE39" s="383"/>
      <c r="AF39" s="383"/>
      <c r="AG39" s="383"/>
      <c r="AH39" s="383"/>
      <c r="AI39" s="383"/>
      <c r="AJ39" s="383"/>
      <c r="AK39" s="383"/>
      <c r="AL39" s="209"/>
      <c r="AM39" s="384" t="str">
        <f t="shared" si="0"/>
        <v/>
      </c>
      <c r="AN39" s="384"/>
      <c r="AO39" s="383"/>
      <c r="AP39" s="383"/>
      <c r="AQ39" s="383"/>
      <c r="AR39" s="383"/>
      <c r="AS39" s="383"/>
      <c r="AT39" s="383"/>
      <c r="AU39" s="383"/>
      <c r="AV39" s="383"/>
      <c r="AW39" s="383"/>
      <c r="AX39" s="383"/>
      <c r="AY39" s="383"/>
      <c r="AZ39" s="383"/>
      <c r="BA39" s="383"/>
      <c r="BB39" s="383"/>
      <c r="BC39" s="383"/>
      <c r="BD39" s="209"/>
      <c r="BE39" s="384" t="str">
        <f t="shared" si="1"/>
        <v/>
      </c>
      <c r="BF39" s="384"/>
      <c r="BG39" s="383"/>
      <c r="BH39" s="383"/>
      <c r="BI39" s="383"/>
      <c r="BJ39" s="383"/>
      <c r="BK39" s="383"/>
      <c r="BL39" s="383"/>
      <c r="BM39" s="383"/>
      <c r="BN39" s="383"/>
      <c r="BO39" s="383"/>
      <c r="BP39" s="383"/>
      <c r="BQ39" s="383"/>
      <c r="BR39" s="383"/>
      <c r="BS39" s="383"/>
      <c r="BT39" s="383"/>
      <c r="BU39" s="383"/>
      <c r="BV39" s="209"/>
      <c r="BW39" s="384">
        <f t="shared" si="2"/>
        <v>11</v>
      </c>
      <c r="BX39" s="384"/>
      <c r="BY39" s="383" t="str">
        <f>IF('各会計、関係団体の財政状況及び健全化判断比率'!B73="","",'各会計、関係団体の財政状況及び健全化判断比率'!B73)</f>
        <v>長生郡市広域市町村圏組合（水道事業会計）</v>
      </c>
      <c r="BZ39" s="383"/>
      <c r="CA39" s="383"/>
      <c r="CB39" s="383"/>
      <c r="CC39" s="383"/>
      <c r="CD39" s="383"/>
      <c r="CE39" s="383"/>
      <c r="CF39" s="383"/>
      <c r="CG39" s="383"/>
      <c r="CH39" s="383"/>
      <c r="CI39" s="383"/>
      <c r="CJ39" s="383"/>
      <c r="CK39" s="383"/>
      <c r="CL39" s="383"/>
      <c r="CM39" s="383"/>
      <c r="CN39" s="209"/>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6"/>
      <c r="DG39" s="385" t="str">
        <f>IF('各会計、関係団体の財政状況及び健全化判断比率'!BR12="","",'各会計、関係団体の財政状況及び健全化判断比率'!BR12)</f>
        <v/>
      </c>
      <c r="DH39" s="385"/>
      <c r="DI39" s="213"/>
      <c r="DJ39" s="181"/>
      <c r="DK39" s="181"/>
      <c r="DL39" s="181"/>
      <c r="DM39" s="181"/>
      <c r="DN39" s="181"/>
      <c r="DO39" s="181"/>
    </row>
    <row r="40" spans="1:119" ht="32.25" customHeight="1" x14ac:dyDescent="0.15">
      <c r="A40" s="182"/>
      <c r="B40" s="208"/>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09"/>
      <c r="U40" s="384" t="str">
        <f t="shared" si="4"/>
        <v/>
      </c>
      <c r="V40" s="384"/>
      <c r="W40" s="383"/>
      <c r="X40" s="383"/>
      <c r="Y40" s="383"/>
      <c r="Z40" s="383"/>
      <c r="AA40" s="383"/>
      <c r="AB40" s="383"/>
      <c r="AC40" s="383"/>
      <c r="AD40" s="383"/>
      <c r="AE40" s="383"/>
      <c r="AF40" s="383"/>
      <c r="AG40" s="383"/>
      <c r="AH40" s="383"/>
      <c r="AI40" s="383"/>
      <c r="AJ40" s="383"/>
      <c r="AK40" s="383"/>
      <c r="AL40" s="209"/>
      <c r="AM40" s="384" t="str">
        <f t="shared" si="0"/>
        <v/>
      </c>
      <c r="AN40" s="384"/>
      <c r="AO40" s="383"/>
      <c r="AP40" s="383"/>
      <c r="AQ40" s="383"/>
      <c r="AR40" s="383"/>
      <c r="AS40" s="383"/>
      <c r="AT40" s="383"/>
      <c r="AU40" s="383"/>
      <c r="AV40" s="383"/>
      <c r="AW40" s="383"/>
      <c r="AX40" s="383"/>
      <c r="AY40" s="383"/>
      <c r="AZ40" s="383"/>
      <c r="BA40" s="383"/>
      <c r="BB40" s="383"/>
      <c r="BC40" s="383"/>
      <c r="BD40" s="209"/>
      <c r="BE40" s="384" t="str">
        <f t="shared" si="1"/>
        <v/>
      </c>
      <c r="BF40" s="384"/>
      <c r="BG40" s="383"/>
      <c r="BH40" s="383"/>
      <c r="BI40" s="383"/>
      <c r="BJ40" s="383"/>
      <c r="BK40" s="383"/>
      <c r="BL40" s="383"/>
      <c r="BM40" s="383"/>
      <c r="BN40" s="383"/>
      <c r="BO40" s="383"/>
      <c r="BP40" s="383"/>
      <c r="BQ40" s="383"/>
      <c r="BR40" s="383"/>
      <c r="BS40" s="383"/>
      <c r="BT40" s="383"/>
      <c r="BU40" s="383"/>
      <c r="BV40" s="209"/>
      <c r="BW40" s="384">
        <f t="shared" si="2"/>
        <v>12</v>
      </c>
      <c r="BX40" s="384"/>
      <c r="BY40" s="383" t="str">
        <f>IF('各会計、関係団体の財政状況及び健全化判断比率'!B74="","",'各会計、関係団体の財政状況及び健全化判断比率'!B74)</f>
        <v>長生郡市広域市町村圏組合（病院事業会計）</v>
      </c>
      <c r="BZ40" s="383"/>
      <c r="CA40" s="383"/>
      <c r="CB40" s="383"/>
      <c r="CC40" s="383"/>
      <c r="CD40" s="383"/>
      <c r="CE40" s="383"/>
      <c r="CF40" s="383"/>
      <c r="CG40" s="383"/>
      <c r="CH40" s="383"/>
      <c r="CI40" s="383"/>
      <c r="CJ40" s="383"/>
      <c r="CK40" s="383"/>
      <c r="CL40" s="383"/>
      <c r="CM40" s="383"/>
      <c r="CN40" s="209"/>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6"/>
      <c r="DG40" s="385" t="str">
        <f>IF('各会計、関係団体の財政状況及び健全化判断比率'!BR13="","",'各会計、関係団体の財政状況及び健全化判断比率'!BR13)</f>
        <v/>
      </c>
      <c r="DH40" s="385"/>
      <c r="DI40" s="213"/>
      <c r="DJ40" s="181"/>
      <c r="DK40" s="181"/>
      <c r="DL40" s="181"/>
      <c r="DM40" s="181"/>
      <c r="DN40" s="181"/>
      <c r="DO40" s="181"/>
    </row>
    <row r="41" spans="1:119" ht="32.25" customHeight="1" x14ac:dyDescent="0.15">
      <c r="A41" s="182"/>
      <c r="B41" s="208"/>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09"/>
      <c r="U41" s="384" t="str">
        <f t="shared" si="4"/>
        <v/>
      </c>
      <c r="V41" s="384"/>
      <c r="W41" s="383"/>
      <c r="X41" s="383"/>
      <c r="Y41" s="383"/>
      <c r="Z41" s="383"/>
      <c r="AA41" s="383"/>
      <c r="AB41" s="383"/>
      <c r="AC41" s="383"/>
      <c r="AD41" s="383"/>
      <c r="AE41" s="383"/>
      <c r="AF41" s="383"/>
      <c r="AG41" s="383"/>
      <c r="AH41" s="383"/>
      <c r="AI41" s="383"/>
      <c r="AJ41" s="383"/>
      <c r="AK41" s="383"/>
      <c r="AL41" s="209"/>
      <c r="AM41" s="384" t="str">
        <f t="shared" si="0"/>
        <v/>
      </c>
      <c r="AN41" s="384"/>
      <c r="AO41" s="383"/>
      <c r="AP41" s="383"/>
      <c r="AQ41" s="383"/>
      <c r="AR41" s="383"/>
      <c r="AS41" s="383"/>
      <c r="AT41" s="383"/>
      <c r="AU41" s="383"/>
      <c r="AV41" s="383"/>
      <c r="AW41" s="383"/>
      <c r="AX41" s="383"/>
      <c r="AY41" s="383"/>
      <c r="AZ41" s="383"/>
      <c r="BA41" s="383"/>
      <c r="BB41" s="383"/>
      <c r="BC41" s="383"/>
      <c r="BD41" s="209"/>
      <c r="BE41" s="384" t="str">
        <f t="shared" si="1"/>
        <v/>
      </c>
      <c r="BF41" s="384"/>
      <c r="BG41" s="383"/>
      <c r="BH41" s="383"/>
      <c r="BI41" s="383"/>
      <c r="BJ41" s="383"/>
      <c r="BK41" s="383"/>
      <c r="BL41" s="383"/>
      <c r="BM41" s="383"/>
      <c r="BN41" s="383"/>
      <c r="BO41" s="383"/>
      <c r="BP41" s="383"/>
      <c r="BQ41" s="383"/>
      <c r="BR41" s="383"/>
      <c r="BS41" s="383"/>
      <c r="BT41" s="383"/>
      <c r="BU41" s="383"/>
      <c r="BV41" s="209"/>
      <c r="BW41" s="384">
        <f t="shared" si="2"/>
        <v>13</v>
      </c>
      <c r="BX41" s="384"/>
      <c r="BY41" s="383" t="str">
        <f>IF('各会計、関係団体の財政状況及び健全化判断比率'!B75="","",'各会計、関係団体の財政状況及び健全化判断比率'!B75)</f>
        <v>九十九里地域水道企業団（水道用水供給事業会計）</v>
      </c>
      <c r="BZ41" s="383"/>
      <c r="CA41" s="383"/>
      <c r="CB41" s="383"/>
      <c r="CC41" s="383"/>
      <c r="CD41" s="383"/>
      <c r="CE41" s="383"/>
      <c r="CF41" s="383"/>
      <c r="CG41" s="383"/>
      <c r="CH41" s="383"/>
      <c r="CI41" s="383"/>
      <c r="CJ41" s="383"/>
      <c r="CK41" s="383"/>
      <c r="CL41" s="383"/>
      <c r="CM41" s="383"/>
      <c r="CN41" s="209"/>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6"/>
      <c r="DG41" s="385" t="str">
        <f>IF('各会計、関係団体の財政状況及び健全化判断比率'!BR14="","",'各会計、関係団体の財政状況及び健全化判断比率'!BR14)</f>
        <v/>
      </c>
      <c r="DH41" s="385"/>
      <c r="DI41" s="213"/>
      <c r="DJ41" s="181"/>
      <c r="DK41" s="181"/>
      <c r="DL41" s="181"/>
      <c r="DM41" s="181"/>
      <c r="DN41" s="181"/>
      <c r="DO41" s="181"/>
    </row>
    <row r="42" spans="1:119" ht="32.25" customHeight="1" x14ac:dyDescent="0.15">
      <c r="A42" s="181"/>
      <c r="B42" s="208"/>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09"/>
      <c r="U42" s="384" t="str">
        <f t="shared" si="4"/>
        <v/>
      </c>
      <c r="V42" s="384"/>
      <c r="W42" s="383"/>
      <c r="X42" s="383"/>
      <c r="Y42" s="383"/>
      <c r="Z42" s="383"/>
      <c r="AA42" s="383"/>
      <c r="AB42" s="383"/>
      <c r="AC42" s="383"/>
      <c r="AD42" s="383"/>
      <c r="AE42" s="383"/>
      <c r="AF42" s="383"/>
      <c r="AG42" s="383"/>
      <c r="AH42" s="383"/>
      <c r="AI42" s="383"/>
      <c r="AJ42" s="383"/>
      <c r="AK42" s="383"/>
      <c r="AL42" s="209"/>
      <c r="AM42" s="384" t="str">
        <f t="shared" si="0"/>
        <v/>
      </c>
      <c r="AN42" s="384"/>
      <c r="AO42" s="383"/>
      <c r="AP42" s="383"/>
      <c r="AQ42" s="383"/>
      <c r="AR42" s="383"/>
      <c r="AS42" s="383"/>
      <c r="AT42" s="383"/>
      <c r="AU42" s="383"/>
      <c r="AV42" s="383"/>
      <c r="AW42" s="383"/>
      <c r="AX42" s="383"/>
      <c r="AY42" s="383"/>
      <c r="AZ42" s="383"/>
      <c r="BA42" s="383"/>
      <c r="BB42" s="383"/>
      <c r="BC42" s="383"/>
      <c r="BD42" s="209"/>
      <c r="BE42" s="384" t="str">
        <f t="shared" si="1"/>
        <v/>
      </c>
      <c r="BF42" s="384"/>
      <c r="BG42" s="383"/>
      <c r="BH42" s="383"/>
      <c r="BI42" s="383"/>
      <c r="BJ42" s="383"/>
      <c r="BK42" s="383"/>
      <c r="BL42" s="383"/>
      <c r="BM42" s="383"/>
      <c r="BN42" s="383"/>
      <c r="BO42" s="383"/>
      <c r="BP42" s="383"/>
      <c r="BQ42" s="383"/>
      <c r="BR42" s="383"/>
      <c r="BS42" s="383"/>
      <c r="BT42" s="383"/>
      <c r="BU42" s="383"/>
      <c r="BV42" s="209"/>
      <c r="BW42" s="384">
        <f t="shared" si="2"/>
        <v>14</v>
      </c>
      <c r="BX42" s="384"/>
      <c r="BY42" s="383" t="str">
        <f>IF('各会計、関係団体の財政状況及び健全化判断比率'!B76="","",'各会計、関係団体の財政状況及び健全化判断比率'!B76)</f>
        <v>一宮聖苑（一般会計）</v>
      </c>
      <c r="BZ42" s="383"/>
      <c r="CA42" s="383"/>
      <c r="CB42" s="383"/>
      <c r="CC42" s="383"/>
      <c r="CD42" s="383"/>
      <c r="CE42" s="383"/>
      <c r="CF42" s="383"/>
      <c r="CG42" s="383"/>
      <c r="CH42" s="383"/>
      <c r="CI42" s="383"/>
      <c r="CJ42" s="383"/>
      <c r="CK42" s="383"/>
      <c r="CL42" s="383"/>
      <c r="CM42" s="383"/>
      <c r="CN42" s="209"/>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6"/>
      <c r="DG42" s="385" t="str">
        <f>IF('各会計、関係団体の財政状況及び健全化判断比率'!BR15="","",'各会計、関係団体の財政状況及び健全化判断比率'!BR15)</f>
        <v/>
      </c>
      <c r="DH42" s="385"/>
      <c r="DI42" s="213"/>
      <c r="DJ42" s="181"/>
      <c r="DK42" s="181"/>
      <c r="DL42" s="181"/>
      <c r="DM42" s="181"/>
      <c r="DN42" s="181"/>
      <c r="DO42" s="181"/>
    </row>
    <row r="43" spans="1:119" ht="32.25" customHeight="1" x14ac:dyDescent="0.15">
      <c r="A43" s="181"/>
      <c r="B43" s="208"/>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09"/>
      <c r="U43" s="384" t="str">
        <f t="shared" si="4"/>
        <v/>
      </c>
      <c r="V43" s="384"/>
      <c r="W43" s="383"/>
      <c r="X43" s="383"/>
      <c r="Y43" s="383"/>
      <c r="Z43" s="383"/>
      <c r="AA43" s="383"/>
      <c r="AB43" s="383"/>
      <c r="AC43" s="383"/>
      <c r="AD43" s="383"/>
      <c r="AE43" s="383"/>
      <c r="AF43" s="383"/>
      <c r="AG43" s="383"/>
      <c r="AH43" s="383"/>
      <c r="AI43" s="383"/>
      <c r="AJ43" s="383"/>
      <c r="AK43" s="383"/>
      <c r="AL43" s="209"/>
      <c r="AM43" s="384" t="str">
        <f t="shared" si="0"/>
        <v/>
      </c>
      <c r="AN43" s="384"/>
      <c r="AO43" s="383"/>
      <c r="AP43" s="383"/>
      <c r="AQ43" s="383"/>
      <c r="AR43" s="383"/>
      <c r="AS43" s="383"/>
      <c r="AT43" s="383"/>
      <c r="AU43" s="383"/>
      <c r="AV43" s="383"/>
      <c r="AW43" s="383"/>
      <c r="AX43" s="383"/>
      <c r="AY43" s="383"/>
      <c r="AZ43" s="383"/>
      <c r="BA43" s="383"/>
      <c r="BB43" s="383"/>
      <c r="BC43" s="383"/>
      <c r="BD43" s="209"/>
      <c r="BE43" s="384" t="str">
        <f t="shared" si="1"/>
        <v/>
      </c>
      <c r="BF43" s="384"/>
      <c r="BG43" s="383"/>
      <c r="BH43" s="383"/>
      <c r="BI43" s="383"/>
      <c r="BJ43" s="383"/>
      <c r="BK43" s="383"/>
      <c r="BL43" s="383"/>
      <c r="BM43" s="383"/>
      <c r="BN43" s="383"/>
      <c r="BO43" s="383"/>
      <c r="BP43" s="383"/>
      <c r="BQ43" s="383"/>
      <c r="BR43" s="383"/>
      <c r="BS43" s="383"/>
      <c r="BT43" s="383"/>
      <c r="BU43" s="383"/>
      <c r="BV43" s="209"/>
      <c r="BW43" s="384">
        <f t="shared" si="2"/>
        <v>15</v>
      </c>
      <c r="BX43" s="384"/>
      <c r="BY43" s="383" t="str">
        <f>IF('各会計、関係団体の財政状況及び健全化判断比率'!B77="","",'各会計、関係団体の財政状況及び健全化判断比率'!B77)</f>
        <v>千葉県後期高齢者医療広域連合（一般会計）</v>
      </c>
      <c r="BZ43" s="383"/>
      <c r="CA43" s="383"/>
      <c r="CB43" s="383"/>
      <c r="CC43" s="383"/>
      <c r="CD43" s="383"/>
      <c r="CE43" s="383"/>
      <c r="CF43" s="383"/>
      <c r="CG43" s="383"/>
      <c r="CH43" s="383"/>
      <c r="CI43" s="383"/>
      <c r="CJ43" s="383"/>
      <c r="CK43" s="383"/>
      <c r="CL43" s="383"/>
      <c r="CM43" s="383"/>
      <c r="CN43" s="209"/>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6"/>
      <c r="DG43" s="385" t="str">
        <f>IF('各会計、関係団体の財政状況及び健全化判断比率'!BR16="","",'各会計、関係団体の財政状況及び健全化判断比率'!BR16)</f>
        <v/>
      </c>
      <c r="DH43" s="385"/>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204</v>
      </c>
      <c r="C46" s="181"/>
      <c r="D46" s="181"/>
      <c r="E46" s="181" t="s">
        <v>205</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206</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207</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208</v>
      </c>
    </row>
    <row r="50" spans="5:5" x14ac:dyDescent="0.15">
      <c r="E50" s="183" t="s">
        <v>209</v>
      </c>
    </row>
    <row r="51" spans="5:5" x14ac:dyDescent="0.15">
      <c r="E51" s="183" t="s">
        <v>210</v>
      </c>
    </row>
    <row r="52" spans="5:5" x14ac:dyDescent="0.15">
      <c r="E52" s="183" t="s">
        <v>211</v>
      </c>
    </row>
    <row r="53" spans="5:5" x14ac:dyDescent="0.15"/>
    <row r="54" spans="5:5" x14ac:dyDescent="0.15"/>
    <row r="55" spans="5:5" x14ac:dyDescent="0.15"/>
    <row r="56" spans="5:5" x14ac:dyDescent="0.15"/>
  </sheetData>
  <sheetProtection algorithmName="SHA-512" hashValue="+y//pdjZd/DXAEk64y6lNlv1sM2oj96BaWgjVbuWxdtFtpqDmOsK1u+QJJGK7kw1fAj9+CH4Bka9cf1nac1jGA==" saltValue="CMJp/aEZhDy6Uav8+kYM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1" customWidth="1"/>
    <col min="96" max="133" width="1.625" style="238"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56" t="s">
        <v>212</v>
      </c>
      <c r="DI1" s="757"/>
      <c r="DJ1" s="757"/>
      <c r="DK1" s="757"/>
      <c r="DL1" s="757"/>
      <c r="DM1" s="757"/>
      <c r="DN1" s="758"/>
      <c r="DO1" s="221"/>
      <c r="DP1" s="756" t="s">
        <v>213</v>
      </c>
      <c r="DQ1" s="757"/>
      <c r="DR1" s="757"/>
      <c r="DS1" s="757"/>
      <c r="DT1" s="757"/>
      <c r="DU1" s="757"/>
      <c r="DV1" s="757"/>
      <c r="DW1" s="757"/>
      <c r="DX1" s="757"/>
      <c r="DY1" s="757"/>
      <c r="DZ1" s="757"/>
      <c r="EA1" s="757"/>
      <c r="EB1" s="757"/>
      <c r="EC1" s="758"/>
      <c r="ED1" s="219"/>
      <c r="EE1" s="219"/>
      <c r="EF1" s="219"/>
      <c r="EG1" s="219"/>
      <c r="EH1" s="219"/>
      <c r="EI1" s="219"/>
      <c r="EJ1" s="219"/>
      <c r="EK1" s="219"/>
      <c r="EL1" s="219"/>
      <c r="EM1" s="219"/>
    </row>
    <row r="2" spans="2:143" ht="22.5" customHeight="1" x14ac:dyDescent="0.15">
      <c r="B2" s="222" t="s">
        <v>214</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98" t="s">
        <v>215</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8" t="s">
        <v>216</v>
      </c>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700"/>
      <c r="CD3" s="741" t="s">
        <v>217</v>
      </c>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3"/>
    </row>
    <row r="4" spans="2:143" ht="11.25" customHeight="1" x14ac:dyDescent="0.15">
      <c r="B4" s="698" t="s">
        <v>1</v>
      </c>
      <c r="C4" s="699"/>
      <c r="D4" s="699"/>
      <c r="E4" s="699"/>
      <c r="F4" s="699"/>
      <c r="G4" s="699"/>
      <c r="H4" s="699"/>
      <c r="I4" s="699"/>
      <c r="J4" s="699"/>
      <c r="K4" s="699"/>
      <c r="L4" s="699"/>
      <c r="M4" s="699"/>
      <c r="N4" s="699"/>
      <c r="O4" s="699"/>
      <c r="P4" s="699"/>
      <c r="Q4" s="700"/>
      <c r="R4" s="698" t="s">
        <v>218</v>
      </c>
      <c r="S4" s="699"/>
      <c r="T4" s="699"/>
      <c r="U4" s="699"/>
      <c r="V4" s="699"/>
      <c r="W4" s="699"/>
      <c r="X4" s="699"/>
      <c r="Y4" s="700"/>
      <c r="Z4" s="698" t="s">
        <v>219</v>
      </c>
      <c r="AA4" s="699"/>
      <c r="AB4" s="699"/>
      <c r="AC4" s="700"/>
      <c r="AD4" s="698" t="s">
        <v>220</v>
      </c>
      <c r="AE4" s="699"/>
      <c r="AF4" s="699"/>
      <c r="AG4" s="699"/>
      <c r="AH4" s="699"/>
      <c r="AI4" s="699"/>
      <c r="AJ4" s="699"/>
      <c r="AK4" s="700"/>
      <c r="AL4" s="698" t="s">
        <v>219</v>
      </c>
      <c r="AM4" s="699"/>
      <c r="AN4" s="699"/>
      <c r="AO4" s="700"/>
      <c r="AP4" s="759" t="s">
        <v>221</v>
      </c>
      <c r="AQ4" s="759"/>
      <c r="AR4" s="759"/>
      <c r="AS4" s="759"/>
      <c r="AT4" s="759"/>
      <c r="AU4" s="759"/>
      <c r="AV4" s="759"/>
      <c r="AW4" s="759"/>
      <c r="AX4" s="759"/>
      <c r="AY4" s="759"/>
      <c r="AZ4" s="759"/>
      <c r="BA4" s="759"/>
      <c r="BB4" s="759"/>
      <c r="BC4" s="759"/>
      <c r="BD4" s="759"/>
      <c r="BE4" s="759"/>
      <c r="BF4" s="759"/>
      <c r="BG4" s="759" t="s">
        <v>222</v>
      </c>
      <c r="BH4" s="759"/>
      <c r="BI4" s="759"/>
      <c r="BJ4" s="759"/>
      <c r="BK4" s="759"/>
      <c r="BL4" s="759"/>
      <c r="BM4" s="759"/>
      <c r="BN4" s="759"/>
      <c r="BO4" s="759" t="s">
        <v>219</v>
      </c>
      <c r="BP4" s="759"/>
      <c r="BQ4" s="759"/>
      <c r="BR4" s="759"/>
      <c r="BS4" s="759" t="s">
        <v>223</v>
      </c>
      <c r="BT4" s="759"/>
      <c r="BU4" s="759"/>
      <c r="BV4" s="759"/>
      <c r="BW4" s="759"/>
      <c r="BX4" s="759"/>
      <c r="BY4" s="759"/>
      <c r="BZ4" s="759"/>
      <c r="CA4" s="759"/>
      <c r="CB4" s="759"/>
      <c r="CD4" s="741" t="s">
        <v>224</v>
      </c>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3"/>
    </row>
    <row r="5" spans="2:143" s="225" customFormat="1" ht="11.25" customHeight="1" x14ac:dyDescent="0.15">
      <c r="B5" s="703" t="s">
        <v>225</v>
      </c>
      <c r="C5" s="704"/>
      <c r="D5" s="704"/>
      <c r="E5" s="704"/>
      <c r="F5" s="704"/>
      <c r="G5" s="704"/>
      <c r="H5" s="704"/>
      <c r="I5" s="704"/>
      <c r="J5" s="704"/>
      <c r="K5" s="704"/>
      <c r="L5" s="704"/>
      <c r="M5" s="704"/>
      <c r="N5" s="704"/>
      <c r="O5" s="704"/>
      <c r="P5" s="704"/>
      <c r="Q5" s="705"/>
      <c r="R5" s="692">
        <v>1434229</v>
      </c>
      <c r="S5" s="693"/>
      <c r="T5" s="693"/>
      <c r="U5" s="693"/>
      <c r="V5" s="693"/>
      <c r="W5" s="693"/>
      <c r="X5" s="693"/>
      <c r="Y5" s="736"/>
      <c r="Z5" s="754">
        <v>20.8</v>
      </c>
      <c r="AA5" s="754"/>
      <c r="AB5" s="754"/>
      <c r="AC5" s="754"/>
      <c r="AD5" s="755">
        <v>1434229</v>
      </c>
      <c r="AE5" s="755"/>
      <c r="AF5" s="755"/>
      <c r="AG5" s="755"/>
      <c r="AH5" s="755"/>
      <c r="AI5" s="755"/>
      <c r="AJ5" s="755"/>
      <c r="AK5" s="755"/>
      <c r="AL5" s="737">
        <v>48.4</v>
      </c>
      <c r="AM5" s="708"/>
      <c r="AN5" s="708"/>
      <c r="AO5" s="738"/>
      <c r="AP5" s="703" t="s">
        <v>226</v>
      </c>
      <c r="AQ5" s="704"/>
      <c r="AR5" s="704"/>
      <c r="AS5" s="704"/>
      <c r="AT5" s="704"/>
      <c r="AU5" s="704"/>
      <c r="AV5" s="704"/>
      <c r="AW5" s="704"/>
      <c r="AX5" s="704"/>
      <c r="AY5" s="704"/>
      <c r="AZ5" s="704"/>
      <c r="BA5" s="704"/>
      <c r="BB5" s="704"/>
      <c r="BC5" s="704"/>
      <c r="BD5" s="704"/>
      <c r="BE5" s="704"/>
      <c r="BF5" s="705"/>
      <c r="BG5" s="637">
        <v>1431584</v>
      </c>
      <c r="BH5" s="638"/>
      <c r="BI5" s="638"/>
      <c r="BJ5" s="638"/>
      <c r="BK5" s="638"/>
      <c r="BL5" s="638"/>
      <c r="BM5" s="638"/>
      <c r="BN5" s="639"/>
      <c r="BO5" s="670">
        <v>99.8</v>
      </c>
      <c r="BP5" s="670"/>
      <c r="BQ5" s="670"/>
      <c r="BR5" s="670"/>
      <c r="BS5" s="671" t="s">
        <v>136</v>
      </c>
      <c r="BT5" s="671"/>
      <c r="BU5" s="671"/>
      <c r="BV5" s="671"/>
      <c r="BW5" s="671"/>
      <c r="BX5" s="671"/>
      <c r="BY5" s="671"/>
      <c r="BZ5" s="671"/>
      <c r="CA5" s="671"/>
      <c r="CB5" s="734"/>
      <c r="CD5" s="741" t="s">
        <v>221</v>
      </c>
      <c r="CE5" s="742"/>
      <c r="CF5" s="742"/>
      <c r="CG5" s="742"/>
      <c r="CH5" s="742"/>
      <c r="CI5" s="742"/>
      <c r="CJ5" s="742"/>
      <c r="CK5" s="742"/>
      <c r="CL5" s="742"/>
      <c r="CM5" s="742"/>
      <c r="CN5" s="742"/>
      <c r="CO5" s="742"/>
      <c r="CP5" s="742"/>
      <c r="CQ5" s="743"/>
      <c r="CR5" s="741" t="s">
        <v>227</v>
      </c>
      <c r="CS5" s="742"/>
      <c r="CT5" s="742"/>
      <c r="CU5" s="742"/>
      <c r="CV5" s="742"/>
      <c r="CW5" s="742"/>
      <c r="CX5" s="742"/>
      <c r="CY5" s="743"/>
      <c r="CZ5" s="741" t="s">
        <v>219</v>
      </c>
      <c r="DA5" s="742"/>
      <c r="DB5" s="742"/>
      <c r="DC5" s="743"/>
      <c r="DD5" s="741" t="s">
        <v>228</v>
      </c>
      <c r="DE5" s="742"/>
      <c r="DF5" s="742"/>
      <c r="DG5" s="742"/>
      <c r="DH5" s="742"/>
      <c r="DI5" s="742"/>
      <c r="DJ5" s="742"/>
      <c r="DK5" s="742"/>
      <c r="DL5" s="742"/>
      <c r="DM5" s="742"/>
      <c r="DN5" s="742"/>
      <c r="DO5" s="742"/>
      <c r="DP5" s="743"/>
      <c r="DQ5" s="741" t="s">
        <v>229</v>
      </c>
      <c r="DR5" s="742"/>
      <c r="DS5" s="742"/>
      <c r="DT5" s="742"/>
      <c r="DU5" s="742"/>
      <c r="DV5" s="742"/>
      <c r="DW5" s="742"/>
      <c r="DX5" s="742"/>
      <c r="DY5" s="742"/>
      <c r="DZ5" s="742"/>
      <c r="EA5" s="742"/>
      <c r="EB5" s="742"/>
      <c r="EC5" s="743"/>
    </row>
    <row r="6" spans="2:143" ht="11.25" customHeight="1" x14ac:dyDescent="0.15">
      <c r="B6" s="634" t="s">
        <v>230</v>
      </c>
      <c r="C6" s="635"/>
      <c r="D6" s="635"/>
      <c r="E6" s="635"/>
      <c r="F6" s="635"/>
      <c r="G6" s="635"/>
      <c r="H6" s="635"/>
      <c r="I6" s="635"/>
      <c r="J6" s="635"/>
      <c r="K6" s="635"/>
      <c r="L6" s="635"/>
      <c r="M6" s="635"/>
      <c r="N6" s="635"/>
      <c r="O6" s="635"/>
      <c r="P6" s="635"/>
      <c r="Q6" s="636"/>
      <c r="R6" s="637">
        <v>64310</v>
      </c>
      <c r="S6" s="638"/>
      <c r="T6" s="638"/>
      <c r="U6" s="638"/>
      <c r="V6" s="638"/>
      <c r="W6" s="638"/>
      <c r="X6" s="638"/>
      <c r="Y6" s="639"/>
      <c r="Z6" s="670">
        <v>0.9</v>
      </c>
      <c r="AA6" s="670"/>
      <c r="AB6" s="670"/>
      <c r="AC6" s="670"/>
      <c r="AD6" s="671">
        <v>64310</v>
      </c>
      <c r="AE6" s="671"/>
      <c r="AF6" s="671"/>
      <c r="AG6" s="671"/>
      <c r="AH6" s="671"/>
      <c r="AI6" s="671"/>
      <c r="AJ6" s="671"/>
      <c r="AK6" s="671"/>
      <c r="AL6" s="640">
        <v>2.2000000000000002</v>
      </c>
      <c r="AM6" s="641"/>
      <c r="AN6" s="641"/>
      <c r="AO6" s="672"/>
      <c r="AP6" s="634" t="s">
        <v>231</v>
      </c>
      <c r="AQ6" s="635"/>
      <c r="AR6" s="635"/>
      <c r="AS6" s="635"/>
      <c r="AT6" s="635"/>
      <c r="AU6" s="635"/>
      <c r="AV6" s="635"/>
      <c r="AW6" s="635"/>
      <c r="AX6" s="635"/>
      <c r="AY6" s="635"/>
      <c r="AZ6" s="635"/>
      <c r="BA6" s="635"/>
      <c r="BB6" s="635"/>
      <c r="BC6" s="635"/>
      <c r="BD6" s="635"/>
      <c r="BE6" s="635"/>
      <c r="BF6" s="636"/>
      <c r="BG6" s="637">
        <v>1431584</v>
      </c>
      <c r="BH6" s="638"/>
      <c r="BI6" s="638"/>
      <c r="BJ6" s="638"/>
      <c r="BK6" s="638"/>
      <c r="BL6" s="638"/>
      <c r="BM6" s="638"/>
      <c r="BN6" s="639"/>
      <c r="BO6" s="670">
        <v>99.8</v>
      </c>
      <c r="BP6" s="670"/>
      <c r="BQ6" s="670"/>
      <c r="BR6" s="670"/>
      <c r="BS6" s="671" t="s">
        <v>232</v>
      </c>
      <c r="BT6" s="671"/>
      <c r="BU6" s="671"/>
      <c r="BV6" s="671"/>
      <c r="BW6" s="671"/>
      <c r="BX6" s="671"/>
      <c r="BY6" s="671"/>
      <c r="BZ6" s="671"/>
      <c r="CA6" s="671"/>
      <c r="CB6" s="734"/>
      <c r="CD6" s="695" t="s">
        <v>233</v>
      </c>
      <c r="CE6" s="696"/>
      <c r="CF6" s="696"/>
      <c r="CG6" s="696"/>
      <c r="CH6" s="696"/>
      <c r="CI6" s="696"/>
      <c r="CJ6" s="696"/>
      <c r="CK6" s="696"/>
      <c r="CL6" s="696"/>
      <c r="CM6" s="696"/>
      <c r="CN6" s="696"/>
      <c r="CO6" s="696"/>
      <c r="CP6" s="696"/>
      <c r="CQ6" s="697"/>
      <c r="CR6" s="637">
        <v>84390</v>
      </c>
      <c r="CS6" s="638"/>
      <c r="CT6" s="638"/>
      <c r="CU6" s="638"/>
      <c r="CV6" s="638"/>
      <c r="CW6" s="638"/>
      <c r="CX6" s="638"/>
      <c r="CY6" s="639"/>
      <c r="CZ6" s="737">
        <v>1.3</v>
      </c>
      <c r="DA6" s="708"/>
      <c r="DB6" s="708"/>
      <c r="DC6" s="740"/>
      <c r="DD6" s="643" t="s">
        <v>232</v>
      </c>
      <c r="DE6" s="638"/>
      <c r="DF6" s="638"/>
      <c r="DG6" s="638"/>
      <c r="DH6" s="638"/>
      <c r="DI6" s="638"/>
      <c r="DJ6" s="638"/>
      <c r="DK6" s="638"/>
      <c r="DL6" s="638"/>
      <c r="DM6" s="638"/>
      <c r="DN6" s="638"/>
      <c r="DO6" s="638"/>
      <c r="DP6" s="639"/>
      <c r="DQ6" s="643">
        <v>84390</v>
      </c>
      <c r="DR6" s="638"/>
      <c r="DS6" s="638"/>
      <c r="DT6" s="638"/>
      <c r="DU6" s="638"/>
      <c r="DV6" s="638"/>
      <c r="DW6" s="638"/>
      <c r="DX6" s="638"/>
      <c r="DY6" s="638"/>
      <c r="DZ6" s="638"/>
      <c r="EA6" s="638"/>
      <c r="EB6" s="638"/>
      <c r="EC6" s="684"/>
    </row>
    <row r="7" spans="2:143" ht="11.25" customHeight="1" x14ac:dyDescent="0.15">
      <c r="B7" s="634" t="s">
        <v>234</v>
      </c>
      <c r="C7" s="635"/>
      <c r="D7" s="635"/>
      <c r="E7" s="635"/>
      <c r="F7" s="635"/>
      <c r="G7" s="635"/>
      <c r="H7" s="635"/>
      <c r="I7" s="635"/>
      <c r="J7" s="635"/>
      <c r="K7" s="635"/>
      <c r="L7" s="635"/>
      <c r="M7" s="635"/>
      <c r="N7" s="635"/>
      <c r="O7" s="635"/>
      <c r="P7" s="635"/>
      <c r="Q7" s="636"/>
      <c r="R7" s="637">
        <v>1137</v>
      </c>
      <c r="S7" s="638"/>
      <c r="T7" s="638"/>
      <c r="U7" s="638"/>
      <c r="V7" s="638"/>
      <c r="W7" s="638"/>
      <c r="X7" s="638"/>
      <c r="Y7" s="639"/>
      <c r="Z7" s="670">
        <v>0</v>
      </c>
      <c r="AA7" s="670"/>
      <c r="AB7" s="670"/>
      <c r="AC7" s="670"/>
      <c r="AD7" s="671">
        <v>1137</v>
      </c>
      <c r="AE7" s="671"/>
      <c r="AF7" s="671"/>
      <c r="AG7" s="671"/>
      <c r="AH7" s="671"/>
      <c r="AI7" s="671"/>
      <c r="AJ7" s="671"/>
      <c r="AK7" s="671"/>
      <c r="AL7" s="640">
        <v>0</v>
      </c>
      <c r="AM7" s="641"/>
      <c r="AN7" s="641"/>
      <c r="AO7" s="672"/>
      <c r="AP7" s="634" t="s">
        <v>235</v>
      </c>
      <c r="AQ7" s="635"/>
      <c r="AR7" s="635"/>
      <c r="AS7" s="635"/>
      <c r="AT7" s="635"/>
      <c r="AU7" s="635"/>
      <c r="AV7" s="635"/>
      <c r="AW7" s="635"/>
      <c r="AX7" s="635"/>
      <c r="AY7" s="635"/>
      <c r="AZ7" s="635"/>
      <c r="BA7" s="635"/>
      <c r="BB7" s="635"/>
      <c r="BC7" s="635"/>
      <c r="BD7" s="635"/>
      <c r="BE7" s="635"/>
      <c r="BF7" s="636"/>
      <c r="BG7" s="637">
        <v>669405</v>
      </c>
      <c r="BH7" s="638"/>
      <c r="BI7" s="638"/>
      <c r="BJ7" s="638"/>
      <c r="BK7" s="638"/>
      <c r="BL7" s="638"/>
      <c r="BM7" s="638"/>
      <c r="BN7" s="639"/>
      <c r="BO7" s="670">
        <v>46.7</v>
      </c>
      <c r="BP7" s="670"/>
      <c r="BQ7" s="670"/>
      <c r="BR7" s="670"/>
      <c r="BS7" s="671" t="s">
        <v>232</v>
      </c>
      <c r="BT7" s="671"/>
      <c r="BU7" s="671"/>
      <c r="BV7" s="671"/>
      <c r="BW7" s="671"/>
      <c r="BX7" s="671"/>
      <c r="BY7" s="671"/>
      <c r="BZ7" s="671"/>
      <c r="CA7" s="671"/>
      <c r="CB7" s="734"/>
      <c r="CD7" s="676" t="s">
        <v>236</v>
      </c>
      <c r="CE7" s="677"/>
      <c r="CF7" s="677"/>
      <c r="CG7" s="677"/>
      <c r="CH7" s="677"/>
      <c r="CI7" s="677"/>
      <c r="CJ7" s="677"/>
      <c r="CK7" s="677"/>
      <c r="CL7" s="677"/>
      <c r="CM7" s="677"/>
      <c r="CN7" s="677"/>
      <c r="CO7" s="677"/>
      <c r="CP7" s="677"/>
      <c r="CQ7" s="678"/>
      <c r="CR7" s="637">
        <v>2699055</v>
      </c>
      <c r="CS7" s="638"/>
      <c r="CT7" s="638"/>
      <c r="CU7" s="638"/>
      <c r="CV7" s="638"/>
      <c r="CW7" s="638"/>
      <c r="CX7" s="638"/>
      <c r="CY7" s="639"/>
      <c r="CZ7" s="670">
        <v>41.2</v>
      </c>
      <c r="DA7" s="670"/>
      <c r="DB7" s="670"/>
      <c r="DC7" s="670"/>
      <c r="DD7" s="643">
        <v>327250</v>
      </c>
      <c r="DE7" s="638"/>
      <c r="DF7" s="638"/>
      <c r="DG7" s="638"/>
      <c r="DH7" s="638"/>
      <c r="DI7" s="638"/>
      <c r="DJ7" s="638"/>
      <c r="DK7" s="638"/>
      <c r="DL7" s="638"/>
      <c r="DM7" s="638"/>
      <c r="DN7" s="638"/>
      <c r="DO7" s="638"/>
      <c r="DP7" s="639"/>
      <c r="DQ7" s="643">
        <v>949138</v>
      </c>
      <c r="DR7" s="638"/>
      <c r="DS7" s="638"/>
      <c r="DT7" s="638"/>
      <c r="DU7" s="638"/>
      <c r="DV7" s="638"/>
      <c r="DW7" s="638"/>
      <c r="DX7" s="638"/>
      <c r="DY7" s="638"/>
      <c r="DZ7" s="638"/>
      <c r="EA7" s="638"/>
      <c r="EB7" s="638"/>
      <c r="EC7" s="684"/>
    </row>
    <row r="8" spans="2:143" ht="11.25" customHeight="1" x14ac:dyDescent="0.15">
      <c r="B8" s="634" t="s">
        <v>237</v>
      </c>
      <c r="C8" s="635"/>
      <c r="D8" s="635"/>
      <c r="E8" s="635"/>
      <c r="F8" s="635"/>
      <c r="G8" s="635"/>
      <c r="H8" s="635"/>
      <c r="I8" s="635"/>
      <c r="J8" s="635"/>
      <c r="K8" s="635"/>
      <c r="L8" s="635"/>
      <c r="M8" s="635"/>
      <c r="N8" s="635"/>
      <c r="O8" s="635"/>
      <c r="P8" s="635"/>
      <c r="Q8" s="636"/>
      <c r="R8" s="637">
        <v>6810</v>
      </c>
      <c r="S8" s="638"/>
      <c r="T8" s="638"/>
      <c r="U8" s="638"/>
      <c r="V8" s="638"/>
      <c r="W8" s="638"/>
      <c r="X8" s="638"/>
      <c r="Y8" s="639"/>
      <c r="Z8" s="670">
        <v>0.1</v>
      </c>
      <c r="AA8" s="670"/>
      <c r="AB8" s="670"/>
      <c r="AC8" s="670"/>
      <c r="AD8" s="671">
        <v>6810</v>
      </c>
      <c r="AE8" s="671"/>
      <c r="AF8" s="671"/>
      <c r="AG8" s="671"/>
      <c r="AH8" s="671"/>
      <c r="AI8" s="671"/>
      <c r="AJ8" s="671"/>
      <c r="AK8" s="671"/>
      <c r="AL8" s="640">
        <v>0.2</v>
      </c>
      <c r="AM8" s="641"/>
      <c r="AN8" s="641"/>
      <c r="AO8" s="672"/>
      <c r="AP8" s="634" t="s">
        <v>238</v>
      </c>
      <c r="AQ8" s="635"/>
      <c r="AR8" s="635"/>
      <c r="AS8" s="635"/>
      <c r="AT8" s="635"/>
      <c r="AU8" s="635"/>
      <c r="AV8" s="635"/>
      <c r="AW8" s="635"/>
      <c r="AX8" s="635"/>
      <c r="AY8" s="635"/>
      <c r="AZ8" s="635"/>
      <c r="BA8" s="635"/>
      <c r="BB8" s="635"/>
      <c r="BC8" s="635"/>
      <c r="BD8" s="635"/>
      <c r="BE8" s="635"/>
      <c r="BF8" s="636"/>
      <c r="BG8" s="637">
        <v>24008</v>
      </c>
      <c r="BH8" s="638"/>
      <c r="BI8" s="638"/>
      <c r="BJ8" s="638"/>
      <c r="BK8" s="638"/>
      <c r="BL8" s="638"/>
      <c r="BM8" s="638"/>
      <c r="BN8" s="639"/>
      <c r="BO8" s="670">
        <v>1.7</v>
      </c>
      <c r="BP8" s="670"/>
      <c r="BQ8" s="670"/>
      <c r="BR8" s="670"/>
      <c r="BS8" s="643" t="s">
        <v>136</v>
      </c>
      <c r="BT8" s="638"/>
      <c r="BU8" s="638"/>
      <c r="BV8" s="638"/>
      <c r="BW8" s="638"/>
      <c r="BX8" s="638"/>
      <c r="BY8" s="638"/>
      <c r="BZ8" s="638"/>
      <c r="CA8" s="638"/>
      <c r="CB8" s="684"/>
      <c r="CD8" s="676" t="s">
        <v>239</v>
      </c>
      <c r="CE8" s="677"/>
      <c r="CF8" s="677"/>
      <c r="CG8" s="677"/>
      <c r="CH8" s="677"/>
      <c r="CI8" s="677"/>
      <c r="CJ8" s="677"/>
      <c r="CK8" s="677"/>
      <c r="CL8" s="677"/>
      <c r="CM8" s="677"/>
      <c r="CN8" s="677"/>
      <c r="CO8" s="677"/>
      <c r="CP8" s="677"/>
      <c r="CQ8" s="678"/>
      <c r="CR8" s="637">
        <v>1573431</v>
      </c>
      <c r="CS8" s="638"/>
      <c r="CT8" s="638"/>
      <c r="CU8" s="638"/>
      <c r="CV8" s="638"/>
      <c r="CW8" s="638"/>
      <c r="CX8" s="638"/>
      <c r="CY8" s="639"/>
      <c r="CZ8" s="670">
        <v>24</v>
      </c>
      <c r="DA8" s="670"/>
      <c r="DB8" s="670"/>
      <c r="DC8" s="670"/>
      <c r="DD8" s="643">
        <v>267</v>
      </c>
      <c r="DE8" s="638"/>
      <c r="DF8" s="638"/>
      <c r="DG8" s="638"/>
      <c r="DH8" s="638"/>
      <c r="DI8" s="638"/>
      <c r="DJ8" s="638"/>
      <c r="DK8" s="638"/>
      <c r="DL8" s="638"/>
      <c r="DM8" s="638"/>
      <c r="DN8" s="638"/>
      <c r="DO8" s="638"/>
      <c r="DP8" s="639"/>
      <c r="DQ8" s="643">
        <v>896105</v>
      </c>
      <c r="DR8" s="638"/>
      <c r="DS8" s="638"/>
      <c r="DT8" s="638"/>
      <c r="DU8" s="638"/>
      <c r="DV8" s="638"/>
      <c r="DW8" s="638"/>
      <c r="DX8" s="638"/>
      <c r="DY8" s="638"/>
      <c r="DZ8" s="638"/>
      <c r="EA8" s="638"/>
      <c r="EB8" s="638"/>
      <c r="EC8" s="684"/>
    </row>
    <row r="9" spans="2:143" ht="11.25" customHeight="1" x14ac:dyDescent="0.15">
      <c r="B9" s="634" t="s">
        <v>240</v>
      </c>
      <c r="C9" s="635"/>
      <c r="D9" s="635"/>
      <c r="E9" s="635"/>
      <c r="F9" s="635"/>
      <c r="G9" s="635"/>
      <c r="H9" s="635"/>
      <c r="I9" s="635"/>
      <c r="J9" s="635"/>
      <c r="K9" s="635"/>
      <c r="L9" s="635"/>
      <c r="M9" s="635"/>
      <c r="N9" s="635"/>
      <c r="O9" s="635"/>
      <c r="P9" s="635"/>
      <c r="Q9" s="636"/>
      <c r="R9" s="637">
        <v>8290</v>
      </c>
      <c r="S9" s="638"/>
      <c r="T9" s="638"/>
      <c r="U9" s="638"/>
      <c r="V9" s="638"/>
      <c r="W9" s="638"/>
      <c r="X9" s="638"/>
      <c r="Y9" s="639"/>
      <c r="Z9" s="670">
        <v>0.1</v>
      </c>
      <c r="AA9" s="670"/>
      <c r="AB9" s="670"/>
      <c r="AC9" s="670"/>
      <c r="AD9" s="671">
        <v>8290</v>
      </c>
      <c r="AE9" s="671"/>
      <c r="AF9" s="671"/>
      <c r="AG9" s="671"/>
      <c r="AH9" s="671"/>
      <c r="AI9" s="671"/>
      <c r="AJ9" s="671"/>
      <c r="AK9" s="671"/>
      <c r="AL9" s="640">
        <v>0.3</v>
      </c>
      <c r="AM9" s="641"/>
      <c r="AN9" s="641"/>
      <c r="AO9" s="672"/>
      <c r="AP9" s="634" t="s">
        <v>241</v>
      </c>
      <c r="AQ9" s="635"/>
      <c r="AR9" s="635"/>
      <c r="AS9" s="635"/>
      <c r="AT9" s="635"/>
      <c r="AU9" s="635"/>
      <c r="AV9" s="635"/>
      <c r="AW9" s="635"/>
      <c r="AX9" s="635"/>
      <c r="AY9" s="635"/>
      <c r="AZ9" s="635"/>
      <c r="BA9" s="635"/>
      <c r="BB9" s="635"/>
      <c r="BC9" s="635"/>
      <c r="BD9" s="635"/>
      <c r="BE9" s="635"/>
      <c r="BF9" s="636"/>
      <c r="BG9" s="637">
        <v>561546</v>
      </c>
      <c r="BH9" s="638"/>
      <c r="BI9" s="638"/>
      <c r="BJ9" s="638"/>
      <c r="BK9" s="638"/>
      <c r="BL9" s="638"/>
      <c r="BM9" s="638"/>
      <c r="BN9" s="639"/>
      <c r="BO9" s="670">
        <v>39.200000000000003</v>
      </c>
      <c r="BP9" s="670"/>
      <c r="BQ9" s="670"/>
      <c r="BR9" s="670"/>
      <c r="BS9" s="643" t="s">
        <v>128</v>
      </c>
      <c r="BT9" s="638"/>
      <c r="BU9" s="638"/>
      <c r="BV9" s="638"/>
      <c r="BW9" s="638"/>
      <c r="BX9" s="638"/>
      <c r="BY9" s="638"/>
      <c r="BZ9" s="638"/>
      <c r="CA9" s="638"/>
      <c r="CB9" s="684"/>
      <c r="CD9" s="676" t="s">
        <v>242</v>
      </c>
      <c r="CE9" s="677"/>
      <c r="CF9" s="677"/>
      <c r="CG9" s="677"/>
      <c r="CH9" s="677"/>
      <c r="CI9" s="677"/>
      <c r="CJ9" s="677"/>
      <c r="CK9" s="677"/>
      <c r="CL9" s="677"/>
      <c r="CM9" s="677"/>
      <c r="CN9" s="677"/>
      <c r="CO9" s="677"/>
      <c r="CP9" s="677"/>
      <c r="CQ9" s="678"/>
      <c r="CR9" s="637">
        <v>393923</v>
      </c>
      <c r="CS9" s="638"/>
      <c r="CT9" s="638"/>
      <c r="CU9" s="638"/>
      <c r="CV9" s="638"/>
      <c r="CW9" s="638"/>
      <c r="CX9" s="638"/>
      <c r="CY9" s="639"/>
      <c r="CZ9" s="670">
        <v>6</v>
      </c>
      <c r="DA9" s="670"/>
      <c r="DB9" s="670"/>
      <c r="DC9" s="670"/>
      <c r="DD9" s="643">
        <v>1375</v>
      </c>
      <c r="DE9" s="638"/>
      <c r="DF9" s="638"/>
      <c r="DG9" s="638"/>
      <c r="DH9" s="638"/>
      <c r="DI9" s="638"/>
      <c r="DJ9" s="638"/>
      <c r="DK9" s="638"/>
      <c r="DL9" s="638"/>
      <c r="DM9" s="638"/>
      <c r="DN9" s="638"/>
      <c r="DO9" s="638"/>
      <c r="DP9" s="639"/>
      <c r="DQ9" s="643">
        <v>380887</v>
      </c>
      <c r="DR9" s="638"/>
      <c r="DS9" s="638"/>
      <c r="DT9" s="638"/>
      <c r="DU9" s="638"/>
      <c r="DV9" s="638"/>
      <c r="DW9" s="638"/>
      <c r="DX9" s="638"/>
      <c r="DY9" s="638"/>
      <c r="DZ9" s="638"/>
      <c r="EA9" s="638"/>
      <c r="EB9" s="638"/>
      <c r="EC9" s="684"/>
    </row>
    <row r="10" spans="2:143" ht="11.25" customHeight="1" x14ac:dyDescent="0.15">
      <c r="B10" s="634" t="s">
        <v>243</v>
      </c>
      <c r="C10" s="635"/>
      <c r="D10" s="635"/>
      <c r="E10" s="635"/>
      <c r="F10" s="635"/>
      <c r="G10" s="635"/>
      <c r="H10" s="635"/>
      <c r="I10" s="635"/>
      <c r="J10" s="635"/>
      <c r="K10" s="635"/>
      <c r="L10" s="635"/>
      <c r="M10" s="635"/>
      <c r="N10" s="635"/>
      <c r="O10" s="635"/>
      <c r="P10" s="635"/>
      <c r="Q10" s="636"/>
      <c r="R10" s="637" t="s">
        <v>136</v>
      </c>
      <c r="S10" s="638"/>
      <c r="T10" s="638"/>
      <c r="U10" s="638"/>
      <c r="V10" s="638"/>
      <c r="W10" s="638"/>
      <c r="X10" s="638"/>
      <c r="Y10" s="639"/>
      <c r="Z10" s="670" t="s">
        <v>128</v>
      </c>
      <c r="AA10" s="670"/>
      <c r="AB10" s="670"/>
      <c r="AC10" s="670"/>
      <c r="AD10" s="671" t="s">
        <v>128</v>
      </c>
      <c r="AE10" s="671"/>
      <c r="AF10" s="671"/>
      <c r="AG10" s="671"/>
      <c r="AH10" s="671"/>
      <c r="AI10" s="671"/>
      <c r="AJ10" s="671"/>
      <c r="AK10" s="671"/>
      <c r="AL10" s="640" t="s">
        <v>128</v>
      </c>
      <c r="AM10" s="641"/>
      <c r="AN10" s="641"/>
      <c r="AO10" s="672"/>
      <c r="AP10" s="634" t="s">
        <v>244</v>
      </c>
      <c r="AQ10" s="635"/>
      <c r="AR10" s="635"/>
      <c r="AS10" s="635"/>
      <c r="AT10" s="635"/>
      <c r="AU10" s="635"/>
      <c r="AV10" s="635"/>
      <c r="AW10" s="635"/>
      <c r="AX10" s="635"/>
      <c r="AY10" s="635"/>
      <c r="AZ10" s="635"/>
      <c r="BA10" s="635"/>
      <c r="BB10" s="635"/>
      <c r="BC10" s="635"/>
      <c r="BD10" s="635"/>
      <c r="BE10" s="635"/>
      <c r="BF10" s="636"/>
      <c r="BG10" s="637">
        <v>32697</v>
      </c>
      <c r="BH10" s="638"/>
      <c r="BI10" s="638"/>
      <c r="BJ10" s="638"/>
      <c r="BK10" s="638"/>
      <c r="BL10" s="638"/>
      <c r="BM10" s="638"/>
      <c r="BN10" s="639"/>
      <c r="BO10" s="670">
        <v>2.2999999999999998</v>
      </c>
      <c r="BP10" s="670"/>
      <c r="BQ10" s="670"/>
      <c r="BR10" s="670"/>
      <c r="BS10" s="643" t="s">
        <v>128</v>
      </c>
      <c r="BT10" s="638"/>
      <c r="BU10" s="638"/>
      <c r="BV10" s="638"/>
      <c r="BW10" s="638"/>
      <c r="BX10" s="638"/>
      <c r="BY10" s="638"/>
      <c r="BZ10" s="638"/>
      <c r="CA10" s="638"/>
      <c r="CB10" s="684"/>
      <c r="CD10" s="676" t="s">
        <v>245</v>
      </c>
      <c r="CE10" s="677"/>
      <c r="CF10" s="677"/>
      <c r="CG10" s="677"/>
      <c r="CH10" s="677"/>
      <c r="CI10" s="677"/>
      <c r="CJ10" s="677"/>
      <c r="CK10" s="677"/>
      <c r="CL10" s="677"/>
      <c r="CM10" s="677"/>
      <c r="CN10" s="677"/>
      <c r="CO10" s="677"/>
      <c r="CP10" s="677"/>
      <c r="CQ10" s="678"/>
      <c r="CR10" s="637" t="s">
        <v>128</v>
      </c>
      <c r="CS10" s="638"/>
      <c r="CT10" s="638"/>
      <c r="CU10" s="638"/>
      <c r="CV10" s="638"/>
      <c r="CW10" s="638"/>
      <c r="CX10" s="638"/>
      <c r="CY10" s="639"/>
      <c r="CZ10" s="670" t="s">
        <v>232</v>
      </c>
      <c r="DA10" s="670"/>
      <c r="DB10" s="670"/>
      <c r="DC10" s="670"/>
      <c r="DD10" s="643" t="s">
        <v>128</v>
      </c>
      <c r="DE10" s="638"/>
      <c r="DF10" s="638"/>
      <c r="DG10" s="638"/>
      <c r="DH10" s="638"/>
      <c r="DI10" s="638"/>
      <c r="DJ10" s="638"/>
      <c r="DK10" s="638"/>
      <c r="DL10" s="638"/>
      <c r="DM10" s="638"/>
      <c r="DN10" s="638"/>
      <c r="DO10" s="638"/>
      <c r="DP10" s="639"/>
      <c r="DQ10" s="643" t="s">
        <v>232</v>
      </c>
      <c r="DR10" s="638"/>
      <c r="DS10" s="638"/>
      <c r="DT10" s="638"/>
      <c r="DU10" s="638"/>
      <c r="DV10" s="638"/>
      <c r="DW10" s="638"/>
      <c r="DX10" s="638"/>
      <c r="DY10" s="638"/>
      <c r="DZ10" s="638"/>
      <c r="EA10" s="638"/>
      <c r="EB10" s="638"/>
      <c r="EC10" s="684"/>
    </row>
    <row r="11" spans="2:143" ht="11.25" customHeight="1" x14ac:dyDescent="0.15">
      <c r="B11" s="634" t="s">
        <v>246</v>
      </c>
      <c r="C11" s="635"/>
      <c r="D11" s="635"/>
      <c r="E11" s="635"/>
      <c r="F11" s="635"/>
      <c r="G11" s="635"/>
      <c r="H11" s="635"/>
      <c r="I11" s="635"/>
      <c r="J11" s="635"/>
      <c r="K11" s="635"/>
      <c r="L11" s="635"/>
      <c r="M11" s="635"/>
      <c r="N11" s="635"/>
      <c r="O11" s="635"/>
      <c r="P11" s="635"/>
      <c r="Q11" s="636"/>
      <c r="R11" s="637">
        <v>239002</v>
      </c>
      <c r="S11" s="638"/>
      <c r="T11" s="638"/>
      <c r="U11" s="638"/>
      <c r="V11" s="638"/>
      <c r="W11" s="638"/>
      <c r="X11" s="638"/>
      <c r="Y11" s="639"/>
      <c r="Z11" s="640">
        <v>3.5</v>
      </c>
      <c r="AA11" s="641"/>
      <c r="AB11" s="641"/>
      <c r="AC11" s="642"/>
      <c r="AD11" s="643">
        <v>239002</v>
      </c>
      <c r="AE11" s="638"/>
      <c r="AF11" s="638"/>
      <c r="AG11" s="638"/>
      <c r="AH11" s="638"/>
      <c r="AI11" s="638"/>
      <c r="AJ11" s="638"/>
      <c r="AK11" s="639"/>
      <c r="AL11" s="640">
        <v>8.1</v>
      </c>
      <c r="AM11" s="641"/>
      <c r="AN11" s="641"/>
      <c r="AO11" s="672"/>
      <c r="AP11" s="634" t="s">
        <v>247</v>
      </c>
      <c r="AQ11" s="635"/>
      <c r="AR11" s="635"/>
      <c r="AS11" s="635"/>
      <c r="AT11" s="635"/>
      <c r="AU11" s="635"/>
      <c r="AV11" s="635"/>
      <c r="AW11" s="635"/>
      <c r="AX11" s="635"/>
      <c r="AY11" s="635"/>
      <c r="AZ11" s="635"/>
      <c r="BA11" s="635"/>
      <c r="BB11" s="635"/>
      <c r="BC11" s="635"/>
      <c r="BD11" s="635"/>
      <c r="BE11" s="635"/>
      <c r="BF11" s="636"/>
      <c r="BG11" s="637">
        <v>51154</v>
      </c>
      <c r="BH11" s="638"/>
      <c r="BI11" s="638"/>
      <c r="BJ11" s="638"/>
      <c r="BK11" s="638"/>
      <c r="BL11" s="638"/>
      <c r="BM11" s="638"/>
      <c r="BN11" s="639"/>
      <c r="BO11" s="670">
        <v>3.6</v>
      </c>
      <c r="BP11" s="670"/>
      <c r="BQ11" s="670"/>
      <c r="BR11" s="670"/>
      <c r="BS11" s="643" t="s">
        <v>128</v>
      </c>
      <c r="BT11" s="638"/>
      <c r="BU11" s="638"/>
      <c r="BV11" s="638"/>
      <c r="BW11" s="638"/>
      <c r="BX11" s="638"/>
      <c r="BY11" s="638"/>
      <c r="BZ11" s="638"/>
      <c r="CA11" s="638"/>
      <c r="CB11" s="684"/>
      <c r="CD11" s="676" t="s">
        <v>248</v>
      </c>
      <c r="CE11" s="677"/>
      <c r="CF11" s="677"/>
      <c r="CG11" s="677"/>
      <c r="CH11" s="677"/>
      <c r="CI11" s="677"/>
      <c r="CJ11" s="677"/>
      <c r="CK11" s="677"/>
      <c r="CL11" s="677"/>
      <c r="CM11" s="677"/>
      <c r="CN11" s="677"/>
      <c r="CO11" s="677"/>
      <c r="CP11" s="677"/>
      <c r="CQ11" s="678"/>
      <c r="CR11" s="637">
        <v>264378</v>
      </c>
      <c r="CS11" s="638"/>
      <c r="CT11" s="638"/>
      <c r="CU11" s="638"/>
      <c r="CV11" s="638"/>
      <c r="CW11" s="638"/>
      <c r="CX11" s="638"/>
      <c r="CY11" s="639"/>
      <c r="CZ11" s="670">
        <v>4</v>
      </c>
      <c r="DA11" s="670"/>
      <c r="DB11" s="670"/>
      <c r="DC11" s="670"/>
      <c r="DD11" s="643">
        <v>78648</v>
      </c>
      <c r="DE11" s="638"/>
      <c r="DF11" s="638"/>
      <c r="DG11" s="638"/>
      <c r="DH11" s="638"/>
      <c r="DI11" s="638"/>
      <c r="DJ11" s="638"/>
      <c r="DK11" s="638"/>
      <c r="DL11" s="638"/>
      <c r="DM11" s="638"/>
      <c r="DN11" s="638"/>
      <c r="DO11" s="638"/>
      <c r="DP11" s="639"/>
      <c r="DQ11" s="643">
        <v>138537</v>
      </c>
      <c r="DR11" s="638"/>
      <c r="DS11" s="638"/>
      <c r="DT11" s="638"/>
      <c r="DU11" s="638"/>
      <c r="DV11" s="638"/>
      <c r="DW11" s="638"/>
      <c r="DX11" s="638"/>
      <c r="DY11" s="638"/>
      <c r="DZ11" s="638"/>
      <c r="EA11" s="638"/>
      <c r="EB11" s="638"/>
      <c r="EC11" s="684"/>
    </row>
    <row r="12" spans="2:143" ht="11.25" customHeight="1" x14ac:dyDescent="0.15">
      <c r="B12" s="634" t="s">
        <v>249</v>
      </c>
      <c r="C12" s="635"/>
      <c r="D12" s="635"/>
      <c r="E12" s="635"/>
      <c r="F12" s="635"/>
      <c r="G12" s="635"/>
      <c r="H12" s="635"/>
      <c r="I12" s="635"/>
      <c r="J12" s="635"/>
      <c r="K12" s="635"/>
      <c r="L12" s="635"/>
      <c r="M12" s="635"/>
      <c r="N12" s="635"/>
      <c r="O12" s="635"/>
      <c r="P12" s="635"/>
      <c r="Q12" s="636"/>
      <c r="R12" s="637">
        <v>3363</v>
      </c>
      <c r="S12" s="638"/>
      <c r="T12" s="638"/>
      <c r="U12" s="638"/>
      <c r="V12" s="638"/>
      <c r="W12" s="638"/>
      <c r="X12" s="638"/>
      <c r="Y12" s="639"/>
      <c r="Z12" s="670">
        <v>0</v>
      </c>
      <c r="AA12" s="670"/>
      <c r="AB12" s="670"/>
      <c r="AC12" s="670"/>
      <c r="AD12" s="671">
        <v>3363</v>
      </c>
      <c r="AE12" s="671"/>
      <c r="AF12" s="671"/>
      <c r="AG12" s="671"/>
      <c r="AH12" s="671"/>
      <c r="AI12" s="671"/>
      <c r="AJ12" s="671"/>
      <c r="AK12" s="671"/>
      <c r="AL12" s="640">
        <v>0.1</v>
      </c>
      <c r="AM12" s="641"/>
      <c r="AN12" s="641"/>
      <c r="AO12" s="672"/>
      <c r="AP12" s="634" t="s">
        <v>250</v>
      </c>
      <c r="AQ12" s="635"/>
      <c r="AR12" s="635"/>
      <c r="AS12" s="635"/>
      <c r="AT12" s="635"/>
      <c r="AU12" s="635"/>
      <c r="AV12" s="635"/>
      <c r="AW12" s="635"/>
      <c r="AX12" s="635"/>
      <c r="AY12" s="635"/>
      <c r="AZ12" s="635"/>
      <c r="BA12" s="635"/>
      <c r="BB12" s="635"/>
      <c r="BC12" s="635"/>
      <c r="BD12" s="635"/>
      <c r="BE12" s="635"/>
      <c r="BF12" s="636"/>
      <c r="BG12" s="637">
        <v>668081</v>
      </c>
      <c r="BH12" s="638"/>
      <c r="BI12" s="638"/>
      <c r="BJ12" s="638"/>
      <c r="BK12" s="638"/>
      <c r="BL12" s="638"/>
      <c r="BM12" s="638"/>
      <c r="BN12" s="639"/>
      <c r="BO12" s="670">
        <v>46.6</v>
      </c>
      <c r="BP12" s="670"/>
      <c r="BQ12" s="670"/>
      <c r="BR12" s="670"/>
      <c r="BS12" s="643" t="s">
        <v>136</v>
      </c>
      <c r="BT12" s="638"/>
      <c r="BU12" s="638"/>
      <c r="BV12" s="638"/>
      <c r="BW12" s="638"/>
      <c r="BX12" s="638"/>
      <c r="BY12" s="638"/>
      <c r="BZ12" s="638"/>
      <c r="CA12" s="638"/>
      <c r="CB12" s="684"/>
      <c r="CD12" s="676" t="s">
        <v>251</v>
      </c>
      <c r="CE12" s="677"/>
      <c r="CF12" s="677"/>
      <c r="CG12" s="677"/>
      <c r="CH12" s="677"/>
      <c r="CI12" s="677"/>
      <c r="CJ12" s="677"/>
      <c r="CK12" s="677"/>
      <c r="CL12" s="677"/>
      <c r="CM12" s="677"/>
      <c r="CN12" s="677"/>
      <c r="CO12" s="677"/>
      <c r="CP12" s="677"/>
      <c r="CQ12" s="678"/>
      <c r="CR12" s="637">
        <v>183387</v>
      </c>
      <c r="CS12" s="638"/>
      <c r="CT12" s="638"/>
      <c r="CU12" s="638"/>
      <c r="CV12" s="638"/>
      <c r="CW12" s="638"/>
      <c r="CX12" s="638"/>
      <c r="CY12" s="639"/>
      <c r="CZ12" s="670">
        <v>2.8</v>
      </c>
      <c r="DA12" s="670"/>
      <c r="DB12" s="670"/>
      <c r="DC12" s="670"/>
      <c r="DD12" s="643">
        <v>16203</v>
      </c>
      <c r="DE12" s="638"/>
      <c r="DF12" s="638"/>
      <c r="DG12" s="638"/>
      <c r="DH12" s="638"/>
      <c r="DI12" s="638"/>
      <c r="DJ12" s="638"/>
      <c r="DK12" s="638"/>
      <c r="DL12" s="638"/>
      <c r="DM12" s="638"/>
      <c r="DN12" s="638"/>
      <c r="DO12" s="638"/>
      <c r="DP12" s="639"/>
      <c r="DQ12" s="643">
        <v>152118</v>
      </c>
      <c r="DR12" s="638"/>
      <c r="DS12" s="638"/>
      <c r="DT12" s="638"/>
      <c r="DU12" s="638"/>
      <c r="DV12" s="638"/>
      <c r="DW12" s="638"/>
      <c r="DX12" s="638"/>
      <c r="DY12" s="638"/>
      <c r="DZ12" s="638"/>
      <c r="EA12" s="638"/>
      <c r="EB12" s="638"/>
      <c r="EC12" s="684"/>
    </row>
    <row r="13" spans="2:143" ht="11.25" customHeight="1" x14ac:dyDescent="0.15">
      <c r="B13" s="634" t="s">
        <v>252</v>
      </c>
      <c r="C13" s="635"/>
      <c r="D13" s="635"/>
      <c r="E13" s="635"/>
      <c r="F13" s="635"/>
      <c r="G13" s="635"/>
      <c r="H13" s="635"/>
      <c r="I13" s="635"/>
      <c r="J13" s="635"/>
      <c r="K13" s="635"/>
      <c r="L13" s="635"/>
      <c r="M13" s="635"/>
      <c r="N13" s="635"/>
      <c r="O13" s="635"/>
      <c r="P13" s="635"/>
      <c r="Q13" s="636"/>
      <c r="R13" s="637" t="s">
        <v>232</v>
      </c>
      <c r="S13" s="638"/>
      <c r="T13" s="638"/>
      <c r="U13" s="638"/>
      <c r="V13" s="638"/>
      <c r="W13" s="638"/>
      <c r="X13" s="638"/>
      <c r="Y13" s="639"/>
      <c r="Z13" s="670" t="s">
        <v>232</v>
      </c>
      <c r="AA13" s="670"/>
      <c r="AB13" s="670"/>
      <c r="AC13" s="670"/>
      <c r="AD13" s="671" t="s">
        <v>136</v>
      </c>
      <c r="AE13" s="671"/>
      <c r="AF13" s="671"/>
      <c r="AG13" s="671"/>
      <c r="AH13" s="671"/>
      <c r="AI13" s="671"/>
      <c r="AJ13" s="671"/>
      <c r="AK13" s="671"/>
      <c r="AL13" s="640" t="s">
        <v>232</v>
      </c>
      <c r="AM13" s="641"/>
      <c r="AN13" s="641"/>
      <c r="AO13" s="672"/>
      <c r="AP13" s="634" t="s">
        <v>253</v>
      </c>
      <c r="AQ13" s="635"/>
      <c r="AR13" s="635"/>
      <c r="AS13" s="635"/>
      <c r="AT13" s="635"/>
      <c r="AU13" s="635"/>
      <c r="AV13" s="635"/>
      <c r="AW13" s="635"/>
      <c r="AX13" s="635"/>
      <c r="AY13" s="635"/>
      <c r="AZ13" s="635"/>
      <c r="BA13" s="635"/>
      <c r="BB13" s="635"/>
      <c r="BC13" s="635"/>
      <c r="BD13" s="635"/>
      <c r="BE13" s="635"/>
      <c r="BF13" s="636"/>
      <c r="BG13" s="637">
        <v>664550</v>
      </c>
      <c r="BH13" s="638"/>
      <c r="BI13" s="638"/>
      <c r="BJ13" s="638"/>
      <c r="BK13" s="638"/>
      <c r="BL13" s="638"/>
      <c r="BM13" s="638"/>
      <c r="BN13" s="639"/>
      <c r="BO13" s="670">
        <v>46.3</v>
      </c>
      <c r="BP13" s="670"/>
      <c r="BQ13" s="670"/>
      <c r="BR13" s="670"/>
      <c r="BS13" s="643" t="s">
        <v>232</v>
      </c>
      <c r="BT13" s="638"/>
      <c r="BU13" s="638"/>
      <c r="BV13" s="638"/>
      <c r="BW13" s="638"/>
      <c r="BX13" s="638"/>
      <c r="BY13" s="638"/>
      <c r="BZ13" s="638"/>
      <c r="CA13" s="638"/>
      <c r="CB13" s="684"/>
      <c r="CD13" s="676" t="s">
        <v>254</v>
      </c>
      <c r="CE13" s="677"/>
      <c r="CF13" s="677"/>
      <c r="CG13" s="677"/>
      <c r="CH13" s="677"/>
      <c r="CI13" s="677"/>
      <c r="CJ13" s="677"/>
      <c r="CK13" s="677"/>
      <c r="CL13" s="677"/>
      <c r="CM13" s="677"/>
      <c r="CN13" s="677"/>
      <c r="CO13" s="677"/>
      <c r="CP13" s="677"/>
      <c r="CQ13" s="678"/>
      <c r="CR13" s="637">
        <v>273918</v>
      </c>
      <c r="CS13" s="638"/>
      <c r="CT13" s="638"/>
      <c r="CU13" s="638"/>
      <c r="CV13" s="638"/>
      <c r="CW13" s="638"/>
      <c r="CX13" s="638"/>
      <c r="CY13" s="639"/>
      <c r="CZ13" s="670">
        <v>4.2</v>
      </c>
      <c r="DA13" s="670"/>
      <c r="DB13" s="670"/>
      <c r="DC13" s="670"/>
      <c r="DD13" s="643">
        <v>143976</v>
      </c>
      <c r="DE13" s="638"/>
      <c r="DF13" s="638"/>
      <c r="DG13" s="638"/>
      <c r="DH13" s="638"/>
      <c r="DI13" s="638"/>
      <c r="DJ13" s="638"/>
      <c r="DK13" s="638"/>
      <c r="DL13" s="638"/>
      <c r="DM13" s="638"/>
      <c r="DN13" s="638"/>
      <c r="DO13" s="638"/>
      <c r="DP13" s="639"/>
      <c r="DQ13" s="643">
        <v>170870</v>
      </c>
      <c r="DR13" s="638"/>
      <c r="DS13" s="638"/>
      <c r="DT13" s="638"/>
      <c r="DU13" s="638"/>
      <c r="DV13" s="638"/>
      <c r="DW13" s="638"/>
      <c r="DX13" s="638"/>
      <c r="DY13" s="638"/>
      <c r="DZ13" s="638"/>
      <c r="EA13" s="638"/>
      <c r="EB13" s="638"/>
      <c r="EC13" s="684"/>
    </row>
    <row r="14" spans="2:143" ht="11.25" customHeight="1" x14ac:dyDescent="0.15">
      <c r="B14" s="634" t="s">
        <v>255</v>
      </c>
      <c r="C14" s="635"/>
      <c r="D14" s="635"/>
      <c r="E14" s="635"/>
      <c r="F14" s="635"/>
      <c r="G14" s="635"/>
      <c r="H14" s="635"/>
      <c r="I14" s="635"/>
      <c r="J14" s="635"/>
      <c r="K14" s="635"/>
      <c r="L14" s="635"/>
      <c r="M14" s="635"/>
      <c r="N14" s="635"/>
      <c r="O14" s="635"/>
      <c r="P14" s="635"/>
      <c r="Q14" s="636"/>
      <c r="R14" s="637">
        <v>2</v>
      </c>
      <c r="S14" s="638"/>
      <c r="T14" s="638"/>
      <c r="U14" s="638"/>
      <c r="V14" s="638"/>
      <c r="W14" s="638"/>
      <c r="X14" s="638"/>
      <c r="Y14" s="639"/>
      <c r="Z14" s="670">
        <v>0</v>
      </c>
      <c r="AA14" s="670"/>
      <c r="AB14" s="670"/>
      <c r="AC14" s="670"/>
      <c r="AD14" s="671">
        <v>2</v>
      </c>
      <c r="AE14" s="671"/>
      <c r="AF14" s="671"/>
      <c r="AG14" s="671"/>
      <c r="AH14" s="671"/>
      <c r="AI14" s="671"/>
      <c r="AJ14" s="671"/>
      <c r="AK14" s="671"/>
      <c r="AL14" s="640">
        <v>0</v>
      </c>
      <c r="AM14" s="641"/>
      <c r="AN14" s="641"/>
      <c r="AO14" s="672"/>
      <c r="AP14" s="634" t="s">
        <v>256</v>
      </c>
      <c r="AQ14" s="635"/>
      <c r="AR14" s="635"/>
      <c r="AS14" s="635"/>
      <c r="AT14" s="635"/>
      <c r="AU14" s="635"/>
      <c r="AV14" s="635"/>
      <c r="AW14" s="635"/>
      <c r="AX14" s="635"/>
      <c r="AY14" s="635"/>
      <c r="AZ14" s="635"/>
      <c r="BA14" s="635"/>
      <c r="BB14" s="635"/>
      <c r="BC14" s="635"/>
      <c r="BD14" s="635"/>
      <c r="BE14" s="635"/>
      <c r="BF14" s="636"/>
      <c r="BG14" s="637">
        <v>35163</v>
      </c>
      <c r="BH14" s="638"/>
      <c r="BI14" s="638"/>
      <c r="BJ14" s="638"/>
      <c r="BK14" s="638"/>
      <c r="BL14" s="638"/>
      <c r="BM14" s="638"/>
      <c r="BN14" s="639"/>
      <c r="BO14" s="670">
        <v>2.5</v>
      </c>
      <c r="BP14" s="670"/>
      <c r="BQ14" s="670"/>
      <c r="BR14" s="670"/>
      <c r="BS14" s="643" t="s">
        <v>232</v>
      </c>
      <c r="BT14" s="638"/>
      <c r="BU14" s="638"/>
      <c r="BV14" s="638"/>
      <c r="BW14" s="638"/>
      <c r="BX14" s="638"/>
      <c r="BY14" s="638"/>
      <c r="BZ14" s="638"/>
      <c r="CA14" s="638"/>
      <c r="CB14" s="684"/>
      <c r="CD14" s="676" t="s">
        <v>257</v>
      </c>
      <c r="CE14" s="677"/>
      <c r="CF14" s="677"/>
      <c r="CG14" s="677"/>
      <c r="CH14" s="677"/>
      <c r="CI14" s="677"/>
      <c r="CJ14" s="677"/>
      <c r="CK14" s="677"/>
      <c r="CL14" s="677"/>
      <c r="CM14" s="677"/>
      <c r="CN14" s="677"/>
      <c r="CO14" s="677"/>
      <c r="CP14" s="677"/>
      <c r="CQ14" s="678"/>
      <c r="CR14" s="637">
        <v>302458</v>
      </c>
      <c r="CS14" s="638"/>
      <c r="CT14" s="638"/>
      <c r="CU14" s="638"/>
      <c r="CV14" s="638"/>
      <c r="CW14" s="638"/>
      <c r="CX14" s="638"/>
      <c r="CY14" s="639"/>
      <c r="CZ14" s="670">
        <v>4.5999999999999996</v>
      </c>
      <c r="DA14" s="670"/>
      <c r="DB14" s="670"/>
      <c r="DC14" s="670"/>
      <c r="DD14" s="643">
        <v>47828</v>
      </c>
      <c r="DE14" s="638"/>
      <c r="DF14" s="638"/>
      <c r="DG14" s="638"/>
      <c r="DH14" s="638"/>
      <c r="DI14" s="638"/>
      <c r="DJ14" s="638"/>
      <c r="DK14" s="638"/>
      <c r="DL14" s="638"/>
      <c r="DM14" s="638"/>
      <c r="DN14" s="638"/>
      <c r="DO14" s="638"/>
      <c r="DP14" s="639"/>
      <c r="DQ14" s="643">
        <v>251591</v>
      </c>
      <c r="DR14" s="638"/>
      <c r="DS14" s="638"/>
      <c r="DT14" s="638"/>
      <c r="DU14" s="638"/>
      <c r="DV14" s="638"/>
      <c r="DW14" s="638"/>
      <c r="DX14" s="638"/>
      <c r="DY14" s="638"/>
      <c r="DZ14" s="638"/>
      <c r="EA14" s="638"/>
      <c r="EB14" s="638"/>
      <c r="EC14" s="684"/>
    </row>
    <row r="15" spans="2:143" ht="11.25" customHeight="1" x14ac:dyDescent="0.15">
      <c r="B15" s="634" t="s">
        <v>258</v>
      </c>
      <c r="C15" s="635"/>
      <c r="D15" s="635"/>
      <c r="E15" s="635"/>
      <c r="F15" s="635"/>
      <c r="G15" s="635"/>
      <c r="H15" s="635"/>
      <c r="I15" s="635"/>
      <c r="J15" s="635"/>
      <c r="K15" s="635"/>
      <c r="L15" s="635"/>
      <c r="M15" s="635"/>
      <c r="N15" s="635"/>
      <c r="O15" s="635"/>
      <c r="P15" s="635"/>
      <c r="Q15" s="636"/>
      <c r="R15" s="637" t="s">
        <v>232</v>
      </c>
      <c r="S15" s="638"/>
      <c r="T15" s="638"/>
      <c r="U15" s="638"/>
      <c r="V15" s="638"/>
      <c r="W15" s="638"/>
      <c r="X15" s="638"/>
      <c r="Y15" s="639"/>
      <c r="Z15" s="670" t="s">
        <v>128</v>
      </c>
      <c r="AA15" s="670"/>
      <c r="AB15" s="670"/>
      <c r="AC15" s="670"/>
      <c r="AD15" s="671" t="s">
        <v>232</v>
      </c>
      <c r="AE15" s="671"/>
      <c r="AF15" s="671"/>
      <c r="AG15" s="671"/>
      <c r="AH15" s="671"/>
      <c r="AI15" s="671"/>
      <c r="AJ15" s="671"/>
      <c r="AK15" s="671"/>
      <c r="AL15" s="640" t="s">
        <v>232</v>
      </c>
      <c r="AM15" s="641"/>
      <c r="AN15" s="641"/>
      <c r="AO15" s="672"/>
      <c r="AP15" s="634" t="s">
        <v>259</v>
      </c>
      <c r="AQ15" s="635"/>
      <c r="AR15" s="635"/>
      <c r="AS15" s="635"/>
      <c r="AT15" s="635"/>
      <c r="AU15" s="635"/>
      <c r="AV15" s="635"/>
      <c r="AW15" s="635"/>
      <c r="AX15" s="635"/>
      <c r="AY15" s="635"/>
      <c r="AZ15" s="635"/>
      <c r="BA15" s="635"/>
      <c r="BB15" s="635"/>
      <c r="BC15" s="635"/>
      <c r="BD15" s="635"/>
      <c r="BE15" s="635"/>
      <c r="BF15" s="636"/>
      <c r="BG15" s="637">
        <v>56457</v>
      </c>
      <c r="BH15" s="638"/>
      <c r="BI15" s="638"/>
      <c r="BJ15" s="638"/>
      <c r="BK15" s="638"/>
      <c r="BL15" s="638"/>
      <c r="BM15" s="638"/>
      <c r="BN15" s="639"/>
      <c r="BO15" s="670">
        <v>3.9</v>
      </c>
      <c r="BP15" s="670"/>
      <c r="BQ15" s="670"/>
      <c r="BR15" s="670"/>
      <c r="BS15" s="643" t="s">
        <v>232</v>
      </c>
      <c r="BT15" s="638"/>
      <c r="BU15" s="638"/>
      <c r="BV15" s="638"/>
      <c r="BW15" s="638"/>
      <c r="BX15" s="638"/>
      <c r="BY15" s="638"/>
      <c r="BZ15" s="638"/>
      <c r="CA15" s="638"/>
      <c r="CB15" s="684"/>
      <c r="CD15" s="676" t="s">
        <v>260</v>
      </c>
      <c r="CE15" s="677"/>
      <c r="CF15" s="677"/>
      <c r="CG15" s="677"/>
      <c r="CH15" s="677"/>
      <c r="CI15" s="677"/>
      <c r="CJ15" s="677"/>
      <c r="CK15" s="677"/>
      <c r="CL15" s="677"/>
      <c r="CM15" s="677"/>
      <c r="CN15" s="677"/>
      <c r="CO15" s="677"/>
      <c r="CP15" s="677"/>
      <c r="CQ15" s="678"/>
      <c r="CR15" s="637">
        <v>466400</v>
      </c>
      <c r="CS15" s="638"/>
      <c r="CT15" s="638"/>
      <c r="CU15" s="638"/>
      <c r="CV15" s="638"/>
      <c r="CW15" s="638"/>
      <c r="CX15" s="638"/>
      <c r="CY15" s="639"/>
      <c r="CZ15" s="670">
        <v>7.1</v>
      </c>
      <c r="DA15" s="670"/>
      <c r="DB15" s="670"/>
      <c r="DC15" s="670"/>
      <c r="DD15" s="643">
        <v>51322</v>
      </c>
      <c r="DE15" s="638"/>
      <c r="DF15" s="638"/>
      <c r="DG15" s="638"/>
      <c r="DH15" s="638"/>
      <c r="DI15" s="638"/>
      <c r="DJ15" s="638"/>
      <c r="DK15" s="638"/>
      <c r="DL15" s="638"/>
      <c r="DM15" s="638"/>
      <c r="DN15" s="638"/>
      <c r="DO15" s="638"/>
      <c r="DP15" s="639"/>
      <c r="DQ15" s="643">
        <v>312562</v>
      </c>
      <c r="DR15" s="638"/>
      <c r="DS15" s="638"/>
      <c r="DT15" s="638"/>
      <c r="DU15" s="638"/>
      <c r="DV15" s="638"/>
      <c r="DW15" s="638"/>
      <c r="DX15" s="638"/>
      <c r="DY15" s="638"/>
      <c r="DZ15" s="638"/>
      <c r="EA15" s="638"/>
      <c r="EB15" s="638"/>
      <c r="EC15" s="684"/>
    </row>
    <row r="16" spans="2:143" ht="11.25" customHeight="1" x14ac:dyDescent="0.15">
      <c r="B16" s="634" t="s">
        <v>261</v>
      </c>
      <c r="C16" s="635"/>
      <c r="D16" s="635"/>
      <c r="E16" s="635"/>
      <c r="F16" s="635"/>
      <c r="G16" s="635"/>
      <c r="H16" s="635"/>
      <c r="I16" s="635"/>
      <c r="J16" s="635"/>
      <c r="K16" s="635"/>
      <c r="L16" s="635"/>
      <c r="M16" s="635"/>
      <c r="N16" s="635"/>
      <c r="O16" s="635"/>
      <c r="P16" s="635"/>
      <c r="Q16" s="636"/>
      <c r="R16" s="637">
        <v>7977</v>
      </c>
      <c r="S16" s="638"/>
      <c r="T16" s="638"/>
      <c r="U16" s="638"/>
      <c r="V16" s="638"/>
      <c r="W16" s="638"/>
      <c r="X16" s="638"/>
      <c r="Y16" s="639"/>
      <c r="Z16" s="670">
        <v>0.1</v>
      </c>
      <c r="AA16" s="670"/>
      <c r="AB16" s="670"/>
      <c r="AC16" s="670"/>
      <c r="AD16" s="671">
        <v>7977</v>
      </c>
      <c r="AE16" s="671"/>
      <c r="AF16" s="671"/>
      <c r="AG16" s="671"/>
      <c r="AH16" s="671"/>
      <c r="AI16" s="671"/>
      <c r="AJ16" s="671"/>
      <c r="AK16" s="671"/>
      <c r="AL16" s="640">
        <v>0.3</v>
      </c>
      <c r="AM16" s="641"/>
      <c r="AN16" s="641"/>
      <c r="AO16" s="672"/>
      <c r="AP16" s="634" t="s">
        <v>262</v>
      </c>
      <c r="AQ16" s="635"/>
      <c r="AR16" s="635"/>
      <c r="AS16" s="635"/>
      <c r="AT16" s="635"/>
      <c r="AU16" s="635"/>
      <c r="AV16" s="635"/>
      <c r="AW16" s="635"/>
      <c r="AX16" s="635"/>
      <c r="AY16" s="635"/>
      <c r="AZ16" s="635"/>
      <c r="BA16" s="635"/>
      <c r="BB16" s="635"/>
      <c r="BC16" s="635"/>
      <c r="BD16" s="635"/>
      <c r="BE16" s="635"/>
      <c r="BF16" s="636"/>
      <c r="BG16" s="637">
        <v>2478</v>
      </c>
      <c r="BH16" s="638"/>
      <c r="BI16" s="638"/>
      <c r="BJ16" s="638"/>
      <c r="BK16" s="638"/>
      <c r="BL16" s="638"/>
      <c r="BM16" s="638"/>
      <c r="BN16" s="639"/>
      <c r="BO16" s="670">
        <v>0.2</v>
      </c>
      <c r="BP16" s="670"/>
      <c r="BQ16" s="670"/>
      <c r="BR16" s="670"/>
      <c r="BS16" s="643" t="s">
        <v>136</v>
      </c>
      <c r="BT16" s="638"/>
      <c r="BU16" s="638"/>
      <c r="BV16" s="638"/>
      <c r="BW16" s="638"/>
      <c r="BX16" s="638"/>
      <c r="BY16" s="638"/>
      <c r="BZ16" s="638"/>
      <c r="CA16" s="638"/>
      <c r="CB16" s="684"/>
      <c r="CD16" s="676" t="s">
        <v>263</v>
      </c>
      <c r="CE16" s="677"/>
      <c r="CF16" s="677"/>
      <c r="CG16" s="677"/>
      <c r="CH16" s="677"/>
      <c r="CI16" s="677"/>
      <c r="CJ16" s="677"/>
      <c r="CK16" s="677"/>
      <c r="CL16" s="677"/>
      <c r="CM16" s="677"/>
      <c r="CN16" s="677"/>
      <c r="CO16" s="677"/>
      <c r="CP16" s="677"/>
      <c r="CQ16" s="678"/>
      <c r="CR16" s="637">
        <v>10974</v>
      </c>
      <c r="CS16" s="638"/>
      <c r="CT16" s="638"/>
      <c r="CU16" s="638"/>
      <c r="CV16" s="638"/>
      <c r="CW16" s="638"/>
      <c r="CX16" s="638"/>
      <c r="CY16" s="639"/>
      <c r="CZ16" s="670">
        <v>0.2</v>
      </c>
      <c r="DA16" s="670"/>
      <c r="DB16" s="670"/>
      <c r="DC16" s="670"/>
      <c r="DD16" s="643" t="s">
        <v>232</v>
      </c>
      <c r="DE16" s="638"/>
      <c r="DF16" s="638"/>
      <c r="DG16" s="638"/>
      <c r="DH16" s="638"/>
      <c r="DI16" s="638"/>
      <c r="DJ16" s="638"/>
      <c r="DK16" s="638"/>
      <c r="DL16" s="638"/>
      <c r="DM16" s="638"/>
      <c r="DN16" s="638"/>
      <c r="DO16" s="638"/>
      <c r="DP16" s="639"/>
      <c r="DQ16" s="643" t="s">
        <v>232</v>
      </c>
      <c r="DR16" s="638"/>
      <c r="DS16" s="638"/>
      <c r="DT16" s="638"/>
      <c r="DU16" s="638"/>
      <c r="DV16" s="638"/>
      <c r="DW16" s="638"/>
      <c r="DX16" s="638"/>
      <c r="DY16" s="638"/>
      <c r="DZ16" s="638"/>
      <c r="EA16" s="638"/>
      <c r="EB16" s="638"/>
      <c r="EC16" s="684"/>
    </row>
    <row r="17" spans="2:133" ht="11.25" customHeight="1" x14ac:dyDescent="0.15">
      <c r="B17" s="634" t="s">
        <v>264</v>
      </c>
      <c r="C17" s="635"/>
      <c r="D17" s="635"/>
      <c r="E17" s="635"/>
      <c r="F17" s="635"/>
      <c r="G17" s="635"/>
      <c r="H17" s="635"/>
      <c r="I17" s="635"/>
      <c r="J17" s="635"/>
      <c r="K17" s="635"/>
      <c r="L17" s="635"/>
      <c r="M17" s="635"/>
      <c r="N17" s="635"/>
      <c r="O17" s="635"/>
      <c r="P17" s="635"/>
      <c r="Q17" s="636"/>
      <c r="R17" s="637">
        <v>8062</v>
      </c>
      <c r="S17" s="638"/>
      <c r="T17" s="638"/>
      <c r="U17" s="638"/>
      <c r="V17" s="638"/>
      <c r="W17" s="638"/>
      <c r="X17" s="638"/>
      <c r="Y17" s="639"/>
      <c r="Z17" s="670">
        <v>0.1</v>
      </c>
      <c r="AA17" s="670"/>
      <c r="AB17" s="670"/>
      <c r="AC17" s="670"/>
      <c r="AD17" s="671">
        <v>8062</v>
      </c>
      <c r="AE17" s="671"/>
      <c r="AF17" s="671"/>
      <c r="AG17" s="671"/>
      <c r="AH17" s="671"/>
      <c r="AI17" s="671"/>
      <c r="AJ17" s="671"/>
      <c r="AK17" s="671"/>
      <c r="AL17" s="640">
        <v>0.3</v>
      </c>
      <c r="AM17" s="641"/>
      <c r="AN17" s="641"/>
      <c r="AO17" s="672"/>
      <c r="AP17" s="634" t="s">
        <v>265</v>
      </c>
      <c r="AQ17" s="635"/>
      <c r="AR17" s="635"/>
      <c r="AS17" s="635"/>
      <c r="AT17" s="635"/>
      <c r="AU17" s="635"/>
      <c r="AV17" s="635"/>
      <c r="AW17" s="635"/>
      <c r="AX17" s="635"/>
      <c r="AY17" s="635"/>
      <c r="AZ17" s="635"/>
      <c r="BA17" s="635"/>
      <c r="BB17" s="635"/>
      <c r="BC17" s="635"/>
      <c r="BD17" s="635"/>
      <c r="BE17" s="635"/>
      <c r="BF17" s="636"/>
      <c r="BG17" s="637" t="s">
        <v>128</v>
      </c>
      <c r="BH17" s="638"/>
      <c r="BI17" s="638"/>
      <c r="BJ17" s="638"/>
      <c r="BK17" s="638"/>
      <c r="BL17" s="638"/>
      <c r="BM17" s="638"/>
      <c r="BN17" s="639"/>
      <c r="BO17" s="670" t="s">
        <v>128</v>
      </c>
      <c r="BP17" s="670"/>
      <c r="BQ17" s="670"/>
      <c r="BR17" s="670"/>
      <c r="BS17" s="643" t="s">
        <v>128</v>
      </c>
      <c r="BT17" s="638"/>
      <c r="BU17" s="638"/>
      <c r="BV17" s="638"/>
      <c r="BW17" s="638"/>
      <c r="BX17" s="638"/>
      <c r="BY17" s="638"/>
      <c r="BZ17" s="638"/>
      <c r="CA17" s="638"/>
      <c r="CB17" s="684"/>
      <c r="CD17" s="676" t="s">
        <v>266</v>
      </c>
      <c r="CE17" s="677"/>
      <c r="CF17" s="677"/>
      <c r="CG17" s="677"/>
      <c r="CH17" s="677"/>
      <c r="CI17" s="677"/>
      <c r="CJ17" s="677"/>
      <c r="CK17" s="677"/>
      <c r="CL17" s="677"/>
      <c r="CM17" s="677"/>
      <c r="CN17" s="677"/>
      <c r="CO17" s="677"/>
      <c r="CP17" s="677"/>
      <c r="CQ17" s="678"/>
      <c r="CR17" s="637">
        <v>304911</v>
      </c>
      <c r="CS17" s="638"/>
      <c r="CT17" s="638"/>
      <c r="CU17" s="638"/>
      <c r="CV17" s="638"/>
      <c r="CW17" s="638"/>
      <c r="CX17" s="638"/>
      <c r="CY17" s="639"/>
      <c r="CZ17" s="670">
        <v>4.7</v>
      </c>
      <c r="DA17" s="670"/>
      <c r="DB17" s="670"/>
      <c r="DC17" s="670"/>
      <c r="DD17" s="643" t="s">
        <v>128</v>
      </c>
      <c r="DE17" s="638"/>
      <c r="DF17" s="638"/>
      <c r="DG17" s="638"/>
      <c r="DH17" s="638"/>
      <c r="DI17" s="638"/>
      <c r="DJ17" s="638"/>
      <c r="DK17" s="638"/>
      <c r="DL17" s="638"/>
      <c r="DM17" s="638"/>
      <c r="DN17" s="638"/>
      <c r="DO17" s="638"/>
      <c r="DP17" s="639"/>
      <c r="DQ17" s="643">
        <v>304911</v>
      </c>
      <c r="DR17" s="638"/>
      <c r="DS17" s="638"/>
      <c r="DT17" s="638"/>
      <c r="DU17" s="638"/>
      <c r="DV17" s="638"/>
      <c r="DW17" s="638"/>
      <c r="DX17" s="638"/>
      <c r="DY17" s="638"/>
      <c r="DZ17" s="638"/>
      <c r="EA17" s="638"/>
      <c r="EB17" s="638"/>
      <c r="EC17" s="684"/>
    </row>
    <row r="18" spans="2:133" ht="11.25" customHeight="1" x14ac:dyDescent="0.15">
      <c r="B18" s="634" t="s">
        <v>267</v>
      </c>
      <c r="C18" s="635"/>
      <c r="D18" s="635"/>
      <c r="E18" s="635"/>
      <c r="F18" s="635"/>
      <c r="G18" s="635"/>
      <c r="H18" s="635"/>
      <c r="I18" s="635"/>
      <c r="J18" s="635"/>
      <c r="K18" s="635"/>
      <c r="L18" s="635"/>
      <c r="M18" s="635"/>
      <c r="N18" s="635"/>
      <c r="O18" s="635"/>
      <c r="P18" s="635"/>
      <c r="Q18" s="636"/>
      <c r="R18" s="637">
        <v>15758</v>
      </c>
      <c r="S18" s="638"/>
      <c r="T18" s="638"/>
      <c r="U18" s="638"/>
      <c r="V18" s="638"/>
      <c r="W18" s="638"/>
      <c r="X18" s="638"/>
      <c r="Y18" s="639"/>
      <c r="Z18" s="670">
        <v>0.2</v>
      </c>
      <c r="AA18" s="670"/>
      <c r="AB18" s="670"/>
      <c r="AC18" s="670"/>
      <c r="AD18" s="671">
        <v>15758</v>
      </c>
      <c r="AE18" s="671"/>
      <c r="AF18" s="671"/>
      <c r="AG18" s="671"/>
      <c r="AH18" s="671"/>
      <c r="AI18" s="671"/>
      <c r="AJ18" s="671"/>
      <c r="AK18" s="671"/>
      <c r="AL18" s="640">
        <v>0.5</v>
      </c>
      <c r="AM18" s="641"/>
      <c r="AN18" s="641"/>
      <c r="AO18" s="672"/>
      <c r="AP18" s="634" t="s">
        <v>268</v>
      </c>
      <c r="AQ18" s="635"/>
      <c r="AR18" s="635"/>
      <c r="AS18" s="635"/>
      <c r="AT18" s="635"/>
      <c r="AU18" s="635"/>
      <c r="AV18" s="635"/>
      <c r="AW18" s="635"/>
      <c r="AX18" s="635"/>
      <c r="AY18" s="635"/>
      <c r="AZ18" s="635"/>
      <c r="BA18" s="635"/>
      <c r="BB18" s="635"/>
      <c r="BC18" s="635"/>
      <c r="BD18" s="635"/>
      <c r="BE18" s="635"/>
      <c r="BF18" s="636"/>
      <c r="BG18" s="637" t="s">
        <v>128</v>
      </c>
      <c r="BH18" s="638"/>
      <c r="BI18" s="638"/>
      <c r="BJ18" s="638"/>
      <c r="BK18" s="638"/>
      <c r="BL18" s="638"/>
      <c r="BM18" s="638"/>
      <c r="BN18" s="639"/>
      <c r="BO18" s="670" t="s">
        <v>128</v>
      </c>
      <c r="BP18" s="670"/>
      <c r="BQ18" s="670"/>
      <c r="BR18" s="670"/>
      <c r="BS18" s="643" t="s">
        <v>232</v>
      </c>
      <c r="BT18" s="638"/>
      <c r="BU18" s="638"/>
      <c r="BV18" s="638"/>
      <c r="BW18" s="638"/>
      <c r="BX18" s="638"/>
      <c r="BY18" s="638"/>
      <c r="BZ18" s="638"/>
      <c r="CA18" s="638"/>
      <c r="CB18" s="684"/>
      <c r="CD18" s="676" t="s">
        <v>269</v>
      </c>
      <c r="CE18" s="677"/>
      <c r="CF18" s="677"/>
      <c r="CG18" s="677"/>
      <c r="CH18" s="677"/>
      <c r="CI18" s="677"/>
      <c r="CJ18" s="677"/>
      <c r="CK18" s="677"/>
      <c r="CL18" s="677"/>
      <c r="CM18" s="677"/>
      <c r="CN18" s="677"/>
      <c r="CO18" s="677"/>
      <c r="CP18" s="677"/>
      <c r="CQ18" s="678"/>
      <c r="CR18" s="637" t="s">
        <v>136</v>
      </c>
      <c r="CS18" s="638"/>
      <c r="CT18" s="638"/>
      <c r="CU18" s="638"/>
      <c r="CV18" s="638"/>
      <c r="CW18" s="638"/>
      <c r="CX18" s="638"/>
      <c r="CY18" s="639"/>
      <c r="CZ18" s="670" t="s">
        <v>128</v>
      </c>
      <c r="DA18" s="670"/>
      <c r="DB18" s="670"/>
      <c r="DC18" s="670"/>
      <c r="DD18" s="643" t="s">
        <v>128</v>
      </c>
      <c r="DE18" s="638"/>
      <c r="DF18" s="638"/>
      <c r="DG18" s="638"/>
      <c r="DH18" s="638"/>
      <c r="DI18" s="638"/>
      <c r="DJ18" s="638"/>
      <c r="DK18" s="638"/>
      <c r="DL18" s="638"/>
      <c r="DM18" s="638"/>
      <c r="DN18" s="638"/>
      <c r="DO18" s="638"/>
      <c r="DP18" s="639"/>
      <c r="DQ18" s="643" t="s">
        <v>128</v>
      </c>
      <c r="DR18" s="638"/>
      <c r="DS18" s="638"/>
      <c r="DT18" s="638"/>
      <c r="DU18" s="638"/>
      <c r="DV18" s="638"/>
      <c r="DW18" s="638"/>
      <c r="DX18" s="638"/>
      <c r="DY18" s="638"/>
      <c r="DZ18" s="638"/>
      <c r="EA18" s="638"/>
      <c r="EB18" s="638"/>
      <c r="EC18" s="684"/>
    </row>
    <row r="19" spans="2:133" ht="11.25" customHeight="1" x14ac:dyDescent="0.15">
      <c r="B19" s="634" t="s">
        <v>270</v>
      </c>
      <c r="C19" s="635"/>
      <c r="D19" s="635"/>
      <c r="E19" s="635"/>
      <c r="F19" s="635"/>
      <c r="G19" s="635"/>
      <c r="H19" s="635"/>
      <c r="I19" s="635"/>
      <c r="J19" s="635"/>
      <c r="K19" s="635"/>
      <c r="L19" s="635"/>
      <c r="M19" s="635"/>
      <c r="N19" s="635"/>
      <c r="O19" s="635"/>
      <c r="P19" s="635"/>
      <c r="Q19" s="636"/>
      <c r="R19" s="637">
        <v>11136</v>
      </c>
      <c r="S19" s="638"/>
      <c r="T19" s="638"/>
      <c r="U19" s="638"/>
      <c r="V19" s="638"/>
      <c r="W19" s="638"/>
      <c r="X19" s="638"/>
      <c r="Y19" s="639"/>
      <c r="Z19" s="670">
        <v>0.2</v>
      </c>
      <c r="AA19" s="670"/>
      <c r="AB19" s="670"/>
      <c r="AC19" s="670"/>
      <c r="AD19" s="671">
        <v>11136</v>
      </c>
      <c r="AE19" s="671"/>
      <c r="AF19" s="671"/>
      <c r="AG19" s="671"/>
      <c r="AH19" s="671"/>
      <c r="AI19" s="671"/>
      <c r="AJ19" s="671"/>
      <c r="AK19" s="671"/>
      <c r="AL19" s="640">
        <v>0.4</v>
      </c>
      <c r="AM19" s="641"/>
      <c r="AN19" s="641"/>
      <c r="AO19" s="672"/>
      <c r="AP19" s="634" t="s">
        <v>271</v>
      </c>
      <c r="AQ19" s="635"/>
      <c r="AR19" s="635"/>
      <c r="AS19" s="635"/>
      <c r="AT19" s="635"/>
      <c r="AU19" s="635"/>
      <c r="AV19" s="635"/>
      <c r="AW19" s="635"/>
      <c r="AX19" s="635"/>
      <c r="AY19" s="635"/>
      <c r="AZ19" s="635"/>
      <c r="BA19" s="635"/>
      <c r="BB19" s="635"/>
      <c r="BC19" s="635"/>
      <c r="BD19" s="635"/>
      <c r="BE19" s="635"/>
      <c r="BF19" s="636"/>
      <c r="BG19" s="637">
        <v>2645</v>
      </c>
      <c r="BH19" s="638"/>
      <c r="BI19" s="638"/>
      <c r="BJ19" s="638"/>
      <c r="BK19" s="638"/>
      <c r="BL19" s="638"/>
      <c r="BM19" s="638"/>
      <c r="BN19" s="639"/>
      <c r="BO19" s="670">
        <v>0.2</v>
      </c>
      <c r="BP19" s="670"/>
      <c r="BQ19" s="670"/>
      <c r="BR19" s="670"/>
      <c r="BS19" s="643" t="s">
        <v>136</v>
      </c>
      <c r="BT19" s="638"/>
      <c r="BU19" s="638"/>
      <c r="BV19" s="638"/>
      <c r="BW19" s="638"/>
      <c r="BX19" s="638"/>
      <c r="BY19" s="638"/>
      <c r="BZ19" s="638"/>
      <c r="CA19" s="638"/>
      <c r="CB19" s="684"/>
      <c r="CD19" s="676" t="s">
        <v>272</v>
      </c>
      <c r="CE19" s="677"/>
      <c r="CF19" s="677"/>
      <c r="CG19" s="677"/>
      <c r="CH19" s="677"/>
      <c r="CI19" s="677"/>
      <c r="CJ19" s="677"/>
      <c r="CK19" s="677"/>
      <c r="CL19" s="677"/>
      <c r="CM19" s="677"/>
      <c r="CN19" s="677"/>
      <c r="CO19" s="677"/>
      <c r="CP19" s="677"/>
      <c r="CQ19" s="678"/>
      <c r="CR19" s="637" t="s">
        <v>136</v>
      </c>
      <c r="CS19" s="638"/>
      <c r="CT19" s="638"/>
      <c r="CU19" s="638"/>
      <c r="CV19" s="638"/>
      <c r="CW19" s="638"/>
      <c r="CX19" s="638"/>
      <c r="CY19" s="639"/>
      <c r="CZ19" s="670" t="s">
        <v>232</v>
      </c>
      <c r="DA19" s="670"/>
      <c r="DB19" s="670"/>
      <c r="DC19" s="670"/>
      <c r="DD19" s="643" t="s">
        <v>232</v>
      </c>
      <c r="DE19" s="638"/>
      <c r="DF19" s="638"/>
      <c r="DG19" s="638"/>
      <c r="DH19" s="638"/>
      <c r="DI19" s="638"/>
      <c r="DJ19" s="638"/>
      <c r="DK19" s="638"/>
      <c r="DL19" s="638"/>
      <c r="DM19" s="638"/>
      <c r="DN19" s="638"/>
      <c r="DO19" s="638"/>
      <c r="DP19" s="639"/>
      <c r="DQ19" s="643" t="s">
        <v>232</v>
      </c>
      <c r="DR19" s="638"/>
      <c r="DS19" s="638"/>
      <c r="DT19" s="638"/>
      <c r="DU19" s="638"/>
      <c r="DV19" s="638"/>
      <c r="DW19" s="638"/>
      <c r="DX19" s="638"/>
      <c r="DY19" s="638"/>
      <c r="DZ19" s="638"/>
      <c r="EA19" s="638"/>
      <c r="EB19" s="638"/>
      <c r="EC19" s="684"/>
    </row>
    <row r="20" spans="2:133" ht="11.25" customHeight="1" x14ac:dyDescent="0.15">
      <c r="B20" s="634" t="s">
        <v>273</v>
      </c>
      <c r="C20" s="635"/>
      <c r="D20" s="635"/>
      <c r="E20" s="635"/>
      <c r="F20" s="635"/>
      <c r="G20" s="635"/>
      <c r="H20" s="635"/>
      <c r="I20" s="635"/>
      <c r="J20" s="635"/>
      <c r="K20" s="635"/>
      <c r="L20" s="635"/>
      <c r="M20" s="635"/>
      <c r="N20" s="635"/>
      <c r="O20" s="635"/>
      <c r="P20" s="635"/>
      <c r="Q20" s="636"/>
      <c r="R20" s="637">
        <v>3781</v>
      </c>
      <c r="S20" s="638"/>
      <c r="T20" s="638"/>
      <c r="U20" s="638"/>
      <c r="V20" s="638"/>
      <c r="W20" s="638"/>
      <c r="X20" s="638"/>
      <c r="Y20" s="639"/>
      <c r="Z20" s="670">
        <v>0.1</v>
      </c>
      <c r="AA20" s="670"/>
      <c r="AB20" s="670"/>
      <c r="AC20" s="670"/>
      <c r="AD20" s="671">
        <v>3781</v>
      </c>
      <c r="AE20" s="671"/>
      <c r="AF20" s="671"/>
      <c r="AG20" s="671"/>
      <c r="AH20" s="671"/>
      <c r="AI20" s="671"/>
      <c r="AJ20" s="671"/>
      <c r="AK20" s="671"/>
      <c r="AL20" s="640">
        <v>0.1</v>
      </c>
      <c r="AM20" s="641"/>
      <c r="AN20" s="641"/>
      <c r="AO20" s="672"/>
      <c r="AP20" s="634" t="s">
        <v>274</v>
      </c>
      <c r="AQ20" s="635"/>
      <c r="AR20" s="635"/>
      <c r="AS20" s="635"/>
      <c r="AT20" s="635"/>
      <c r="AU20" s="635"/>
      <c r="AV20" s="635"/>
      <c r="AW20" s="635"/>
      <c r="AX20" s="635"/>
      <c r="AY20" s="635"/>
      <c r="AZ20" s="635"/>
      <c r="BA20" s="635"/>
      <c r="BB20" s="635"/>
      <c r="BC20" s="635"/>
      <c r="BD20" s="635"/>
      <c r="BE20" s="635"/>
      <c r="BF20" s="636"/>
      <c r="BG20" s="637">
        <v>2645</v>
      </c>
      <c r="BH20" s="638"/>
      <c r="BI20" s="638"/>
      <c r="BJ20" s="638"/>
      <c r="BK20" s="638"/>
      <c r="BL20" s="638"/>
      <c r="BM20" s="638"/>
      <c r="BN20" s="639"/>
      <c r="BO20" s="670">
        <v>0.2</v>
      </c>
      <c r="BP20" s="670"/>
      <c r="BQ20" s="670"/>
      <c r="BR20" s="670"/>
      <c r="BS20" s="643" t="s">
        <v>128</v>
      </c>
      <c r="BT20" s="638"/>
      <c r="BU20" s="638"/>
      <c r="BV20" s="638"/>
      <c r="BW20" s="638"/>
      <c r="BX20" s="638"/>
      <c r="BY20" s="638"/>
      <c r="BZ20" s="638"/>
      <c r="CA20" s="638"/>
      <c r="CB20" s="684"/>
      <c r="CD20" s="676" t="s">
        <v>275</v>
      </c>
      <c r="CE20" s="677"/>
      <c r="CF20" s="677"/>
      <c r="CG20" s="677"/>
      <c r="CH20" s="677"/>
      <c r="CI20" s="677"/>
      <c r="CJ20" s="677"/>
      <c r="CK20" s="677"/>
      <c r="CL20" s="677"/>
      <c r="CM20" s="677"/>
      <c r="CN20" s="677"/>
      <c r="CO20" s="677"/>
      <c r="CP20" s="677"/>
      <c r="CQ20" s="678"/>
      <c r="CR20" s="637">
        <v>6557225</v>
      </c>
      <c r="CS20" s="638"/>
      <c r="CT20" s="638"/>
      <c r="CU20" s="638"/>
      <c r="CV20" s="638"/>
      <c r="CW20" s="638"/>
      <c r="CX20" s="638"/>
      <c r="CY20" s="639"/>
      <c r="CZ20" s="670">
        <v>100</v>
      </c>
      <c r="DA20" s="670"/>
      <c r="DB20" s="670"/>
      <c r="DC20" s="670"/>
      <c r="DD20" s="643">
        <v>666869</v>
      </c>
      <c r="DE20" s="638"/>
      <c r="DF20" s="638"/>
      <c r="DG20" s="638"/>
      <c r="DH20" s="638"/>
      <c r="DI20" s="638"/>
      <c r="DJ20" s="638"/>
      <c r="DK20" s="638"/>
      <c r="DL20" s="638"/>
      <c r="DM20" s="638"/>
      <c r="DN20" s="638"/>
      <c r="DO20" s="638"/>
      <c r="DP20" s="639"/>
      <c r="DQ20" s="643">
        <v>3641109</v>
      </c>
      <c r="DR20" s="638"/>
      <c r="DS20" s="638"/>
      <c r="DT20" s="638"/>
      <c r="DU20" s="638"/>
      <c r="DV20" s="638"/>
      <c r="DW20" s="638"/>
      <c r="DX20" s="638"/>
      <c r="DY20" s="638"/>
      <c r="DZ20" s="638"/>
      <c r="EA20" s="638"/>
      <c r="EB20" s="638"/>
      <c r="EC20" s="684"/>
    </row>
    <row r="21" spans="2:133" ht="11.25" customHeight="1" x14ac:dyDescent="0.15">
      <c r="B21" s="634" t="s">
        <v>276</v>
      </c>
      <c r="C21" s="635"/>
      <c r="D21" s="635"/>
      <c r="E21" s="635"/>
      <c r="F21" s="635"/>
      <c r="G21" s="635"/>
      <c r="H21" s="635"/>
      <c r="I21" s="635"/>
      <c r="J21" s="635"/>
      <c r="K21" s="635"/>
      <c r="L21" s="635"/>
      <c r="M21" s="635"/>
      <c r="N21" s="635"/>
      <c r="O21" s="635"/>
      <c r="P21" s="635"/>
      <c r="Q21" s="636"/>
      <c r="R21" s="637">
        <v>841</v>
      </c>
      <c r="S21" s="638"/>
      <c r="T21" s="638"/>
      <c r="U21" s="638"/>
      <c r="V21" s="638"/>
      <c r="W21" s="638"/>
      <c r="X21" s="638"/>
      <c r="Y21" s="639"/>
      <c r="Z21" s="670">
        <v>0</v>
      </c>
      <c r="AA21" s="670"/>
      <c r="AB21" s="670"/>
      <c r="AC21" s="670"/>
      <c r="AD21" s="671">
        <v>841</v>
      </c>
      <c r="AE21" s="671"/>
      <c r="AF21" s="671"/>
      <c r="AG21" s="671"/>
      <c r="AH21" s="671"/>
      <c r="AI21" s="671"/>
      <c r="AJ21" s="671"/>
      <c r="AK21" s="671"/>
      <c r="AL21" s="640">
        <v>0</v>
      </c>
      <c r="AM21" s="641"/>
      <c r="AN21" s="641"/>
      <c r="AO21" s="672"/>
      <c r="AP21" s="731" t="s">
        <v>277</v>
      </c>
      <c r="AQ21" s="739"/>
      <c r="AR21" s="739"/>
      <c r="AS21" s="739"/>
      <c r="AT21" s="739"/>
      <c r="AU21" s="739"/>
      <c r="AV21" s="739"/>
      <c r="AW21" s="739"/>
      <c r="AX21" s="739"/>
      <c r="AY21" s="739"/>
      <c r="AZ21" s="739"/>
      <c r="BA21" s="739"/>
      <c r="BB21" s="739"/>
      <c r="BC21" s="739"/>
      <c r="BD21" s="739"/>
      <c r="BE21" s="739"/>
      <c r="BF21" s="733"/>
      <c r="BG21" s="637">
        <v>2645</v>
      </c>
      <c r="BH21" s="638"/>
      <c r="BI21" s="638"/>
      <c r="BJ21" s="638"/>
      <c r="BK21" s="638"/>
      <c r="BL21" s="638"/>
      <c r="BM21" s="638"/>
      <c r="BN21" s="639"/>
      <c r="BO21" s="670">
        <v>0.2</v>
      </c>
      <c r="BP21" s="670"/>
      <c r="BQ21" s="670"/>
      <c r="BR21" s="670"/>
      <c r="BS21" s="643" t="s">
        <v>128</v>
      </c>
      <c r="BT21" s="638"/>
      <c r="BU21" s="638"/>
      <c r="BV21" s="638"/>
      <c r="BW21" s="638"/>
      <c r="BX21" s="638"/>
      <c r="BY21" s="638"/>
      <c r="BZ21" s="638"/>
      <c r="CA21" s="638"/>
      <c r="CB21" s="684"/>
      <c r="CD21" s="744"/>
      <c r="CE21" s="667"/>
      <c r="CF21" s="667"/>
      <c r="CG21" s="667"/>
      <c r="CH21" s="667"/>
      <c r="CI21" s="667"/>
      <c r="CJ21" s="667"/>
      <c r="CK21" s="667"/>
      <c r="CL21" s="667"/>
      <c r="CM21" s="667"/>
      <c r="CN21" s="667"/>
      <c r="CO21" s="667"/>
      <c r="CP21" s="667"/>
      <c r="CQ21" s="668"/>
      <c r="CR21" s="745"/>
      <c r="CS21" s="746"/>
      <c r="CT21" s="746"/>
      <c r="CU21" s="746"/>
      <c r="CV21" s="746"/>
      <c r="CW21" s="746"/>
      <c r="CX21" s="746"/>
      <c r="CY21" s="747"/>
      <c r="CZ21" s="748"/>
      <c r="DA21" s="748"/>
      <c r="DB21" s="748"/>
      <c r="DC21" s="748"/>
      <c r="DD21" s="749"/>
      <c r="DE21" s="746"/>
      <c r="DF21" s="746"/>
      <c r="DG21" s="746"/>
      <c r="DH21" s="746"/>
      <c r="DI21" s="746"/>
      <c r="DJ21" s="746"/>
      <c r="DK21" s="746"/>
      <c r="DL21" s="746"/>
      <c r="DM21" s="746"/>
      <c r="DN21" s="746"/>
      <c r="DO21" s="746"/>
      <c r="DP21" s="747"/>
      <c r="DQ21" s="749"/>
      <c r="DR21" s="746"/>
      <c r="DS21" s="746"/>
      <c r="DT21" s="746"/>
      <c r="DU21" s="746"/>
      <c r="DV21" s="746"/>
      <c r="DW21" s="746"/>
      <c r="DX21" s="746"/>
      <c r="DY21" s="746"/>
      <c r="DZ21" s="746"/>
      <c r="EA21" s="746"/>
      <c r="EB21" s="746"/>
      <c r="EC21" s="753"/>
    </row>
    <row r="22" spans="2:133" ht="11.25" customHeight="1" x14ac:dyDescent="0.15">
      <c r="B22" s="634" t="s">
        <v>278</v>
      </c>
      <c r="C22" s="635"/>
      <c r="D22" s="635"/>
      <c r="E22" s="635"/>
      <c r="F22" s="635"/>
      <c r="G22" s="635"/>
      <c r="H22" s="635"/>
      <c r="I22" s="635"/>
      <c r="J22" s="635"/>
      <c r="K22" s="635"/>
      <c r="L22" s="635"/>
      <c r="M22" s="635"/>
      <c r="N22" s="635"/>
      <c r="O22" s="635"/>
      <c r="P22" s="635"/>
      <c r="Q22" s="636"/>
      <c r="R22" s="637">
        <v>1196756</v>
      </c>
      <c r="S22" s="638"/>
      <c r="T22" s="638"/>
      <c r="U22" s="638"/>
      <c r="V22" s="638"/>
      <c r="W22" s="638"/>
      <c r="X22" s="638"/>
      <c r="Y22" s="639"/>
      <c r="Z22" s="670">
        <v>17.399999999999999</v>
      </c>
      <c r="AA22" s="670"/>
      <c r="AB22" s="670"/>
      <c r="AC22" s="670"/>
      <c r="AD22" s="671">
        <v>1112077</v>
      </c>
      <c r="AE22" s="671"/>
      <c r="AF22" s="671"/>
      <c r="AG22" s="671"/>
      <c r="AH22" s="671"/>
      <c r="AI22" s="671"/>
      <c r="AJ22" s="671"/>
      <c r="AK22" s="671"/>
      <c r="AL22" s="640">
        <v>37.5</v>
      </c>
      <c r="AM22" s="641"/>
      <c r="AN22" s="641"/>
      <c r="AO22" s="672"/>
      <c r="AP22" s="731" t="s">
        <v>279</v>
      </c>
      <c r="AQ22" s="739"/>
      <c r="AR22" s="739"/>
      <c r="AS22" s="739"/>
      <c r="AT22" s="739"/>
      <c r="AU22" s="739"/>
      <c r="AV22" s="739"/>
      <c r="AW22" s="739"/>
      <c r="AX22" s="739"/>
      <c r="AY22" s="739"/>
      <c r="AZ22" s="739"/>
      <c r="BA22" s="739"/>
      <c r="BB22" s="739"/>
      <c r="BC22" s="739"/>
      <c r="BD22" s="739"/>
      <c r="BE22" s="739"/>
      <c r="BF22" s="733"/>
      <c r="BG22" s="637" t="s">
        <v>232</v>
      </c>
      <c r="BH22" s="638"/>
      <c r="BI22" s="638"/>
      <c r="BJ22" s="638"/>
      <c r="BK22" s="638"/>
      <c r="BL22" s="638"/>
      <c r="BM22" s="638"/>
      <c r="BN22" s="639"/>
      <c r="BO22" s="670" t="s">
        <v>232</v>
      </c>
      <c r="BP22" s="670"/>
      <c r="BQ22" s="670"/>
      <c r="BR22" s="670"/>
      <c r="BS22" s="643" t="s">
        <v>128</v>
      </c>
      <c r="BT22" s="638"/>
      <c r="BU22" s="638"/>
      <c r="BV22" s="638"/>
      <c r="BW22" s="638"/>
      <c r="BX22" s="638"/>
      <c r="BY22" s="638"/>
      <c r="BZ22" s="638"/>
      <c r="CA22" s="638"/>
      <c r="CB22" s="684"/>
      <c r="CD22" s="741" t="s">
        <v>280</v>
      </c>
      <c r="CE22" s="742"/>
      <c r="CF22" s="742"/>
      <c r="CG22" s="742"/>
      <c r="CH22" s="742"/>
      <c r="CI22" s="742"/>
      <c r="CJ22" s="742"/>
      <c r="CK22" s="742"/>
      <c r="CL22" s="742"/>
      <c r="CM22" s="74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3"/>
    </row>
    <row r="23" spans="2:133" ht="11.25" customHeight="1" x14ac:dyDescent="0.15">
      <c r="B23" s="634" t="s">
        <v>281</v>
      </c>
      <c r="C23" s="635"/>
      <c r="D23" s="635"/>
      <c r="E23" s="635"/>
      <c r="F23" s="635"/>
      <c r="G23" s="635"/>
      <c r="H23" s="635"/>
      <c r="I23" s="635"/>
      <c r="J23" s="635"/>
      <c r="K23" s="635"/>
      <c r="L23" s="635"/>
      <c r="M23" s="635"/>
      <c r="N23" s="635"/>
      <c r="O23" s="635"/>
      <c r="P23" s="635"/>
      <c r="Q23" s="636"/>
      <c r="R23" s="637">
        <v>1112077</v>
      </c>
      <c r="S23" s="638"/>
      <c r="T23" s="638"/>
      <c r="U23" s="638"/>
      <c r="V23" s="638"/>
      <c r="W23" s="638"/>
      <c r="X23" s="638"/>
      <c r="Y23" s="639"/>
      <c r="Z23" s="670">
        <v>16.2</v>
      </c>
      <c r="AA23" s="670"/>
      <c r="AB23" s="670"/>
      <c r="AC23" s="670"/>
      <c r="AD23" s="671">
        <v>1112077</v>
      </c>
      <c r="AE23" s="671"/>
      <c r="AF23" s="671"/>
      <c r="AG23" s="671"/>
      <c r="AH23" s="671"/>
      <c r="AI23" s="671"/>
      <c r="AJ23" s="671"/>
      <c r="AK23" s="671"/>
      <c r="AL23" s="640">
        <v>37.5</v>
      </c>
      <c r="AM23" s="641"/>
      <c r="AN23" s="641"/>
      <c r="AO23" s="672"/>
      <c r="AP23" s="731" t="s">
        <v>282</v>
      </c>
      <c r="AQ23" s="739"/>
      <c r="AR23" s="739"/>
      <c r="AS23" s="739"/>
      <c r="AT23" s="739"/>
      <c r="AU23" s="739"/>
      <c r="AV23" s="739"/>
      <c r="AW23" s="739"/>
      <c r="AX23" s="739"/>
      <c r="AY23" s="739"/>
      <c r="AZ23" s="739"/>
      <c r="BA23" s="739"/>
      <c r="BB23" s="739"/>
      <c r="BC23" s="739"/>
      <c r="BD23" s="739"/>
      <c r="BE23" s="739"/>
      <c r="BF23" s="733"/>
      <c r="BG23" s="637" t="s">
        <v>232</v>
      </c>
      <c r="BH23" s="638"/>
      <c r="BI23" s="638"/>
      <c r="BJ23" s="638"/>
      <c r="BK23" s="638"/>
      <c r="BL23" s="638"/>
      <c r="BM23" s="638"/>
      <c r="BN23" s="639"/>
      <c r="BO23" s="670" t="s">
        <v>136</v>
      </c>
      <c r="BP23" s="670"/>
      <c r="BQ23" s="670"/>
      <c r="BR23" s="670"/>
      <c r="BS23" s="643" t="s">
        <v>232</v>
      </c>
      <c r="BT23" s="638"/>
      <c r="BU23" s="638"/>
      <c r="BV23" s="638"/>
      <c r="BW23" s="638"/>
      <c r="BX23" s="638"/>
      <c r="BY23" s="638"/>
      <c r="BZ23" s="638"/>
      <c r="CA23" s="638"/>
      <c r="CB23" s="684"/>
      <c r="CD23" s="741" t="s">
        <v>221</v>
      </c>
      <c r="CE23" s="742"/>
      <c r="CF23" s="742"/>
      <c r="CG23" s="742"/>
      <c r="CH23" s="742"/>
      <c r="CI23" s="742"/>
      <c r="CJ23" s="742"/>
      <c r="CK23" s="742"/>
      <c r="CL23" s="742"/>
      <c r="CM23" s="742"/>
      <c r="CN23" s="742"/>
      <c r="CO23" s="742"/>
      <c r="CP23" s="742"/>
      <c r="CQ23" s="743"/>
      <c r="CR23" s="741" t="s">
        <v>283</v>
      </c>
      <c r="CS23" s="742"/>
      <c r="CT23" s="742"/>
      <c r="CU23" s="742"/>
      <c r="CV23" s="742"/>
      <c r="CW23" s="742"/>
      <c r="CX23" s="742"/>
      <c r="CY23" s="743"/>
      <c r="CZ23" s="741" t="s">
        <v>284</v>
      </c>
      <c r="DA23" s="742"/>
      <c r="DB23" s="742"/>
      <c r="DC23" s="743"/>
      <c r="DD23" s="741" t="s">
        <v>285</v>
      </c>
      <c r="DE23" s="742"/>
      <c r="DF23" s="742"/>
      <c r="DG23" s="742"/>
      <c r="DH23" s="742"/>
      <c r="DI23" s="742"/>
      <c r="DJ23" s="742"/>
      <c r="DK23" s="743"/>
      <c r="DL23" s="750" t="s">
        <v>286</v>
      </c>
      <c r="DM23" s="751"/>
      <c r="DN23" s="751"/>
      <c r="DO23" s="751"/>
      <c r="DP23" s="751"/>
      <c r="DQ23" s="751"/>
      <c r="DR23" s="751"/>
      <c r="DS23" s="751"/>
      <c r="DT23" s="751"/>
      <c r="DU23" s="751"/>
      <c r="DV23" s="752"/>
      <c r="DW23" s="741" t="s">
        <v>287</v>
      </c>
      <c r="DX23" s="742"/>
      <c r="DY23" s="742"/>
      <c r="DZ23" s="742"/>
      <c r="EA23" s="742"/>
      <c r="EB23" s="742"/>
      <c r="EC23" s="743"/>
    </row>
    <row r="24" spans="2:133" ht="11.25" customHeight="1" x14ac:dyDescent="0.15">
      <c r="B24" s="634" t="s">
        <v>288</v>
      </c>
      <c r="C24" s="635"/>
      <c r="D24" s="635"/>
      <c r="E24" s="635"/>
      <c r="F24" s="635"/>
      <c r="G24" s="635"/>
      <c r="H24" s="635"/>
      <c r="I24" s="635"/>
      <c r="J24" s="635"/>
      <c r="K24" s="635"/>
      <c r="L24" s="635"/>
      <c r="M24" s="635"/>
      <c r="N24" s="635"/>
      <c r="O24" s="635"/>
      <c r="P24" s="635"/>
      <c r="Q24" s="636"/>
      <c r="R24" s="637">
        <v>84575</v>
      </c>
      <c r="S24" s="638"/>
      <c r="T24" s="638"/>
      <c r="U24" s="638"/>
      <c r="V24" s="638"/>
      <c r="W24" s="638"/>
      <c r="X24" s="638"/>
      <c r="Y24" s="639"/>
      <c r="Z24" s="670">
        <v>1.2</v>
      </c>
      <c r="AA24" s="670"/>
      <c r="AB24" s="670"/>
      <c r="AC24" s="670"/>
      <c r="AD24" s="671" t="s">
        <v>136</v>
      </c>
      <c r="AE24" s="671"/>
      <c r="AF24" s="671"/>
      <c r="AG24" s="671"/>
      <c r="AH24" s="671"/>
      <c r="AI24" s="671"/>
      <c r="AJ24" s="671"/>
      <c r="AK24" s="671"/>
      <c r="AL24" s="640" t="s">
        <v>136</v>
      </c>
      <c r="AM24" s="641"/>
      <c r="AN24" s="641"/>
      <c r="AO24" s="672"/>
      <c r="AP24" s="731" t="s">
        <v>289</v>
      </c>
      <c r="AQ24" s="739"/>
      <c r="AR24" s="739"/>
      <c r="AS24" s="739"/>
      <c r="AT24" s="739"/>
      <c r="AU24" s="739"/>
      <c r="AV24" s="739"/>
      <c r="AW24" s="739"/>
      <c r="AX24" s="739"/>
      <c r="AY24" s="739"/>
      <c r="AZ24" s="739"/>
      <c r="BA24" s="739"/>
      <c r="BB24" s="739"/>
      <c r="BC24" s="739"/>
      <c r="BD24" s="739"/>
      <c r="BE24" s="739"/>
      <c r="BF24" s="733"/>
      <c r="BG24" s="637" t="s">
        <v>128</v>
      </c>
      <c r="BH24" s="638"/>
      <c r="BI24" s="638"/>
      <c r="BJ24" s="638"/>
      <c r="BK24" s="638"/>
      <c r="BL24" s="638"/>
      <c r="BM24" s="638"/>
      <c r="BN24" s="639"/>
      <c r="BO24" s="670" t="s">
        <v>128</v>
      </c>
      <c r="BP24" s="670"/>
      <c r="BQ24" s="670"/>
      <c r="BR24" s="670"/>
      <c r="BS24" s="643" t="s">
        <v>232</v>
      </c>
      <c r="BT24" s="638"/>
      <c r="BU24" s="638"/>
      <c r="BV24" s="638"/>
      <c r="BW24" s="638"/>
      <c r="BX24" s="638"/>
      <c r="BY24" s="638"/>
      <c r="BZ24" s="638"/>
      <c r="CA24" s="638"/>
      <c r="CB24" s="684"/>
      <c r="CD24" s="695" t="s">
        <v>290</v>
      </c>
      <c r="CE24" s="696"/>
      <c r="CF24" s="696"/>
      <c r="CG24" s="696"/>
      <c r="CH24" s="696"/>
      <c r="CI24" s="696"/>
      <c r="CJ24" s="696"/>
      <c r="CK24" s="696"/>
      <c r="CL24" s="696"/>
      <c r="CM24" s="696"/>
      <c r="CN24" s="696"/>
      <c r="CO24" s="696"/>
      <c r="CP24" s="696"/>
      <c r="CQ24" s="697"/>
      <c r="CR24" s="692">
        <v>2218871</v>
      </c>
      <c r="CS24" s="693"/>
      <c r="CT24" s="693"/>
      <c r="CU24" s="693"/>
      <c r="CV24" s="693"/>
      <c r="CW24" s="693"/>
      <c r="CX24" s="693"/>
      <c r="CY24" s="736"/>
      <c r="CZ24" s="737">
        <v>33.799999999999997</v>
      </c>
      <c r="DA24" s="708"/>
      <c r="DB24" s="708"/>
      <c r="DC24" s="740"/>
      <c r="DD24" s="735">
        <v>1588814</v>
      </c>
      <c r="DE24" s="693"/>
      <c r="DF24" s="693"/>
      <c r="DG24" s="693"/>
      <c r="DH24" s="693"/>
      <c r="DI24" s="693"/>
      <c r="DJ24" s="693"/>
      <c r="DK24" s="736"/>
      <c r="DL24" s="735">
        <v>1486437</v>
      </c>
      <c r="DM24" s="693"/>
      <c r="DN24" s="693"/>
      <c r="DO24" s="693"/>
      <c r="DP24" s="693"/>
      <c r="DQ24" s="693"/>
      <c r="DR24" s="693"/>
      <c r="DS24" s="693"/>
      <c r="DT24" s="693"/>
      <c r="DU24" s="693"/>
      <c r="DV24" s="736"/>
      <c r="DW24" s="737">
        <v>47.9</v>
      </c>
      <c r="DX24" s="708"/>
      <c r="DY24" s="708"/>
      <c r="DZ24" s="708"/>
      <c r="EA24" s="708"/>
      <c r="EB24" s="708"/>
      <c r="EC24" s="738"/>
    </row>
    <row r="25" spans="2:133" ht="11.25" customHeight="1" x14ac:dyDescent="0.15">
      <c r="B25" s="634" t="s">
        <v>291</v>
      </c>
      <c r="C25" s="635"/>
      <c r="D25" s="635"/>
      <c r="E25" s="635"/>
      <c r="F25" s="635"/>
      <c r="G25" s="635"/>
      <c r="H25" s="635"/>
      <c r="I25" s="635"/>
      <c r="J25" s="635"/>
      <c r="K25" s="635"/>
      <c r="L25" s="635"/>
      <c r="M25" s="635"/>
      <c r="N25" s="635"/>
      <c r="O25" s="635"/>
      <c r="P25" s="635"/>
      <c r="Q25" s="636"/>
      <c r="R25" s="637">
        <v>104</v>
      </c>
      <c r="S25" s="638"/>
      <c r="T25" s="638"/>
      <c r="U25" s="638"/>
      <c r="V25" s="638"/>
      <c r="W25" s="638"/>
      <c r="X25" s="638"/>
      <c r="Y25" s="639"/>
      <c r="Z25" s="670">
        <v>0</v>
      </c>
      <c r="AA25" s="670"/>
      <c r="AB25" s="670"/>
      <c r="AC25" s="670"/>
      <c r="AD25" s="671" t="s">
        <v>128</v>
      </c>
      <c r="AE25" s="671"/>
      <c r="AF25" s="671"/>
      <c r="AG25" s="671"/>
      <c r="AH25" s="671"/>
      <c r="AI25" s="671"/>
      <c r="AJ25" s="671"/>
      <c r="AK25" s="671"/>
      <c r="AL25" s="640" t="s">
        <v>232</v>
      </c>
      <c r="AM25" s="641"/>
      <c r="AN25" s="641"/>
      <c r="AO25" s="672"/>
      <c r="AP25" s="731" t="s">
        <v>292</v>
      </c>
      <c r="AQ25" s="739"/>
      <c r="AR25" s="739"/>
      <c r="AS25" s="739"/>
      <c r="AT25" s="739"/>
      <c r="AU25" s="739"/>
      <c r="AV25" s="739"/>
      <c r="AW25" s="739"/>
      <c r="AX25" s="739"/>
      <c r="AY25" s="739"/>
      <c r="AZ25" s="739"/>
      <c r="BA25" s="739"/>
      <c r="BB25" s="739"/>
      <c r="BC25" s="739"/>
      <c r="BD25" s="739"/>
      <c r="BE25" s="739"/>
      <c r="BF25" s="733"/>
      <c r="BG25" s="637" t="s">
        <v>232</v>
      </c>
      <c r="BH25" s="638"/>
      <c r="BI25" s="638"/>
      <c r="BJ25" s="638"/>
      <c r="BK25" s="638"/>
      <c r="BL25" s="638"/>
      <c r="BM25" s="638"/>
      <c r="BN25" s="639"/>
      <c r="BO25" s="670" t="s">
        <v>128</v>
      </c>
      <c r="BP25" s="670"/>
      <c r="BQ25" s="670"/>
      <c r="BR25" s="670"/>
      <c r="BS25" s="643" t="s">
        <v>136</v>
      </c>
      <c r="BT25" s="638"/>
      <c r="BU25" s="638"/>
      <c r="BV25" s="638"/>
      <c r="BW25" s="638"/>
      <c r="BX25" s="638"/>
      <c r="BY25" s="638"/>
      <c r="BZ25" s="638"/>
      <c r="CA25" s="638"/>
      <c r="CB25" s="684"/>
      <c r="CD25" s="676" t="s">
        <v>293</v>
      </c>
      <c r="CE25" s="677"/>
      <c r="CF25" s="677"/>
      <c r="CG25" s="677"/>
      <c r="CH25" s="677"/>
      <c r="CI25" s="677"/>
      <c r="CJ25" s="677"/>
      <c r="CK25" s="677"/>
      <c r="CL25" s="677"/>
      <c r="CM25" s="677"/>
      <c r="CN25" s="677"/>
      <c r="CO25" s="677"/>
      <c r="CP25" s="677"/>
      <c r="CQ25" s="678"/>
      <c r="CR25" s="637">
        <v>1107628</v>
      </c>
      <c r="CS25" s="656"/>
      <c r="CT25" s="656"/>
      <c r="CU25" s="656"/>
      <c r="CV25" s="656"/>
      <c r="CW25" s="656"/>
      <c r="CX25" s="656"/>
      <c r="CY25" s="657"/>
      <c r="CZ25" s="640">
        <v>16.899999999999999</v>
      </c>
      <c r="DA25" s="658"/>
      <c r="DB25" s="658"/>
      <c r="DC25" s="659"/>
      <c r="DD25" s="643">
        <v>1040246</v>
      </c>
      <c r="DE25" s="656"/>
      <c r="DF25" s="656"/>
      <c r="DG25" s="656"/>
      <c r="DH25" s="656"/>
      <c r="DI25" s="656"/>
      <c r="DJ25" s="656"/>
      <c r="DK25" s="657"/>
      <c r="DL25" s="643">
        <v>948771</v>
      </c>
      <c r="DM25" s="656"/>
      <c r="DN25" s="656"/>
      <c r="DO25" s="656"/>
      <c r="DP25" s="656"/>
      <c r="DQ25" s="656"/>
      <c r="DR25" s="656"/>
      <c r="DS25" s="656"/>
      <c r="DT25" s="656"/>
      <c r="DU25" s="656"/>
      <c r="DV25" s="657"/>
      <c r="DW25" s="640">
        <v>30.6</v>
      </c>
      <c r="DX25" s="658"/>
      <c r="DY25" s="658"/>
      <c r="DZ25" s="658"/>
      <c r="EA25" s="658"/>
      <c r="EB25" s="658"/>
      <c r="EC25" s="679"/>
    </row>
    <row r="26" spans="2:133" ht="11.25" customHeight="1" x14ac:dyDescent="0.15">
      <c r="B26" s="634" t="s">
        <v>294</v>
      </c>
      <c r="C26" s="635"/>
      <c r="D26" s="635"/>
      <c r="E26" s="635"/>
      <c r="F26" s="635"/>
      <c r="G26" s="635"/>
      <c r="H26" s="635"/>
      <c r="I26" s="635"/>
      <c r="J26" s="635"/>
      <c r="K26" s="635"/>
      <c r="L26" s="635"/>
      <c r="M26" s="635"/>
      <c r="N26" s="635"/>
      <c r="O26" s="635"/>
      <c r="P26" s="635"/>
      <c r="Q26" s="636"/>
      <c r="R26" s="637">
        <v>2985696</v>
      </c>
      <c r="S26" s="638"/>
      <c r="T26" s="638"/>
      <c r="U26" s="638"/>
      <c r="V26" s="638"/>
      <c r="W26" s="638"/>
      <c r="X26" s="638"/>
      <c r="Y26" s="639"/>
      <c r="Z26" s="670">
        <v>43.4</v>
      </c>
      <c r="AA26" s="670"/>
      <c r="AB26" s="670"/>
      <c r="AC26" s="670"/>
      <c r="AD26" s="671">
        <v>2901017</v>
      </c>
      <c r="AE26" s="671"/>
      <c r="AF26" s="671"/>
      <c r="AG26" s="671"/>
      <c r="AH26" s="671"/>
      <c r="AI26" s="671"/>
      <c r="AJ26" s="671"/>
      <c r="AK26" s="671"/>
      <c r="AL26" s="640">
        <v>97.8</v>
      </c>
      <c r="AM26" s="641"/>
      <c r="AN26" s="641"/>
      <c r="AO26" s="672"/>
      <c r="AP26" s="731" t="s">
        <v>295</v>
      </c>
      <c r="AQ26" s="732"/>
      <c r="AR26" s="732"/>
      <c r="AS26" s="732"/>
      <c r="AT26" s="732"/>
      <c r="AU26" s="732"/>
      <c r="AV26" s="732"/>
      <c r="AW26" s="732"/>
      <c r="AX26" s="732"/>
      <c r="AY26" s="732"/>
      <c r="AZ26" s="732"/>
      <c r="BA26" s="732"/>
      <c r="BB26" s="732"/>
      <c r="BC26" s="732"/>
      <c r="BD26" s="732"/>
      <c r="BE26" s="732"/>
      <c r="BF26" s="733"/>
      <c r="BG26" s="637" t="s">
        <v>232</v>
      </c>
      <c r="BH26" s="638"/>
      <c r="BI26" s="638"/>
      <c r="BJ26" s="638"/>
      <c r="BK26" s="638"/>
      <c r="BL26" s="638"/>
      <c r="BM26" s="638"/>
      <c r="BN26" s="639"/>
      <c r="BO26" s="670" t="s">
        <v>128</v>
      </c>
      <c r="BP26" s="670"/>
      <c r="BQ26" s="670"/>
      <c r="BR26" s="670"/>
      <c r="BS26" s="643" t="s">
        <v>128</v>
      </c>
      <c r="BT26" s="638"/>
      <c r="BU26" s="638"/>
      <c r="BV26" s="638"/>
      <c r="BW26" s="638"/>
      <c r="BX26" s="638"/>
      <c r="BY26" s="638"/>
      <c r="BZ26" s="638"/>
      <c r="CA26" s="638"/>
      <c r="CB26" s="684"/>
      <c r="CD26" s="676" t="s">
        <v>296</v>
      </c>
      <c r="CE26" s="677"/>
      <c r="CF26" s="677"/>
      <c r="CG26" s="677"/>
      <c r="CH26" s="677"/>
      <c r="CI26" s="677"/>
      <c r="CJ26" s="677"/>
      <c r="CK26" s="677"/>
      <c r="CL26" s="677"/>
      <c r="CM26" s="677"/>
      <c r="CN26" s="677"/>
      <c r="CO26" s="677"/>
      <c r="CP26" s="677"/>
      <c r="CQ26" s="678"/>
      <c r="CR26" s="637">
        <v>669631</v>
      </c>
      <c r="CS26" s="638"/>
      <c r="CT26" s="638"/>
      <c r="CU26" s="638"/>
      <c r="CV26" s="638"/>
      <c r="CW26" s="638"/>
      <c r="CX26" s="638"/>
      <c r="CY26" s="639"/>
      <c r="CZ26" s="640">
        <v>10.199999999999999</v>
      </c>
      <c r="DA26" s="658"/>
      <c r="DB26" s="658"/>
      <c r="DC26" s="659"/>
      <c r="DD26" s="643">
        <v>615365</v>
      </c>
      <c r="DE26" s="638"/>
      <c r="DF26" s="638"/>
      <c r="DG26" s="638"/>
      <c r="DH26" s="638"/>
      <c r="DI26" s="638"/>
      <c r="DJ26" s="638"/>
      <c r="DK26" s="639"/>
      <c r="DL26" s="643" t="s">
        <v>232</v>
      </c>
      <c r="DM26" s="638"/>
      <c r="DN26" s="638"/>
      <c r="DO26" s="638"/>
      <c r="DP26" s="638"/>
      <c r="DQ26" s="638"/>
      <c r="DR26" s="638"/>
      <c r="DS26" s="638"/>
      <c r="DT26" s="638"/>
      <c r="DU26" s="638"/>
      <c r="DV26" s="639"/>
      <c r="DW26" s="640" t="s">
        <v>232</v>
      </c>
      <c r="DX26" s="658"/>
      <c r="DY26" s="658"/>
      <c r="DZ26" s="658"/>
      <c r="EA26" s="658"/>
      <c r="EB26" s="658"/>
      <c r="EC26" s="679"/>
    </row>
    <row r="27" spans="2:133" ht="11.25" customHeight="1" x14ac:dyDescent="0.15">
      <c r="B27" s="634" t="s">
        <v>297</v>
      </c>
      <c r="C27" s="635"/>
      <c r="D27" s="635"/>
      <c r="E27" s="635"/>
      <c r="F27" s="635"/>
      <c r="G27" s="635"/>
      <c r="H27" s="635"/>
      <c r="I27" s="635"/>
      <c r="J27" s="635"/>
      <c r="K27" s="635"/>
      <c r="L27" s="635"/>
      <c r="M27" s="635"/>
      <c r="N27" s="635"/>
      <c r="O27" s="635"/>
      <c r="P27" s="635"/>
      <c r="Q27" s="636"/>
      <c r="R27" s="637">
        <v>1965</v>
      </c>
      <c r="S27" s="638"/>
      <c r="T27" s="638"/>
      <c r="U27" s="638"/>
      <c r="V27" s="638"/>
      <c r="W27" s="638"/>
      <c r="X27" s="638"/>
      <c r="Y27" s="639"/>
      <c r="Z27" s="670">
        <v>0</v>
      </c>
      <c r="AA27" s="670"/>
      <c r="AB27" s="670"/>
      <c r="AC27" s="670"/>
      <c r="AD27" s="671">
        <v>1965</v>
      </c>
      <c r="AE27" s="671"/>
      <c r="AF27" s="671"/>
      <c r="AG27" s="671"/>
      <c r="AH27" s="671"/>
      <c r="AI27" s="671"/>
      <c r="AJ27" s="671"/>
      <c r="AK27" s="671"/>
      <c r="AL27" s="640">
        <v>0.1</v>
      </c>
      <c r="AM27" s="641"/>
      <c r="AN27" s="641"/>
      <c r="AO27" s="672"/>
      <c r="AP27" s="634" t="s">
        <v>298</v>
      </c>
      <c r="AQ27" s="635"/>
      <c r="AR27" s="635"/>
      <c r="AS27" s="635"/>
      <c r="AT27" s="635"/>
      <c r="AU27" s="635"/>
      <c r="AV27" s="635"/>
      <c r="AW27" s="635"/>
      <c r="AX27" s="635"/>
      <c r="AY27" s="635"/>
      <c r="AZ27" s="635"/>
      <c r="BA27" s="635"/>
      <c r="BB27" s="635"/>
      <c r="BC27" s="635"/>
      <c r="BD27" s="635"/>
      <c r="BE27" s="635"/>
      <c r="BF27" s="636"/>
      <c r="BG27" s="637">
        <v>1434229</v>
      </c>
      <c r="BH27" s="638"/>
      <c r="BI27" s="638"/>
      <c r="BJ27" s="638"/>
      <c r="BK27" s="638"/>
      <c r="BL27" s="638"/>
      <c r="BM27" s="638"/>
      <c r="BN27" s="639"/>
      <c r="BO27" s="670">
        <v>100</v>
      </c>
      <c r="BP27" s="670"/>
      <c r="BQ27" s="670"/>
      <c r="BR27" s="670"/>
      <c r="BS27" s="643" t="s">
        <v>128</v>
      </c>
      <c r="BT27" s="638"/>
      <c r="BU27" s="638"/>
      <c r="BV27" s="638"/>
      <c r="BW27" s="638"/>
      <c r="BX27" s="638"/>
      <c r="BY27" s="638"/>
      <c r="BZ27" s="638"/>
      <c r="CA27" s="638"/>
      <c r="CB27" s="684"/>
      <c r="CD27" s="676" t="s">
        <v>299</v>
      </c>
      <c r="CE27" s="677"/>
      <c r="CF27" s="677"/>
      <c r="CG27" s="677"/>
      <c r="CH27" s="677"/>
      <c r="CI27" s="677"/>
      <c r="CJ27" s="677"/>
      <c r="CK27" s="677"/>
      <c r="CL27" s="677"/>
      <c r="CM27" s="677"/>
      <c r="CN27" s="677"/>
      <c r="CO27" s="677"/>
      <c r="CP27" s="677"/>
      <c r="CQ27" s="678"/>
      <c r="CR27" s="637">
        <v>806332</v>
      </c>
      <c r="CS27" s="656"/>
      <c r="CT27" s="656"/>
      <c r="CU27" s="656"/>
      <c r="CV27" s="656"/>
      <c r="CW27" s="656"/>
      <c r="CX27" s="656"/>
      <c r="CY27" s="657"/>
      <c r="CZ27" s="640">
        <v>12.3</v>
      </c>
      <c r="DA27" s="658"/>
      <c r="DB27" s="658"/>
      <c r="DC27" s="659"/>
      <c r="DD27" s="643">
        <v>243657</v>
      </c>
      <c r="DE27" s="656"/>
      <c r="DF27" s="656"/>
      <c r="DG27" s="656"/>
      <c r="DH27" s="656"/>
      <c r="DI27" s="656"/>
      <c r="DJ27" s="656"/>
      <c r="DK27" s="657"/>
      <c r="DL27" s="643">
        <v>232755</v>
      </c>
      <c r="DM27" s="656"/>
      <c r="DN27" s="656"/>
      <c r="DO27" s="656"/>
      <c r="DP27" s="656"/>
      <c r="DQ27" s="656"/>
      <c r="DR27" s="656"/>
      <c r="DS27" s="656"/>
      <c r="DT27" s="656"/>
      <c r="DU27" s="656"/>
      <c r="DV27" s="657"/>
      <c r="DW27" s="640">
        <v>7.5</v>
      </c>
      <c r="DX27" s="658"/>
      <c r="DY27" s="658"/>
      <c r="DZ27" s="658"/>
      <c r="EA27" s="658"/>
      <c r="EB27" s="658"/>
      <c r="EC27" s="679"/>
    </row>
    <row r="28" spans="2:133" ht="11.25" customHeight="1" x14ac:dyDescent="0.15">
      <c r="B28" s="634" t="s">
        <v>300</v>
      </c>
      <c r="C28" s="635"/>
      <c r="D28" s="635"/>
      <c r="E28" s="635"/>
      <c r="F28" s="635"/>
      <c r="G28" s="635"/>
      <c r="H28" s="635"/>
      <c r="I28" s="635"/>
      <c r="J28" s="635"/>
      <c r="K28" s="635"/>
      <c r="L28" s="635"/>
      <c r="M28" s="635"/>
      <c r="N28" s="635"/>
      <c r="O28" s="635"/>
      <c r="P28" s="635"/>
      <c r="Q28" s="636"/>
      <c r="R28" s="637">
        <v>20375</v>
      </c>
      <c r="S28" s="638"/>
      <c r="T28" s="638"/>
      <c r="U28" s="638"/>
      <c r="V28" s="638"/>
      <c r="W28" s="638"/>
      <c r="X28" s="638"/>
      <c r="Y28" s="639"/>
      <c r="Z28" s="670">
        <v>0.3</v>
      </c>
      <c r="AA28" s="670"/>
      <c r="AB28" s="670"/>
      <c r="AC28" s="670"/>
      <c r="AD28" s="671" t="s">
        <v>232</v>
      </c>
      <c r="AE28" s="671"/>
      <c r="AF28" s="671"/>
      <c r="AG28" s="671"/>
      <c r="AH28" s="671"/>
      <c r="AI28" s="671"/>
      <c r="AJ28" s="671"/>
      <c r="AK28" s="671"/>
      <c r="AL28" s="640" t="s">
        <v>128</v>
      </c>
      <c r="AM28" s="641"/>
      <c r="AN28" s="641"/>
      <c r="AO28" s="672"/>
      <c r="AP28" s="634"/>
      <c r="AQ28" s="635"/>
      <c r="AR28" s="635"/>
      <c r="AS28" s="635"/>
      <c r="AT28" s="635"/>
      <c r="AU28" s="635"/>
      <c r="AV28" s="635"/>
      <c r="AW28" s="635"/>
      <c r="AX28" s="635"/>
      <c r="AY28" s="635"/>
      <c r="AZ28" s="635"/>
      <c r="BA28" s="635"/>
      <c r="BB28" s="635"/>
      <c r="BC28" s="635"/>
      <c r="BD28" s="635"/>
      <c r="BE28" s="635"/>
      <c r="BF28" s="636"/>
      <c r="BG28" s="637"/>
      <c r="BH28" s="638"/>
      <c r="BI28" s="638"/>
      <c r="BJ28" s="638"/>
      <c r="BK28" s="638"/>
      <c r="BL28" s="638"/>
      <c r="BM28" s="638"/>
      <c r="BN28" s="639"/>
      <c r="BO28" s="670"/>
      <c r="BP28" s="670"/>
      <c r="BQ28" s="670"/>
      <c r="BR28" s="670"/>
      <c r="BS28" s="643"/>
      <c r="BT28" s="638"/>
      <c r="BU28" s="638"/>
      <c r="BV28" s="638"/>
      <c r="BW28" s="638"/>
      <c r="BX28" s="638"/>
      <c r="BY28" s="638"/>
      <c r="BZ28" s="638"/>
      <c r="CA28" s="638"/>
      <c r="CB28" s="684"/>
      <c r="CD28" s="676" t="s">
        <v>301</v>
      </c>
      <c r="CE28" s="677"/>
      <c r="CF28" s="677"/>
      <c r="CG28" s="677"/>
      <c r="CH28" s="677"/>
      <c r="CI28" s="677"/>
      <c r="CJ28" s="677"/>
      <c r="CK28" s="677"/>
      <c r="CL28" s="677"/>
      <c r="CM28" s="677"/>
      <c r="CN28" s="677"/>
      <c r="CO28" s="677"/>
      <c r="CP28" s="677"/>
      <c r="CQ28" s="678"/>
      <c r="CR28" s="637">
        <v>304911</v>
      </c>
      <c r="CS28" s="638"/>
      <c r="CT28" s="638"/>
      <c r="CU28" s="638"/>
      <c r="CV28" s="638"/>
      <c r="CW28" s="638"/>
      <c r="CX28" s="638"/>
      <c r="CY28" s="639"/>
      <c r="CZ28" s="640">
        <v>4.7</v>
      </c>
      <c r="DA28" s="658"/>
      <c r="DB28" s="658"/>
      <c r="DC28" s="659"/>
      <c r="DD28" s="643">
        <v>304911</v>
      </c>
      <c r="DE28" s="638"/>
      <c r="DF28" s="638"/>
      <c r="DG28" s="638"/>
      <c r="DH28" s="638"/>
      <c r="DI28" s="638"/>
      <c r="DJ28" s="638"/>
      <c r="DK28" s="639"/>
      <c r="DL28" s="643">
        <v>304911</v>
      </c>
      <c r="DM28" s="638"/>
      <c r="DN28" s="638"/>
      <c r="DO28" s="638"/>
      <c r="DP28" s="638"/>
      <c r="DQ28" s="638"/>
      <c r="DR28" s="638"/>
      <c r="DS28" s="638"/>
      <c r="DT28" s="638"/>
      <c r="DU28" s="638"/>
      <c r="DV28" s="639"/>
      <c r="DW28" s="640">
        <v>9.8000000000000007</v>
      </c>
      <c r="DX28" s="658"/>
      <c r="DY28" s="658"/>
      <c r="DZ28" s="658"/>
      <c r="EA28" s="658"/>
      <c r="EB28" s="658"/>
      <c r="EC28" s="679"/>
    </row>
    <row r="29" spans="2:133" ht="11.25" customHeight="1" x14ac:dyDescent="0.15">
      <c r="B29" s="634" t="s">
        <v>302</v>
      </c>
      <c r="C29" s="635"/>
      <c r="D29" s="635"/>
      <c r="E29" s="635"/>
      <c r="F29" s="635"/>
      <c r="G29" s="635"/>
      <c r="H29" s="635"/>
      <c r="I29" s="635"/>
      <c r="J29" s="635"/>
      <c r="K29" s="635"/>
      <c r="L29" s="635"/>
      <c r="M29" s="635"/>
      <c r="N29" s="635"/>
      <c r="O29" s="635"/>
      <c r="P29" s="635"/>
      <c r="Q29" s="636"/>
      <c r="R29" s="637">
        <v>89533</v>
      </c>
      <c r="S29" s="638"/>
      <c r="T29" s="638"/>
      <c r="U29" s="638"/>
      <c r="V29" s="638"/>
      <c r="W29" s="638"/>
      <c r="X29" s="638"/>
      <c r="Y29" s="639"/>
      <c r="Z29" s="670">
        <v>1.3</v>
      </c>
      <c r="AA29" s="670"/>
      <c r="AB29" s="670"/>
      <c r="AC29" s="670"/>
      <c r="AD29" s="671">
        <v>58875</v>
      </c>
      <c r="AE29" s="671"/>
      <c r="AF29" s="671"/>
      <c r="AG29" s="671"/>
      <c r="AH29" s="671"/>
      <c r="AI29" s="671"/>
      <c r="AJ29" s="671"/>
      <c r="AK29" s="671"/>
      <c r="AL29" s="640">
        <v>2</v>
      </c>
      <c r="AM29" s="641"/>
      <c r="AN29" s="641"/>
      <c r="AO29" s="672"/>
      <c r="AP29" s="618"/>
      <c r="AQ29" s="619"/>
      <c r="AR29" s="619"/>
      <c r="AS29" s="619"/>
      <c r="AT29" s="619"/>
      <c r="AU29" s="619"/>
      <c r="AV29" s="619"/>
      <c r="AW29" s="619"/>
      <c r="AX29" s="619"/>
      <c r="AY29" s="619"/>
      <c r="AZ29" s="619"/>
      <c r="BA29" s="619"/>
      <c r="BB29" s="619"/>
      <c r="BC29" s="619"/>
      <c r="BD29" s="619"/>
      <c r="BE29" s="619"/>
      <c r="BF29" s="620"/>
      <c r="BG29" s="637"/>
      <c r="BH29" s="638"/>
      <c r="BI29" s="638"/>
      <c r="BJ29" s="638"/>
      <c r="BK29" s="638"/>
      <c r="BL29" s="638"/>
      <c r="BM29" s="638"/>
      <c r="BN29" s="639"/>
      <c r="BO29" s="670"/>
      <c r="BP29" s="670"/>
      <c r="BQ29" s="670"/>
      <c r="BR29" s="670"/>
      <c r="BS29" s="671"/>
      <c r="BT29" s="671"/>
      <c r="BU29" s="671"/>
      <c r="BV29" s="671"/>
      <c r="BW29" s="671"/>
      <c r="BX29" s="671"/>
      <c r="BY29" s="671"/>
      <c r="BZ29" s="671"/>
      <c r="CA29" s="671"/>
      <c r="CB29" s="734"/>
      <c r="CD29" s="722" t="s">
        <v>303</v>
      </c>
      <c r="CE29" s="723"/>
      <c r="CF29" s="676" t="s">
        <v>70</v>
      </c>
      <c r="CG29" s="677"/>
      <c r="CH29" s="677"/>
      <c r="CI29" s="677"/>
      <c r="CJ29" s="677"/>
      <c r="CK29" s="677"/>
      <c r="CL29" s="677"/>
      <c r="CM29" s="677"/>
      <c r="CN29" s="677"/>
      <c r="CO29" s="677"/>
      <c r="CP29" s="677"/>
      <c r="CQ29" s="678"/>
      <c r="CR29" s="637">
        <v>304911</v>
      </c>
      <c r="CS29" s="656"/>
      <c r="CT29" s="656"/>
      <c r="CU29" s="656"/>
      <c r="CV29" s="656"/>
      <c r="CW29" s="656"/>
      <c r="CX29" s="656"/>
      <c r="CY29" s="657"/>
      <c r="CZ29" s="640">
        <v>4.7</v>
      </c>
      <c r="DA29" s="658"/>
      <c r="DB29" s="658"/>
      <c r="DC29" s="659"/>
      <c r="DD29" s="643">
        <v>304911</v>
      </c>
      <c r="DE29" s="656"/>
      <c r="DF29" s="656"/>
      <c r="DG29" s="656"/>
      <c r="DH29" s="656"/>
      <c r="DI29" s="656"/>
      <c r="DJ29" s="656"/>
      <c r="DK29" s="657"/>
      <c r="DL29" s="643">
        <v>304911</v>
      </c>
      <c r="DM29" s="656"/>
      <c r="DN29" s="656"/>
      <c r="DO29" s="656"/>
      <c r="DP29" s="656"/>
      <c r="DQ29" s="656"/>
      <c r="DR29" s="656"/>
      <c r="DS29" s="656"/>
      <c r="DT29" s="656"/>
      <c r="DU29" s="656"/>
      <c r="DV29" s="657"/>
      <c r="DW29" s="640">
        <v>9.8000000000000007</v>
      </c>
      <c r="DX29" s="658"/>
      <c r="DY29" s="658"/>
      <c r="DZ29" s="658"/>
      <c r="EA29" s="658"/>
      <c r="EB29" s="658"/>
      <c r="EC29" s="679"/>
    </row>
    <row r="30" spans="2:133" ht="11.25" customHeight="1" x14ac:dyDescent="0.15">
      <c r="B30" s="634" t="s">
        <v>304</v>
      </c>
      <c r="C30" s="635"/>
      <c r="D30" s="635"/>
      <c r="E30" s="635"/>
      <c r="F30" s="635"/>
      <c r="G30" s="635"/>
      <c r="H30" s="635"/>
      <c r="I30" s="635"/>
      <c r="J30" s="635"/>
      <c r="K30" s="635"/>
      <c r="L30" s="635"/>
      <c r="M30" s="635"/>
      <c r="N30" s="635"/>
      <c r="O30" s="635"/>
      <c r="P30" s="635"/>
      <c r="Q30" s="636"/>
      <c r="R30" s="637">
        <v>7008</v>
      </c>
      <c r="S30" s="638"/>
      <c r="T30" s="638"/>
      <c r="U30" s="638"/>
      <c r="V30" s="638"/>
      <c r="W30" s="638"/>
      <c r="X30" s="638"/>
      <c r="Y30" s="639"/>
      <c r="Z30" s="670">
        <v>0.1</v>
      </c>
      <c r="AA30" s="670"/>
      <c r="AB30" s="670"/>
      <c r="AC30" s="670"/>
      <c r="AD30" s="671">
        <v>846</v>
      </c>
      <c r="AE30" s="671"/>
      <c r="AF30" s="671"/>
      <c r="AG30" s="671"/>
      <c r="AH30" s="671"/>
      <c r="AI30" s="671"/>
      <c r="AJ30" s="671"/>
      <c r="AK30" s="671"/>
      <c r="AL30" s="640">
        <v>0</v>
      </c>
      <c r="AM30" s="641"/>
      <c r="AN30" s="641"/>
      <c r="AO30" s="672"/>
      <c r="AP30" s="698" t="s">
        <v>221</v>
      </c>
      <c r="AQ30" s="699"/>
      <c r="AR30" s="699"/>
      <c r="AS30" s="699"/>
      <c r="AT30" s="699"/>
      <c r="AU30" s="699"/>
      <c r="AV30" s="699"/>
      <c r="AW30" s="699"/>
      <c r="AX30" s="699"/>
      <c r="AY30" s="699"/>
      <c r="AZ30" s="699"/>
      <c r="BA30" s="699"/>
      <c r="BB30" s="699"/>
      <c r="BC30" s="699"/>
      <c r="BD30" s="699"/>
      <c r="BE30" s="699"/>
      <c r="BF30" s="700"/>
      <c r="BG30" s="698" t="s">
        <v>305</v>
      </c>
      <c r="BH30" s="711"/>
      <c r="BI30" s="711"/>
      <c r="BJ30" s="711"/>
      <c r="BK30" s="711"/>
      <c r="BL30" s="711"/>
      <c r="BM30" s="711"/>
      <c r="BN30" s="711"/>
      <c r="BO30" s="711"/>
      <c r="BP30" s="711"/>
      <c r="BQ30" s="712"/>
      <c r="BR30" s="698" t="s">
        <v>306</v>
      </c>
      <c r="BS30" s="711"/>
      <c r="BT30" s="711"/>
      <c r="BU30" s="711"/>
      <c r="BV30" s="711"/>
      <c r="BW30" s="711"/>
      <c r="BX30" s="711"/>
      <c r="BY30" s="711"/>
      <c r="BZ30" s="711"/>
      <c r="CA30" s="711"/>
      <c r="CB30" s="712"/>
      <c r="CD30" s="724"/>
      <c r="CE30" s="725"/>
      <c r="CF30" s="676" t="s">
        <v>307</v>
      </c>
      <c r="CG30" s="677"/>
      <c r="CH30" s="677"/>
      <c r="CI30" s="677"/>
      <c r="CJ30" s="677"/>
      <c r="CK30" s="677"/>
      <c r="CL30" s="677"/>
      <c r="CM30" s="677"/>
      <c r="CN30" s="677"/>
      <c r="CO30" s="677"/>
      <c r="CP30" s="677"/>
      <c r="CQ30" s="678"/>
      <c r="CR30" s="637">
        <v>285761</v>
      </c>
      <c r="CS30" s="638"/>
      <c r="CT30" s="638"/>
      <c r="CU30" s="638"/>
      <c r="CV30" s="638"/>
      <c r="CW30" s="638"/>
      <c r="CX30" s="638"/>
      <c r="CY30" s="639"/>
      <c r="CZ30" s="640">
        <v>4.4000000000000004</v>
      </c>
      <c r="DA30" s="658"/>
      <c r="DB30" s="658"/>
      <c r="DC30" s="659"/>
      <c r="DD30" s="643">
        <v>285761</v>
      </c>
      <c r="DE30" s="638"/>
      <c r="DF30" s="638"/>
      <c r="DG30" s="638"/>
      <c r="DH30" s="638"/>
      <c r="DI30" s="638"/>
      <c r="DJ30" s="638"/>
      <c r="DK30" s="639"/>
      <c r="DL30" s="643">
        <v>285761</v>
      </c>
      <c r="DM30" s="638"/>
      <c r="DN30" s="638"/>
      <c r="DO30" s="638"/>
      <c r="DP30" s="638"/>
      <c r="DQ30" s="638"/>
      <c r="DR30" s="638"/>
      <c r="DS30" s="638"/>
      <c r="DT30" s="638"/>
      <c r="DU30" s="638"/>
      <c r="DV30" s="639"/>
      <c r="DW30" s="640">
        <v>9.1999999999999993</v>
      </c>
      <c r="DX30" s="658"/>
      <c r="DY30" s="658"/>
      <c r="DZ30" s="658"/>
      <c r="EA30" s="658"/>
      <c r="EB30" s="658"/>
      <c r="EC30" s="679"/>
    </row>
    <row r="31" spans="2:133" ht="11.25" customHeight="1" x14ac:dyDescent="0.15">
      <c r="B31" s="634" t="s">
        <v>308</v>
      </c>
      <c r="C31" s="635"/>
      <c r="D31" s="635"/>
      <c r="E31" s="635"/>
      <c r="F31" s="635"/>
      <c r="G31" s="635"/>
      <c r="H31" s="635"/>
      <c r="I31" s="635"/>
      <c r="J31" s="635"/>
      <c r="K31" s="635"/>
      <c r="L31" s="635"/>
      <c r="M31" s="635"/>
      <c r="N31" s="635"/>
      <c r="O31" s="635"/>
      <c r="P31" s="635"/>
      <c r="Q31" s="636"/>
      <c r="R31" s="637">
        <v>2031581</v>
      </c>
      <c r="S31" s="638"/>
      <c r="T31" s="638"/>
      <c r="U31" s="638"/>
      <c r="V31" s="638"/>
      <c r="W31" s="638"/>
      <c r="X31" s="638"/>
      <c r="Y31" s="639"/>
      <c r="Z31" s="670">
        <v>29.5</v>
      </c>
      <c r="AA31" s="670"/>
      <c r="AB31" s="670"/>
      <c r="AC31" s="670"/>
      <c r="AD31" s="671" t="s">
        <v>232</v>
      </c>
      <c r="AE31" s="671"/>
      <c r="AF31" s="671"/>
      <c r="AG31" s="671"/>
      <c r="AH31" s="671"/>
      <c r="AI31" s="671"/>
      <c r="AJ31" s="671"/>
      <c r="AK31" s="671"/>
      <c r="AL31" s="640" t="s">
        <v>128</v>
      </c>
      <c r="AM31" s="641"/>
      <c r="AN31" s="641"/>
      <c r="AO31" s="672"/>
      <c r="AP31" s="713" t="s">
        <v>309</v>
      </c>
      <c r="AQ31" s="714"/>
      <c r="AR31" s="714"/>
      <c r="AS31" s="714"/>
      <c r="AT31" s="719" t="s">
        <v>310</v>
      </c>
      <c r="AU31" s="226"/>
      <c r="AV31" s="226"/>
      <c r="AW31" s="226"/>
      <c r="AX31" s="703" t="s">
        <v>186</v>
      </c>
      <c r="AY31" s="704"/>
      <c r="AZ31" s="704"/>
      <c r="BA31" s="704"/>
      <c r="BB31" s="704"/>
      <c r="BC31" s="704"/>
      <c r="BD31" s="704"/>
      <c r="BE31" s="704"/>
      <c r="BF31" s="705"/>
      <c r="BG31" s="706">
        <v>97.8</v>
      </c>
      <c r="BH31" s="707"/>
      <c r="BI31" s="707"/>
      <c r="BJ31" s="707"/>
      <c r="BK31" s="707"/>
      <c r="BL31" s="707"/>
      <c r="BM31" s="708">
        <v>91.9</v>
      </c>
      <c r="BN31" s="707"/>
      <c r="BO31" s="707"/>
      <c r="BP31" s="707"/>
      <c r="BQ31" s="709"/>
      <c r="BR31" s="706">
        <v>98.3</v>
      </c>
      <c r="BS31" s="707"/>
      <c r="BT31" s="707"/>
      <c r="BU31" s="707"/>
      <c r="BV31" s="707"/>
      <c r="BW31" s="707"/>
      <c r="BX31" s="708">
        <v>92</v>
      </c>
      <c r="BY31" s="707"/>
      <c r="BZ31" s="707"/>
      <c r="CA31" s="707"/>
      <c r="CB31" s="709"/>
      <c r="CD31" s="724"/>
      <c r="CE31" s="725"/>
      <c r="CF31" s="676" t="s">
        <v>311</v>
      </c>
      <c r="CG31" s="677"/>
      <c r="CH31" s="677"/>
      <c r="CI31" s="677"/>
      <c r="CJ31" s="677"/>
      <c r="CK31" s="677"/>
      <c r="CL31" s="677"/>
      <c r="CM31" s="677"/>
      <c r="CN31" s="677"/>
      <c r="CO31" s="677"/>
      <c r="CP31" s="677"/>
      <c r="CQ31" s="678"/>
      <c r="CR31" s="637">
        <v>19150</v>
      </c>
      <c r="CS31" s="656"/>
      <c r="CT31" s="656"/>
      <c r="CU31" s="656"/>
      <c r="CV31" s="656"/>
      <c r="CW31" s="656"/>
      <c r="CX31" s="656"/>
      <c r="CY31" s="657"/>
      <c r="CZ31" s="640">
        <v>0.3</v>
      </c>
      <c r="DA31" s="658"/>
      <c r="DB31" s="658"/>
      <c r="DC31" s="659"/>
      <c r="DD31" s="643">
        <v>19150</v>
      </c>
      <c r="DE31" s="656"/>
      <c r="DF31" s="656"/>
      <c r="DG31" s="656"/>
      <c r="DH31" s="656"/>
      <c r="DI31" s="656"/>
      <c r="DJ31" s="656"/>
      <c r="DK31" s="657"/>
      <c r="DL31" s="643">
        <v>19150</v>
      </c>
      <c r="DM31" s="656"/>
      <c r="DN31" s="656"/>
      <c r="DO31" s="656"/>
      <c r="DP31" s="656"/>
      <c r="DQ31" s="656"/>
      <c r="DR31" s="656"/>
      <c r="DS31" s="656"/>
      <c r="DT31" s="656"/>
      <c r="DU31" s="656"/>
      <c r="DV31" s="657"/>
      <c r="DW31" s="640">
        <v>0.6</v>
      </c>
      <c r="DX31" s="658"/>
      <c r="DY31" s="658"/>
      <c r="DZ31" s="658"/>
      <c r="EA31" s="658"/>
      <c r="EB31" s="658"/>
      <c r="EC31" s="679"/>
    </row>
    <row r="32" spans="2:133" ht="11.25" customHeight="1" x14ac:dyDescent="0.15">
      <c r="B32" s="728" t="s">
        <v>312</v>
      </c>
      <c r="C32" s="729"/>
      <c r="D32" s="729"/>
      <c r="E32" s="729"/>
      <c r="F32" s="729"/>
      <c r="G32" s="729"/>
      <c r="H32" s="729"/>
      <c r="I32" s="729"/>
      <c r="J32" s="729"/>
      <c r="K32" s="729"/>
      <c r="L32" s="729"/>
      <c r="M32" s="729"/>
      <c r="N32" s="729"/>
      <c r="O32" s="729"/>
      <c r="P32" s="729"/>
      <c r="Q32" s="730"/>
      <c r="R32" s="637" t="s">
        <v>136</v>
      </c>
      <c r="S32" s="638"/>
      <c r="T32" s="638"/>
      <c r="U32" s="638"/>
      <c r="V32" s="638"/>
      <c r="W32" s="638"/>
      <c r="X32" s="638"/>
      <c r="Y32" s="639"/>
      <c r="Z32" s="670" t="s">
        <v>232</v>
      </c>
      <c r="AA32" s="670"/>
      <c r="AB32" s="670"/>
      <c r="AC32" s="670"/>
      <c r="AD32" s="671" t="s">
        <v>232</v>
      </c>
      <c r="AE32" s="671"/>
      <c r="AF32" s="671"/>
      <c r="AG32" s="671"/>
      <c r="AH32" s="671"/>
      <c r="AI32" s="671"/>
      <c r="AJ32" s="671"/>
      <c r="AK32" s="671"/>
      <c r="AL32" s="640" t="s">
        <v>136</v>
      </c>
      <c r="AM32" s="641"/>
      <c r="AN32" s="641"/>
      <c r="AO32" s="672"/>
      <c r="AP32" s="715"/>
      <c r="AQ32" s="716"/>
      <c r="AR32" s="716"/>
      <c r="AS32" s="716"/>
      <c r="AT32" s="720"/>
      <c r="AU32" s="225" t="s">
        <v>313</v>
      </c>
      <c r="AV32" s="225"/>
      <c r="AW32" s="225"/>
      <c r="AX32" s="634" t="s">
        <v>314</v>
      </c>
      <c r="AY32" s="635"/>
      <c r="AZ32" s="635"/>
      <c r="BA32" s="635"/>
      <c r="BB32" s="635"/>
      <c r="BC32" s="635"/>
      <c r="BD32" s="635"/>
      <c r="BE32" s="635"/>
      <c r="BF32" s="636"/>
      <c r="BG32" s="710">
        <v>98.8</v>
      </c>
      <c r="BH32" s="656"/>
      <c r="BI32" s="656"/>
      <c r="BJ32" s="656"/>
      <c r="BK32" s="656"/>
      <c r="BL32" s="656"/>
      <c r="BM32" s="641">
        <v>94.2</v>
      </c>
      <c r="BN32" s="702"/>
      <c r="BO32" s="702"/>
      <c r="BP32" s="702"/>
      <c r="BQ32" s="683"/>
      <c r="BR32" s="710">
        <v>98.5</v>
      </c>
      <c r="BS32" s="656"/>
      <c r="BT32" s="656"/>
      <c r="BU32" s="656"/>
      <c r="BV32" s="656"/>
      <c r="BW32" s="656"/>
      <c r="BX32" s="641">
        <v>93.8</v>
      </c>
      <c r="BY32" s="702"/>
      <c r="BZ32" s="702"/>
      <c r="CA32" s="702"/>
      <c r="CB32" s="683"/>
      <c r="CD32" s="726"/>
      <c r="CE32" s="727"/>
      <c r="CF32" s="676" t="s">
        <v>315</v>
      </c>
      <c r="CG32" s="677"/>
      <c r="CH32" s="677"/>
      <c r="CI32" s="677"/>
      <c r="CJ32" s="677"/>
      <c r="CK32" s="677"/>
      <c r="CL32" s="677"/>
      <c r="CM32" s="677"/>
      <c r="CN32" s="677"/>
      <c r="CO32" s="677"/>
      <c r="CP32" s="677"/>
      <c r="CQ32" s="678"/>
      <c r="CR32" s="637" t="s">
        <v>232</v>
      </c>
      <c r="CS32" s="638"/>
      <c r="CT32" s="638"/>
      <c r="CU32" s="638"/>
      <c r="CV32" s="638"/>
      <c r="CW32" s="638"/>
      <c r="CX32" s="638"/>
      <c r="CY32" s="639"/>
      <c r="CZ32" s="640" t="s">
        <v>128</v>
      </c>
      <c r="DA32" s="658"/>
      <c r="DB32" s="658"/>
      <c r="DC32" s="659"/>
      <c r="DD32" s="643" t="s">
        <v>232</v>
      </c>
      <c r="DE32" s="638"/>
      <c r="DF32" s="638"/>
      <c r="DG32" s="638"/>
      <c r="DH32" s="638"/>
      <c r="DI32" s="638"/>
      <c r="DJ32" s="638"/>
      <c r="DK32" s="639"/>
      <c r="DL32" s="643" t="s">
        <v>232</v>
      </c>
      <c r="DM32" s="638"/>
      <c r="DN32" s="638"/>
      <c r="DO32" s="638"/>
      <c r="DP32" s="638"/>
      <c r="DQ32" s="638"/>
      <c r="DR32" s="638"/>
      <c r="DS32" s="638"/>
      <c r="DT32" s="638"/>
      <c r="DU32" s="638"/>
      <c r="DV32" s="639"/>
      <c r="DW32" s="640" t="s">
        <v>232</v>
      </c>
      <c r="DX32" s="658"/>
      <c r="DY32" s="658"/>
      <c r="DZ32" s="658"/>
      <c r="EA32" s="658"/>
      <c r="EB32" s="658"/>
      <c r="EC32" s="679"/>
    </row>
    <row r="33" spans="2:133" ht="11.25" customHeight="1" x14ac:dyDescent="0.15">
      <c r="B33" s="634" t="s">
        <v>316</v>
      </c>
      <c r="C33" s="635"/>
      <c r="D33" s="635"/>
      <c r="E33" s="635"/>
      <c r="F33" s="635"/>
      <c r="G33" s="635"/>
      <c r="H33" s="635"/>
      <c r="I33" s="635"/>
      <c r="J33" s="635"/>
      <c r="K33" s="635"/>
      <c r="L33" s="635"/>
      <c r="M33" s="635"/>
      <c r="N33" s="635"/>
      <c r="O33" s="635"/>
      <c r="P33" s="635"/>
      <c r="Q33" s="636"/>
      <c r="R33" s="637">
        <v>589154</v>
      </c>
      <c r="S33" s="638"/>
      <c r="T33" s="638"/>
      <c r="U33" s="638"/>
      <c r="V33" s="638"/>
      <c r="W33" s="638"/>
      <c r="X33" s="638"/>
      <c r="Y33" s="639"/>
      <c r="Z33" s="670">
        <v>8.6</v>
      </c>
      <c r="AA33" s="670"/>
      <c r="AB33" s="670"/>
      <c r="AC33" s="670"/>
      <c r="AD33" s="671" t="s">
        <v>136</v>
      </c>
      <c r="AE33" s="671"/>
      <c r="AF33" s="671"/>
      <c r="AG33" s="671"/>
      <c r="AH33" s="671"/>
      <c r="AI33" s="671"/>
      <c r="AJ33" s="671"/>
      <c r="AK33" s="671"/>
      <c r="AL33" s="640" t="s">
        <v>128</v>
      </c>
      <c r="AM33" s="641"/>
      <c r="AN33" s="641"/>
      <c r="AO33" s="672"/>
      <c r="AP33" s="717"/>
      <c r="AQ33" s="718"/>
      <c r="AR33" s="718"/>
      <c r="AS33" s="718"/>
      <c r="AT33" s="721"/>
      <c r="AU33" s="227"/>
      <c r="AV33" s="227"/>
      <c r="AW33" s="227"/>
      <c r="AX33" s="618" t="s">
        <v>317</v>
      </c>
      <c r="AY33" s="619"/>
      <c r="AZ33" s="619"/>
      <c r="BA33" s="619"/>
      <c r="BB33" s="619"/>
      <c r="BC33" s="619"/>
      <c r="BD33" s="619"/>
      <c r="BE33" s="619"/>
      <c r="BF33" s="620"/>
      <c r="BG33" s="701">
        <v>96.5</v>
      </c>
      <c r="BH33" s="622"/>
      <c r="BI33" s="622"/>
      <c r="BJ33" s="622"/>
      <c r="BK33" s="622"/>
      <c r="BL33" s="622"/>
      <c r="BM33" s="664">
        <v>89</v>
      </c>
      <c r="BN33" s="622"/>
      <c r="BO33" s="622"/>
      <c r="BP33" s="622"/>
      <c r="BQ33" s="666"/>
      <c r="BR33" s="701">
        <v>98</v>
      </c>
      <c r="BS33" s="622"/>
      <c r="BT33" s="622"/>
      <c r="BU33" s="622"/>
      <c r="BV33" s="622"/>
      <c r="BW33" s="622"/>
      <c r="BX33" s="664">
        <v>89.5</v>
      </c>
      <c r="BY33" s="622"/>
      <c r="BZ33" s="622"/>
      <c r="CA33" s="622"/>
      <c r="CB33" s="666"/>
      <c r="CD33" s="676" t="s">
        <v>318</v>
      </c>
      <c r="CE33" s="677"/>
      <c r="CF33" s="677"/>
      <c r="CG33" s="677"/>
      <c r="CH33" s="677"/>
      <c r="CI33" s="677"/>
      <c r="CJ33" s="677"/>
      <c r="CK33" s="677"/>
      <c r="CL33" s="677"/>
      <c r="CM33" s="677"/>
      <c r="CN33" s="677"/>
      <c r="CO33" s="677"/>
      <c r="CP33" s="677"/>
      <c r="CQ33" s="678"/>
      <c r="CR33" s="637">
        <v>3660511</v>
      </c>
      <c r="CS33" s="656"/>
      <c r="CT33" s="656"/>
      <c r="CU33" s="656"/>
      <c r="CV33" s="656"/>
      <c r="CW33" s="656"/>
      <c r="CX33" s="656"/>
      <c r="CY33" s="657"/>
      <c r="CZ33" s="640">
        <v>55.8</v>
      </c>
      <c r="DA33" s="658"/>
      <c r="DB33" s="658"/>
      <c r="DC33" s="659"/>
      <c r="DD33" s="643">
        <v>1952419</v>
      </c>
      <c r="DE33" s="656"/>
      <c r="DF33" s="656"/>
      <c r="DG33" s="656"/>
      <c r="DH33" s="656"/>
      <c r="DI33" s="656"/>
      <c r="DJ33" s="656"/>
      <c r="DK33" s="657"/>
      <c r="DL33" s="643">
        <v>1252142</v>
      </c>
      <c r="DM33" s="656"/>
      <c r="DN33" s="656"/>
      <c r="DO33" s="656"/>
      <c r="DP33" s="656"/>
      <c r="DQ33" s="656"/>
      <c r="DR33" s="656"/>
      <c r="DS33" s="656"/>
      <c r="DT33" s="656"/>
      <c r="DU33" s="656"/>
      <c r="DV33" s="657"/>
      <c r="DW33" s="640">
        <v>40.4</v>
      </c>
      <c r="DX33" s="658"/>
      <c r="DY33" s="658"/>
      <c r="DZ33" s="658"/>
      <c r="EA33" s="658"/>
      <c r="EB33" s="658"/>
      <c r="EC33" s="679"/>
    </row>
    <row r="34" spans="2:133" ht="11.25" customHeight="1" x14ac:dyDescent="0.15">
      <c r="B34" s="634" t="s">
        <v>319</v>
      </c>
      <c r="C34" s="635"/>
      <c r="D34" s="635"/>
      <c r="E34" s="635"/>
      <c r="F34" s="635"/>
      <c r="G34" s="635"/>
      <c r="H34" s="635"/>
      <c r="I34" s="635"/>
      <c r="J34" s="635"/>
      <c r="K34" s="635"/>
      <c r="L34" s="635"/>
      <c r="M34" s="635"/>
      <c r="N34" s="635"/>
      <c r="O34" s="635"/>
      <c r="P34" s="635"/>
      <c r="Q34" s="636"/>
      <c r="R34" s="637">
        <v>10059</v>
      </c>
      <c r="S34" s="638"/>
      <c r="T34" s="638"/>
      <c r="U34" s="638"/>
      <c r="V34" s="638"/>
      <c r="W34" s="638"/>
      <c r="X34" s="638"/>
      <c r="Y34" s="639"/>
      <c r="Z34" s="670">
        <v>0.1</v>
      </c>
      <c r="AA34" s="670"/>
      <c r="AB34" s="670"/>
      <c r="AC34" s="670"/>
      <c r="AD34" s="671">
        <v>1969</v>
      </c>
      <c r="AE34" s="671"/>
      <c r="AF34" s="671"/>
      <c r="AG34" s="671"/>
      <c r="AH34" s="671"/>
      <c r="AI34" s="671"/>
      <c r="AJ34" s="671"/>
      <c r="AK34" s="671"/>
      <c r="AL34" s="640">
        <v>0.1</v>
      </c>
      <c r="AM34" s="641"/>
      <c r="AN34" s="641"/>
      <c r="AO34" s="672"/>
      <c r="AP34" s="228"/>
      <c r="AQ34" s="229"/>
      <c r="AR34" s="225"/>
      <c r="AS34" s="226"/>
      <c r="AT34" s="226"/>
      <c r="AU34" s="226"/>
      <c r="AV34" s="226"/>
      <c r="AW34" s="226"/>
      <c r="AX34" s="226"/>
      <c r="AY34" s="226"/>
      <c r="AZ34" s="226"/>
      <c r="BA34" s="226"/>
      <c r="BB34" s="226"/>
      <c r="BC34" s="226"/>
      <c r="BD34" s="226"/>
      <c r="BE34" s="226"/>
      <c r="BF34" s="226"/>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D34" s="676" t="s">
        <v>320</v>
      </c>
      <c r="CE34" s="677"/>
      <c r="CF34" s="677"/>
      <c r="CG34" s="677"/>
      <c r="CH34" s="677"/>
      <c r="CI34" s="677"/>
      <c r="CJ34" s="677"/>
      <c r="CK34" s="677"/>
      <c r="CL34" s="677"/>
      <c r="CM34" s="677"/>
      <c r="CN34" s="677"/>
      <c r="CO34" s="677"/>
      <c r="CP34" s="677"/>
      <c r="CQ34" s="678"/>
      <c r="CR34" s="637">
        <v>644187</v>
      </c>
      <c r="CS34" s="638"/>
      <c r="CT34" s="638"/>
      <c r="CU34" s="638"/>
      <c r="CV34" s="638"/>
      <c r="CW34" s="638"/>
      <c r="CX34" s="638"/>
      <c r="CY34" s="639"/>
      <c r="CZ34" s="640">
        <v>9.8000000000000007</v>
      </c>
      <c r="DA34" s="658"/>
      <c r="DB34" s="658"/>
      <c r="DC34" s="659"/>
      <c r="DD34" s="643">
        <v>464683</v>
      </c>
      <c r="DE34" s="638"/>
      <c r="DF34" s="638"/>
      <c r="DG34" s="638"/>
      <c r="DH34" s="638"/>
      <c r="DI34" s="638"/>
      <c r="DJ34" s="638"/>
      <c r="DK34" s="639"/>
      <c r="DL34" s="643">
        <v>333303</v>
      </c>
      <c r="DM34" s="638"/>
      <c r="DN34" s="638"/>
      <c r="DO34" s="638"/>
      <c r="DP34" s="638"/>
      <c r="DQ34" s="638"/>
      <c r="DR34" s="638"/>
      <c r="DS34" s="638"/>
      <c r="DT34" s="638"/>
      <c r="DU34" s="638"/>
      <c r="DV34" s="639"/>
      <c r="DW34" s="640">
        <v>10.8</v>
      </c>
      <c r="DX34" s="658"/>
      <c r="DY34" s="658"/>
      <c r="DZ34" s="658"/>
      <c r="EA34" s="658"/>
      <c r="EB34" s="658"/>
      <c r="EC34" s="679"/>
    </row>
    <row r="35" spans="2:133" ht="11.25" customHeight="1" x14ac:dyDescent="0.15">
      <c r="B35" s="634" t="s">
        <v>321</v>
      </c>
      <c r="C35" s="635"/>
      <c r="D35" s="635"/>
      <c r="E35" s="635"/>
      <c r="F35" s="635"/>
      <c r="G35" s="635"/>
      <c r="H35" s="635"/>
      <c r="I35" s="635"/>
      <c r="J35" s="635"/>
      <c r="K35" s="635"/>
      <c r="L35" s="635"/>
      <c r="M35" s="635"/>
      <c r="N35" s="635"/>
      <c r="O35" s="635"/>
      <c r="P35" s="635"/>
      <c r="Q35" s="636"/>
      <c r="R35" s="637">
        <v>147891</v>
      </c>
      <c r="S35" s="638"/>
      <c r="T35" s="638"/>
      <c r="U35" s="638"/>
      <c r="V35" s="638"/>
      <c r="W35" s="638"/>
      <c r="X35" s="638"/>
      <c r="Y35" s="639"/>
      <c r="Z35" s="670">
        <v>2.1</v>
      </c>
      <c r="AA35" s="670"/>
      <c r="AB35" s="670"/>
      <c r="AC35" s="670"/>
      <c r="AD35" s="671" t="s">
        <v>136</v>
      </c>
      <c r="AE35" s="671"/>
      <c r="AF35" s="671"/>
      <c r="AG35" s="671"/>
      <c r="AH35" s="671"/>
      <c r="AI35" s="671"/>
      <c r="AJ35" s="671"/>
      <c r="AK35" s="671"/>
      <c r="AL35" s="640" t="s">
        <v>128</v>
      </c>
      <c r="AM35" s="641"/>
      <c r="AN35" s="641"/>
      <c r="AO35" s="672"/>
      <c r="AP35" s="230"/>
      <c r="AQ35" s="698" t="s">
        <v>322</v>
      </c>
      <c r="AR35" s="699"/>
      <c r="AS35" s="699"/>
      <c r="AT35" s="699"/>
      <c r="AU35" s="699"/>
      <c r="AV35" s="699"/>
      <c r="AW35" s="699"/>
      <c r="AX35" s="699"/>
      <c r="AY35" s="699"/>
      <c r="AZ35" s="699"/>
      <c r="BA35" s="699"/>
      <c r="BB35" s="699"/>
      <c r="BC35" s="699"/>
      <c r="BD35" s="699"/>
      <c r="BE35" s="699"/>
      <c r="BF35" s="700"/>
      <c r="BG35" s="698" t="s">
        <v>323</v>
      </c>
      <c r="BH35" s="699"/>
      <c r="BI35" s="699"/>
      <c r="BJ35" s="699"/>
      <c r="BK35" s="699"/>
      <c r="BL35" s="699"/>
      <c r="BM35" s="699"/>
      <c r="BN35" s="699"/>
      <c r="BO35" s="699"/>
      <c r="BP35" s="699"/>
      <c r="BQ35" s="699"/>
      <c r="BR35" s="699"/>
      <c r="BS35" s="699"/>
      <c r="BT35" s="699"/>
      <c r="BU35" s="699"/>
      <c r="BV35" s="699"/>
      <c r="BW35" s="699"/>
      <c r="BX35" s="699"/>
      <c r="BY35" s="699"/>
      <c r="BZ35" s="699"/>
      <c r="CA35" s="699"/>
      <c r="CB35" s="700"/>
      <c r="CD35" s="676" t="s">
        <v>324</v>
      </c>
      <c r="CE35" s="677"/>
      <c r="CF35" s="677"/>
      <c r="CG35" s="677"/>
      <c r="CH35" s="677"/>
      <c r="CI35" s="677"/>
      <c r="CJ35" s="677"/>
      <c r="CK35" s="677"/>
      <c r="CL35" s="677"/>
      <c r="CM35" s="677"/>
      <c r="CN35" s="677"/>
      <c r="CO35" s="677"/>
      <c r="CP35" s="677"/>
      <c r="CQ35" s="678"/>
      <c r="CR35" s="637">
        <v>19264</v>
      </c>
      <c r="CS35" s="656"/>
      <c r="CT35" s="656"/>
      <c r="CU35" s="656"/>
      <c r="CV35" s="656"/>
      <c r="CW35" s="656"/>
      <c r="CX35" s="656"/>
      <c r="CY35" s="657"/>
      <c r="CZ35" s="640">
        <v>0.3</v>
      </c>
      <c r="DA35" s="658"/>
      <c r="DB35" s="658"/>
      <c r="DC35" s="659"/>
      <c r="DD35" s="643">
        <v>16776</v>
      </c>
      <c r="DE35" s="656"/>
      <c r="DF35" s="656"/>
      <c r="DG35" s="656"/>
      <c r="DH35" s="656"/>
      <c r="DI35" s="656"/>
      <c r="DJ35" s="656"/>
      <c r="DK35" s="657"/>
      <c r="DL35" s="643">
        <v>11877</v>
      </c>
      <c r="DM35" s="656"/>
      <c r="DN35" s="656"/>
      <c r="DO35" s="656"/>
      <c r="DP35" s="656"/>
      <c r="DQ35" s="656"/>
      <c r="DR35" s="656"/>
      <c r="DS35" s="656"/>
      <c r="DT35" s="656"/>
      <c r="DU35" s="656"/>
      <c r="DV35" s="657"/>
      <c r="DW35" s="640">
        <v>0.4</v>
      </c>
      <c r="DX35" s="658"/>
      <c r="DY35" s="658"/>
      <c r="DZ35" s="658"/>
      <c r="EA35" s="658"/>
      <c r="EB35" s="658"/>
      <c r="EC35" s="679"/>
    </row>
    <row r="36" spans="2:133" ht="11.25" customHeight="1" x14ac:dyDescent="0.15">
      <c r="B36" s="634" t="s">
        <v>325</v>
      </c>
      <c r="C36" s="635"/>
      <c r="D36" s="635"/>
      <c r="E36" s="635"/>
      <c r="F36" s="635"/>
      <c r="G36" s="635"/>
      <c r="H36" s="635"/>
      <c r="I36" s="635"/>
      <c r="J36" s="635"/>
      <c r="K36" s="635"/>
      <c r="L36" s="635"/>
      <c r="M36" s="635"/>
      <c r="N36" s="635"/>
      <c r="O36" s="635"/>
      <c r="P36" s="635"/>
      <c r="Q36" s="636"/>
      <c r="R36" s="637">
        <v>284950</v>
      </c>
      <c r="S36" s="638"/>
      <c r="T36" s="638"/>
      <c r="U36" s="638"/>
      <c r="V36" s="638"/>
      <c r="W36" s="638"/>
      <c r="X36" s="638"/>
      <c r="Y36" s="639"/>
      <c r="Z36" s="670">
        <v>4.0999999999999996</v>
      </c>
      <c r="AA36" s="670"/>
      <c r="AB36" s="670"/>
      <c r="AC36" s="670"/>
      <c r="AD36" s="671" t="s">
        <v>128</v>
      </c>
      <c r="AE36" s="671"/>
      <c r="AF36" s="671"/>
      <c r="AG36" s="671"/>
      <c r="AH36" s="671"/>
      <c r="AI36" s="671"/>
      <c r="AJ36" s="671"/>
      <c r="AK36" s="671"/>
      <c r="AL36" s="640" t="s">
        <v>128</v>
      </c>
      <c r="AM36" s="641"/>
      <c r="AN36" s="641"/>
      <c r="AO36" s="672"/>
      <c r="AP36" s="230"/>
      <c r="AQ36" s="689" t="s">
        <v>326</v>
      </c>
      <c r="AR36" s="690"/>
      <c r="AS36" s="690"/>
      <c r="AT36" s="690"/>
      <c r="AU36" s="690"/>
      <c r="AV36" s="690"/>
      <c r="AW36" s="690"/>
      <c r="AX36" s="690"/>
      <c r="AY36" s="691"/>
      <c r="AZ36" s="692">
        <v>607670</v>
      </c>
      <c r="BA36" s="693"/>
      <c r="BB36" s="693"/>
      <c r="BC36" s="693"/>
      <c r="BD36" s="693"/>
      <c r="BE36" s="693"/>
      <c r="BF36" s="694"/>
      <c r="BG36" s="695" t="s">
        <v>327</v>
      </c>
      <c r="BH36" s="696"/>
      <c r="BI36" s="696"/>
      <c r="BJ36" s="696"/>
      <c r="BK36" s="696"/>
      <c r="BL36" s="696"/>
      <c r="BM36" s="696"/>
      <c r="BN36" s="696"/>
      <c r="BO36" s="696"/>
      <c r="BP36" s="696"/>
      <c r="BQ36" s="696"/>
      <c r="BR36" s="696"/>
      <c r="BS36" s="696"/>
      <c r="BT36" s="696"/>
      <c r="BU36" s="697"/>
      <c r="BV36" s="692">
        <v>83929</v>
      </c>
      <c r="BW36" s="693"/>
      <c r="BX36" s="693"/>
      <c r="BY36" s="693"/>
      <c r="BZ36" s="693"/>
      <c r="CA36" s="693"/>
      <c r="CB36" s="694"/>
      <c r="CD36" s="676" t="s">
        <v>328</v>
      </c>
      <c r="CE36" s="677"/>
      <c r="CF36" s="677"/>
      <c r="CG36" s="677"/>
      <c r="CH36" s="677"/>
      <c r="CI36" s="677"/>
      <c r="CJ36" s="677"/>
      <c r="CK36" s="677"/>
      <c r="CL36" s="677"/>
      <c r="CM36" s="677"/>
      <c r="CN36" s="677"/>
      <c r="CO36" s="677"/>
      <c r="CP36" s="677"/>
      <c r="CQ36" s="678"/>
      <c r="CR36" s="637">
        <v>2079501</v>
      </c>
      <c r="CS36" s="638"/>
      <c r="CT36" s="638"/>
      <c r="CU36" s="638"/>
      <c r="CV36" s="638"/>
      <c r="CW36" s="638"/>
      <c r="CX36" s="638"/>
      <c r="CY36" s="639"/>
      <c r="CZ36" s="640">
        <v>31.7</v>
      </c>
      <c r="DA36" s="658"/>
      <c r="DB36" s="658"/>
      <c r="DC36" s="659"/>
      <c r="DD36" s="643">
        <v>742279</v>
      </c>
      <c r="DE36" s="638"/>
      <c r="DF36" s="638"/>
      <c r="DG36" s="638"/>
      <c r="DH36" s="638"/>
      <c r="DI36" s="638"/>
      <c r="DJ36" s="638"/>
      <c r="DK36" s="639"/>
      <c r="DL36" s="643">
        <v>502316</v>
      </c>
      <c r="DM36" s="638"/>
      <c r="DN36" s="638"/>
      <c r="DO36" s="638"/>
      <c r="DP36" s="638"/>
      <c r="DQ36" s="638"/>
      <c r="DR36" s="638"/>
      <c r="DS36" s="638"/>
      <c r="DT36" s="638"/>
      <c r="DU36" s="638"/>
      <c r="DV36" s="639"/>
      <c r="DW36" s="640">
        <v>16.2</v>
      </c>
      <c r="DX36" s="658"/>
      <c r="DY36" s="658"/>
      <c r="DZ36" s="658"/>
      <c r="EA36" s="658"/>
      <c r="EB36" s="658"/>
      <c r="EC36" s="679"/>
    </row>
    <row r="37" spans="2:133" ht="11.25" customHeight="1" x14ac:dyDescent="0.15">
      <c r="B37" s="634" t="s">
        <v>329</v>
      </c>
      <c r="C37" s="635"/>
      <c r="D37" s="635"/>
      <c r="E37" s="635"/>
      <c r="F37" s="635"/>
      <c r="G37" s="635"/>
      <c r="H37" s="635"/>
      <c r="I37" s="635"/>
      <c r="J37" s="635"/>
      <c r="K37" s="635"/>
      <c r="L37" s="635"/>
      <c r="M37" s="635"/>
      <c r="N37" s="635"/>
      <c r="O37" s="635"/>
      <c r="P37" s="635"/>
      <c r="Q37" s="636"/>
      <c r="R37" s="637">
        <v>294424</v>
      </c>
      <c r="S37" s="638"/>
      <c r="T37" s="638"/>
      <c r="U37" s="638"/>
      <c r="V37" s="638"/>
      <c r="W37" s="638"/>
      <c r="X37" s="638"/>
      <c r="Y37" s="639"/>
      <c r="Z37" s="670">
        <v>4.3</v>
      </c>
      <c r="AA37" s="670"/>
      <c r="AB37" s="670"/>
      <c r="AC37" s="670"/>
      <c r="AD37" s="671" t="s">
        <v>136</v>
      </c>
      <c r="AE37" s="671"/>
      <c r="AF37" s="671"/>
      <c r="AG37" s="671"/>
      <c r="AH37" s="671"/>
      <c r="AI37" s="671"/>
      <c r="AJ37" s="671"/>
      <c r="AK37" s="671"/>
      <c r="AL37" s="640" t="s">
        <v>128</v>
      </c>
      <c r="AM37" s="641"/>
      <c r="AN37" s="641"/>
      <c r="AO37" s="672"/>
      <c r="AQ37" s="680" t="s">
        <v>330</v>
      </c>
      <c r="AR37" s="681"/>
      <c r="AS37" s="681"/>
      <c r="AT37" s="681"/>
      <c r="AU37" s="681"/>
      <c r="AV37" s="681"/>
      <c r="AW37" s="681"/>
      <c r="AX37" s="681"/>
      <c r="AY37" s="682"/>
      <c r="AZ37" s="637">
        <v>48979</v>
      </c>
      <c r="BA37" s="638"/>
      <c r="BB37" s="638"/>
      <c r="BC37" s="638"/>
      <c r="BD37" s="656"/>
      <c r="BE37" s="656"/>
      <c r="BF37" s="683"/>
      <c r="BG37" s="676" t="s">
        <v>331</v>
      </c>
      <c r="BH37" s="677"/>
      <c r="BI37" s="677"/>
      <c r="BJ37" s="677"/>
      <c r="BK37" s="677"/>
      <c r="BL37" s="677"/>
      <c r="BM37" s="677"/>
      <c r="BN37" s="677"/>
      <c r="BO37" s="677"/>
      <c r="BP37" s="677"/>
      <c r="BQ37" s="677"/>
      <c r="BR37" s="677"/>
      <c r="BS37" s="677"/>
      <c r="BT37" s="677"/>
      <c r="BU37" s="678"/>
      <c r="BV37" s="637">
        <v>73478</v>
      </c>
      <c r="BW37" s="638"/>
      <c r="BX37" s="638"/>
      <c r="BY37" s="638"/>
      <c r="BZ37" s="638"/>
      <c r="CA37" s="638"/>
      <c r="CB37" s="684"/>
      <c r="CD37" s="676" t="s">
        <v>332</v>
      </c>
      <c r="CE37" s="677"/>
      <c r="CF37" s="677"/>
      <c r="CG37" s="677"/>
      <c r="CH37" s="677"/>
      <c r="CI37" s="677"/>
      <c r="CJ37" s="677"/>
      <c r="CK37" s="677"/>
      <c r="CL37" s="677"/>
      <c r="CM37" s="677"/>
      <c r="CN37" s="677"/>
      <c r="CO37" s="677"/>
      <c r="CP37" s="677"/>
      <c r="CQ37" s="678"/>
      <c r="CR37" s="637">
        <v>393285</v>
      </c>
      <c r="CS37" s="656"/>
      <c r="CT37" s="656"/>
      <c r="CU37" s="656"/>
      <c r="CV37" s="656"/>
      <c r="CW37" s="656"/>
      <c r="CX37" s="656"/>
      <c r="CY37" s="657"/>
      <c r="CZ37" s="640">
        <v>6</v>
      </c>
      <c r="DA37" s="658"/>
      <c r="DB37" s="658"/>
      <c r="DC37" s="659"/>
      <c r="DD37" s="643">
        <v>393285</v>
      </c>
      <c r="DE37" s="656"/>
      <c r="DF37" s="656"/>
      <c r="DG37" s="656"/>
      <c r="DH37" s="656"/>
      <c r="DI37" s="656"/>
      <c r="DJ37" s="656"/>
      <c r="DK37" s="657"/>
      <c r="DL37" s="643">
        <v>390933</v>
      </c>
      <c r="DM37" s="656"/>
      <c r="DN37" s="656"/>
      <c r="DO37" s="656"/>
      <c r="DP37" s="656"/>
      <c r="DQ37" s="656"/>
      <c r="DR37" s="656"/>
      <c r="DS37" s="656"/>
      <c r="DT37" s="656"/>
      <c r="DU37" s="656"/>
      <c r="DV37" s="657"/>
      <c r="DW37" s="640">
        <v>12.6</v>
      </c>
      <c r="DX37" s="658"/>
      <c r="DY37" s="658"/>
      <c r="DZ37" s="658"/>
      <c r="EA37" s="658"/>
      <c r="EB37" s="658"/>
      <c r="EC37" s="679"/>
    </row>
    <row r="38" spans="2:133" ht="11.25" customHeight="1" x14ac:dyDescent="0.15">
      <c r="B38" s="634" t="s">
        <v>333</v>
      </c>
      <c r="C38" s="635"/>
      <c r="D38" s="635"/>
      <c r="E38" s="635"/>
      <c r="F38" s="635"/>
      <c r="G38" s="635"/>
      <c r="H38" s="635"/>
      <c r="I38" s="635"/>
      <c r="J38" s="635"/>
      <c r="K38" s="635"/>
      <c r="L38" s="635"/>
      <c r="M38" s="635"/>
      <c r="N38" s="635"/>
      <c r="O38" s="635"/>
      <c r="P38" s="635"/>
      <c r="Q38" s="636"/>
      <c r="R38" s="637">
        <v>41581</v>
      </c>
      <c r="S38" s="638"/>
      <c r="T38" s="638"/>
      <c r="U38" s="638"/>
      <c r="V38" s="638"/>
      <c r="W38" s="638"/>
      <c r="X38" s="638"/>
      <c r="Y38" s="639"/>
      <c r="Z38" s="670">
        <v>0.6</v>
      </c>
      <c r="AA38" s="670"/>
      <c r="AB38" s="670"/>
      <c r="AC38" s="670"/>
      <c r="AD38" s="671">
        <v>619</v>
      </c>
      <c r="AE38" s="671"/>
      <c r="AF38" s="671"/>
      <c r="AG38" s="671"/>
      <c r="AH38" s="671"/>
      <c r="AI38" s="671"/>
      <c r="AJ38" s="671"/>
      <c r="AK38" s="671"/>
      <c r="AL38" s="640">
        <v>0</v>
      </c>
      <c r="AM38" s="641"/>
      <c r="AN38" s="641"/>
      <c r="AO38" s="672"/>
      <c r="AQ38" s="680" t="s">
        <v>334</v>
      </c>
      <c r="AR38" s="681"/>
      <c r="AS38" s="681"/>
      <c r="AT38" s="681"/>
      <c r="AU38" s="681"/>
      <c r="AV38" s="681"/>
      <c r="AW38" s="681"/>
      <c r="AX38" s="681"/>
      <c r="AY38" s="682"/>
      <c r="AZ38" s="637">
        <v>43636</v>
      </c>
      <c r="BA38" s="638"/>
      <c r="BB38" s="638"/>
      <c r="BC38" s="638"/>
      <c r="BD38" s="656"/>
      <c r="BE38" s="656"/>
      <c r="BF38" s="683"/>
      <c r="BG38" s="676" t="s">
        <v>335</v>
      </c>
      <c r="BH38" s="677"/>
      <c r="BI38" s="677"/>
      <c r="BJ38" s="677"/>
      <c r="BK38" s="677"/>
      <c r="BL38" s="677"/>
      <c r="BM38" s="677"/>
      <c r="BN38" s="677"/>
      <c r="BO38" s="677"/>
      <c r="BP38" s="677"/>
      <c r="BQ38" s="677"/>
      <c r="BR38" s="677"/>
      <c r="BS38" s="677"/>
      <c r="BT38" s="677"/>
      <c r="BU38" s="678"/>
      <c r="BV38" s="637">
        <v>2085</v>
      </c>
      <c r="BW38" s="638"/>
      <c r="BX38" s="638"/>
      <c r="BY38" s="638"/>
      <c r="BZ38" s="638"/>
      <c r="CA38" s="638"/>
      <c r="CB38" s="684"/>
      <c r="CD38" s="676" t="s">
        <v>336</v>
      </c>
      <c r="CE38" s="677"/>
      <c r="CF38" s="677"/>
      <c r="CG38" s="677"/>
      <c r="CH38" s="677"/>
      <c r="CI38" s="677"/>
      <c r="CJ38" s="677"/>
      <c r="CK38" s="677"/>
      <c r="CL38" s="677"/>
      <c r="CM38" s="677"/>
      <c r="CN38" s="677"/>
      <c r="CO38" s="677"/>
      <c r="CP38" s="677"/>
      <c r="CQ38" s="678"/>
      <c r="CR38" s="637">
        <v>525814</v>
      </c>
      <c r="CS38" s="638"/>
      <c r="CT38" s="638"/>
      <c r="CU38" s="638"/>
      <c r="CV38" s="638"/>
      <c r="CW38" s="638"/>
      <c r="CX38" s="638"/>
      <c r="CY38" s="639"/>
      <c r="CZ38" s="640">
        <v>8</v>
      </c>
      <c r="DA38" s="658"/>
      <c r="DB38" s="658"/>
      <c r="DC38" s="659"/>
      <c r="DD38" s="643">
        <v>435998</v>
      </c>
      <c r="DE38" s="638"/>
      <c r="DF38" s="638"/>
      <c r="DG38" s="638"/>
      <c r="DH38" s="638"/>
      <c r="DI38" s="638"/>
      <c r="DJ38" s="638"/>
      <c r="DK38" s="639"/>
      <c r="DL38" s="643">
        <v>404646</v>
      </c>
      <c r="DM38" s="638"/>
      <c r="DN38" s="638"/>
      <c r="DO38" s="638"/>
      <c r="DP38" s="638"/>
      <c r="DQ38" s="638"/>
      <c r="DR38" s="638"/>
      <c r="DS38" s="638"/>
      <c r="DT38" s="638"/>
      <c r="DU38" s="638"/>
      <c r="DV38" s="639"/>
      <c r="DW38" s="640">
        <v>13.1</v>
      </c>
      <c r="DX38" s="658"/>
      <c r="DY38" s="658"/>
      <c r="DZ38" s="658"/>
      <c r="EA38" s="658"/>
      <c r="EB38" s="658"/>
      <c r="EC38" s="679"/>
    </row>
    <row r="39" spans="2:133" ht="11.25" customHeight="1" x14ac:dyDescent="0.15">
      <c r="B39" s="634" t="s">
        <v>337</v>
      </c>
      <c r="C39" s="635"/>
      <c r="D39" s="635"/>
      <c r="E39" s="635"/>
      <c r="F39" s="635"/>
      <c r="G39" s="635"/>
      <c r="H39" s="635"/>
      <c r="I39" s="635"/>
      <c r="J39" s="635"/>
      <c r="K39" s="635"/>
      <c r="L39" s="635"/>
      <c r="M39" s="635"/>
      <c r="N39" s="635"/>
      <c r="O39" s="635"/>
      <c r="P39" s="635"/>
      <c r="Q39" s="636"/>
      <c r="R39" s="637">
        <v>377300</v>
      </c>
      <c r="S39" s="638"/>
      <c r="T39" s="638"/>
      <c r="U39" s="638"/>
      <c r="V39" s="638"/>
      <c r="W39" s="638"/>
      <c r="X39" s="638"/>
      <c r="Y39" s="639"/>
      <c r="Z39" s="670">
        <v>5.5</v>
      </c>
      <c r="AA39" s="670"/>
      <c r="AB39" s="670"/>
      <c r="AC39" s="670"/>
      <c r="AD39" s="671" t="s">
        <v>232</v>
      </c>
      <c r="AE39" s="671"/>
      <c r="AF39" s="671"/>
      <c r="AG39" s="671"/>
      <c r="AH39" s="671"/>
      <c r="AI39" s="671"/>
      <c r="AJ39" s="671"/>
      <c r="AK39" s="671"/>
      <c r="AL39" s="640" t="s">
        <v>136</v>
      </c>
      <c r="AM39" s="641"/>
      <c r="AN39" s="641"/>
      <c r="AO39" s="672"/>
      <c r="AQ39" s="680" t="s">
        <v>338</v>
      </c>
      <c r="AR39" s="681"/>
      <c r="AS39" s="681"/>
      <c r="AT39" s="681"/>
      <c r="AU39" s="681"/>
      <c r="AV39" s="681"/>
      <c r="AW39" s="681"/>
      <c r="AX39" s="681"/>
      <c r="AY39" s="682"/>
      <c r="AZ39" s="637">
        <v>32877</v>
      </c>
      <c r="BA39" s="638"/>
      <c r="BB39" s="638"/>
      <c r="BC39" s="638"/>
      <c r="BD39" s="656"/>
      <c r="BE39" s="656"/>
      <c r="BF39" s="683"/>
      <c r="BG39" s="676" t="s">
        <v>339</v>
      </c>
      <c r="BH39" s="677"/>
      <c r="BI39" s="677"/>
      <c r="BJ39" s="677"/>
      <c r="BK39" s="677"/>
      <c r="BL39" s="677"/>
      <c r="BM39" s="677"/>
      <c r="BN39" s="677"/>
      <c r="BO39" s="677"/>
      <c r="BP39" s="677"/>
      <c r="BQ39" s="677"/>
      <c r="BR39" s="677"/>
      <c r="BS39" s="677"/>
      <c r="BT39" s="677"/>
      <c r="BU39" s="678"/>
      <c r="BV39" s="637">
        <v>3404</v>
      </c>
      <c r="BW39" s="638"/>
      <c r="BX39" s="638"/>
      <c r="BY39" s="638"/>
      <c r="BZ39" s="638"/>
      <c r="CA39" s="638"/>
      <c r="CB39" s="684"/>
      <c r="CD39" s="676" t="s">
        <v>340</v>
      </c>
      <c r="CE39" s="677"/>
      <c r="CF39" s="677"/>
      <c r="CG39" s="677"/>
      <c r="CH39" s="677"/>
      <c r="CI39" s="677"/>
      <c r="CJ39" s="677"/>
      <c r="CK39" s="677"/>
      <c r="CL39" s="677"/>
      <c r="CM39" s="677"/>
      <c r="CN39" s="677"/>
      <c r="CO39" s="677"/>
      <c r="CP39" s="677"/>
      <c r="CQ39" s="678"/>
      <c r="CR39" s="637">
        <v>391745</v>
      </c>
      <c r="CS39" s="656"/>
      <c r="CT39" s="656"/>
      <c r="CU39" s="656"/>
      <c r="CV39" s="656"/>
      <c r="CW39" s="656"/>
      <c r="CX39" s="656"/>
      <c r="CY39" s="657"/>
      <c r="CZ39" s="640">
        <v>6</v>
      </c>
      <c r="DA39" s="658"/>
      <c r="DB39" s="658"/>
      <c r="DC39" s="659"/>
      <c r="DD39" s="643">
        <v>292683</v>
      </c>
      <c r="DE39" s="656"/>
      <c r="DF39" s="656"/>
      <c r="DG39" s="656"/>
      <c r="DH39" s="656"/>
      <c r="DI39" s="656"/>
      <c r="DJ39" s="656"/>
      <c r="DK39" s="657"/>
      <c r="DL39" s="643" t="s">
        <v>136</v>
      </c>
      <c r="DM39" s="656"/>
      <c r="DN39" s="656"/>
      <c r="DO39" s="656"/>
      <c r="DP39" s="656"/>
      <c r="DQ39" s="656"/>
      <c r="DR39" s="656"/>
      <c r="DS39" s="656"/>
      <c r="DT39" s="656"/>
      <c r="DU39" s="656"/>
      <c r="DV39" s="657"/>
      <c r="DW39" s="640" t="s">
        <v>232</v>
      </c>
      <c r="DX39" s="658"/>
      <c r="DY39" s="658"/>
      <c r="DZ39" s="658"/>
      <c r="EA39" s="658"/>
      <c r="EB39" s="658"/>
      <c r="EC39" s="679"/>
    </row>
    <row r="40" spans="2:133" ht="11.25" customHeight="1" x14ac:dyDescent="0.15">
      <c r="B40" s="634" t="s">
        <v>341</v>
      </c>
      <c r="C40" s="635"/>
      <c r="D40" s="635"/>
      <c r="E40" s="635"/>
      <c r="F40" s="635"/>
      <c r="G40" s="635"/>
      <c r="H40" s="635"/>
      <c r="I40" s="635"/>
      <c r="J40" s="635"/>
      <c r="K40" s="635"/>
      <c r="L40" s="635"/>
      <c r="M40" s="635"/>
      <c r="N40" s="635"/>
      <c r="O40" s="635"/>
      <c r="P40" s="635"/>
      <c r="Q40" s="636"/>
      <c r="R40" s="637" t="s">
        <v>128</v>
      </c>
      <c r="S40" s="638"/>
      <c r="T40" s="638"/>
      <c r="U40" s="638"/>
      <c r="V40" s="638"/>
      <c r="W40" s="638"/>
      <c r="X40" s="638"/>
      <c r="Y40" s="639"/>
      <c r="Z40" s="670" t="s">
        <v>136</v>
      </c>
      <c r="AA40" s="670"/>
      <c r="AB40" s="670"/>
      <c r="AC40" s="670"/>
      <c r="AD40" s="671" t="s">
        <v>232</v>
      </c>
      <c r="AE40" s="671"/>
      <c r="AF40" s="671"/>
      <c r="AG40" s="671"/>
      <c r="AH40" s="671"/>
      <c r="AI40" s="671"/>
      <c r="AJ40" s="671"/>
      <c r="AK40" s="671"/>
      <c r="AL40" s="640" t="s">
        <v>232</v>
      </c>
      <c r="AM40" s="641"/>
      <c r="AN40" s="641"/>
      <c r="AO40" s="672"/>
      <c r="AQ40" s="680" t="s">
        <v>342</v>
      </c>
      <c r="AR40" s="681"/>
      <c r="AS40" s="681"/>
      <c r="AT40" s="681"/>
      <c r="AU40" s="681"/>
      <c r="AV40" s="681"/>
      <c r="AW40" s="681"/>
      <c r="AX40" s="681"/>
      <c r="AY40" s="682"/>
      <c r="AZ40" s="637" t="s">
        <v>136</v>
      </c>
      <c r="BA40" s="638"/>
      <c r="BB40" s="638"/>
      <c r="BC40" s="638"/>
      <c r="BD40" s="656"/>
      <c r="BE40" s="656"/>
      <c r="BF40" s="683"/>
      <c r="BG40" s="685" t="s">
        <v>343</v>
      </c>
      <c r="BH40" s="686"/>
      <c r="BI40" s="686"/>
      <c r="BJ40" s="686"/>
      <c r="BK40" s="686"/>
      <c r="BL40" s="231"/>
      <c r="BM40" s="677" t="s">
        <v>344</v>
      </c>
      <c r="BN40" s="677"/>
      <c r="BO40" s="677"/>
      <c r="BP40" s="677"/>
      <c r="BQ40" s="677"/>
      <c r="BR40" s="677"/>
      <c r="BS40" s="677"/>
      <c r="BT40" s="677"/>
      <c r="BU40" s="678"/>
      <c r="BV40" s="637">
        <v>98</v>
      </c>
      <c r="BW40" s="638"/>
      <c r="BX40" s="638"/>
      <c r="BY40" s="638"/>
      <c r="BZ40" s="638"/>
      <c r="CA40" s="638"/>
      <c r="CB40" s="684"/>
      <c r="CD40" s="676" t="s">
        <v>345</v>
      </c>
      <c r="CE40" s="677"/>
      <c r="CF40" s="677"/>
      <c r="CG40" s="677"/>
      <c r="CH40" s="677"/>
      <c r="CI40" s="677"/>
      <c r="CJ40" s="677"/>
      <c r="CK40" s="677"/>
      <c r="CL40" s="677"/>
      <c r="CM40" s="677"/>
      <c r="CN40" s="677"/>
      <c r="CO40" s="677"/>
      <c r="CP40" s="677"/>
      <c r="CQ40" s="678"/>
      <c r="CR40" s="637" t="s">
        <v>232</v>
      </c>
      <c r="CS40" s="638"/>
      <c r="CT40" s="638"/>
      <c r="CU40" s="638"/>
      <c r="CV40" s="638"/>
      <c r="CW40" s="638"/>
      <c r="CX40" s="638"/>
      <c r="CY40" s="639"/>
      <c r="CZ40" s="640" t="s">
        <v>136</v>
      </c>
      <c r="DA40" s="658"/>
      <c r="DB40" s="658"/>
      <c r="DC40" s="659"/>
      <c r="DD40" s="643" t="s">
        <v>232</v>
      </c>
      <c r="DE40" s="638"/>
      <c r="DF40" s="638"/>
      <c r="DG40" s="638"/>
      <c r="DH40" s="638"/>
      <c r="DI40" s="638"/>
      <c r="DJ40" s="638"/>
      <c r="DK40" s="639"/>
      <c r="DL40" s="643" t="s">
        <v>232</v>
      </c>
      <c r="DM40" s="638"/>
      <c r="DN40" s="638"/>
      <c r="DO40" s="638"/>
      <c r="DP40" s="638"/>
      <c r="DQ40" s="638"/>
      <c r="DR40" s="638"/>
      <c r="DS40" s="638"/>
      <c r="DT40" s="638"/>
      <c r="DU40" s="638"/>
      <c r="DV40" s="639"/>
      <c r="DW40" s="640" t="s">
        <v>232</v>
      </c>
      <c r="DX40" s="658"/>
      <c r="DY40" s="658"/>
      <c r="DZ40" s="658"/>
      <c r="EA40" s="658"/>
      <c r="EB40" s="658"/>
      <c r="EC40" s="679"/>
    </row>
    <row r="41" spans="2:133" ht="11.25" customHeight="1" x14ac:dyDescent="0.15">
      <c r="B41" s="634" t="s">
        <v>346</v>
      </c>
      <c r="C41" s="635"/>
      <c r="D41" s="635"/>
      <c r="E41" s="635"/>
      <c r="F41" s="635"/>
      <c r="G41" s="635"/>
      <c r="H41" s="635"/>
      <c r="I41" s="635"/>
      <c r="J41" s="635"/>
      <c r="K41" s="635"/>
      <c r="L41" s="635"/>
      <c r="M41" s="635"/>
      <c r="N41" s="635"/>
      <c r="O41" s="635"/>
      <c r="P41" s="635"/>
      <c r="Q41" s="636"/>
      <c r="R41" s="637" t="s">
        <v>232</v>
      </c>
      <c r="S41" s="638"/>
      <c r="T41" s="638"/>
      <c r="U41" s="638"/>
      <c r="V41" s="638"/>
      <c r="W41" s="638"/>
      <c r="X41" s="638"/>
      <c r="Y41" s="639"/>
      <c r="Z41" s="670" t="s">
        <v>128</v>
      </c>
      <c r="AA41" s="670"/>
      <c r="AB41" s="670"/>
      <c r="AC41" s="670"/>
      <c r="AD41" s="671" t="s">
        <v>232</v>
      </c>
      <c r="AE41" s="671"/>
      <c r="AF41" s="671"/>
      <c r="AG41" s="671"/>
      <c r="AH41" s="671"/>
      <c r="AI41" s="671"/>
      <c r="AJ41" s="671"/>
      <c r="AK41" s="671"/>
      <c r="AL41" s="640" t="s">
        <v>128</v>
      </c>
      <c r="AM41" s="641"/>
      <c r="AN41" s="641"/>
      <c r="AO41" s="672"/>
      <c r="AQ41" s="680" t="s">
        <v>347</v>
      </c>
      <c r="AR41" s="681"/>
      <c r="AS41" s="681"/>
      <c r="AT41" s="681"/>
      <c r="AU41" s="681"/>
      <c r="AV41" s="681"/>
      <c r="AW41" s="681"/>
      <c r="AX41" s="681"/>
      <c r="AY41" s="682"/>
      <c r="AZ41" s="637">
        <v>119574</v>
      </c>
      <c r="BA41" s="638"/>
      <c r="BB41" s="638"/>
      <c r="BC41" s="638"/>
      <c r="BD41" s="656"/>
      <c r="BE41" s="656"/>
      <c r="BF41" s="683"/>
      <c r="BG41" s="685"/>
      <c r="BH41" s="686"/>
      <c r="BI41" s="686"/>
      <c r="BJ41" s="686"/>
      <c r="BK41" s="686"/>
      <c r="BL41" s="231"/>
      <c r="BM41" s="677" t="s">
        <v>348</v>
      </c>
      <c r="BN41" s="677"/>
      <c r="BO41" s="677"/>
      <c r="BP41" s="677"/>
      <c r="BQ41" s="677"/>
      <c r="BR41" s="677"/>
      <c r="BS41" s="677"/>
      <c r="BT41" s="677"/>
      <c r="BU41" s="678"/>
      <c r="BV41" s="637">
        <v>2</v>
      </c>
      <c r="BW41" s="638"/>
      <c r="BX41" s="638"/>
      <c r="BY41" s="638"/>
      <c r="BZ41" s="638"/>
      <c r="CA41" s="638"/>
      <c r="CB41" s="684"/>
      <c r="CD41" s="676" t="s">
        <v>349</v>
      </c>
      <c r="CE41" s="677"/>
      <c r="CF41" s="677"/>
      <c r="CG41" s="677"/>
      <c r="CH41" s="677"/>
      <c r="CI41" s="677"/>
      <c r="CJ41" s="677"/>
      <c r="CK41" s="677"/>
      <c r="CL41" s="677"/>
      <c r="CM41" s="677"/>
      <c r="CN41" s="677"/>
      <c r="CO41" s="677"/>
      <c r="CP41" s="677"/>
      <c r="CQ41" s="678"/>
      <c r="CR41" s="637" t="s">
        <v>128</v>
      </c>
      <c r="CS41" s="656"/>
      <c r="CT41" s="656"/>
      <c r="CU41" s="656"/>
      <c r="CV41" s="656"/>
      <c r="CW41" s="656"/>
      <c r="CX41" s="656"/>
      <c r="CY41" s="657"/>
      <c r="CZ41" s="640" t="s">
        <v>232</v>
      </c>
      <c r="DA41" s="658"/>
      <c r="DB41" s="658"/>
      <c r="DC41" s="659"/>
      <c r="DD41" s="643" t="s">
        <v>136</v>
      </c>
      <c r="DE41" s="656"/>
      <c r="DF41" s="656"/>
      <c r="DG41" s="656"/>
      <c r="DH41" s="656"/>
      <c r="DI41" s="656"/>
      <c r="DJ41" s="656"/>
      <c r="DK41" s="657"/>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34" t="s">
        <v>350</v>
      </c>
      <c r="C42" s="635"/>
      <c r="D42" s="635"/>
      <c r="E42" s="635"/>
      <c r="F42" s="635"/>
      <c r="G42" s="635"/>
      <c r="H42" s="635"/>
      <c r="I42" s="635"/>
      <c r="J42" s="635"/>
      <c r="K42" s="635"/>
      <c r="L42" s="635"/>
      <c r="M42" s="635"/>
      <c r="N42" s="635"/>
      <c r="O42" s="635"/>
      <c r="P42" s="635"/>
      <c r="Q42" s="636"/>
      <c r="R42" s="637">
        <v>135000</v>
      </c>
      <c r="S42" s="638"/>
      <c r="T42" s="638"/>
      <c r="U42" s="638"/>
      <c r="V42" s="638"/>
      <c r="W42" s="638"/>
      <c r="X42" s="638"/>
      <c r="Y42" s="639"/>
      <c r="Z42" s="670">
        <v>2</v>
      </c>
      <c r="AA42" s="670"/>
      <c r="AB42" s="670"/>
      <c r="AC42" s="670"/>
      <c r="AD42" s="671" t="s">
        <v>128</v>
      </c>
      <c r="AE42" s="671"/>
      <c r="AF42" s="671"/>
      <c r="AG42" s="671"/>
      <c r="AH42" s="671"/>
      <c r="AI42" s="671"/>
      <c r="AJ42" s="671"/>
      <c r="AK42" s="671"/>
      <c r="AL42" s="640" t="s">
        <v>136</v>
      </c>
      <c r="AM42" s="641"/>
      <c r="AN42" s="641"/>
      <c r="AO42" s="672"/>
      <c r="AQ42" s="673" t="s">
        <v>351</v>
      </c>
      <c r="AR42" s="674"/>
      <c r="AS42" s="674"/>
      <c r="AT42" s="674"/>
      <c r="AU42" s="674"/>
      <c r="AV42" s="674"/>
      <c r="AW42" s="674"/>
      <c r="AX42" s="674"/>
      <c r="AY42" s="675"/>
      <c r="AZ42" s="621">
        <v>362604</v>
      </c>
      <c r="BA42" s="660"/>
      <c r="BB42" s="660"/>
      <c r="BC42" s="660"/>
      <c r="BD42" s="622"/>
      <c r="BE42" s="622"/>
      <c r="BF42" s="666"/>
      <c r="BG42" s="687"/>
      <c r="BH42" s="688"/>
      <c r="BI42" s="688"/>
      <c r="BJ42" s="688"/>
      <c r="BK42" s="688"/>
      <c r="BL42" s="232"/>
      <c r="BM42" s="667" t="s">
        <v>352</v>
      </c>
      <c r="BN42" s="667"/>
      <c r="BO42" s="667"/>
      <c r="BP42" s="667"/>
      <c r="BQ42" s="667"/>
      <c r="BR42" s="667"/>
      <c r="BS42" s="667"/>
      <c r="BT42" s="667"/>
      <c r="BU42" s="668"/>
      <c r="BV42" s="621">
        <v>282</v>
      </c>
      <c r="BW42" s="660"/>
      <c r="BX42" s="660"/>
      <c r="BY42" s="660"/>
      <c r="BZ42" s="660"/>
      <c r="CA42" s="660"/>
      <c r="CB42" s="669"/>
      <c r="CD42" s="634" t="s">
        <v>353</v>
      </c>
      <c r="CE42" s="635"/>
      <c r="CF42" s="635"/>
      <c r="CG42" s="635"/>
      <c r="CH42" s="635"/>
      <c r="CI42" s="635"/>
      <c r="CJ42" s="635"/>
      <c r="CK42" s="635"/>
      <c r="CL42" s="635"/>
      <c r="CM42" s="635"/>
      <c r="CN42" s="635"/>
      <c r="CO42" s="635"/>
      <c r="CP42" s="635"/>
      <c r="CQ42" s="636"/>
      <c r="CR42" s="637">
        <v>677843</v>
      </c>
      <c r="CS42" s="638"/>
      <c r="CT42" s="638"/>
      <c r="CU42" s="638"/>
      <c r="CV42" s="638"/>
      <c r="CW42" s="638"/>
      <c r="CX42" s="638"/>
      <c r="CY42" s="639"/>
      <c r="CZ42" s="640">
        <v>10.3</v>
      </c>
      <c r="DA42" s="641"/>
      <c r="DB42" s="641"/>
      <c r="DC42" s="642"/>
      <c r="DD42" s="643">
        <v>99876</v>
      </c>
      <c r="DE42" s="638"/>
      <c r="DF42" s="638"/>
      <c r="DG42" s="638"/>
      <c r="DH42" s="638"/>
      <c r="DI42" s="638"/>
      <c r="DJ42" s="638"/>
      <c r="DK42" s="639"/>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18" t="s">
        <v>354</v>
      </c>
      <c r="C43" s="619"/>
      <c r="D43" s="619"/>
      <c r="E43" s="619"/>
      <c r="F43" s="619"/>
      <c r="G43" s="619"/>
      <c r="H43" s="619"/>
      <c r="I43" s="619"/>
      <c r="J43" s="619"/>
      <c r="K43" s="619"/>
      <c r="L43" s="619"/>
      <c r="M43" s="619"/>
      <c r="N43" s="619"/>
      <c r="O43" s="619"/>
      <c r="P43" s="619"/>
      <c r="Q43" s="620"/>
      <c r="R43" s="621">
        <v>6881517</v>
      </c>
      <c r="S43" s="660"/>
      <c r="T43" s="660"/>
      <c r="U43" s="660"/>
      <c r="V43" s="660"/>
      <c r="W43" s="660"/>
      <c r="X43" s="660"/>
      <c r="Y43" s="661"/>
      <c r="Z43" s="662">
        <v>100</v>
      </c>
      <c r="AA43" s="662"/>
      <c r="AB43" s="662"/>
      <c r="AC43" s="662"/>
      <c r="AD43" s="663">
        <v>2965291</v>
      </c>
      <c r="AE43" s="663"/>
      <c r="AF43" s="663"/>
      <c r="AG43" s="663"/>
      <c r="AH43" s="663"/>
      <c r="AI43" s="663"/>
      <c r="AJ43" s="663"/>
      <c r="AK43" s="663"/>
      <c r="AL43" s="624">
        <v>100</v>
      </c>
      <c r="AM43" s="664"/>
      <c r="AN43" s="664"/>
      <c r="AO43" s="665"/>
      <c r="BV43" s="233"/>
      <c r="BW43" s="233"/>
      <c r="BX43" s="233"/>
      <c r="BY43" s="233"/>
      <c r="BZ43" s="233"/>
      <c r="CA43" s="233"/>
      <c r="CB43" s="233"/>
      <c r="CD43" s="634" t="s">
        <v>355</v>
      </c>
      <c r="CE43" s="635"/>
      <c r="CF43" s="635"/>
      <c r="CG43" s="635"/>
      <c r="CH43" s="635"/>
      <c r="CI43" s="635"/>
      <c r="CJ43" s="635"/>
      <c r="CK43" s="635"/>
      <c r="CL43" s="635"/>
      <c r="CM43" s="635"/>
      <c r="CN43" s="635"/>
      <c r="CO43" s="635"/>
      <c r="CP43" s="635"/>
      <c r="CQ43" s="636"/>
      <c r="CR43" s="637">
        <v>14695</v>
      </c>
      <c r="CS43" s="656"/>
      <c r="CT43" s="656"/>
      <c r="CU43" s="656"/>
      <c r="CV43" s="656"/>
      <c r="CW43" s="656"/>
      <c r="CX43" s="656"/>
      <c r="CY43" s="657"/>
      <c r="CZ43" s="640">
        <v>0.2</v>
      </c>
      <c r="DA43" s="658"/>
      <c r="DB43" s="658"/>
      <c r="DC43" s="659"/>
      <c r="DD43" s="643">
        <v>14695</v>
      </c>
      <c r="DE43" s="656"/>
      <c r="DF43" s="656"/>
      <c r="DG43" s="656"/>
      <c r="DH43" s="656"/>
      <c r="DI43" s="656"/>
      <c r="DJ43" s="656"/>
      <c r="DK43" s="657"/>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CD44" s="650" t="s">
        <v>303</v>
      </c>
      <c r="CE44" s="651"/>
      <c r="CF44" s="634" t="s">
        <v>356</v>
      </c>
      <c r="CG44" s="635"/>
      <c r="CH44" s="635"/>
      <c r="CI44" s="635"/>
      <c r="CJ44" s="635"/>
      <c r="CK44" s="635"/>
      <c r="CL44" s="635"/>
      <c r="CM44" s="635"/>
      <c r="CN44" s="635"/>
      <c r="CO44" s="635"/>
      <c r="CP44" s="635"/>
      <c r="CQ44" s="636"/>
      <c r="CR44" s="637">
        <v>666869</v>
      </c>
      <c r="CS44" s="638"/>
      <c r="CT44" s="638"/>
      <c r="CU44" s="638"/>
      <c r="CV44" s="638"/>
      <c r="CW44" s="638"/>
      <c r="CX44" s="638"/>
      <c r="CY44" s="639"/>
      <c r="CZ44" s="640">
        <v>10.199999999999999</v>
      </c>
      <c r="DA44" s="641"/>
      <c r="DB44" s="641"/>
      <c r="DC44" s="642"/>
      <c r="DD44" s="643">
        <v>99876</v>
      </c>
      <c r="DE44" s="638"/>
      <c r="DF44" s="638"/>
      <c r="DG44" s="638"/>
      <c r="DH44" s="638"/>
      <c r="DI44" s="638"/>
      <c r="DJ44" s="638"/>
      <c r="DK44" s="639"/>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35" t="s">
        <v>357</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CD45" s="652"/>
      <c r="CE45" s="653"/>
      <c r="CF45" s="634" t="s">
        <v>358</v>
      </c>
      <c r="CG45" s="635"/>
      <c r="CH45" s="635"/>
      <c r="CI45" s="635"/>
      <c r="CJ45" s="635"/>
      <c r="CK45" s="635"/>
      <c r="CL45" s="635"/>
      <c r="CM45" s="635"/>
      <c r="CN45" s="635"/>
      <c r="CO45" s="635"/>
      <c r="CP45" s="635"/>
      <c r="CQ45" s="636"/>
      <c r="CR45" s="637">
        <v>180043</v>
      </c>
      <c r="CS45" s="656"/>
      <c r="CT45" s="656"/>
      <c r="CU45" s="656"/>
      <c r="CV45" s="656"/>
      <c r="CW45" s="656"/>
      <c r="CX45" s="656"/>
      <c r="CY45" s="657"/>
      <c r="CZ45" s="640">
        <v>2.7</v>
      </c>
      <c r="DA45" s="658"/>
      <c r="DB45" s="658"/>
      <c r="DC45" s="659"/>
      <c r="DD45" s="643">
        <v>1608</v>
      </c>
      <c r="DE45" s="656"/>
      <c r="DF45" s="656"/>
      <c r="DG45" s="656"/>
      <c r="DH45" s="656"/>
      <c r="DI45" s="656"/>
      <c r="DJ45" s="656"/>
      <c r="DK45" s="657"/>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36" t="s">
        <v>359</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52"/>
      <c r="CE46" s="653"/>
      <c r="CF46" s="634" t="s">
        <v>360</v>
      </c>
      <c r="CG46" s="635"/>
      <c r="CH46" s="635"/>
      <c r="CI46" s="635"/>
      <c r="CJ46" s="635"/>
      <c r="CK46" s="635"/>
      <c r="CL46" s="635"/>
      <c r="CM46" s="635"/>
      <c r="CN46" s="635"/>
      <c r="CO46" s="635"/>
      <c r="CP46" s="635"/>
      <c r="CQ46" s="636"/>
      <c r="CR46" s="637">
        <v>480203</v>
      </c>
      <c r="CS46" s="638"/>
      <c r="CT46" s="638"/>
      <c r="CU46" s="638"/>
      <c r="CV46" s="638"/>
      <c r="CW46" s="638"/>
      <c r="CX46" s="638"/>
      <c r="CY46" s="639"/>
      <c r="CZ46" s="640">
        <v>7.3</v>
      </c>
      <c r="DA46" s="641"/>
      <c r="DB46" s="641"/>
      <c r="DC46" s="642"/>
      <c r="DD46" s="643">
        <v>94056</v>
      </c>
      <c r="DE46" s="638"/>
      <c r="DF46" s="638"/>
      <c r="DG46" s="638"/>
      <c r="DH46" s="638"/>
      <c r="DI46" s="638"/>
      <c r="DJ46" s="638"/>
      <c r="DK46" s="639"/>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237" t="s">
        <v>361</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CD47" s="652"/>
      <c r="CE47" s="653"/>
      <c r="CF47" s="634" t="s">
        <v>362</v>
      </c>
      <c r="CG47" s="635"/>
      <c r="CH47" s="635"/>
      <c r="CI47" s="635"/>
      <c r="CJ47" s="635"/>
      <c r="CK47" s="635"/>
      <c r="CL47" s="635"/>
      <c r="CM47" s="635"/>
      <c r="CN47" s="635"/>
      <c r="CO47" s="635"/>
      <c r="CP47" s="635"/>
      <c r="CQ47" s="636"/>
      <c r="CR47" s="637">
        <v>10974</v>
      </c>
      <c r="CS47" s="656"/>
      <c r="CT47" s="656"/>
      <c r="CU47" s="656"/>
      <c r="CV47" s="656"/>
      <c r="CW47" s="656"/>
      <c r="CX47" s="656"/>
      <c r="CY47" s="657"/>
      <c r="CZ47" s="640">
        <v>0.2</v>
      </c>
      <c r="DA47" s="658"/>
      <c r="DB47" s="658"/>
      <c r="DC47" s="659"/>
      <c r="DD47" s="643" t="s">
        <v>232</v>
      </c>
      <c r="DE47" s="656"/>
      <c r="DF47" s="656"/>
      <c r="DG47" s="656"/>
      <c r="DH47" s="656"/>
      <c r="DI47" s="656"/>
      <c r="DJ47" s="656"/>
      <c r="DK47" s="657"/>
      <c r="DL47" s="644"/>
      <c r="DM47" s="645"/>
      <c r="DN47" s="645"/>
      <c r="DO47" s="645"/>
      <c r="DP47" s="645"/>
      <c r="DQ47" s="645"/>
      <c r="DR47" s="645"/>
      <c r="DS47" s="645"/>
      <c r="DT47" s="645"/>
      <c r="DU47" s="645"/>
      <c r="DV47" s="646"/>
      <c r="DW47" s="647"/>
      <c r="DX47" s="648"/>
      <c r="DY47" s="648"/>
      <c r="DZ47" s="648"/>
      <c r="EA47" s="648"/>
      <c r="EB47" s="648"/>
      <c r="EC47" s="649"/>
    </row>
    <row r="48" spans="2:133" x14ac:dyDescent="0.15">
      <c r="B48" s="236"/>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CD48" s="654"/>
      <c r="CE48" s="655"/>
      <c r="CF48" s="634" t="s">
        <v>363</v>
      </c>
      <c r="CG48" s="635"/>
      <c r="CH48" s="635"/>
      <c r="CI48" s="635"/>
      <c r="CJ48" s="635"/>
      <c r="CK48" s="635"/>
      <c r="CL48" s="635"/>
      <c r="CM48" s="635"/>
      <c r="CN48" s="635"/>
      <c r="CO48" s="635"/>
      <c r="CP48" s="635"/>
      <c r="CQ48" s="636"/>
      <c r="CR48" s="637" t="s">
        <v>128</v>
      </c>
      <c r="CS48" s="638"/>
      <c r="CT48" s="638"/>
      <c r="CU48" s="638"/>
      <c r="CV48" s="638"/>
      <c r="CW48" s="638"/>
      <c r="CX48" s="638"/>
      <c r="CY48" s="639"/>
      <c r="CZ48" s="640" t="s">
        <v>232</v>
      </c>
      <c r="DA48" s="641"/>
      <c r="DB48" s="641"/>
      <c r="DC48" s="642"/>
      <c r="DD48" s="643" t="s">
        <v>136</v>
      </c>
      <c r="DE48" s="638"/>
      <c r="DF48" s="638"/>
      <c r="DG48" s="638"/>
      <c r="DH48" s="638"/>
      <c r="DI48" s="638"/>
      <c r="DJ48" s="638"/>
      <c r="DK48" s="639"/>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237"/>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CD49" s="618" t="s">
        <v>364</v>
      </c>
      <c r="CE49" s="619"/>
      <c r="CF49" s="619"/>
      <c r="CG49" s="619"/>
      <c r="CH49" s="619"/>
      <c r="CI49" s="619"/>
      <c r="CJ49" s="619"/>
      <c r="CK49" s="619"/>
      <c r="CL49" s="619"/>
      <c r="CM49" s="619"/>
      <c r="CN49" s="619"/>
      <c r="CO49" s="619"/>
      <c r="CP49" s="619"/>
      <c r="CQ49" s="620"/>
      <c r="CR49" s="621">
        <v>6557225</v>
      </c>
      <c r="CS49" s="622"/>
      <c r="CT49" s="622"/>
      <c r="CU49" s="622"/>
      <c r="CV49" s="622"/>
      <c r="CW49" s="622"/>
      <c r="CX49" s="622"/>
      <c r="CY49" s="623"/>
      <c r="CZ49" s="624">
        <v>100</v>
      </c>
      <c r="DA49" s="625"/>
      <c r="DB49" s="625"/>
      <c r="DC49" s="626"/>
      <c r="DD49" s="627">
        <v>3641109</v>
      </c>
      <c r="DE49" s="622"/>
      <c r="DF49" s="622"/>
      <c r="DG49" s="622"/>
      <c r="DH49" s="622"/>
      <c r="DI49" s="622"/>
      <c r="DJ49" s="622"/>
      <c r="DK49" s="623"/>
      <c r="DL49" s="628"/>
      <c r="DM49" s="629"/>
      <c r="DN49" s="629"/>
      <c r="DO49" s="629"/>
      <c r="DP49" s="629"/>
      <c r="DQ49" s="629"/>
      <c r="DR49" s="629"/>
      <c r="DS49" s="629"/>
      <c r="DT49" s="629"/>
      <c r="DU49" s="629"/>
      <c r="DV49" s="630"/>
      <c r="DW49" s="631"/>
      <c r="DX49" s="632"/>
      <c r="DY49" s="632"/>
      <c r="DZ49" s="632"/>
      <c r="EA49" s="632"/>
      <c r="EB49" s="632"/>
      <c r="EC49" s="633"/>
    </row>
  </sheetData>
  <sheetProtection algorithmName="SHA-512" hashValue="JuErI3E/Itct4PDnpDbXxa/g1Bt2zQgo+VLplGtxzC71LRz9McWPWYYB73wEavrJ61FbJam/MhWChtGOWPpZiQ==" saltValue="OGxic1Dh4UAfGGCEhP1h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62" t="s">
        <v>366</v>
      </c>
      <c r="DK2" s="1163"/>
      <c r="DL2" s="1163"/>
      <c r="DM2" s="1163"/>
      <c r="DN2" s="1163"/>
      <c r="DO2" s="1164"/>
      <c r="DP2" s="246"/>
      <c r="DQ2" s="1162" t="s">
        <v>367</v>
      </c>
      <c r="DR2" s="1163"/>
      <c r="DS2" s="1163"/>
      <c r="DT2" s="1163"/>
      <c r="DU2" s="1163"/>
      <c r="DV2" s="1163"/>
      <c r="DW2" s="1163"/>
      <c r="DX2" s="1163"/>
      <c r="DY2" s="1163"/>
      <c r="DZ2" s="1164"/>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15" t="s">
        <v>368</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49"/>
      <c r="BA4" s="249"/>
      <c r="BB4" s="249"/>
      <c r="BC4" s="249"/>
      <c r="BD4" s="249"/>
      <c r="BE4" s="250"/>
      <c r="BF4" s="250"/>
      <c r="BG4" s="250"/>
      <c r="BH4" s="250"/>
      <c r="BI4" s="250"/>
      <c r="BJ4" s="250"/>
      <c r="BK4" s="250"/>
      <c r="BL4" s="250"/>
      <c r="BM4" s="250"/>
      <c r="BN4" s="250"/>
      <c r="BO4" s="250"/>
      <c r="BP4" s="250"/>
      <c r="BQ4" s="249" t="s">
        <v>369</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47" t="s">
        <v>370</v>
      </c>
      <c r="B5" s="1048"/>
      <c r="C5" s="1048"/>
      <c r="D5" s="1048"/>
      <c r="E5" s="1048"/>
      <c r="F5" s="1048"/>
      <c r="G5" s="1048"/>
      <c r="H5" s="1048"/>
      <c r="I5" s="1048"/>
      <c r="J5" s="1048"/>
      <c r="K5" s="1048"/>
      <c r="L5" s="1048"/>
      <c r="M5" s="1048"/>
      <c r="N5" s="1048"/>
      <c r="O5" s="1048"/>
      <c r="P5" s="1049"/>
      <c r="Q5" s="1053" t="s">
        <v>371</v>
      </c>
      <c r="R5" s="1054"/>
      <c r="S5" s="1054"/>
      <c r="T5" s="1054"/>
      <c r="U5" s="1055"/>
      <c r="V5" s="1053" t="s">
        <v>372</v>
      </c>
      <c r="W5" s="1054"/>
      <c r="X5" s="1054"/>
      <c r="Y5" s="1054"/>
      <c r="Z5" s="1055"/>
      <c r="AA5" s="1053" t="s">
        <v>373</v>
      </c>
      <c r="AB5" s="1054"/>
      <c r="AC5" s="1054"/>
      <c r="AD5" s="1054"/>
      <c r="AE5" s="1054"/>
      <c r="AF5" s="1165" t="s">
        <v>374</v>
      </c>
      <c r="AG5" s="1054"/>
      <c r="AH5" s="1054"/>
      <c r="AI5" s="1054"/>
      <c r="AJ5" s="1069"/>
      <c r="AK5" s="1054" t="s">
        <v>375</v>
      </c>
      <c r="AL5" s="1054"/>
      <c r="AM5" s="1054"/>
      <c r="AN5" s="1054"/>
      <c r="AO5" s="1055"/>
      <c r="AP5" s="1053" t="s">
        <v>376</v>
      </c>
      <c r="AQ5" s="1054"/>
      <c r="AR5" s="1054"/>
      <c r="AS5" s="1054"/>
      <c r="AT5" s="1055"/>
      <c r="AU5" s="1053" t="s">
        <v>377</v>
      </c>
      <c r="AV5" s="1054"/>
      <c r="AW5" s="1054"/>
      <c r="AX5" s="1054"/>
      <c r="AY5" s="1069"/>
      <c r="AZ5" s="253"/>
      <c r="BA5" s="253"/>
      <c r="BB5" s="253"/>
      <c r="BC5" s="253"/>
      <c r="BD5" s="253"/>
      <c r="BE5" s="254"/>
      <c r="BF5" s="254"/>
      <c r="BG5" s="254"/>
      <c r="BH5" s="254"/>
      <c r="BI5" s="254"/>
      <c r="BJ5" s="254"/>
      <c r="BK5" s="254"/>
      <c r="BL5" s="254"/>
      <c r="BM5" s="254"/>
      <c r="BN5" s="254"/>
      <c r="BO5" s="254"/>
      <c r="BP5" s="254"/>
      <c r="BQ5" s="1047" t="s">
        <v>378</v>
      </c>
      <c r="BR5" s="1048"/>
      <c r="BS5" s="1048"/>
      <c r="BT5" s="1048"/>
      <c r="BU5" s="1048"/>
      <c r="BV5" s="1048"/>
      <c r="BW5" s="1048"/>
      <c r="BX5" s="1048"/>
      <c r="BY5" s="1048"/>
      <c r="BZ5" s="1048"/>
      <c r="CA5" s="1048"/>
      <c r="CB5" s="1048"/>
      <c r="CC5" s="1048"/>
      <c r="CD5" s="1048"/>
      <c r="CE5" s="1048"/>
      <c r="CF5" s="1048"/>
      <c r="CG5" s="1049"/>
      <c r="CH5" s="1053" t="s">
        <v>379</v>
      </c>
      <c r="CI5" s="1054"/>
      <c r="CJ5" s="1054"/>
      <c r="CK5" s="1054"/>
      <c r="CL5" s="1055"/>
      <c r="CM5" s="1053" t="s">
        <v>380</v>
      </c>
      <c r="CN5" s="1054"/>
      <c r="CO5" s="1054"/>
      <c r="CP5" s="1054"/>
      <c r="CQ5" s="1055"/>
      <c r="CR5" s="1053" t="s">
        <v>381</v>
      </c>
      <c r="CS5" s="1054"/>
      <c r="CT5" s="1054"/>
      <c r="CU5" s="1054"/>
      <c r="CV5" s="1055"/>
      <c r="CW5" s="1053" t="s">
        <v>382</v>
      </c>
      <c r="CX5" s="1054"/>
      <c r="CY5" s="1054"/>
      <c r="CZ5" s="1054"/>
      <c r="DA5" s="1055"/>
      <c r="DB5" s="1053" t="s">
        <v>383</v>
      </c>
      <c r="DC5" s="1054"/>
      <c r="DD5" s="1054"/>
      <c r="DE5" s="1054"/>
      <c r="DF5" s="1055"/>
      <c r="DG5" s="1150" t="s">
        <v>384</v>
      </c>
      <c r="DH5" s="1151"/>
      <c r="DI5" s="1151"/>
      <c r="DJ5" s="1151"/>
      <c r="DK5" s="1152"/>
      <c r="DL5" s="1150" t="s">
        <v>385</v>
      </c>
      <c r="DM5" s="1151"/>
      <c r="DN5" s="1151"/>
      <c r="DO5" s="1151"/>
      <c r="DP5" s="1152"/>
      <c r="DQ5" s="1053" t="s">
        <v>386</v>
      </c>
      <c r="DR5" s="1054"/>
      <c r="DS5" s="1054"/>
      <c r="DT5" s="1054"/>
      <c r="DU5" s="1055"/>
      <c r="DV5" s="1053" t="s">
        <v>377</v>
      </c>
      <c r="DW5" s="1054"/>
      <c r="DX5" s="1054"/>
      <c r="DY5" s="1054"/>
      <c r="DZ5" s="1069"/>
      <c r="EA5" s="251"/>
    </row>
    <row r="6" spans="1:131" s="252"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49"/>
      <c r="BA6" s="249"/>
      <c r="BB6" s="249"/>
      <c r="BC6" s="249"/>
      <c r="BD6" s="249"/>
      <c r="BE6" s="250"/>
      <c r="BF6" s="250"/>
      <c r="BG6" s="250"/>
      <c r="BH6" s="250"/>
      <c r="BI6" s="250"/>
      <c r="BJ6" s="250"/>
      <c r="BK6" s="250"/>
      <c r="BL6" s="250"/>
      <c r="BM6" s="250"/>
      <c r="BN6" s="250"/>
      <c r="BO6" s="250"/>
      <c r="BP6" s="250"/>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1"/>
    </row>
    <row r="7" spans="1:131" s="252" customFormat="1" ht="26.25" customHeight="1" thickTop="1" x14ac:dyDescent="0.15">
      <c r="A7" s="255">
        <v>1</v>
      </c>
      <c r="B7" s="1102" t="s">
        <v>387</v>
      </c>
      <c r="C7" s="1103"/>
      <c r="D7" s="1103"/>
      <c r="E7" s="1103"/>
      <c r="F7" s="1103"/>
      <c r="G7" s="1103"/>
      <c r="H7" s="1103"/>
      <c r="I7" s="1103"/>
      <c r="J7" s="1103"/>
      <c r="K7" s="1103"/>
      <c r="L7" s="1103"/>
      <c r="M7" s="1103"/>
      <c r="N7" s="1103"/>
      <c r="O7" s="1103"/>
      <c r="P7" s="1104"/>
      <c r="Q7" s="1156">
        <v>6894</v>
      </c>
      <c r="R7" s="1157"/>
      <c r="S7" s="1157"/>
      <c r="T7" s="1157"/>
      <c r="U7" s="1157"/>
      <c r="V7" s="1157">
        <v>6570</v>
      </c>
      <c r="W7" s="1157"/>
      <c r="X7" s="1157"/>
      <c r="Y7" s="1157"/>
      <c r="Z7" s="1157"/>
      <c r="AA7" s="1157">
        <v>324</v>
      </c>
      <c r="AB7" s="1157"/>
      <c r="AC7" s="1157"/>
      <c r="AD7" s="1157"/>
      <c r="AE7" s="1158"/>
      <c r="AF7" s="1159">
        <v>306</v>
      </c>
      <c r="AG7" s="1160"/>
      <c r="AH7" s="1160"/>
      <c r="AI7" s="1160"/>
      <c r="AJ7" s="1161"/>
      <c r="AK7" s="1143">
        <v>285</v>
      </c>
      <c r="AL7" s="1144"/>
      <c r="AM7" s="1144"/>
      <c r="AN7" s="1144"/>
      <c r="AO7" s="1144"/>
      <c r="AP7" s="1144">
        <v>3456</v>
      </c>
      <c r="AQ7" s="1144"/>
      <c r="AR7" s="1144"/>
      <c r="AS7" s="1144"/>
      <c r="AT7" s="1144"/>
      <c r="AU7" s="1145"/>
      <c r="AV7" s="1145"/>
      <c r="AW7" s="1145"/>
      <c r="AX7" s="1145"/>
      <c r="AY7" s="1146"/>
      <c r="AZ7" s="249"/>
      <c r="BA7" s="249"/>
      <c r="BB7" s="249"/>
      <c r="BC7" s="249"/>
      <c r="BD7" s="249"/>
      <c r="BE7" s="250"/>
      <c r="BF7" s="250"/>
      <c r="BG7" s="250"/>
      <c r="BH7" s="250"/>
      <c r="BI7" s="250"/>
      <c r="BJ7" s="250"/>
      <c r="BK7" s="250"/>
      <c r="BL7" s="250"/>
      <c r="BM7" s="250"/>
      <c r="BN7" s="250"/>
      <c r="BO7" s="250"/>
      <c r="BP7" s="250"/>
      <c r="BQ7" s="256">
        <v>1</v>
      </c>
      <c r="BR7" s="257"/>
      <c r="BS7" s="1147" t="s">
        <v>593</v>
      </c>
      <c r="BT7" s="1148"/>
      <c r="BU7" s="1148"/>
      <c r="BV7" s="1148"/>
      <c r="BW7" s="1148"/>
      <c r="BX7" s="1148"/>
      <c r="BY7" s="1148"/>
      <c r="BZ7" s="1148"/>
      <c r="CA7" s="1148"/>
      <c r="CB7" s="1148"/>
      <c r="CC7" s="1148"/>
      <c r="CD7" s="1148"/>
      <c r="CE7" s="1148"/>
      <c r="CF7" s="1148"/>
      <c r="CG7" s="1149"/>
      <c r="CH7" s="1140">
        <v>0</v>
      </c>
      <c r="CI7" s="1141"/>
      <c r="CJ7" s="1141"/>
      <c r="CK7" s="1141"/>
      <c r="CL7" s="1142"/>
      <c r="CM7" s="1140">
        <v>-1</v>
      </c>
      <c r="CN7" s="1141"/>
      <c r="CO7" s="1141"/>
      <c r="CP7" s="1141"/>
      <c r="CQ7" s="1142"/>
      <c r="CR7" s="1140">
        <v>3</v>
      </c>
      <c r="CS7" s="1141"/>
      <c r="CT7" s="1141"/>
      <c r="CU7" s="1141"/>
      <c r="CV7" s="1142"/>
      <c r="CW7" s="1140" t="s">
        <v>594</v>
      </c>
      <c r="CX7" s="1141"/>
      <c r="CY7" s="1141"/>
      <c r="CZ7" s="1141"/>
      <c r="DA7" s="1142"/>
      <c r="DB7" s="1140" t="s">
        <v>594</v>
      </c>
      <c r="DC7" s="1141"/>
      <c r="DD7" s="1141"/>
      <c r="DE7" s="1141"/>
      <c r="DF7" s="1142"/>
      <c r="DG7" s="1140" t="s">
        <v>594</v>
      </c>
      <c r="DH7" s="1141"/>
      <c r="DI7" s="1141"/>
      <c r="DJ7" s="1141"/>
      <c r="DK7" s="1142"/>
      <c r="DL7" s="1140" t="s">
        <v>594</v>
      </c>
      <c r="DM7" s="1141"/>
      <c r="DN7" s="1141"/>
      <c r="DO7" s="1141"/>
      <c r="DP7" s="1142"/>
      <c r="DQ7" s="1140" t="s">
        <v>594</v>
      </c>
      <c r="DR7" s="1141"/>
      <c r="DS7" s="1141"/>
      <c r="DT7" s="1141"/>
      <c r="DU7" s="1142"/>
      <c r="DV7" s="1167" t="s">
        <v>595</v>
      </c>
      <c r="DW7" s="1168"/>
      <c r="DX7" s="1168"/>
      <c r="DY7" s="1168"/>
      <c r="DZ7" s="1169"/>
      <c r="EA7" s="251"/>
    </row>
    <row r="8" spans="1:131" s="252" customFormat="1" ht="26.25" customHeight="1" x14ac:dyDescent="0.15">
      <c r="A8" s="258">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49"/>
      <c r="BA8" s="249"/>
      <c r="BB8" s="249"/>
      <c r="BC8" s="249"/>
      <c r="BD8" s="249"/>
      <c r="BE8" s="250"/>
      <c r="BF8" s="250"/>
      <c r="BG8" s="250"/>
      <c r="BH8" s="250"/>
      <c r="BI8" s="250"/>
      <c r="BJ8" s="250"/>
      <c r="BK8" s="250"/>
      <c r="BL8" s="250"/>
      <c r="BM8" s="250"/>
      <c r="BN8" s="250"/>
      <c r="BO8" s="250"/>
      <c r="BP8" s="250"/>
      <c r="BQ8" s="259">
        <v>2</v>
      </c>
      <c r="BR8" s="260"/>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51"/>
    </row>
    <row r="9" spans="1:131" s="252" customFormat="1" ht="26.25" customHeight="1" x14ac:dyDescent="0.15">
      <c r="A9" s="258">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49"/>
      <c r="BA9" s="249"/>
      <c r="BB9" s="249"/>
      <c r="BC9" s="249"/>
      <c r="BD9" s="249"/>
      <c r="BE9" s="250"/>
      <c r="BF9" s="250"/>
      <c r="BG9" s="250"/>
      <c r="BH9" s="250"/>
      <c r="BI9" s="250"/>
      <c r="BJ9" s="250"/>
      <c r="BK9" s="250"/>
      <c r="BL9" s="250"/>
      <c r="BM9" s="250"/>
      <c r="BN9" s="250"/>
      <c r="BO9" s="250"/>
      <c r="BP9" s="250"/>
      <c r="BQ9" s="259">
        <v>3</v>
      </c>
      <c r="BR9" s="260"/>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1"/>
    </row>
    <row r="10" spans="1:131" s="252" customFormat="1" ht="26.25" customHeight="1" x14ac:dyDescent="0.15">
      <c r="A10" s="258">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49"/>
      <c r="BA10" s="249"/>
      <c r="BB10" s="249"/>
      <c r="BC10" s="249"/>
      <c r="BD10" s="249"/>
      <c r="BE10" s="250"/>
      <c r="BF10" s="250"/>
      <c r="BG10" s="250"/>
      <c r="BH10" s="250"/>
      <c r="BI10" s="250"/>
      <c r="BJ10" s="250"/>
      <c r="BK10" s="250"/>
      <c r="BL10" s="250"/>
      <c r="BM10" s="250"/>
      <c r="BN10" s="250"/>
      <c r="BO10" s="250"/>
      <c r="BP10" s="250"/>
      <c r="BQ10" s="259">
        <v>4</v>
      </c>
      <c r="BR10" s="260"/>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1"/>
    </row>
    <row r="11" spans="1:131" s="252" customFormat="1" ht="26.25" customHeight="1" x14ac:dyDescent="0.15">
      <c r="A11" s="258">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49"/>
      <c r="BA11" s="249"/>
      <c r="BB11" s="249"/>
      <c r="BC11" s="249"/>
      <c r="BD11" s="249"/>
      <c r="BE11" s="250"/>
      <c r="BF11" s="250"/>
      <c r="BG11" s="250"/>
      <c r="BH11" s="250"/>
      <c r="BI11" s="250"/>
      <c r="BJ11" s="250"/>
      <c r="BK11" s="250"/>
      <c r="BL11" s="250"/>
      <c r="BM11" s="250"/>
      <c r="BN11" s="250"/>
      <c r="BO11" s="250"/>
      <c r="BP11" s="250"/>
      <c r="BQ11" s="259">
        <v>5</v>
      </c>
      <c r="BR11" s="260"/>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1"/>
    </row>
    <row r="12" spans="1:131" s="252" customFormat="1" ht="26.25" customHeight="1" x14ac:dyDescent="0.15">
      <c r="A12" s="258">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49"/>
      <c r="BA12" s="249"/>
      <c r="BB12" s="249"/>
      <c r="BC12" s="249"/>
      <c r="BD12" s="249"/>
      <c r="BE12" s="250"/>
      <c r="BF12" s="250"/>
      <c r="BG12" s="250"/>
      <c r="BH12" s="250"/>
      <c r="BI12" s="250"/>
      <c r="BJ12" s="250"/>
      <c r="BK12" s="250"/>
      <c r="BL12" s="250"/>
      <c r="BM12" s="250"/>
      <c r="BN12" s="250"/>
      <c r="BO12" s="250"/>
      <c r="BP12" s="250"/>
      <c r="BQ12" s="259">
        <v>6</v>
      </c>
      <c r="BR12" s="260"/>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1"/>
    </row>
    <row r="13" spans="1:131" s="252" customFormat="1" ht="26.25" customHeight="1" x14ac:dyDescent="0.15">
      <c r="A13" s="258">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49"/>
      <c r="BA13" s="249"/>
      <c r="BB13" s="249"/>
      <c r="BC13" s="249"/>
      <c r="BD13" s="249"/>
      <c r="BE13" s="250"/>
      <c r="BF13" s="250"/>
      <c r="BG13" s="250"/>
      <c r="BH13" s="250"/>
      <c r="BI13" s="250"/>
      <c r="BJ13" s="250"/>
      <c r="BK13" s="250"/>
      <c r="BL13" s="250"/>
      <c r="BM13" s="250"/>
      <c r="BN13" s="250"/>
      <c r="BO13" s="250"/>
      <c r="BP13" s="250"/>
      <c r="BQ13" s="259">
        <v>7</v>
      </c>
      <c r="BR13" s="260"/>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1"/>
    </row>
    <row r="14" spans="1:131" s="252" customFormat="1" ht="26.25" customHeight="1" x14ac:dyDescent="0.15">
      <c r="A14" s="258">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49"/>
      <c r="BA14" s="249"/>
      <c r="BB14" s="249"/>
      <c r="BC14" s="249"/>
      <c r="BD14" s="249"/>
      <c r="BE14" s="250"/>
      <c r="BF14" s="250"/>
      <c r="BG14" s="250"/>
      <c r="BH14" s="250"/>
      <c r="BI14" s="250"/>
      <c r="BJ14" s="250"/>
      <c r="BK14" s="250"/>
      <c r="BL14" s="250"/>
      <c r="BM14" s="250"/>
      <c r="BN14" s="250"/>
      <c r="BO14" s="250"/>
      <c r="BP14" s="250"/>
      <c r="BQ14" s="259">
        <v>8</v>
      </c>
      <c r="BR14" s="260"/>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1"/>
    </row>
    <row r="15" spans="1:131" s="252" customFormat="1" ht="26.25" customHeight="1" x14ac:dyDescent="0.15">
      <c r="A15" s="258">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49"/>
      <c r="BA15" s="249"/>
      <c r="BB15" s="249"/>
      <c r="BC15" s="249"/>
      <c r="BD15" s="249"/>
      <c r="BE15" s="250"/>
      <c r="BF15" s="250"/>
      <c r="BG15" s="250"/>
      <c r="BH15" s="250"/>
      <c r="BI15" s="250"/>
      <c r="BJ15" s="250"/>
      <c r="BK15" s="250"/>
      <c r="BL15" s="250"/>
      <c r="BM15" s="250"/>
      <c r="BN15" s="250"/>
      <c r="BO15" s="250"/>
      <c r="BP15" s="250"/>
      <c r="BQ15" s="259">
        <v>9</v>
      </c>
      <c r="BR15" s="260"/>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1"/>
    </row>
    <row r="16" spans="1:131" s="252" customFormat="1" ht="26.25" customHeight="1" x14ac:dyDescent="0.15">
      <c r="A16" s="258">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49"/>
      <c r="BA16" s="249"/>
      <c r="BB16" s="249"/>
      <c r="BC16" s="249"/>
      <c r="BD16" s="249"/>
      <c r="BE16" s="250"/>
      <c r="BF16" s="250"/>
      <c r="BG16" s="250"/>
      <c r="BH16" s="250"/>
      <c r="BI16" s="250"/>
      <c r="BJ16" s="250"/>
      <c r="BK16" s="250"/>
      <c r="BL16" s="250"/>
      <c r="BM16" s="250"/>
      <c r="BN16" s="250"/>
      <c r="BO16" s="250"/>
      <c r="BP16" s="250"/>
      <c r="BQ16" s="259">
        <v>10</v>
      </c>
      <c r="BR16" s="260"/>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1"/>
    </row>
    <row r="17" spans="1:131" s="252" customFormat="1" ht="26.25" customHeight="1" x14ac:dyDescent="0.15">
      <c r="A17" s="258">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49"/>
      <c r="BA17" s="249"/>
      <c r="BB17" s="249"/>
      <c r="BC17" s="249"/>
      <c r="BD17" s="249"/>
      <c r="BE17" s="250"/>
      <c r="BF17" s="250"/>
      <c r="BG17" s="250"/>
      <c r="BH17" s="250"/>
      <c r="BI17" s="250"/>
      <c r="BJ17" s="250"/>
      <c r="BK17" s="250"/>
      <c r="BL17" s="250"/>
      <c r="BM17" s="250"/>
      <c r="BN17" s="250"/>
      <c r="BO17" s="250"/>
      <c r="BP17" s="250"/>
      <c r="BQ17" s="259">
        <v>11</v>
      </c>
      <c r="BR17" s="260"/>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1"/>
    </row>
    <row r="18" spans="1:131" s="252" customFormat="1" ht="26.25" customHeight="1" x14ac:dyDescent="0.15">
      <c r="A18" s="258">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49"/>
      <c r="BA18" s="249"/>
      <c r="BB18" s="249"/>
      <c r="BC18" s="249"/>
      <c r="BD18" s="249"/>
      <c r="BE18" s="250"/>
      <c r="BF18" s="250"/>
      <c r="BG18" s="250"/>
      <c r="BH18" s="250"/>
      <c r="BI18" s="250"/>
      <c r="BJ18" s="250"/>
      <c r="BK18" s="250"/>
      <c r="BL18" s="250"/>
      <c r="BM18" s="250"/>
      <c r="BN18" s="250"/>
      <c r="BO18" s="250"/>
      <c r="BP18" s="250"/>
      <c r="BQ18" s="259">
        <v>12</v>
      </c>
      <c r="BR18" s="260"/>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1"/>
    </row>
    <row r="19" spans="1:131" s="252" customFormat="1" ht="26.25" customHeight="1" x14ac:dyDescent="0.15">
      <c r="A19" s="258">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49"/>
      <c r="BA19" s="249"/>
      <c r="BB19" s="249"/>
      <c r="BC19" s="249"/>
      <c r="BD19" s="249"/>
      <c r="BE19" s="250"/>
      <c r="BF19" s="250"/>
      <c r="BG19" s="250"/>
      <c r="BH19" s="250"/>
      <c r="BI19" s="250"/>
      <c r="BJ19" s="250"/>
      <c r="BK19" s="250"/>
      <c r="BL19" s="250"/>
      <c r="BM19" s="250"/>
      <c r="BN19" s="250"/>
      <c r="BO19" s="250"/>
      <c r="BP19" s="250"/>
      <c r="BQ19" s="259">
        <v>13</v>
      </c>
      <c r="BR19" s="260"/>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1"/>
    </row>
    <row r="20" spans="1:131" s="252" customFormat="1" ht="26.25" customHeight="1" x14ac:dyDescent="0.15">
      <c r="A20" s="258">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49"/>
      <c r="BA20" s="249"/>
      <c r="BB20" s="249"/>
      <c r="BC20" s="249"/>
      <c r="BD20" s="249"/>
      <c r="BE20" s="250"/>
      <c r="BF20" s="250"/>
      <c r="BG20" s="250"/>
      <c r="BH20" s="250"/>
      <c r="BI20" s="250"/>
      <c r="BJ20" s="250"/>
      <c r="BK20" s="250"/>
      <c r="BL20" s="250"/>
      <c r="BM20" s="250"/>
      <c r="BN20" s="250"/>
      <c r="BO20" s="250"/>
      <c r="BP20" s="250"/>
      <c r="BQ20" s="259">
        <v>14</v>
      </c>
      <c r="BR20" s="260"/>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1"/>
    </row>
    <row r="21" spans="1:131" s="252" customFormat="1" ht="26.25" customHeight="1" thickBot="1" x14ac:dyDescent="0.2">
      <c r="A21" s="258">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49"/>
      <c r="BA21" s="249"/>
      <c r="BB21" s="249"/>
      <c r="BC21" s="249"/>
      <c r="BD21" s="249"/>
      <c r="BE21" s="250"/>
      <c r="BF21" s="250"/>
      <c r="BG21" s="250"/>
      <c r="BH21" s="250"/>
      <c r="BI21" s="250"/>
      <c r="BJ21" s="250"/>
      <c r="BK21" s="250"/>
      <c r="BL21" s="250"/>
      <c r="BM21" s="250"/>
      <c r="BN21" s="250"/>
      <c r="BO21" s="250"/>
      <c r="BP21" s="250"/>
      <c r="BQ21" s="259">
        <v>15</v>
      </c>
      <c r="BR21" s="260"/>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1"/>
    </row>
    <row r="22" spans="1:131" s="252" customFormat="1" ht="26.25" customHeight="1" x14ac:dyDescent="0.15">
      <c r="A22" s="258">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388</v>
      </c>
      <c r="BA22" s="1087"/>
      <c r="BB22" s="1087"/>
      <c r="BC22" s="1087"/>
      <c r="BD22" s="1088"/>
      <c r="BE22" s="250"/>
      <c r="BF22" s="250"/>
      <c r="BG22" s="250"/>
      <c r="BH22" s="250"/>
      <c r="BI22" s="250"/>
      <c r="BJ22" s="250"/>
      <c r="BK22" s="250"/>
      <c r="BL22" s="250"/>
      <c r="BM22" s="250"/>
      <c r="BN22" s="250"/>
      <c r="BO22" s="250"/>
      <c r="BP22" s="250"/>
      <c r="BQ22" s="259">
        <v>16</v>
      </c>
      <c r="BR22" s="260"/>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1"/>
    </row>
    <row r="23" spans="1:131" s="252" customFormat="1" ht="26.25" customHeight="1" thickBot="1" x14ac:dyDescent="0.2">
      <c r="A23" s="261" t="s">
        <v>389</v>
      </c>
      <c r="B23" s="996" t="s">
        <v>390</v>
      </c>
      <c r="C23" s="997"/>
      <c r="D23" s="997"/>
      <c r="E23" s="997"/>
      <c r="F23" s="997"/>
      <c r="G23" s="997"/>
      <c r="H23" s="997"/>
      <c r="I23" s="997"/>
      <c r="J23" s="997"/>
      <c r="K23" s="997"/>
      <c r="L23" s="997"/>
      <c r="M23" s="997"/>
      <c r="N23" s="997"/>
      <c r="O23" s="997"/>
      <c r="P23" s="998"/>
      <c r="Q23" s="1120">
        <v>6882</v>
      </c>
      <c r="R23" s="1121"/>
      <c r="S23" s="1121"/>
      <c r="T23" s="1121"/>
      <c r="U23" s="1121"/>
      <c r="V23" s="1121">
        <v>6557</v>
      </c>
      <c r="W23" s="1121"/>
      <c r="X23" s="1121"/>
      <c r="Y23" s="1121"/>
      <c r="Z23" s="1121"/>
      <c r="AA23" s="1121">
        <v>324</v>
      </c>
      <c r="AB23" s="1121"/>
      <c r="AC23" s="1121"/>
      <c r="AD23" s="1121"/>
      <c r="AE23" s="1122"/>
      <c r="AF23" s="1123">
        <v>306</v>
      </c>
      <c r="AG23" s="1121"/>
      <c r="AH23" s="1121"/>
      <c r="AI23" s="1121"/>
      <c r="AJ23" s="1124"/>
      <c r="AK23" s="1125"/>
      <c r="AL23" s="1126"/>
      <c r="AM23" s="1126"/>
      <c r="AN23" s="1126"/>
      <c r="AO23" s="1126"/>
      <c r="AP23" s="1121">
        <v>3456</v>
      </c>
      <c r="AQ23" s="1121"/>
      <c r="AR23" s="1121"/>
      <c r="AS23" s="1121"/>
      <c r="AT23" s="1121"/>
      <c r="AU23" s="1127"/>
      <c r="AV23" s="1127"/>
      <c r="AW23" s="1127"/>
      <c r="AX23" s="1127"/>
      <c r="AY23" s="1128"/>
      <c r="AZ23" s="1117" t="s">
        <v>391</v>
      </c>
      <c r="BA23" s="1118"/>
      <c r="BB23" s="1118"/>
      <c r="BC23" s="1118"/>
      <c r="BD23" s="1119"/>
      <c r="BE23" s="250"/>
      <c r="BF23" s="250"/>
      <c r="BG23" s="250"/>
      <c r="BH23" s="250"/>
      <c r="BI23" s="250"/>
      <c r="BJ23" s="250"/>
      <c r="BK23" s="250"/>
      <c r="BL23" s="250"/>
      <c r="BM23" s="250"/>
      <c r="BN23" s="250"/>
      <c r="BO23" s="250"/>
      <c r="BP23" s="250"/>
      <c r="BQ23" s="259">
        <v>17</v>
      </c>
      <c r="BR23" s="260"/>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1"/>
    </row>
    <row r="24" spans="1:131" s="252" customFormat="1" ht="26.25" customHeight="1" x14ac:dyDescent="0.15">
      <c r="A24" s="1116" t="s">
        <v>392</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49"/>
      <c r="BA24" s="249"/>
      <c r="BB24" s="249"/>
      <c r="BC24" s="249"/>
      <c r="BD24" s="249"/>
      <c r="BE24" s="250"/>
      <c r="BF24" s="250"/>
      <c r="BG24" s="250"/>
      <c r="BH24" s="250"/>
      <c r="BI24" s="250"/>
      <c r="BJ24" s="250"/>
      <c r="BK24" s="250"/>
      <c r="BL24" s="250"/>
      <c r="BM24" s="250"/>
      <c r="BN24" s="250"/>
      <c r="BO24" s="250"/>
      <c r="BP24" s="250"/>
      <c r="BQ24" s="259">
        <v>18</v>
      </c>
      <c r="BR24" s="260"/>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1"/>
    </row>
    <row r="25" spans="1:131" s="244" customFormat="1" ht="26.25" customHeight="1" thickBot="1" x14ac:dyDescent="0.2">
      <c r="A25" s="1115" t="s">
        <v>393</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49"/>
      <c r="BK25" s="249"/>
      <c r="BL25" s="249"/>
      <c r="BM25" s="249"/>
      <c r="BN25" s="249"/>
      <c r="BO25" s="262"/>
      <c r="BP25" s="262"/>
      <c r="BQ25" s="259">
        <v>19</v>
      </c>
      <c r="BR25" s="260"/>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3"/>
    </row>
    <row r="26" spans="1:131" s="244" customFormat="1" ht="26.25" customHeight="1" x14ac:dyDescent="0.15">
      <c r="A26" s="1047" t="s">
        <v>370</v>
      </c>
      <c r="B26" s="1048"/>
      <c r="C26" s="1048"/>
      <c r="D26" s="1048"/>
      <c r="E26" s="1048"/>
      <c r="F26" s="1048"/>
      <c r="G26" s="1048"/>
      <c r="H26" s="1048"/>
      <c r="I26" s="1048"/>
      <c r="J26" s="1048"/>
      <c r="K26" s="1048"/>
      <c r="L26" s="1048"/>
      <c r="M26" s="1048"/>
      <c r="N26" s="1048"/>
      <c r="O26" s="1048"/>
      <c r="P26" s="1049"/>
      <c r="Q26" s="1053" t="s">
        <v>394</v>
      </c>
      <c r="R26" s="1054"/>
      <c r="S26" s="1054"/>
      <c r="T26" s="1054"/>
      <c r="U26" s="1055"/>
      <c r="V26" s="1053" t="s">
        <v>395</v>
      </c>
      <c r="W26" s="1054"/>
      <c r="X26" s="1054"/>
      <c r="Y26" s="1054"/>
      <c r="Z26" s="1055"/>
      <c r="AA26" s="1053" t="s">
        <v>396</v>
      </c>
      <c r="AB26" s="1054"/>
      <c r="AC26" s="1054"/>
      <c r="AD26" s="1054"/>
      <c r="AE26" s="1054"/>
      <c r="AF26" s="1111" t="s">
        <v>397</v>
      </c>
      <c r="AG26" s="1060"/>
      <c r="AH26" s="1060"/>
      <c r="AI26" s="1060"/>
      <c r="AJ26" s="1112"/>
      <c r="AK26" s="1054" t="s">
        <v>398</v>
      </c>
      <c r="AL26" s="1054"/>
      <c r="AM26" s="1054"/>
      <c r="AN26" s="1054"/>
      <c r="AO26" s="1055"/>
      <c r="AP26" s="1053" t="s">
        <v>399</v>
      </c>
      <c r="AQ26" s="1054"/>
      <c r="AR26" s="1054"/>
      <c r="AS26" s="1054"/>
      <c r="AT26" s="1055"/>
      <c r="AU26" s="1053" t="s">
        <v>400</v>
      </c>
      <c r="AV26" s="1054"/>
      <c r="AW26" s="1054"/>
      <c r="AX26" s="1054"/>
      <c r="AY26" s="1055"/>
      <c r="AZ26" s="1053" t="s">
        <v>401</v>
      </c>
      <c r="BA26" s="1054"/>
      <c r="BB26" s="1054"/>
      <c r="BC26" s="1054"/>
      <c r="BD26" s="1055"/>
      <c r="BE26" s="1053" t="s">
        <v>377</v>
      </c>
      <c r="BF26" s="1054"/>
      <c r="BG26" s="1054"/>
      <c r="BH26" s="1054"/>
      <c r="BI26" s="1069"/>
      <c r="BJ26" s="249"/>
      <c r="BK26" s="249"/>
      <c r="BL26" s="249"/>
      <c r="BM26" s="249"/>
      <c r="BN26" s="249"/>
      <c r="BO26" s="262"/>
      <c r="BP26" s="262"/>
      <c r="BQ26" s="259">
        <v>20</v>
      </c>
      <c r="BR26" s="260"/>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3"/>
    </row>
    <row r="27" spans="1:131" s="244"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49"/>
      <c r="BK27" s="249"/>
      <c r="BL27" s="249"/>
      <c r="BM27" s="249"/>
      <c r="BN27" s="249"/>
      <c r="BO27" s="262"/>
      <c r="BP27" s="262"/>
      <c r="BQ27" s="259">
        <v>21</v>
      </c>
      <c r="BR27" s="260"/>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3"/>
    </row>
    <row r="28" spans="1:131" s="244" customFormat="1" ht="26.25" customHeight="1" thickTop="1" x14ac:dyDescent="0.15">
      <c r="A28" s="263">
        <v>1</v>
      </c>
      <c r="B28" s="1102" t="s">
        <v>402</v>
      </c>
      <c r="C28" s="1103"/>
      <c r="D28" s="1103"/>
      <c r="E28" s="1103"/>
      <c r="F28" s="1103"/>
      <c r="G28" s="1103"/>
      <c r="H28" s="1103"/>
      <c r="I28" s="1103"/>
      <c r="J28" s="1103"/>
      <c r="K28" s="1103"/>
      <c r="L28" s="1103"/>
      <c r="M28" s="1103"/>
      <c r="N28" s="1103"/>
      <c r="O28" s="1103"/>
      <c r="P28" s="1104"/>
      <c r="Q28" s="1105">
        <v>1506</v>
      </c>
      <c r="R28" s="1106"/>
      <c r="S28" s="1106"/>
      <c r="T28" s="1106"/>
      <c r="U28" s="1106"/>
      <c r="V28" s="1106">
        <v>1422</v>
      </c>
      <c r="W28" s="1106"/>
      <c r="X28" s="1106"/>
      <c r="Y28" s="1106"/>
      <c r="Z28" s="1106"/>
      <c r="AA28" s="1106">
        <v>84</v>
      </c>
      <c r="AB28" s="1106"/>
      <c r="AC28" s="1106"/>
      <c r="AD28" s="1106"/>
      <c r="AE28" s="1107"/>
      <c r="AF28" s="1108">
        <v>84</v>
      </c>
      <c r="AG28" s="1106"/>
      <c r="AH28" s="1106"/>
      <c r="AI28" s="1106"/>
      <c r="AJ28" s="1109"/>
      <c r="AK28" s="1110">
        <v>120</v>
      </c>
      <c r="AL28" s="1098"/>
      <c r="AM28" s="1098"/>
      <c r="AN28" s="1098"/>
      <c r="AO28" s="1098"/>
      <c r="AP28" s="1098" t="s">
        <v>602</v>
      </c>
      <c r="AQ28" s="1098"/>
      <c r="AR28" s="1098"/>
      <c r="AS28" s="1098"/>
      <c r="AT28" s="1098"/>
      <c r="AU28" s="1098" t="s">
        <v>602</v>
      </c>
      <c r="AV28" s="1098"/>
      <c r="AW28" s="1098"/>
      <c r="AX28" s="1098"/>
      <c r="AY28" s="1098"/>
      <c r="AZ28" s="1099"/>
      <c r="BA28" s="1099"/>
      <c r="BB28" s="1099"/>
      <c r="BC28" s="1099"/>
      <c r="BD28" s="1099"/>
      <c r="BE28" s="1100"/>
      <c r="BF28" s="1100"/>
      <c r="BG28" s="1100"/>
      <c r="BH28" s="1100"/>
      <c r="BI28" s="1101"/>
      <c r="BJ28" s="249"/>
      <c r="BK28" s="249"/>
      <c r="BL28" s="249"/>
      <c r="BM28" s="249"/>
      <c r="BN28" s="249"/>
      <c r="BO28" s="262"/>
      <c r="BP28" s="262"/>
      <c r="BQ28" s="259">
        <v>22</v>
      </c>
      <c r="BR28" s="260"/>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3"/>
    </row>
    <row r="29" spans="1:131" s="244" customFormat="1" ht="26.25" customHeight="1" x14ac:dyDescent="0.15">
      <c r="A29" s="263">
        <v>2</v>
      </c>
      <c r="B29" s="1089" t="s">
        <v>403</v>
      </c>
      <c r="C29" s="1090"/>
      <c r="D29" s="1090"/>
      <c r="E29" s="1090"/>
      <c r="F29" s="1090"/>
      <c r="G29" s="1090"/>
      <c r="H29" s="1090"/>
      <c r="I29" s="1090"/>
      <c r="J29" s="1090"/>
      <c r="K29" s="1090"/>
      <c r="L29" s="1090"/>
      <c r="M29" s="1090"/>
      <c r="N29" s="1090"/>
      <c r="O29" s="1090"/>
      <c r="P29" s="1091"/>
      <c r="Q29" s="1095">
        <v>1102</v>
      </c>
      <c r="R29" s="1096"/>
      <c r="S29" s="1096"/>
      <c r="T29" s="1096"/>
      <c r="U29" s="1096"/>
      <c r="V29" s="1096">
        <v>1062</v>
      </c>
      <c r="W29" s="1096"/>
      <c r="X29" s="1096"/>
      <c r="Y29" s="1096"/>
      <c r="Z29" s="1096"/>
      <c r="AA29" s="1096">
        <v>40</v>
      </c>
      <c r="AB29" s="1096"/>
      <c r="AC29" s="1096"/>
      <c r="AD29" s="1096"/>
      <c r="AE29" s="1097"/>
      <c r="AF29" s="1071">
        <v>40</v>
      </c>
      <c r="AG29" s="1072"/>
      <c r="AH29" s="1072"/>
      <c r="AI29" s="1072"/>
      <c r="AJ29" s="1073"/>
      <c r="AK29" s="1032">
        <v>186</v>
      </c>
      <c r="AL29" s="1023"/>
      <c r="AM29" s="1023"/>
      <c r="AN29" s="1023"/>
      <c r="AO29" s="1023"/>
      <c r="AP29" s="1023" t="s">
        <v>602</v>
      </c>
      <c r="AQ29" s="1023"/>
      <c r="AR29" s="1023"/>
      <c r="AS29" s="1023"/>
      <c r="AT29" s="1023"/>
      <c r="AU29" s="1023" t="s">
        <v>602</v>
      </c>
      <c r="AV29" s="1023"/>
      <c r="AW29" s="1023"/>
      <c r="AX29" s="1023"/>
      <c r="AY29" s="1023"/>
      <c r="AZ29" s="1094"/>
      <c r="BA29" s="1094"/>
      <c r="BB29" s="1094"/>
      <c r="BC29" s="1094"/>
      <c r="BD29" s="1094"/>
      <c r="BE29" s="1084"/>
      <c r="BF29" s="1084"/>
      <c r="BG29" s="1084"/>
      <c r="BH29" s="1084"/>
      <c r="BI29" s="1085"/>
      <c r="BJ29" s="249"/>
      <c r="BK29" s="249"/>
      <c r="BL29" s="249"/>
      <c r="BM29" s="249"/>
      <c r="BN29" s="249"/>
      <c r="BO29" s="262"/>
      <c r="BP29" s="262"/>
      <c r="BQ29" s="259">
        <v>23</v>
      </c>
      <c r="BR29" s="260"/>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3"/>
    </row>
    <row r="30" spans="1:131" s="244" customFormat="1" ht="26.25" customHeight="1" x14ac:dyDescent="0.15">
      <c r="A30" s="263">
        <v>3</v>
      </c>
      <c r="B30" s="1089" t="s">
        <v>404</v>
      </c>
      <c r="C30" s="1090"/>
      <c r="D30" s="1090"/>
      <c r="E30" s="1090"/>
      <c r="F30" s="1090"/>
      <c r="G30" s="1090"/>
      <c r="H30" s="1090"/>
      <c r="I30" s="1090"/>
      <c r="J30" s="1090"/>
      <c r="K30" s="1090"/>
      <c r="L30" s="1090"/>
      <c r="M30" s="1090"/>
      <c r="N30" s="1090"/>
      <c r="O30" s="1090"/>
      <c r="P30" s="1091"/>
      <c r="Q30" s="1095">
        <v>166</v>
      </c>
      <c r="R30" s="1096"/>
      <c r="S30" s="1096"/>
      <c r="T30" s="1096"/>
      <c r="U30" s="1096"/>
      <c r="V30" s="1096">
        <v>166</v>
      </c>
      <c r="W30" s="1096"/>
      <c r="X30" s="1096"/>
      <c r="Y30" s="1096"/>
      <c r="Z30" s="1096"/>
      <c r="AA30" s="1096">
        <v>0</v>
      </c>
      <c r="AB30" s="1096"/>
      <c r="AC30" s="1096"/>
      <c r="AD30" s="1096"/>
      <c r="AE30" s="1097"/>
      <c r="AF30" s="1071">
        <v>0</v>
      </c>
      <c r="AG30" s="1072"/>
      <c r="AH30" s="1072"/>
      <c r="AI30" s="1072"/>
      <c r="AJ30" s="1073"/>
      <c r="AK30" s="1032">
        <v>42</v>
      </c>
      <c r="AL30" s="1023"/>
      <c r="AM30" s="1023"/>
      <c r="AN30" s="1023"/>
      <c r="AO30" s="1023"/>
      <c r="AP30" s="1023" t="s">
        <v>602</v>
      </c>
      <c r="AQ30" s="1023"/>
      <c r="AR30" s="1023"/>
      <c r="AS30" s="1023"/>
      <c r="AT30" s="1023"/>
      <c r="AU30" s="1023" t="s">
        <v>602</v>
      </c>
      <c r="AV30" s="1023"/>
      <c r="AW30" s="1023"/>
      <c r="AX30" s="1023"/>
      <c r="AY30" s="1023"/>
      <c r="AZ30" s="1094"/>
      <c r="BA30" s="1094"/>
      <c r="BB30" s="1094"/>
      <c r="BC30" s="1094"/>
      <c r="BD30" s="1094"/>
      <c r="BE30" s="1084"/>
      <c r="BF30" s="1084"/>
      <c r="BG30" s="1084"/>
      <c r="BH30" s="1084"/>
      <c r="BI30" s="1085"/>
      <c r="BJ30" s="249"/>
      <c r="BK30" s="249"/>
      <c r="BL30" s="249"/>
      <c r="BM30" s="249"/>
      <c r="BN30" s="249"/>
      <c r="BO30" s="262"/>
      <c r="BP30" s="262"/>
      <c r="BQ30" s="259">
        <v>24</v>
      </c>
      <c r="BR30" s="260"/>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3"/>
    </row>
    <row r="31" spans="1:131" s="244" customFormat="1" ht="26.25" customHeight="1" x14ac:dyDescent="0.15">
      <c r="A31" s="263">
        <v>4</v>
      </c>
      <c r="B31" s="1089" t="s">
        <v>405</v>
      </c>
      <c r="C31" s="1090"/>
      <c r="D31" s="1090"/>
      <c r="E31" s="1090"/>
      <c r="F31" s="1090"/>
      <c r="G31" s="1090"/>
      <c r="H31" s="1090"/>
      <c r="I31" s="1090"/>
      <c r="J31" s="1090"/>
      <c r="K31" s="1090"/>
      <c r="L31" s="1090"/>
      <c r="M31" s="1090"/>
      <c r="N31" s="1090"/>
      <c r="O31" s="1090"/>
      <c r="P31" s="1091"/>
      <c r="Q31" s="1095">
        <v>95</v>
      </c>
      <c r="R31" s="1096"/>
      <c r="S31" s="1096"/>
      <c r="T31" s="1096"/>
      <c r="U31" s="1096"/>
      <c r="V31" s="1096">
        <v>88</v>
      </c>
      <c r="W31" s="1096"/>
      <c r="X31" s="1096"/>
      <c r="Y31" s="1096"/>
      <c r="Z31" s="1096"/>
      <c r="AA31" s="1096">
        <v>7</v>
      </c>
      <c r="AB31" s="1096"/>
      <c r="AC31" s="1096"/>
      <c r="AD31" s="1096"/>
      <c r="AE31" s="1097"/>
      <c r="AF31" s="1071">
        <v>7</v>
      </c>
      <c r="AG31" s="1072"/>
      <c r="AH31" s="1072"/>
      <c r="AI31" s="1072"/>
      <c r="AJ31" s="1073"/>
      <c r="AK31" s="1032">
        <v>44</v>
      </c>
      <c r="AL31" s="1023"/>
      <c r="AM31" s="1023"/>
      <c r="AN31" s="1023"/>
      <c r="AO31" s="1023"/>
      <c r="AP31" s="1023">
        <v>213</v>
      </c>
      <c r="AQ31" s="1023"/>
      <c r="AR31" s="1023"/>
      <c r="AS31" s="1023"/>
      <c r="AT31" s="1023"/>
      <c r="AU31" s="1023">
        <v>124</v>
      </c>
      <c r="AV31" s="1023"/>
      <c r="AW31" s="1023"/>
      <c r="AX31" s="1023"/>
      <c r="AY31" s="1023"/>
      <c r="AZ31" s="1094" t="s">
        <v>581</v>
      </c>
      <c r="BA31" s="1094"/>
      <c r="BB31" s="1094"/>
      <c r="BC31" s="1094"/>
      <c r="BD31" s="1094"/>
      <c r="BE31" s="1084" t="s">
        <v>406</v>
      </c>
      <c r="BF31" s="1084"/>
      <c r="BG31" s="1084"/>
      <c r="BH31" s="1084"/>
      <c r="BI31" s="1085"/>
      <c r="BJ31" s="249"/>
      <c r="BK31" s="249"/>
      <c r="BL31" s="249"/>
      <c r="BM31" s="249"/>
      <c r="BN31" s="249"/>
      <c r="BO31" s="262"/>
      <c r="BP31" s="262"/>
      <c r="BQ31" s="259">
        <v>25</v>
      </c>
      <c r="BR31" s="260"/>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3"/>
    </row>
    <row r="32" spans="1:131" s="244" customFormat="1" ht="26.25" customHeight="1" x14ac:dyDescent="0.15">
      <c r="A32" s="263">
        <v>5</v>
      </c>
      <c r="B32" s="1089"/>
      <c r="C32" s="1090"/>
      <c r="D32" s="1090"/>
      <c r="E32" s="1090"/>
      <c r="F32" s="1090"/>
      <c r="G32" s="1090"/>
      <c r="H32" s="1090"/>
      <c r="I32" s="1090"/>
      <c r="J32" s="1090"/>
      <c r="K32" s="1090"/>
      <c r="L32" s="1090"/>
      <c r="M32" s="1090"/>
      <c r="N32" s="1090"/>
      <c r="O32" s="1090"/>
      <c r="P32" s="1091"/>
      <c r="Q32" s="1095"/>
      <c r="R32" s="1096"/>
      <c r="S32" s="1096"/>
      <c r="T32" s="1096"/>
      <c r="U32" s="1096"/>
      <c r="V32" s="1096"/>
      <c r="W32" s="1096"/>
      <c r="X32" s="1096"/>
      <c r="Y32" s="1096"/>
      <c r="Z32" s="1096"/>
      <c r="AA32" s="1096"/>
      <c r="AB32" s="1096"/>
      <c r="AC32" s="1096"/>
      <c r="AD32" s="1096"/>
      <c r="AE32" s="1097"/>
      <c r="AF32" s="1071"/>
      <c r="AG32" s="1072"/>
      <c r="AH32" s="1072"/>
      <c r="AI32" s="1072"/>
      <c r="AJ32" s="1073"/>
      <c r="AK32" s="1032"/>
      <c r="AL32" s="1023"/>
      <c r="AM32" s="1023"/>
      <c r="AN32" s="1023"/>
      <c r="AO32" s="1023"/>
      <c r="AP32" s="1023"/>
      <c r="AQ32" s="1023"/>
      <c r="AR32" s="1023"/>
      <c r="AS32" s="1023"/>
      <c r="AT32" s="1023"/>
      <c r="AU32" s="1023"/>
      <c r="AV32" s="1023"/>
      <c r="AW32" s="1023"/>
      <c r="AX32" s="1023"/>
      <c r="AY32" s="1023"/>
      <c r="AZ32" s="1094"/>
      <c r="BA32" s="1094"/>
      <c r="BB32" s="1094"/>
      <c r="BC32" s="1094"/>
      <c r="BD32" s="1094"/>
      <c r="BE32" s="1084"/>
      <c r="BF32" s="1084"/>
      <c r="BG32" s="1084"/>
      <c r="BH32" s="1084"/>
      <c r="BI32" s="1085"/>
      <c r="BJ32" s="249"/>
      <c r="BK32" s="249"/>
      <c r="BL32" s="249"/>
      <c r="BM32" s="249"/>
      <c r="BN32" s="249"/>
      <c r="BO32" s="262"/>
      <c r="BP32" s="262"/>
      <c r="BQ32" s="259">
        <v>26</v>
      </c>
      <c r="BR32" s="260"/>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3"/>
    </row>
    <row r="33" spans="1:131" s="244" customFormat="1" ht="26.25" customHeight="1" x14ac:dyDescent="0.15">
      <c r="A33" s="263">
        <v>6</v>
      </c>
      <c r="B33" s="1089"/>
      <c r="C33" s="1090"/>
      <c r="D33" s="1090"/>
      <c r="E33" s="1090"/>
      <c r="F33" s="1090"/>
      <c r="G33" s="1090"/>
      <c r="H33" s="1090"/>
      <c r="I33" s="1090"/>
      <c r="J33" s="1090"/>
      <c r="K33" s="1090"/>
      <c r="L33" s="1090"/>
      <c r="M33" s="1090"/>
      <c r="N33" s="1090"/>
      <c r="O33" s="1090"/>
      <c r="P33" s="1091"/>
      <c r="Q33" s="1095"/>
      <c r="R33" s="1096"/>
      <c r="S33" s="1096"/>
      <c r="T33" s="1096"/>
      <c r="U33" s="1096"/>
      <c r="V33" s="1096"/>
      <c r="W33" s="1096"/>
      <c r="X33" s="1096"/>
      <c r="Y33" s="1096"/>
      <c r="Z33" s="1096"/>
      <c r="AA33" s="1096"/>
      <c r="AB33" s="1096"/>
      <c r="AC33" s="1096"/>
      <c r="AD33" s="1096"/>
      <c r="AE33" s="1097"/>
      <c r="AF33" s="1071"/>
      <c r="AG33" s="1072"/>
      <c r="AH33" s="1072"/>
      <c r="AI33" s="1072"/>
      <c r="AJ33" s="1073"/>
      <c r="AK33" s="1032"/>
      <c r="AL33" s="1023"/>
      <c r="AM33" s="1023"/>
      <c r="AN33" s="1023"/>
      <c r="AO33" s="1023"/>
      <c r="AP33" s="1023"/>
      <c r="AQ33" s="1023"/>
      <c r="AR33" s="1023"/>
      <c r="AS33" s="1023"/>
      <c r="AT33" s="1023"/>
      <c r="AU33" s="1023"/>
      <c r="AV33" s="1023"/>
      <c r="AW33" s="1023"/>
      <c r="AX33" s="1023"/>
      <c r="AY33" s="1023"/>
      <c r="AZ33" s="1094"/>
      <c r="BA33" s="1094"/>
      <c r="BB33" s="1094"/>
      <c r="BC33" s="1094"/>
      <c r="BD33" s="1094"/>
      <c r="BE33" s="1084"/>
      <c r="BF33" s="1084"/>
      <c r="BG33" s="1084"/>
      <c r="BH33" s="1084"/>
      <c r="BI33" s="1085"/>
      <c r="BJ33" s="249"/>
      <c r="BK33" s="249"/>
      <c r="BL33" s="249"/>
      <c r="BM33" s="249"/>
      <c r="BN33" s="249"/>
      <c r="BO33" s="262"/>
      <c r="BP33" s="262"/>
      <c r="BQ33" s="259">
        <v>27</v>
      </c>
      <c r="BR33" s="260"/>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3"/>
    </row>
    <row r="34" spans="1:131" s="244" customFormat="1" ht="26.25" customHeight="1" x14ac:dyDescent="0.15">
      <c r="A34" s="263">
        <v>7</v>
      </c>
      <c r="B34" s="1089"/>
      <c r="C34" s="1090"/>
      <c r="D34" s="1090"/>
      <c r="E34" s="1090"/>
      <c r="F34" s="1090"/>
      <c r="G34" s="1090"/>
      <c r="H34" s="1090"/>
      <c r="I34" s="1090"/>
      <c r="J34" s="1090"/>
      <c r="K34" s="1090"/>
      <c r="L34" s="1090"/>
      <c r="M34" s="1090"/>
      <c r="N34" s="1090"/>
      <c r="O34" s="1090"/>
      <c r="P34" s="1091"/>
      <c r="Q34" s="1095"/>
      <c r="R34" s="1096"/>
      <c r="S34" s="1096"/>
      <c r="T34" s="1096"/>
      <c r="U34" s="1096"/>
      <c r="V34" s="1096"/>
      <c r="W34" s="1096"/>
      <c r="X34" s="1096"/>
      <c r="Y34" s="1096"/>
      <c r="Z34" s="1096"/>
      <c r="AA34" s="1096"/>
      <c r="AB34" s="1096"/>
      <c r="AC34" s="1096"/>
      <c r="AD34" s="1096"/>
      <c r="AE34" s="1097"/>
      <c r="AF34" s="1071"/>
      <c r="AG34" s="1072"/>
      <c r="AH34" s="1072"/>
      <c r="AI34" s="1072"/>
      <c r="AJ34" s="1073"/>
      <c r="AK34" s="1032"/>
      <c r="AL34" s="1023"/>
      <c r="AM34" s="1023"/>
      <c r="AN34" s="1023"/>
      <c r="AO34" s="1023"/>
      <c r="AP34" s="1023"/>
      <c r="AQ34" s="1023"/>
      <c r="AR34" s="1023"/>
      <c r="AS34" s="1023"/>
      <c r="AT34" s="1023"/>
      <c r="AU34" s="1023"/>
      <c r="AV34" s="1023"/>
      <c r="AW34" s="1023"/>
      <c r="AX34" s="1023"/>
      <c r="AY34" s="1023"/>
      <c r="AZ34" s="1094"/>
      <c r="BA34" s="1094"/>
      <c r="BB34" s="1094"/>
      <c r="BC34" s="1094"/>
      <c r="BD34" s="1094"/>
      <c r="BE34" s="1084"/>
      <c r="BF34" s="1084"/>
      <c r="BG34" s="1084"/>
      <c r="BH34" s="1084"/>
      <c r="BI34" s="1085"/>
      <c r="BJ34" s="249"/>
      <c r="BK34" s="249"/>
      <c r="BL34" s="249"/>
      <c r="BM34" s="249"/>
      <c r="BN34" s="249"/>
      <c r="BO34" s="262"/>
      <c r="BP34" s="262"/>
      <c r="BQ34" s="259">
        <v>28</v>
      </c>
      <c r="BR34" s="260"/>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3"/>
    </row>
    <row r="35" spans="1:131" s="244" customFormat="1" ht="26.25" customHeight="1" x14ac:dyDescent="0.15">
      <c r="A35" s="263">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2"/>
      <c r="AL35" s="1023"/>
      <c r="AM35" s="1023"/>
      <c r="AN35" s="1023"/>
      <c r="AO35" s="1023"/>
      <c r="AP35" s="1023"/>
      <c r="AQ35" s="1023"/>
      <c r="AR35" s="1023"/>
      <c r="AS35" s="1023"/>
      <c r="AT35" s="1023"/>
      <c r="AU35" s="1023"/>
      <c r="AV35" s="1023"/>
      <c r="AW35" s="1023"/>
      <c r="AX35" s="1023"/>
      <c r="AY35" s="1023"/>
      <c r="AZ35" s="1094"/>
      <c r="BA35" s="1094"/>
      <c r="BB35" s="1094"/>
      <c r="BC35" s="1094"/>
      <c r="BD35" s="1094"/>
      <c r="BE35" s="1084"/>
      <c r="BF35" s="1084"/>
      <c r="BG35" s="1084"/>
      <c r="BH35" s="1084"/>
      <c r="BI35" s="1085"/>
      <c r="BJ35" s="249"/>
      <c r="BK35" s="249"/>
      <c r="BL35" s="249"/>
      <c r="BM35" s="249"/>
      <c r="BN35" s="249"/>
      <c r="BO35" s="262"/>
      <c r="BP35" s="262"/>
      <c r="BQ35" s="259">
        <v>29</v>
      </c>
      <c r="BR35" s="260"/>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3"/>
    </row>
    <row r="36" spans="1:131" s="244" customFormat="1" ht="26.25" customHeight="1" x14ac:dyDescent="0.15">
      <c r="A36" s="263">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2"/>
      <c r="AL36" s="1023"/>
      <c r="AM36" s="1023"/>
      <c r="AN36" s="1023"/>
      <c r="AO36" s="1023"/>
      <c r="AP36" s="1023"/>
      <c r="AQ36" s="1023"/>
      <c r="AR36" s="1023"/>
      <c r="AS36" s="1023"/>
      <c r="AT36" s="1023"/>
      <c r="AU36" s="1023"/>
      <c r="AV36" s="1023"/>
      <c r="AW36" s="1023"/>
      <c r="AX36" s="1023"/>
      <c r="AY36" s="1023"/>
      <c r="AZ36" s="1094"/>
      <c r="BA36" s="1094"/>
      <c r="BB36" s="1094"/>
      <c r="BC36" s="1094"/>
      <c r="BD36" s="1094"/>
      <c r="BE36" s="1084"/>
      <c r="BF36" s="1084"/>
      <c r="BG36" s="1084"/>
      <c r="BH36" s="1084"/>
      <c r="BI36" s="1085"/>
      <c r="BJ36" s="249"/>
      <c r="BK36" s="249"/>
      <c r="BL36" s="249"/>
      <c r="BM36" s="249"/>
      <c r="BN36" s="249"/>
      <c r="BO36" s="262"/>
      <c r="BP36" s="262"/>
      <c r="BQ36" s="259">
        <v>30</v>
      </c>
      <c r="BR36" s="260"/>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3"/>
    </row>
    <row r="37" spans="1:131" s="244" customFormat="1" ht="26.25" customHeight="1" x14ac:dyDescent="0.15">
      <c r="A37" s="263">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2"/>
      <c r="AL37" s="1023"/>
      <c r="AM37" s="1023"/>
      <c r="AN37" s="1023"/>
      <c r="AO37" s="1023"/>
      <c r="AP37" s="1023"/>
      <c r="AQ37" s="1023"/>
      <c r="AR37" s="1023"/>
      <c r="AS37" s="1023"/>
      <c r="AT37" s="1023"/>
      <c r="AU37" s="1023"/>
      <c r="AV37" s="1023"/>
      <c r="AW37" s="1023"/>
      <c r="AX37" s="1023"/>
      <c r="AY37" s="1023"/>
      <c r="AZ37" s="1094"/>
      <c r="BA37" s="1094"/>
      <c r="BB37" s="1094"/>
      <c r="BC37" s="1094"/>
      <c r="BD37" s="1094"/>
      <c r="BE37" s="1084"/>
      <c r="BF37" s="1084"/>
      <c r="BG37" s="1084"/>
      <c r="BH37" s="1084"/>
      <c r="BI37" s="1085"/>
      <c r="BJ37" s="249"/>
      <c r="BK37" s="249"/>
      <c r="BL37" s="249"/>
      <c r="BM37" s="249"/>
      <c r="BN37" s="249"/>
      <c r="BO37" s="262"/>
      <c r="BP37" s="262"/>
      <c r="BQ37" s="259">
        <v>31</v>
      </c>
      <c r="BR37" s="260"/>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3"/>
    </row>
    <row r="38" spans="1:131" s="244" customFormat="1" ht="26.25" customHeight="1" x14ac:dyDescent="0.15">
      <c r="A38" s="263">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2"/>
      <c r="AL38" s="1023"/>
      <c r="AM38" s="1023"/>
      <c r="AN38" s="1023"/>
      <c r="AO38" s="1023"/>
      <c r="AP38" s="1023"/>
      <c r="AQ38" s="1023"/>
      <c r="AR38" s="1023"/>
      <c r="AS38" s="1023"/>
      <c r="AT38" s="1023"/>
      <c r="AU38" s="1023"/>
      <c r="AV38" s="1023"/>
      <c r="AW38" s="1023"/>
      <c r="AX38" s="1023"/>
      <c r="AY38" s="1023"/>
      <c r="AZ38" s="1094"/>
      <c r="BA38" s="1094"/>
      <c r="BB38" s="1094"/>
      <c r="BC38" s="1094"/>
      <c r="BD38" s="1094"/>
      <c r="BE38" s="1084"/>
      <c r="BF38" s="1084"/>
      <c r="BG38" s="1084"/>
      <c r="BH38" s="1084"/>
      <c r="BI38" s="1085"/>
      <c r="BJ38" s="249"/>
      <c r="BK38" s="249"/>
      <c r="BL38" s="249"/>
      <c r="BM38" s="249"/>
      <c r="BN38" s="249"/>
      <c r="BO38" s="262"/>
      <c r="BP38" s="262"/>
      <c r="BQ38" s="259">
        <v>32</v>
      </c>
      <c r="BR38" s="260"/>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3"/>
    </row>
    <row r="39" spans="1:131" s="244" customFormat="1" ht="26.25" customHeight="1" x14ac:dyDescent="0.15">
      <c r="A39" s="263">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2"/>
      <c r="AL39" s="1023"/>
      <c r="AM39" s="1023"/>
      <c r="AN39" s="1023"/>
      <c r="AO39" s="1023"/>
      <c r="AP39" s="1023"/>
      <c r="AQ39" s="1023"/>
      <c r="AR39" s="1023"/>
      <c r="AS39" s="1023"/>
      <c r="AT39" s="1023"/>
      <c r="AU39" s="1023"/>
      <c r="AV39" s="1023"/>
      <c r="AW39" s="1023"/>
      <c r="AX39" s="1023"/>
      <c r="AY39" s="1023"/>
      <c r="AZ39" s="1094"/>
      <c r="BA39" s="1094"/>
      <c r="BB39" s="1094"/>
      <c r="BC39" s="1094"/>
      <c r="BD39" s="1094"/>
      <c r="BE39" s="1084"/>
      <c r="BF39" s="1084"/>
      <c r="BG39" s="1084"/>
      <c r="BH39" s="1084"/>
      <c r="BI39" s="1085"/>
      <c r="BJ39" s="249"/>
      <c r="BK39" s="249"/>
      <c r="BL39" s="249"/>
      <c r="BM39" s="249"/>
      <c r="BN39" s="249"/>
      <c r="BO39" s="262"/>
      <c r="BP39" s="262"/>
      <c r="BQ39" s="259">
        <v>33</v>
      </c>
      <c r="BR39" s="260"/>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3"/>
    </row>
    <row r="40" spans="1:131" s="244" customFormat="1" ht="26.25" customHeight="1" x14ac:dyDescent="0.15">
      <c r="A40" s="258">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2"/>
      <c r="AL40" s="1023"/>
      <c r="AM40" s="1023"/>
      <c r="AN40" s="1023"/>
      <c r="AO40" s="1023"/>
      <c r="AP40" s="1023"/>
      <c r="AQ40" s="1023"/>
      <c r="AR40" s="1023"/>
      <c r="AS40" s="1023"/>
      <c r="AT40" s="1023"/>
      <c r="AU40" s="1023"/>
      <c r="AV40" s="1023"/>
      <c r="AW40" s="1023"/>
      <c r="AX40" s="1023"/>
      <c r="AY40" s="1023"/>
      <c r="AZ40" s="1094"/>
      <c r="BA40" s="1094"/>
      <c r="BB40" s="1094"/>
      <c r="BC40" s="1094"/>
      <c r="BD40" s="1094"/>
      <c r="BE40" s="1084"/>
      <c r="BF40" s="1084"/>
      <c r="BG40" s="1084"/>
      <c r="BH40" s="1084"/>
      <c r="BI40" s="1085"/>
      <c r="BJ40" s="249"/>
      <c r="BK40" s="249"/>
      <c r="BL40" s="249"/>
      <c r="BM40" s="249"/>
      <c r="BN40" s="249"/>
      <c r="BO40" s="262"/>
      <c r="BP40" s="262"/>
      <c r="BQ40" s="259">
        <v>34</v>
      </c>
      <c r="BR40" s="260"/>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3"/>
    </row>
    <row r="41" spans="1:131" s="244" customFormat="1" ht="26.25" customHeight="1" x14ac:dyDescent="0.15">
      <c r="A41" s="258">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2"/>
      <c r="AL41" s="1023"/>
      <c r="AM41" s="1023"/>
      <c r="AN41" s="1023"/>
      <c r="AO41" s="1023"/>
      <c r="AP41" s="1023"/>
      <c r="AQ41" s="1023"/>
      <c r="AR41" s="1023"/>
      <c r="AS41" s="1023"/>
      <c r="AT41" s="1023"/>
      <c r="AU41" s="1023"/>
      <c r="AV41" s="1023"/>
      <c r="AW41" s="1023"/>
      <c r="AX41" s="1023"/>
      <c r="AY41" s="1023"/>
      <c r="AZ41" s="1094"/>
      <c r="BA41" s="1094"/>
      <c r="BB41" s="1094"/>
      <c r="BC41" s="1094"/>
      <c r="BD41" s="1094"/>
      <c r="BE41" s="1084"/>
      <c r="BF41" s="1084"/>
      <c r="BG41" s="1084"/>
      <c r="BH41" s="1084"/>
      <c r="BI41" s="1085"/>
      <c r="BJ41" s="249"/>
      <c r="BK41" s="249"/>
      <c r="BL41" s="249"/>
      <c r="BM41" s="249"/>
      <c r="BN41" s="249"/>
      <c r="BO41" s="262"/>
      <c r="BP41" s="262"/>
      <c r="BQ41" s="259">
        <v>35</v>
      </c>
      <c r="BR41" s="260"/>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3"/>
    </row>
    <row r="42" spans="1:131" s="244" customFormat="1" ht="26.25" customHeight="1" x14ac:dyDescent="0.15">
      <c r="A42" s="258">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2"/>
      <c r="AL42" s="1023"/>
      <c r="AM42" s="1023"/>
      <c r="AN42" s="1023"/>
      <c r="AO42" s="1023"/>
      <c r="AP42" s="1023"/>
      <c r="AQ42" s="1023"/>
      <c r="AR42" s="1023"/>
      <c r="AS42" s="1023"/>
      <c r="AT42" s="1023"/>
      <c r="AU42" s="1023"/>
      <c r="AV42" s="1023"/>
      <c r="AW42" s="1023"/>
      <c r="AX42" s="1023"/>
      <c r="AY42" s="1023"/>
      <c r="AZ42" s="1094"/>
      <c r="BA42" s="1094"/>
      <c r="BB42" s="1094"/>
      <c r="BC42" s="1094"/>
      <c r="BD42" s="1094"/>
      <c r="BE42" s="1084"/>
      <c r="BF42" s="1084"/>
      <c r="BG42" s="1084"/>
      <c r="BH42" s="1084"/>
      <c r="BI42" s="1085"/>
      <c r="BJ42" s="249"/>
      <c r="BK42" s="249"/>
      <c r="BL42" s="249"/>
      <c r="BM42" s="249"/>
      <c r="BN42" s="249"/>
      <c r="BO42" s="262"/>
      <c r="BP42" s="262"/>
      <c r="BQ42" s="259">
        <v>36</v>
      </c>
      <c r="BR42" s="260"/>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3"/>
    </row>
    <row r="43" spans="1:131" s="244" customFormat="1" ht="26.25" customHeight="1" x14ac:dyDescent="0.15">
      <c r="A43" s="258">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2"/>
      <c r="AL43" s="1023"/>
      <c r="AM43" s="1023"/>
      <c r="AN43" s="1023"/>
      <c r="AO43" s="1023"/>
      <c r="AP43" s="1023"/>
      <c r="AQ43" s="1023"/>
      <c r="AR43" s="1023"/>
      <c r="AS43" s="1023"/>
      <c r="AT43" s="1023"/>
      <c r="AU43" s="1023"/>
      <c r="AV43" s="1023"/>
      <c r="AW43" s="1023"/>
      <c r="AX43" s="1023"/>
      <c r="AY43" s="1023"/>
      <c r="AZ43" s="1094"/>
      <c r="BA43" s="1094"/>
      <c r="BB43" s="1094"/>
      <c r="BC43" s="1094"/>
      <c r="BD43" s="1094"/>
      <c r="BE43" s="1084"/>
      <c r="BF43" s="1084"/>
      <c r="BG43" s="1084"/>
      <c r="BH43" s="1084"/>
      <c r="BI43" s="1085"/>
      <c r="BJ43" s="249"/>
      <c r="BK43" s="249"/>
      <c r="BL43" s="249"/>
      <c r="BM43" s="249"/>
      <c r="BN43" s="249"/>
      <c r="BO43" s="262"/>
      <c r="BP43" s="262"/>
      <c r="BQ43" s="259">
        <v>37</v>
      </c>
      <c r="BR43" s="260"/>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3"/>
    </row>
    <row r="44" spans="1:131" s="244" customFormat="1" ht="26.25" customHeight="1" x14ac:dyDescent="0.15">
      <c r="A44" s="258">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2"/>
      <c r="AL44" s="1023"/>
      <c r="AM44" s="1023"/>
      <c r="AN44" s="1023"/>
      <c r="AO44" s="1023"/>
      <c r="AP44" s="1023"/>
      <c r="AQ44" s="1023"/>
      <c r="AR44" s="1023"/>
      <c r="AS44" s="1023"/>
      <c r="AT44" s="1023"/>
      <c r="AU44" s="1023"/>
      <c r="AV44" s="1023"/>
      <c r="AW44" s="1023"/>
      <c r="AX44" s="1023"/>
      <c r="AY44" s="1023"/>
      <c r="AZ44" s="1094"/>
      <c r="BA44" s="1094"/>
      <c r="BB44" s="1094"/>
      <c r="BC44" s="1094"/>
      <c r="BD44" s="1094"/>
      <c r="BE44" s="1084"/>
      <c r="BF44" s="1084"/>
      <c r="BG44" s="1084"/>
      <c r="BH44" s="1084"/>
      <c r="BI44" s="1085"/>
      <c r="BJ44" s="249"/>
      <c r="BK44" s="249"/>
      <c r="BL44" s="249"/>
      <c r="BM44" s="249"/>
      <c r="BN44" s="249"/>
      <c r="BO44" s="262"/>
      <c r="BP44" s="262"/>
      <c r="BQ44" s="259">
        <v>38</v>
      </c>
      <c r="BR44" s="260"/>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3"/>
    </row>
    <row r="45" spans="1:131" s="244" customFormat="1" ht="26.25" customHeight="1" x14ac:dyDescent="0.15">
      <c r="A45" s="258">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2"/>
      <c r="AL45" s="1023"/>
      <c r="AM45" s="1023"/>
      <c r="AN45" s="1023"/>
      <c r="AO45" s="1023"/>
      <c r="AP45" s="1023"/>
      <c r="AQ45" s="1023"/>
      <c r="AR45" s="1023"/>
      <c r="AS45" s="1023"/>
      <c r="AT45" s="1023"/>
      <c r="AU45" s="1023"/>
      <c r="AV45" s="1023"/>
      <c r="AW45" s="1023"/>
      <c r="AX45" s="1023"/>
      <c r="AY45" s="1023"/>
      <c r="AZ45" s="1094"/>
      <c r="BA45" s="1094"/>
      <c r="BB45" s="1094"/>
      <c r="BC45" s="1094"/>
      <c r="BD45" s="1094"/>
      <c r="BE45" s="1084"/>
      <c r="BF45" s="1084"/>
      <c r="BG45" s="1084"/>
      <c r="BH45" s="1084"/>
      <c r="BI45" s="1085"/>
      <c r="BJ45" s="249"/>
      <c r="BK45" s="249"/>
      <c r="BL45" s="249"/>
      <c r="BM45" s="249"/>
      <c r="BN45" s="249"/>
      <c r="BO45" s="262"/>
      <c r="BP45" s="262"/>
      <c r="BQ45" s="259">
        <v>39</v>
      </c>
      <c r="BR45" s="260"/>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3"/>
    </row>
    <row r="46" spans="1:131" s="244" customFormat="1" ht="26.25" customHeight="1" x14ac:dyDescent="0.15">
      <c r="A46" s="258">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2"/>
      <c r="AL46" s="1023"/>
      <c r="AM46" s="1023"/>
      <c r="AN46" s="1023"/>
      <c r="AO46" s="1023"/>
      <c r="AP46" s="1023"/>
      <c r="AQ46" s="1023"/>
      <c r="AR46" s="1023"/>
      <c r="AS46" s="1023"/>
      <c r="AT46" s="1023"/>
      <c r="AU46" s="1023"/>
      <c r="AV46" s="1023"/>
      <c r="AW46" s="1023"/>
      <c r="AX46" s="1023"/>
      <c r="AY46" s="1023"/>
      <c r="AZ46" s="1094"/>
      <c r="BA46" s="1094"/>
      <c r="BB46" s="1094"/>
      <c r="BC46" s="1094"/>
      <c r="BD46" s="1094"/>
      <c r="BE46" s="1084"/>
      <c r="BF46" s="1084"/>
      <c r="BG46" s="1084"/>
      <c r="BH46" s="1084"/>
      <c r="BI46" s="1085"/>
      <c r="BJ46" s="249"/>
      <c r="BK46" s="249"/>
      <c r="BL46" s="249"/>
      <c r="BM46" s="249"/>
      <c r="BN46" s="249"/>
      <c r="BO46" s="262"/>
      <c r="BP46" s="262"/>
      <c r="BQ46" s="259">
        <v>40</v>
      </c>
      <c r="BR46" s="260"/>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3"/>
    </row>
    <row r="47" spans="1:131" s="244" customFormat="1" ht="26.25" customHeight="1" x14ac:dyDescent="0.15">
      <c r="A47" s="258">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2"/>
      <c r="AL47" s="1023"/>
      <c r="AM47" s="1023"/>
      <c r="AN47" s="1023"/>
      <c r="AO47" s="1023"/>
      <c r="AP47" s="1023"/>
      <c r="AQ47" s="1023"/>
      <c r="AR47" s="1023"/>
      <c r="AS47" s="1023"/>
      <c r="AT47" s="1023"/>
      <c r="AU47" s="1023"/>
      <c r="AV47" s="1023"/>
      <c r="AW47" s="1023"/>
      <c r="AX47" s="1023"/>
      <c r="AY47" s="1023"/>
      <c r="AZ47" s="1094"/>
      <c r="BA47" s="1094"/>
      <c r="BB47" s="1094"/>
      <c r="BC47" s="1094"/>
      <c r="BD47" s="1094"/>
      <c r="BE47" s="1084"/>
      <c r="BF47" s="1084"/>
      <c r="BG47" s="1084"/>
      <c r="BH47" s="1084"/>
      <c r="BI47" s="1085"/>
      <c r="BJ47" s="249"/>
      <c r="BK47" s="249"/>
      <c r="BL47" s="249"/>
      <c r="BM47" s="249"/>
      <c r="BN47" s="249"/>
      <c r="BO47" s="262"/>
      <c r="BP47" s="262"/>
      <c r="BQ47" s="259">
        <v>41</v>
      </c>
      <c r="BR47" s="260"/>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3"/>
    </row>
    <row r="48" spans="1:131" s="244" customFormat="1" ht="26.25" customHeight="1" x14ac:dyDescent="0.15">
      <c r="A48" s="258">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2"/>
      <c r="AL48" s="1023"/>
      <c r="AM48" s="1023"/>
      <c r="AN48" s="1023"/>
      <c r="AO48" s="1023"/>
      <c r="AP48" s="1023"/>
      <c r="AQ48" s="1023"/>
      <c r="AR48" s="1023"/>
      <c r="AS48" s="1023"/>
      <c r="AT48" s="1023"/>
      <c r="AU48" s="1023"/>
      <c r="AV48" s="1023"/>
      <c r="AW48" s="1023"/>
      <c r="AX48" s="1023"/>
      <c r="AY48" s="1023"/>
      <c r="AZ48" s="1094"/>
      <c r="BA48" s="1094"/>
      <c r="BB48" s="1094"/>
      <c r="BC48" s="1094"/>
      <c r="BD48" s="1094"/>
      <c r="BE48" s="1084"/>
      <c r="BF48" s="1084"/>
      <c r="BG48" s="1084"/>
      <c r="BH48" s="1084"/>
      <c r="BI48" s="1085"/>
      <c r="BJ48" s="249"/>
      <c r="BK48" s="249"/>
      <c r="BL48" s="249"/>
      <c r="BM48" s="249"/>
      <c r="BN48" s="249"/>
      <c r="BO48" s="262"/>
      <c r="BP48" s="262"/>
      <c r="BQ48" s="259">
        <v>42</v>
      </c>
      <c r="BR48" s="260"/>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3"/>
    </row>
    <row r="49" spans="1:131" s="244" customFormat="1" ht="26.25" customHeight="1" x14ac:dyDescent="0.15">
      <c r="A49" s="258">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2"/>
      <c r="AL49" s="1023"/>
      <c r="AM49" s="1023"/>
      <c r="AN49" s="1023"/>
      <c r="AO49" s="1023"/>
      <c r="AP49" s="1023"/>
      <c r="AQ49" s="1023"/>
      <c r="AR49" s="1023"/>
      <c r="AS49" s="1023"/>
      <c r="AT49" s="1023"/>
      <c r="AU49" s="1023"/>
      <c r="AV49" s="1023"/>
      <c r="AW49" s="1023"/>
      <c r="AX49" s="1023"/>
      <c r="AY49" s="1023"/>
      <c r="AZ49" s="1094"/>
      <c r="BA49" s="1094"/>
      <c r="BB49" s="1094"/>
      <c r="BC49" s="1094"/>
      <c r="BD49" s="1094"/>
      <c r="BE49" s="1084"/>
      <c r="BF49" s="1084"/>
      <c r="BG49" s="1084"/>
      <c r="BH49" s="1084"/>
      <c r="BI49" s="1085"/>
      <c r="BJ49" s="249"/>
      <c r="BK49" s="249"/>
      <c r="BL49" s="249"/>
      <c r="BM49" s="249"/>
      <c r="BN49" s="249"/>
      <c r="BO49" s="262"/>
      <c r="BP49" s="262"/>
      <c r="BQ49" s="259">
        <v>43</v>
      </c>
      <c r="BR49" s="260"/>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3"/>
    </row>
    <row r="50" spans="1:131" s="244" customFormat="1" ht="26.25" customHeight="1" x14ac:dyDescent="0.15">
      <c r="A50" s="258">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49"/>
      <c r="BK50" s="249"/>
      <c r="BL50" s="249"/>
      <c r="BM50" s="249"/>
      <c r="BN50" s="249"/>
      <c r="BO50" s="262"/>
      <c r="BP50" s="262"/>
      <c r="BQ50" s="259">
        <v>44</v>
      </c>
      <c r="BR50" s="260"/>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3"/>
    </row>
    <row r="51" spans="1:131" s="244" customFormat="1" ht="26.25" customHeight="1" x14ac:dyDescent="0.15">
      <c r="A51" s="258">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49"/>
      <c r="BK51" s="249"/>
      <c r="BL51" s="249"/>
      <c r="BM51" s="249"/>
      <c r="BN51" s="249"/>
      <c r="BO51" s="262"/>
      <c r="BP51" s="262"/>
      <c r="BQ51" s="259">
        <v>45</v>
      </c>
      <c r="BR51" s="260"/>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3"/>
    </row>
    <row r="52" spans="1:131" s="244" customFormat="1" ht="26.25" customHeight="1" x14ac:dyDescent="0.15">
      <c r="A52" s="258">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49"/>
      <c r="BK52" s="249"/>
      <c r="BL52" s="249"/>
      <c r="BM52" s="249"/>
      <c r="BN52" s="249"/>
      <c r="BO52" s="262"/>
      <c r="BP52" s="262"/>
      <c r="BQ52" s="259">
        <v>46</v>
      </c>
      <c r="BR52" s="260"/>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3"/>
    </row>
    <row r="53" spans="1:131" s="244" customFormat="1" ht="26.25" customHeight="1" x14ac:dyDescent="0.15">
      <c r="A53" s="258">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49"/>
      <c r="BK53" s="249"/>
      <c r="BL53" s="249"/>
      <c r="BM53" s="249"/>
      <c r="BN53" s="249"/>
      <c r="BO53" s="262"/>
      <c r="BP53" s="262"/>
      <c r="BQ53" s="259">
        <v>47</v>
      </c>
      <c r="BR53" s="260"/>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3"/>
    </row>
    <row r="54" spans="1:131" s="244" customFormat="1" ht="26.25" customHeight="1" x14ac:dyDescent="0.15">
      <c r="A54" s="258">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49"/>
      <c r="BK54" s="249"/>
      <c r="BL54" s="249"/>
      <c r="BM54" s="249"/>
      <c r="BN54" s="249"/>
      <c r="BO54" s="262"/>
      <c r="BP54" s="262"/>
      <c r="BQ54" s="259">
        <v>48</v>
      </c>
      <c r="BR54" s="260"/>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3"/>
    </row>
    <row r="55" spans="1:131" s="244" customFormat="1" ht="26.25" customHeight="1" x14ac:dyDescent="0.15">
      <c r="A55" s="258">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49"/>
      <c r="BK55" s="249"/>
      <c r="BL55" s="249"/>
      <c r="BM55" s="249"/>
      <c r="BN55" s="249"/>
      <c r="BO55" s="262"/>
      <c r="BP55" s="262"/>
      <c r="BQ55" s="259">
        <v>49</v>
      </c>
      <c r="BR55" s="260"/>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3"/>
    </row>
    <row r="56" spans="1:131" s="244" customFormat="1" ht="26.25" customHeight="1" x14ac:dyDescent="0.15">
      <c r="A56" s="258">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49"/>
      <c r="BK56" s="249"/>
      <c r="BL56" s="249"/>
      <c r="BM56" s="249"/>
      <c r="BN56" s="249"/>
      <c r="BO56" s="262"/>
      <c r="BP56" s="262"/>
      <c r="BQ56" s="259">
        <v>50</v>
      </c>
      <c r="BR56" s="260"/>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3"/>
    </row>
    <row r="57" spans="1:131" s="244" customFormat="1" ht="26.25" customHeight="1" x14ac:dyDescent="0.15">
      <c r="A57" s="258">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49"/>
      <c r="BK57" s="249"/>
      <c r="BL57" s="249"/>
      <c r="BM57" s="249"/>
      <c r="BN57" s="249"/>
      <c r="BO57" s="262"/>
      <c r="BP57" s="262"/>
      <c r="BQ57" s="259">
        <v>51</v>
      </c>
      <c r="BR57" s="260"/>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3"/>
    </row>
    <row r="58" spans="1:131" s="244" customFormat="1" ht="26.25" customHeight="1" x14ac:dyDescent="0.15">
      <c r="A58" s="258">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49"/>
      <c r="BK58" s="249"/>
      <c r="BL58" s="249"/>
      <c r="BM58" s="249"/>
      <c r="BN58" s="249"/>
      <c r="BO58" s="262"/>
      <c r="BP58" s="262"/>
      <c r="BQ58" s="259">
        <v>52</v>
      </c>
      <c r="BR58" s="260"/>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3"/>
    </row>
    <row r="59" spans="1:131" s="244" customFormat="1" ht="26.25" customHeight="1" x14ac:dyDescent="0.15">
      <c r="A59" s="258">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49"/>
      <c r="BK59" s="249"/>
      <c r="BL59" s="249"/>
      <c r="BM59" s="249"/>
      <c r="BN59" s="249"/>
      <c r="BO59" s="262"/>
      <c r="BP59" s="262"/>
      <c r="BQ59" s="259">
        <v>53</v>
      </c>
      <c r="BR59" s="260"/>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3"/>
    </row>
    <row r="60" spans="1:131" s="244" customFormat="1" ht="26.25" customHeight="1" x14ac:dyDescent="0.15">
      <c r="A60" s="258">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49"/>
      <c r="BK60" s="249"/>
      <c r="BL60" s="249"/>
      <c r="BM60" s="249"/>
      <c r="BN60" s="249"/>
      <c r="BO60" s="262"/>
      <c r="BP60" s="262"/>
      <c r="BQ60" s="259">
        <v>54</v>
      </c>
      <c r="BR60" s="260"/>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3"/>
    </row>
    <row r="61" spans="1:131" s="244" customFormat="1" ht="26.25" customHeight="1" thickBot="1" x14ac:dyDescent="0.2">
      <c r="A61" s="258">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49"/>
      <c r="BK61" s="249"/>
      <c r="BL61" s="249"/>
      <c r="BM61" s="249"/>
      <c r="BN61" s="249"/>
      <c r="BO61" s="262"/>
      <c r="BP61" s="262"/>
      <c r="BQ61" s="259">
        <v>55</v>
      </c>
      <c r="BR61" s="260"/>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3"/>
    </row>
    <row r="62" spans="1:131" s="244" customFormat="1" ht="26.25" customHeight="1" x14ac:dyDescent="0.15">
      <c r="A62" s="258">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407</v>
      </c>
      <c r="BK62" s="1087"/>
      <c r="BL62" s="1087"/>
      <c r="BM62" s="1087"/>
      <c r="BN62" s="1088"/>
      <c r="BO62" s="262"/>
      <c r="BP62" s="262"/>
      <c r="BQ62" s="259">
        <v>56</v>
      </c>
      <c r="BR62" s="260"/>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3"/>
    </row>
    <row r="63" spans="1:131" s="244" customFormat="1" ht="26.25" customHeight="1" thickBot="1" x14ac:dyDescent="0.2">
      <c r="A63" s="261" t="s">
        <v>389</v>
      </c>
      <c r="B63" s="996" t="s">
        <v>408</v>
      </c>
      <c r="C63" s="997"/>
      <c r="D63" s="997"/>
      <c r="E63" s="997"/>
      <c r="F63" s="997"/>
      <c r="G63" s="997"/>
      <c r="H63" s="997"/>
      <c r="I63" s="997"/>
      <c r="J63" s="997"/>
      <c r="K63" s="997"/>
      <c r="L63" s="997"/>
      <c r="M63" s="997"/>
      <c r="N63" s="997"/>
      <c r="O63" s="997"/>
      <c r="P63" s="998"/>
      <c r="Q63" s="1014"/>
      <c r="R63" s="1015"/>
      <c r="S63" s="1015"/>
      <c r="T63" s="1015"/>
      <c r="U63" s="1015"/>
      <c r="V63" s="1015"/>
      <c r="W63" s="1015"/>
      <c r="X63" s="1015"/>
      <c r="Y63" s="1015"/>
      <c r="Z63" s="1015"/>
      <c r="AA63" s="1015"/>
      <c r="AB63" s="1015"/>
      <c r="AC63" s="1015"/>
      <c r="AD63" s="1015"/>
      <c r="AE63" s="1080"/>
      <c r="AF63" s="1081">
        <v>132</v>
      </c>
      <c r="AG63" s="1011"/>
      <c r="AH63" s="1011"/>
      <c r="AI63" s="1011"/>
      <c r="AJ63" s="1082"/>
      <c r="AK63" s="1083"/>
      <c r="AL63" s="1015"/>
      <c r="AM63" s="1015"/>
      <c r="AN63" s="1015"/>
      <c r="AO63" s="1015"/>
      <c r="AP63" s="1011">
        <v>213</v>
      </c>
      <c r="AQ63" s="1011"/>
      <c r="AR63" s="1011"/>
      <c r="AS63" s="1011"/>
      <c r="AT63" s="1011"/>
      <c r="AU63" s="1011">
        <v>124</v>
      </c>
      <c r="AV63" s="1011"/>
      <c r="AW63" s="1011"/>
      <c r="AX63" s="1011"/>
      <c r="AY63" s="1011"/>
      <c r="AZ63" s="1077"/>
      <c r="BA63" s="1077"/>
      <c r="BB63" s="1077"/>
      <c r="BC63" s="1077"/>
      <c r="BD63" s="1077"/>
      <c r="BE63" s="1012"/>
      <c r="BF63" s="1012"/>
      <c r="BG63" s="1012"/>
      <c r="BH63" s="1012"/>
      <c r="BI63" s="1013"/>
      <c r="BJ63" s="1078" t="s">
        <v>391</v>
      </c>
      <c r="BK63" s="1003"/>
      <c r="BL63" s="1003"/>
      <c r="BM63" s="1003"/>
      <c r="BN63" s="1079"/>
      <c r="BO63" s="262"/>
      <c r="BP63" s="262"/>
      <c r="BQ63" s="259">
        <v>57</v>
      </c>
      <c r="BR63" s="260"/>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3"/>
    </row>
    <row r="65" spans="1:131" s="244" customFormat="1" ht="26.25" customHeight="1" thickBot="1" x14ac:dyDescent="0.2">
      <c r="A65" s="249" t="s">
        <v>409</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3"/>
    </row>
    <row r="66" spans="1:131" s="244" customFormat="1" ht="26.25" customHeight="1" x14ac:dyDescent="0.15">
      <c r="A66" s="1047" t="s">
        <v>410</v>
      </c>
      <c r="B66" s="1048"/>
      <c r="C66" s="1048"/>
      <c r="D66" s="1048"/>
      <c r="E66" s="1048"/>
      <c r="F66" s="1048"/>
      <c r="G66" s="1048"/>
      <c r="H66" s="1048"/>
      <c r="I66" s="1048"/>
      <c r="J66" s="1048"/>
      <c r="K66" s="1048"/>
      <c r="L66" s="1048"/>
      <c r="M66" s="1048"/>
      <c r="N66" s="1048"/>
      <c r="O66" s="1048"/>
      <c r="P66" s="1049"/>
      <c r="Q66" s="1053" t="s">
        <v>411</v>
      </c>
      <c r="R66" s="1054"/>
      <c r="S66" s="1054"/>
      <c r="T66" s="1054"/>
      <c r="U66" s="1055"/>
      <c r="V66" s="1053" t="s">
        <v>412</v>
      </c>
      <c r="W66" s="1054"/>
      <c r="X66" s="1054"/>
      <c r="Y66" s="1054"/>
      <c r="Z66" s="1055"/>
      <c r="AA66" s="1053" t="s">
        <v>413</v>
      </c>
      <c r="AB66" s="1054"/>
      <c r="AC66" s="1054"/>
      <c r="AD66" s="1054"/>
      <c r="AE66" s="1055"/>
      <c r="AF66" s="1059" t="s">
        <v>414</v>
      </c>
      <c r="AG66" s="1060"/>
      <c r="AH66" s="1060"/>
      <c r="AI66" s="1060"/>
      <c r="AJ66" s="1061"/>
      <c r="AK66" s="1053" t="s">
        <v>415</v>
      </c>
      <c r="AL66" s="1048"/>
      <c r="AM66" s="1048"/>
      <c r="AN66" s="1048"/>
      <c r="AO66" s="1049"/>
      <c r="AP66" s="1053" t="s">
        <v>416</v>
      </c>
      <c r="AQ66" s="1054"/>
      <c r="AR66" s="1054"/>
      <c r="AS66" s="1054"/>
      <c r="AT66" s="1055"/>
      <c r="AU66" s="1053" t="s">
        <v>417</v>
      </c>
      <c r="AV66" s="1054"/>
      <c r="AW66" s="1054"/>
      <c r="AX66" s="1054"/>
      <c r="AY66" s="1055"/>
      <c r="AZ66" s="1053" t="s">
        <v>377</v>
      </c>
      <c r="BA66" s="1054"/>
      <c r="BB66" s="1054"/>
      <c r="BC66" s="1054"/>
      <c r="BD66" s="1069"/>
      <c r="BE66" s="262"/>
      <c r="BF66" s="262"/>
      <c r="BG66" s="262"/>
      <c r="BH66" s="262"/>
      <c r="BI66" s="262"/>
      <c r="BJ66" s="262"/>
      <c r="BK66" s="262"/>
      <c r="BL66" s="262"/>
      <c r="BM66" s="262"/>
      <c r="BN66" s="262"/>
      <c r="BO66" s="262"/>
      <c r="BP66" s="262"/>
      <c r="BQ66" s="259">
        <v>60</v>
      </c>
      <c r="BR66" s="264"/>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3"/>
      <c r="DW66" s="994"/>
      <c r="DX66" s="994"/>
      <c r="DY66" s="994"/>
      <c r="DZ66" s="995"/>
      <c r="EA66" s="243"/>
    </row>
    <row r="67" spans="1:131" s="244"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2"/>
      <c r="BF67" s="262"/>
      <c r="BG67" s="262"/>
      <c r="BH67" s="262"/>
      <c r="BI67" s="262"/>
      <c r="BJ67" s="262"/>
      <c r="BK67" s="262"/>
      <c r="BL67" s="262"/>
      <c r="BM67" s="262"/>
      <c r="BN67" s="262"/>
      <c r="BO67" s="262"/>
      <c r="BP67" s="262"/>
      <c r="BQ67" s="259">
        <v>61</v>
      </c>
      <c r="BR67" s="264"/>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3"/>
      <c r="DW67" s="994"/>
      <c r="DX67" s="994"/>
      <c r="DY67" s="994"/>
      <c r="DZ67" s="995"/>
      <c r="EA67" s="243"/>
    </row>
    <row r="68" spans="1:131" s="244" customFormat="1" ht="26.25" customHeight="1" thickTop="1" x14ac:dyDescent="0.15">
      <c r="A68" s="255">
        <v>1</v>
      </c>
      <c r="B68" s="1037" t="s">
        <v>582</v>
      </c>
      <c r="C68" s="1038"/>
      <c r="D68" s="1038"/>
      <c r="E68" s="1038"/>
      <c r="F68" s="1038"/>
      <c r="G68" s="1038"/>
      <c r="H68" s="1038"/>
      <c r="I68" s="1038"/>
      <c r="J68" s="1038"/>
      <c r="K68" s="1038"/>
      <c r="L68" s="1038"/>
      <c r="M68" s="1038"/>
      <c r="N68" s="1038"/>
      <c r="O68" s="1038"/>
      <c r="P68" s="1039"/>
      <c r="Q68" s="1040">
        <v>21968</v>
      </c>
      <c r="R68" s="1034"/>
      <c r="S68" s="1034"/>
      <c r="T68" s="1034"/>
      <c r="U68" s="1034"/>
      <c r="V68" s="1034">
        <v>21813</v>
      </c>
      <c r="W68" s="1034"/>
      <c r="X68" s="1034"/>
      <c r="Y68" s="1034"/>
      <c r="Z68" s="1034"/>
      <c r="AA68" s="1034">
        <v>155</v>
      </c>
      <c r="AB68" s="1034"/>
      <c r="AC68" s="1034"/>
      <c r="AD68" s="1034"/>
      <c r="AE68" s="1034"/>
      <c r="AF68" s="1034">
        <v>155</v>
      </c>
      <c r="AG68" s="1034"/>
      <c r="AH68" s="1034"/>
      <c r="AI68" s="1034"/>
      <c r="AJ68" s="1034"/>
      <c r="AK68" s="1034">
        <v>90</v>
      </c>
      <c r="AL68" s="1034"/>
      <c r="AM68" s="1034"/>
      <c r="AN68" s="1034"/>
      <c r="AO68" s="1034"/>
      <c r="AP68" s="1034" t="s">
        <v>602</v>
      </c>
      <c r="AQ68" s="1034"/>
      <c r="AR68" s="1034"/>
      <c r="AS68" s="1034"/>
      <c r="AT68" s="1034"/>
      <c r="AU68" s="1034" t="s">
        <v>602</v>
      </c>
      <c r="AV68" s="1034"/>
      <c r="AW68" s="1034"/>
      <c r="AX68" s="1034"/>
      <c r="AY68" s="1034"/>
      <c r="AZ68" s="1035"/>
      <c r="BA68" s="1035"/>
      <c r="BB68" s="1035"/>
      <c r="BC68" s="1035"/>
      <c r="BD68" s="1036"/>
      <c r="BE68" s="262"/>
      <c r="BF68" s="262"/>
      <c r="BG68" s="262"/>
      <c r="BH68" s="262"/>
      <c r="BI68" s="262"/>
      <c r="BJ68" s="262"/>
      <c r="BK68" s="262"/>
      <c r="BL68" s="262"/>
      <c r="BM68" s="262"/>
      <c r="BN68" s="262"/>
      <c r="BO68" s="262"/>
      <c r="BP68" s="262"/>
      <c r="BQ68" s="259">
        <v>62</v>
      </c>
      <c r="BR68" s="264"/>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3"/>
      <c r="DW68" s="994"/>
      <c r="DX68" s="994"/>
      <c r="DY68" s="994"/>
      <c r="DZ68" s="995"/>
      <c r="EA68" s="243"/>
    </row>
    <row r="69" spans="1:131" s="244" customFormat="1" ht="26.25" customHeight="1" x14ac:dyDescent="0.15">
      <c r="A69" s="258">
        <v>2</v>
      </c>
      <c r="B69" s="1026" t="s">
        <v>583</v>
      </c>
      <c r="C69" s="1027"/>
      <c r="D69" s="1027"/>
      <c r="E69" s="1027"/>
      <c r="F69" s="1027"/>
      <c r="G69" s="1027"/>
      <c r="H69" s="1027"/>
      <c r="I69" s="1027"/>
      <c r="J69" s="1027"/>
      <c r="K69" s="1027"/>
      <c r="L69" s="1027"/>
      <c r="M69" s="1027"/>
      <c r="N69" s="1027"/>
      <c r="O69" s="1027"/>
      <c r="P69" s="1028"/>
      <c r="Q69" s="1029">
        <v>192</v>
      </c>
      <c r="R69" s="1023"/>
      <c r="S69" s="1023"/>
      <c r="T69" s="1023"/>
      <c r="U69" s="1023"/>
      <c r="V69" s="1023">
        <v>133</v>
      </c>
      <c r="W69" s="1023"/>
      <c r="X69" s="1023"/>
      <c r="Y69" s="1023"/>
      <c r="Z69" s="1023"/>
      <c r="AA69" s="1023">
        <v>58</v>
      </c>
      <c r="AB69" s="1023"/>
      <c r="AC69" s="1023"/>
      <c r="AD69" s="1023"/>
      <c r="AE69" s="1023"/>
      <c r="AF69" s="1023">
        <v>58</v>
      </c>
      <c r="AG69" s="1023"/>
      <c r="AH69" s="1023"/>
      <c r="AI69" s="1023"/>
      <c r="AJ69" s="1023"/>
      <c r="AK69" s="1023" t="s">
        <v>602</v>
      </c>
      <c r="AL69" s="1023"/>
      <c r="AM69" s="1023"/>
      <c r="AN69" s="1023"/>
      <c r="AO69" s="1023"/>
      <c r="AP69" s="1023" t="s">
        <v>602</v>
      </c>
      <c r="AQ69" s="1023"/>
      <c r="AR69" s="1023"/>
      <c r="AS69" s="1023"/>
      <c r="AT69" s="1023"/>
      <c r="AU69" s="1023" t="s">
        <v>602</v>
      </c>
      <c r="AV69" s="1023"/>
      <c r="AW69" s="1023"/>
      <c r="AX69" s="1023"/>
      <c r="AY69" s="1023"/>
      <c r="AZ69" s="1024"/>
      <c r="BA69" s="1024"/>
      <c r="BB69" s="1024"/>
      <c r="BC69" s="1024"/>
      <c r="BD69" s="1025"/>
      <c r="BE69" s="262"/>
      <c r="BF69" s="262"/>
      <c r="BG69" s="262"/>
      <c r="BH69" s="262"/>
      <c r="BI69" s="262"/>
      <c r="BJ69" s="262"/>
      <c r="BK69" s="262"/>
      <c r="BL69" s="262"/>
      <c r="BM69" s="262"/>
      <c r="BN69" s="262"/>
      <c r="BO69" s="262"/>
      <c r="BP69" s="262"/>
      <c r="BQ69" s="259">
        <v>63</v>
      </c>
      <c r="BR69" s="264"/>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3"/>
      <c r="DW69" s="994"/>
      <c r="DX69" s="994"/>
      <c r="DY69" s="994"/>
      <c r="DZ69" s="995"/>
      <c r="EA69" s="243"/>
    </row>
    <row r="70" spans="1:131" s="244" customFormat="1" ht="26.25" customHeight="1" x14ac:dyDescent="0.15">
      <c r="A70" s="258">
        <v>3</v>
      </c>
      <c r="B70" s="1026" t="s">
        <v>584</v>
      </c>
      <c r="C70" s="1027"/>
      <c r="D70" s="1027"/>
      <c r="E70" s="1027"/>
      <c r="F70" s="1027"/>
      <c r="G70" s="1027"/>
      <c r="H70" s="1027"/>
      <c r="I70" s="1027"/>
      <c r="J70" s="1027"/>
      <c r="K70" s="1027"/>
      <c r="L70" s="1027"/>
      <c r="M70" s="1027"/>
      <c r="N70" s="1027"/>
      <c r="O70" s="1027"/>
      <c r="P70" s="1028"/>
      <c r="Q70" s="1029">
        <v>76</v>
      </c>
      <c r="R70" s="1023"/>
      <c r="S70" s="1023"/>
      <c r="T70" s="1023"/>
      <c r="U70" s="1023"/>
      <c r="V70" s="1023">
        <v>71</v>
      </c>
      <c r="W70" s="1023"/>
      <c r="X70" s="1023"/>
      <c r="Y70" s="1023"/>
      <c r="Z70" s="1023"/>
      <c r="AA70" s="1023">
        <v>5</v>
      </c>
      <c r="AB70" s="1023"/>
      <c r="AC70" s="1023"/>
      <c r="AD70" s="1023"/>
      <c r="AE70" s="1023"/>
      <c r="AF70" s="1023">
        <v>5</v>
      </c>
      <c r="AG70" s="1023"/>
      <c r="AH70" s="1023"/>
      <c r="AI70" s="1023"/>
      <c r="AJ70" s="1023"/>
      <c r="AK70" s="1023">
        <v>1</v>
      </c>
      <c r="AL70" s="1023"/>
      <c r="AM70" s="1023"/>
      <c r="AN70" s="1023"/>
      <c r="AO70" s="1023"/>
      <c r="AP70" s="1023" t="s">
        <v>602</v>
      </c>
      <c r="AQ70" s="1023"/>
      <c r="AR70" s="1023"/>
      <c r="AS70" s="1023"/>
      <c r="AT70" s="1023"/>
      <c r="AU70" s="1023" t="s">
        <v>602</v>
      </c>
      <c r="AV70" s="1023"/>
      <c r="AW70" s="1023"/>
      <c r="AX70" s="1023"/>
      <c r="AY70" s="1023"/>
      <c r="AZ70" s="1024"/>
      <c r="BA70" s="1024"/>
      <c r="BB70" s="1024"/>
      <c r="BC70" s="1024"/>
      <c r="BD70" s="1025"/>
      <c r="BE70" s="262"/>
      <c r="BF70" s="262"/>
      <c r="BG70" s="262"/>
      <c r="BH70" s="262"/>
      <c r="BI70" s="262"/>
      <c r="BJ70" s="262"/>
      <c r="BK70" s="262"/>
      <c r="BL70" s="262"/>
      <c r="BM70" s="262"/>
      <c r="BN70" s="262"/>
      <c r="BO70" s="262"/>
      <c r="BP70" s="262"/>
      <c r="BQ70" s="259">
        <v>64</v>
      </c>
      <c r="BR70" s="264"/>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3"/>
      <c r="DW70" s="994"/>
      <c r="DX70" s="994"/>
      <c r="DY70" s="994"/>
      <c r="DZ70" s="995"/>
      <c r="EA70" s="243"/>
    </row>
    <row r="71" spans="1:131" s="244" customFormat="1" ht="26.25" customHeight="1" x14ac:dyDescent="0.15">
      <c r="A71" s="258">
        <v>4</v>
      </c>
      <c r="B71" s="1026" t="s">
        <v>585</v>
      </c>
      <c r="C71" s="1027"/>
      <c r="D71" s="1027"/>
      <c r="E71" s="1027"/>
      <c r="F71" s="1027"/>
      <c r="G71" s="1027"/>
      <c r="H71" s="1027"/>
      <c r="I71" s="1027"/>
      <c r="J71" s="1027"/>
      <c r="K71" s="1027"/>
      <c r="L71" s="1027"/>
      <c r="M71" s="1027"/>
      <c r="N71" s="1027"/>
      <c r="O71" s="1027"/>
      <c r="P71" s="1028"/>
      <c r="Q71" s="1029">
        <v>111</v>
      </c>
      <c r="R71" s="1023"/>
      <c r="S71" s="1023"/>
      <c r="T71" s="1023"/>
      <c r="U71" s="1023"/>
      <c r="V71" s="1023">
        <v>74</v>
      </c>
      <c r="W71" s="1023"/>
      <c r="X71" s="1023"/>
      <c r="Y71" s="1023"/>
      <c r="Z71" s="1023"/>
      <c r="AA71" s="1023">
        <v>38</v>
      </c>
      <c r="AB71" s="1023"/>
      <c r="AC71" s="1023"/>
      <c r="AD71" s="1023"/>
      <c r="AE71" s="1023"/>
      <c r="AF71" s="1023">
        <v>38</v>
      </c>
      <c r="AG71" s="1023"/>
      <c r="AH71" s="1023"/>
      <c r="AI71" s="1023"/>
      <c r="AJ71" s="1023"/>
      <c r="AK71" s="1023" t="s">
        <v>603</v>
      </c>
      <c r="AL71" s="1023"/>
      <c r="AM71" s="1023"/>
      <c r="AN71" s="1023"/>
      <c r="AO71" s="1023"/>
      <c r="AP71" s="1023" t="s">
        <v>602</v>
      </c>
      <c r="AQ71" s="1023"/>
      <c r="AR71" s="1023"/>
      <c r="AS71" s="1023"/>
      <c r="AT71" s="1023"/>
      <c r="AU71" s="1023" t="s">
        <v>602</v>
      </c>
      <c r="AV71" s="1023"/>
      <c r="AW71" s="1023"/>
      <c r="AX71" s="1023"/>
      <c r="AY71" s="1023"/>
      <c r="AZ71" s="1024"/>
      <c r="BA71" s="1024"/>
      <c r="BB71" s="1024"/>
      <c r="BC71" s="1024"/>
      <c r="BD71" s="1025"/>
      <c r="BE71" s="262"/>
      <c r="BF71" s="262"/>
      <c r="BG71" s="262"/>
      <c r="BH71" s="262"/>
      <c r="BI71" s="262"/>
      <c r="BJ71" s="262"/>
      <c r="BK71" s="262"/>
      <c r="BL71" s="262"/>
      <c r="BM71" s="262"/>
      <c r="BN71" s="262"/>
      <c r="BO71" s="262"/>
      <c r="BP71" s="262"/>
      <c r="BQ71" s="259">
        <v>65</v>
      </c>
      <c r="BR71" s="264"/>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3"/>
      <c r="DW71" s="994"/>
      <c r="DX71" s="994"/>
      <c r="DY71" s="994"/>
      <c r="DZ71" s="995"/>
      <c r="EA71" s="243"/>
    </row>
    <row r="72" spans="1:131" s="244" customFormat="1" ht="26.25" customHeight="1" x14ac:dyDescent="0.15">
      <c r="A72" s="258">
        <v>5</v>
      </c>
      <c r="B72" s="1026" t="s">
        <v>586</v>
      </c>
      <c r="C72" s="1027"/>
      <c r="D72" s="1027"/>
      <c r="E72" s="1027"/>
      <c r="F72" s="1027"/>
      <c r="G72" s="1027"/>
      <c r="H72" s="1027"/>
      <c r="I72" s="1027"/>
      <c r="J72" s="1027"/>
      <c r="K72" s="1027"/>
      <c r="L72" s="1027"/>
      <c r="M72" s="1027"/>
      <c r="N72" s="1027"/>
      <c r="O72" s="1027"/>
      <c r="P72" s="1028"/>
      <c r="Q72" s="1029">
        <v>6809</v>
      </c>
      <c r="R72" s="1023"/>
      <c r="S72" s="1023"/>
      <c r="T72" s="1023"/>
      <c r="U72" s="1023"/>
      <c r="V72" s="1023">
        <v>6608</v>
      </c>
      <c r="W72" s="1023"/>
      <c r="X72" s="1023"/>
      <c r="Y72" s="1023"/>
      <c r="Z72" s="1023"/>
      <c r="AA72" s="1023">
        <v>201</v>
      </c>
      <c r="AB72" s="1023"/>
      <c r="AC72" s="1023"/>
      <c r="AD72" s="1023"/>
      <c r="AE72" s="1023"/>
      <c r="AF72" s="1023">
        <v>186</v>
      </c>
      <c r="AG72" s="1023"/>
      <c r="AH72" s="1023"/>
      <c r="AI72" s="1023"/>
      <c r="AJ72" s="1023"/>
      <c r="AK72" s="1023" t="s">
        <v>602</v>
      </c>
      <c r="AL72" s="1023"/>
      <c r="AM72" s="1023"/>
      <c r="AN72" s="1023"/>
      <c r="AO72" s="1023"/>
      <c r="AP72" s="1023">
        <v>4040</v>
      </c>
      <c r="AQ72" s="1023"/>
      <c r="AR72" s="1023"/>
      <c r="AS72" s="1023"/>
      <c r="AT72" s="1023"/>
      <c r="AU72" s="1023">
        <v>234</v>
      </c>
      <c r="AV72" s="1023"/>
      <c r="AW72" s="1023"/>
      <c r="AX72" s="1023"/>
      <c r="AY72" s="1023"/>
      <c r="AZ72" s="1024"/>
      <c r="BA72" s="1024"/>
      <c r="BB72" s="1024"/>
      <c r="BC72" s="1024"/>
      <c r="BD72" s="1025"/>
      <c r="BE72" s="262"/>
      <c r="BF72" s="262"/>
      <c r="BG72" s="262"/>
      <c r="BH72" s="262"/>
      <c r="BI72" s="262"/>
      <c r="BJ72" s="262"/>
      <c r="BK72" s="262"/>
      <c r="BL72" s="262"/>
      <c r="BM72" s="262"/>
      <c r="BN72" s="262"/>
      <c r="BO72" s="262"/>
      <c r="BP72" s="262"/>
      <c r="BQ72" s="259">
        <v>66</v>
      </c>
      <c r="BR72" s="264"/>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3"/>
      <c r="DW72" s="994"/>
      <c r="DX72" s="994"/>
      <c r="DY72" s="994"/>
      <c r="DZ72" s="995"/>
      <c r="EA72" s="243"/>
    </row>
    <row r="73" spans="1:131" s="244" customFormat="1" ht="26.25" customHeight="1" x14ac:dyDescent="0.15">
      <c r="A73" s="258">
        <v>6</v>
      </c>
      <c r="B73" s="1026" t="s">
        <v>587</v>
      </c>
      <c r="C73" s="1027"/>
      <c r="D73" s="1027"/>
      <c r="E73" s="1027"/>
      <c r="F73" s="1027"/>
      <c r="G73" s="1027"/>
      <c r="H73" s="1027"/>
      <c r="I73" s="1027"/>
      <c r="J73" s="1027"/>
      <c r="K73" s="1027"/>
      <c r="L73" s="1027"/>
      <c r="M73" s="1027"/>
      <c r="N73" s="1027"/>
      <c r="O73" s="1027"/>
      <c r="P73" s="1028"/>
      <c r="Q73" s="1029">
        <v>4682</v>
      </c>
      <c r="R73" s="1023"/>
      <c r="S73" s="1023"/>
      <c r="T73" s="1023"/>
      <c r="U73" s="1023"/>
      <c r="V73" s="1023">
        <v>4457</v>
      </c>
      <c r="W73" s="1023"/>
      <c r="X73" s="1023"/>
      <c r="Y73" s="1023"/>
      <c r="Z73" s="1023"/>
      <c r="AA73" s="1023">
        <v>225</v>
      </c>
      <c r="AB73" s="1023"/>
      <c r="AC73" s="1023"/>
      <c r="AD73" s="1023"/>
      <c r="AE73" s="1023"/>
      <c r="AF73" s="1023">
        <v>2476</v>
      </c>
      <c r="AG73" s="1023"/>
      <c r="AH73" s="1023"/>
      <c r="AI73" s="1023"/>
      <c r="AJ73" s="1023"/>
      <c r="AK73" s="1023" t="s">
        <v>602</v>
      </c>
      <c r="AL73" s="1023"/>
      <c r="AM73" s="1023"/>
      <c r="AN73" s="1023"/>
      <c r="AO73" s="1023"/>
      <c r="AP73" s="1023">
        <v>11275</v>
      </c>
      <c r="AQ73" s="1023"/>
      <c r="AR73" s="1023"/>
      <c r="AS73" s="1023"/>
      <c r="AT73" s="1023"/>
      <c r="AU73" s="1023">
        <v>79</v>
      </c>
      <c r="AV73" s="1023"/>
      <c r="AW73" s="1023"/>
      <c r="AX73" s="1023"/>
      <c r="AY73" s="1023"/>
      <c r="AZ73" s="1024" t="s">
        <v>596</v>
      </c>
      <c r="BA73" s="1024"/>
      <c r="BB73" s="1024"/>
      <c r="BC73" s="1024"/>
      <c r="BD73" s="1025"/>
      <c r="BE73" s="262"/>
      <c r="BF73" s="262"/>
      <c r="BG73" s="262"/>
      <c r="BH73" s="262"/>
      <c r="BI73" s="262"/>
      <c r="BJ73" s="262"/>
      <c r="BK73" s="262"/>
      <c r="BL73" s="262"/>
      <c r="BM73" s="262"/>
      <c r="BN73" s="262"/>
      <c r="BO73" s="262"/>
      <c r="BP73" s="262"/>
      <c r="BQ73" s="259">
        <v>67</v>
      </c>
      <c r="BR73" s="264"/>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3"/>
      <c r="DW73" s="994"/>
      <c r="DX73" s="994"/>
      <c r="DY73" s="994"/>
      <c r="DZ73" s="995"/>
      <c r="EA73" s="243"/>
    </row>
    <row r="74" spans="1:131" s="244" customFormat="1" ht="26.25" customHeight="1" x14ac:dyDescent="0.15">
      <c r="A74" s="258">
        <v>7</v>
      </c>
      <c r="B74" s="1026" t="s">
        <v>588</v>
      </c>
      <c r="C74" s="1027"/>
      <c r="D74" s="1027"/>
      <c r="E74" s="1027"/>
      <c r="F74" s="1027"/>
      <c r="G74" s="1027"/>
      <c r="H74" s="1027"/>
      <c r="I74" s="1027"/>
      <c r="J74" s="1027"/>
      <c r="K74" s="1027"/>
      <c r="L74" s="1027"/>
      <c r="M74" s="1027"/>
      <c r="N74" s="1027"/>
      <c r="O74" s="1027"/>
      <c r="P74" s="1028"/>
      <c r="Q74" s="1029">
        <v>3081</v>
      </c>
      <c r="R74" s="1023"/>
      <c r="S74" s="1023"/>
      <c r="T74" s="1023"/>
      <c r="U74" s="1023"/>
      <c r="V74" s="1023">
        <v>3132</v>
      </c>
      <c r="W74" s="1023"/>
      <c r="X74" s="1023"/>
      <c r="Y74" s="1023"/>
      <c r="Z74" s="1023"/>
      <c r="AA74" s="1023">
        <v>-51</v>
      </c>
      <c r="AB74" s="1023"/>
      <c r="AC74" s="1023"/>
      <c r="AD74" s="1023"/>
      <c r="AE74" s="1023"/>
      <c r="AF74" s="1023">
        <v>503</v>
      </c>
      <c r="AG74" s="1023"/>
      <c r="AH74" s="1023"/>
      <c r="AI74" s="1023"/>
      <c r="AJ74" s="1023"/>
      <c r="AK74" s="1023" t="s">
        <v>602</v>
      </c>
      <c r="AL74" s="1023"/>
      <c r="AM74" s="1023"/>
      <c r="AN74" s="1023"/>
      <c r="AO74" s="1023"/>
      <c r="AP74" s="1023">
        <v>459</v>
      </c>
      <c r="AQ74" s="1023"/>
      <c r="AR74" s="1023"/>
      <c r="AS74" s="1023"/>
      <c r="AT74" s="1023"/>
      <c r="AU74" s="1023">
        <v>19</v>
      </c>
      <c r="AV74" s="1023"/>
      <c r="AW74" s="1023"/>
      <c r="AX74" s="1023"/>
      <c r="AY74" s="1023"/>
      <c r="AZ74" s="1024" t="s">
        <v>596</v>
      </c>
      <c r="BA74" s="1024"/>
      <c r="BB74" s="1024"/>
      <c r="BC74" s="1024"/>
      <c r="BD74" s="1025"/>
      <c r="BE74" s="262"/>
      <c r="BF74" s="262"/>
      <c r="BG74" s="262"/>
      <c r="BH74" s="262"/>
      <c r="BI74" s="262"/>
      <c r="BJ74" s="262"/>
      <c r="BK74" s="262"/>
      <c r="BL74" s="262"/>
      <c r="BM74" s="262"/>
      <c r="BN74" s="262"/>
      <c r="BO74" s="262"/>
      <c r="BP74" s="262"/>
      <c r="BQ74" s="259">
        <v>68</v>
      </c>
      <c r="BR74" s="264"/>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3"/>
      <c r="DW74" s="994"/>
      <c r="DX74" s="994"/>
      <c r="DY74" s="994"/>
      <c r="DZ74" s="995"/>
      <c r="EA74" s="243"/>
    </row>
    <row r="75" spans="1:131" s="244" customFormat="1" ht="26.25" customHeight="1" x14ac:dyDescent="0.15">
      <c r="A75" s="258">
        <v>8</v>
      </c>
      <c r="B75" s="1026" t="s">
        <v>589</v>
      </c>
      <c r="C75" s="1027"/>
      <c r="D75" s="1027"/>
      <c r="E75" s="1027"/>
      <c r="F75" s="1027"/>
      <c r="G75" s="1027"/>
      <c r="H75" s="1027"/>
      <c r="I75" s="1027"/>
      <c r="J75" s="1027"/>
      <c r="K75" s="1027"/>
      <c r="L75" s="1027"/>
      <c r="M75" s="1027"/>
      <c r="N75" s="1027"/>
      <c r="O75" s="1027"/>
      <c r="P75" s="1028"/>
      <c r="Q75" s="1030">
        <v>6335</v>
      </c>
      <c r="R75" s="1031"/>
      <c r="S75" s="1031"/>
      <c r="T75" s="1031"/>
      <c r="U75" s="1032"/>
      <c r="V75" s="1033">
        <v>7962</v>
      </c>
      <c r="W75" s="1031"/>
      <c r="X75" s="1031"/>
      <c r="Y75" s="1031"/>
      <c r="Z75" s="1032"/>
      <c r="AA75" s="1033">
        <v>-1626</v>
      </c>
      <c r="AB75" s="1031"/>
      <c r="AC75" s="1031"/>
      <c r="AD75" s="1031"/>
      <c r="AE75" s="1032"/>
      <c r="AF75" s="1033">
        <v>5591</v>
      </c>
      <c r="AG75" s="1031"/>
      <c r="AH75" s="1031"/>
      <c r="AI75" s="1031"/>
      <c r="AJ75" s="1032"/>
      <c r="AK75" s="1033" t="s">
        <v>602</v>
      </c>
      <c r="AL75" s="1031"/>
      <c r="AM75" s="1031"/>
      <c r="AN75" s="1031"/>
      <c r="AO75" s="1032"/>
      <c r="AP75" s="1033">
        <v>4257</v>
      </c>
      <c r="AQ75" s="1031"/>
      <c r="AR75" s="1031"/>
      <c r="AS75" s="1031"/>
      <c r="AT75" s="1032"/>
      <c r="AU75" s="1033" t="s">
        <v>602</v>
      </c>
      <c r="AV75" s="1031"/>
      <c r="AW75" s="1031"/>
      <c r="AX75" s="1031"/>
      <c r="AY75" s="1032"/>
      <c r="AZ75" s="1024" t="s">
        <v>596</v>
      </c>
      <c r="BA75" s="1024"/>
      <c r="BB75" s="1024"/>
      <c r="BC75" s="1024"/>
      <c r="BD75" s="1025"/>
      <c r="BE75" s="262"/>
      <c r="BF75" s="262"/>
      <c r="BG75" s="262"/>
      <c r="BH75" s="262"/>
      <c r="BI75" s="262"/>
      <c r="BJ75" s="262"/>
      <c r="BK75" s="262"/>
      <c r="BL75" s="262"/>
      <c r="BM75" s="262"/>
      <c r="BN75" s="262"/>
      <c r="BO75" s="262"/>
      <c r="BP75" s="262"/>
      <c r="BQ75" s="259">
        <v>69</v>
      </c>
      <c r="BR75" s="264"/>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3"/>
      <c r="DW75" s="994"/>
      <c r="DX75" s="994"/>
      <c r="DY75" s="994"/>
      <c r="DZ75" s="995"/>
      <c r="EA75" s="243"/>
    </row>
    <row r="76" spans="1:131" s="244" customFormat="1" ht="26.25" customHeight="1" x14ac:dyDescent="0.15">
      <c r="A76" s="258">
        <v>9</v>
      </c>
      <c r="B76" s="1026" t="s">
        <v>590</v>
      </c>
      <c r="C76" s="1027"/>
      <c r="D76" s="1027"/>
      <c r="E76" s="1027"/>
      <c r="F76" s="1027"/>
      <c r="G76" s="1027"/>
      <c r="H76" s="1027"/>
      <c r="I76" s="1027"/>
      <c r="J76" s="1027"/>
      <c r="K76" s="1027"/>
      <c r="L76" s="1027"/>
      <c r="M76" s="1027"/>
      <c r="N76" s="1027"/>
      <c r="O76" s="1027"/>
      <c r="P76" s="1028"/>
      <c r="Q76" s="1030">
        <v>50</v>
      </c>
      <c r="R76" s="1031"/>
      <c r="S76" s="1031"/>
      <c r="T76" s="1031"/>
      <c r="U76" s="1032"/>
      <c r="V76" s="1033">
        <v>48</v>
      </c>
      <c r="W76" s="1031"/>
      <c r="X76" s="1031"/>
      <c r="Y76" s="1031"/>
      <c r="Z76" s="1032"/>
      <c r="AA76" s="1033">
        <v>2</v>
      </c>
      <c r="AB76" s="1031"/>
      <c r="AC76" s="1031"/>
      <c r="AD76" s="1031"/>
      <c r="AE76" s="1032"/>
      <c r="AF76" s="1033">
        <v>6</v>
      </c>
      <c r="AG76" s="1031"/>
      <c r="AH76" s="1031"/>
      <c r="AI76" s="1031"/>
      <c r="AJ76" s="1032"/>
      <c r="AK76" s="1033" t="s">
        <v>602</v>
      </c>
      <c r="AL76" s="1031"/>
      <c r="AM76" s="1031"/>
      <c r="AN76" s="1031"/>
      <c r="AO76" s="1032"/>
      <c r="AP76" s="1033" t="s">
        <v>602</v>
      </c>
      <c r="AQ76" s="1031"/>
      <c r="AR76" s="1031"/>
      <c r="AS76" s="1031"/>
      <c r="AT76" s="1032"/>
      <c r="AU76" s="1033" t="s">
        <v>602</v>
      </c>
      <c r="AV76" s="1031"/>
      <c r="AW76" s="1031"/>
      <c r="AX76" s="1031"/>
      <c r="AY76" s="1032"/>
      <c r="AZ76" s="1024"/>
      <c r="BA76" s="1024"/>
      <c r="BB76" s="1024"/>
      <c r="BC76" s="1024"/>
      <c r="BD76" s="1025"/>
      <c r="BE76" s="262"/>
      <c r="BF76" s="262"/>
      <c r="BG76" s="262"/>
      <c r="BH76" s="262"/>
      <c r="BI76" s="262"/>
      <c r="BJ76" s="262"/>
      <c r="BK76" s="262"/>
      <c r="BL76" s="262"/>
      <c r="BM76" s="262"/>
      <c r="BN76" s="262"/>
      <c r="BO76" s="262"/>
      <c r="BP76" s="262"/>
      <c r="BQ76" s="259">
        <v>70</v>
      </c>
      <c r="BR76" s="264"/>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3"/>
      <c r="DW76" s="994"/>
      <c r="DX76" s="994"/>
      <c r="DY76" s="994"/>
      <c r="DZ76" s="995"/>
      <c r="EA76" s="243"/>
    </row>
    <row r="77" spans="1:131" s="244" customFormat="1" ht="26.25" customHeight="1" x14ac:dyDescent="0.15">
      <c r="A77" s="258">
        <v>10</v>
      </c>
      <c r="B77" s="1026" t="s">
        <v>591</v>
      </c>
      <c r="C77" s="1027"/>
      <c r="D77" s="1027"/>
      <c r="E77" s="1027"/>
      <c r="F77" s="1027"/>
      <c r="G77" s="1027"/>
      <c r="H77" s="1027"/>
      <c r="I77" s="1027"/>
      <c r="J77" s="1027"/>
      <c r="K77" s="1027"/>
      <c r="L77" s="1027"/>
      <c r="M77" s="1027"/>
      <c r="N77" s="1027"/>
      <c r="O77" s="1027"/>
      <c r="P77" s="1028"/>
      <c r="Q77" s="1030">
        <v>2548</v>
      </c>
      <c r="R77" s="1031"/>
      <c r="S77" s="1031"/>
      <c r="T77" s="1031"/>
      <c r="U77" s="1032"/>
      <c r="V77" s="1033">
        <v>2213</v>
      </c>
      <c r="W77" s="1031"/>
      <c r="X77" s="1031"/>
      <c r="Y77" s="1031"/>
      <c r="Z77" s="1032"/>
      <c r="AA77" s="1033">
        <v>335</v>
      </c>
      <c r="AB77" s="1031"/>
      <c r="AC77" s="1031"/>
      <c r="AD77" s="1031"/>
      <c r="AE77" s="1032"/>
      <c r="AF77" s="1033">
        <v>335</v>
      </c>
      <c r="AG77" s="1031"/>
      <c r="AH77" s="1031"/>
      <c r="AI77" s="1031"/>
      <c r="AJ77" s="1032"/>
      <c r="AK77" s="1033">
        <v>138</v>
      </c>
      <c r="AL77" s="1031"/>
      <c r="AM77" s="1031"/>
      <c r="AN77" s="1031"/>
      <c r="AO77" s="1032"/>
      <c r="AP77" s="1033" t="s">
        <v>602</v>
      </c>
      <c r="AQ77" s="1031"/>
      <c r="AR77" s="1031"/>
      <c r="AS77" s="1031"/>
      <c r="AT77" s="1032"/>
      <c r="AU77" s="1033" t="s">
        <v>602</v>
      </c>
      <c r="AV77" s="1031"/>
      <c r="AW77" s="1031"/>
      <c r="AX77" s="1031"/>
      <c r="AY77" s="1032"/>
      <c r="AZ77" s="1024"/>
      <c r="BA77" s="1024"/>
      <c r="BB77" s="1024"/>
      <c r="BC77" s="1024"/>
      <c r="BD77" s="1025"/>
      <c r="BE77" s="262"/>
      <c r="BF77" s="262"/>
      <c r="BG77" s="262"/>
      <c r="BH77" s="262"/>
      <c r="BI77" s="262"/>
      <c r="BJ77" s="262"/>
      <c r="BK77" s="262"/>
      <c r="BL77" s="262"/>
      <c r="BM77" s="262"/>
      <c r="BN77" s="262"/>
      <c r="BO77" s="262"/>
      <c r="BP77" s="262"/>
      <c r="BQ77" s="259">
        <v>71</v>
      </c>
      <c r="BR77" s="264"/>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3"/>
      <c r="DW77" s="994"/>
      <c r="DX77" s="994"/>
      <c r="DY77" s="994"/>
      <c r="DZ77" s="995"/>
      <c r="EA77" s="243"/>
    </row>
    <row r="78" spans="1:131" s="244" customFormat="1" ht="26.25" customHeight="1" x14ac:dyDescent="0.15">
      <c r="A78" s="258">
        <v>11</v>
      </c>
      <c r="B78" s="1026" t="s">
        <v>592</v>
      </c>
      <c r="C78" s="1027"/>
      <c r="D78" s="1027"/>
      <c r="E78" s="1027"/>
      <c r="F78" s="1027"/>
      <c r="G78" s="1027"/>
      <c r="H78" s="1027"/>
      <c r="I78" s="1027"/>
      <c r="J78" s="1027"/>
      <c r="K78" s="1027"/>
      <c r="L78" s="1027"/>
      <c r="M78" s="1027"/>
      <c r="N78" s="1027"/>
      <c r="O78" s="1027"/>
      <c r="P78" s="1028"/>
      <c r="Q78" s="1029">
        <v>659115</v>
      </c>
      <c r="R78" s="1023"/>
      <c r="S78" s="1023"/>
      <c r="T78" s="1023"/>
      <c r="U78" s="1023"/>
      <c r="V78" s="1023">
        <v>635247</v>
      </c>
      <c r="W78" s="1023"/>
      <c r="X78" s="1023"/>
      <c r="Y78" s="1023"/>
      <c r="Z78" s="1023"/>
      <c r="AA78" s="1023">
        <v>23868</v>
      </c>
      <c r="AB78" s="1023"/>
      <c r="AC78" s="1023"/>
      <c r="AD78" s="1023"/>
      <c r="AE78" s="1023"/>
      <c r="AF78" s="1023">
        <v>23868</v>
      </c>
      <c r="AG78" s="1023"/>
      <c r="AH78" s="1023"/>
      <c r="AI78" s="1023"/>
      <c r="AJ78" s="1023"/>
      <c r="AK78" s="1023">
        <v>3257</v>
      </c>
      <c r="AL78" s="1023"/>
      <c r="AM78" s="1023"/>
      <c r="AN78" s="1023"/>
      <c r="AO78" s="1023"/>
      <c r="AP78" s="1023" t="s">
        <v>602</v>
      </c>
      <c r="AQ78" s="1023"/>
      <c r="AR78" s="1023"/>
      <c r="AS78" s="1023"/>
      <c r="AT78" s="1023"/>
      <c r="AU78" s="1023" t="s">
        <v>602</v>
      </c>
      <c r="AV78" s="1023"/>
      <c r="AW78" s="1023"/>
      <c r="AX78" s="1023"/>
      <c r="AY78" s="1023"/>
      <c r="AZ78" s="1024"/>
      <c r="BA78" s="1024"/>
      <c r="BB78" s="1024"/>
      <c r="BC78" s="1024"/>
      <c r="BD78" s="1025"/>
      <c r="BE78" s="262"/>
      <c r="BF78" s="262"/>
      <c r="BG78" s="262"/>
      <c r="BH78" s="262"/>
      <c r="BI78" s="262"/>
      <c r="BJ78" s="265"/>
      <c r="BK78" s="265"/>
      <c r="BL78" s="265"/>
      <c r="BM78" s="265"/>
      <c r="BN78" s="265"/>
      <c r="BO78" s="262"/>
      <c r="BP78" s="262"/>
      <c r="BQ78" s="259">
        <v>72</v>
      </c>
      <c r="BR78" s="264"/>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3"/>
      <c r="DW78" s="994"/>
      <c r="DX78" s="994"/>
      <c r="DY78" s="994"/>
      <c r="DZ78" s="995"/>
      <c r="EA78" s="243"/>
    </row>
    <row r="79" spans="1:131" s="244" customFormat="1" ht="26.25" customHeight="1" x14ac:dyDescent="0.15">
      <c r="A79" s="258">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2"/>
      <c r="BF79" s="262"/>
      <c r="BG79" s="262"/>
      <c r="BH79" s="262"/>
      <c r="BI79" s="262"/>
      <c r="BJ79" s="265"/>
      <c r="BK79" s="265"/>
      <c r="BL79" s="265"/>
      <c r="BM79" s="265"/>
      <c r="BN79" s="265"/>
      <c r="BO79" s="262"/>
      <c r="BP79" s="262"/>
      <c r="BQ79" s="259">
        <v>73</v>
      </c>
      <c r="BR79" s="264"/>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3"/>
      <c r="DW79" s="994"/>
      <c r="DX79" s="994"/>
      <c r="DY79" s="994"/>
      <c r="DZ79" s="995"/>
      <c r="EA79" s="243"/>
    </row>
    <row r="80" spans="1:131" s="244" customFormat="1" ht="26.25" customHeight="1" x14ac:dyDescent="0.15">
      <c r="A80" s="258">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2"/>
      <c r="BF80" s="262"/>
      <c r="BG80" s="262"/>
      <c r="BH80" s="262"/>
      <c r="BI80" s="262"/>
      <c r="BJ80" s="262"/>
      <c r="BK80" s="262"/>
      <c r="BL80" s="262"/>
      <c r="BM80" s="262"/>
      <c r="BN80" s="262"/>
      <c r="BO80" s="262"/>
      <c r="BP80" s="262"/>
      <c r="BQ80" s="259">
        <v>74</v>
      </c>
      <c r="BR80" s="264"/>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3"/>
      <c r="DW80" s="994"/>
      <c r="DX80" s="994"/>
      <c r="DY80" s="994"/>
      <c r="DZ80" s="995"/>
      <c r="EA80" s="243"/>
    </row>
    <row r="81" spans="1:131" s="244" customFormat="1" ht="26.25" customHeight="1" x14ac:dyDescent="0.15">
      <c r="A81" s="258">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2"/>
      <c r="BF81" s="262"/>
      <c r="BG81" s="262"/>
      <c r="BH81" s="262"/>
      <c r="BI81" s="262"/>
      <c r="BJ81" s="262"/>
      <c r="BK81" s="262"/>
      <c r="BL81" s="262"/>
      <c r="BM81" s="262"/>
      <c r="BN81" s="262"/>
      <c r="BO81" s="262"/>
      <c r="BP81" s="262"/>
      <c r="BQ81" s="259">
        <v>75</v>
      </c>
      <c r="BR81" s="264"/>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3"/>
      <c r="DW81" s="994"/>
      <c r="DX81" s="994"/>
      <c r="DY81" s="994"/>
      <c r="DZ81" s="995"/>
      <c r="EA81" s="243"/>
    </row>
    <row r="82" spans="1:131" s="244" customFormat="1" ht="26.25" customHeight="1" x14ac:dyDescent="0.15">
      <c r="A82" s="258">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2"/>
      <c r="BF82" s="262"/>
      <c r="BG82" s="262"/>
      <c r="BH82" s="262"/>
      <c r="BI82" s="262"/>
      <c r="BJ82" s="262"/>
      <c r="BK82" s="262"/>
      <c r="BL82" s="262"/>
      <c r="BM82" s="262"/>
      <c r="BN82" s="262"/>
      <c r="BO82" s="262"/>
      <c r="BP82" s="262"/>
      <c r="BQ82" s="259">
        <v>76</v>
      </c>
      <c r="BR82" s="264"/>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3"/>
      <c r="DW82" s="994"/>
      <c r="DX82" s="994"/>
      <c r="DY82" s="994"/>
      <c r="DZ82" s="995"/>
      <c r="EA82" s="243"/>
    </row>
    <row r="83" spans="1:131" s="244" customFormat="1" ht="26.25" customHeight="1" x14ac:dyDescent="0.15">
      <c r="A83" s="258">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2"/>
      <c r="BF83" s="262"/>
      <c r="BG83" s="262"/>
      <c r="BH83" s="262"/>
      <c r="BI83" s="262"/>
      <c r="BJ83" s="262"/>
      <c r="BK83" s="262"/>
      <c r="BL83" s="262"/>
      <c r="BM83" s="262"/>
      <c r="BN83" s="262"/>
      <c r="BO83" s="262"/>
      <c r="BP83" s="262"/>
      <c r="BQ83" s="259">
        <v>77</v>
      </c>
      <c r="BR83" s="264"/>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3"/>
      <c r="DW83" s="994"/>
      <c r="DX83" s="994"/>
      <c r="DY83" s="994"/>
      <c r="DZ83" s="995"/>
      <c r="EA83" s="243"/>
    </row>
    <row r="84" spans="1:131" s="244" customFormat="1" ht="26.25" customHeight="1" x14ac:dyDescent="0.15">
      <c r="A84" s="258">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2"/>
      <c r="BF84" s="262"/>
      <c r="BG84" s="262"/>
      <c r="BH84" s="262"/>
      <c r="BI84" s="262"/>
      <c r="BJ84" s="262"/>
      <c r="BK84" s="262"/>
      <c r="BL84" s="262"/>
      <c r="BM84" s="262"/>
      <c r="BN84" s="262"/>
      <c r="BO84" s="262"/>
      <c r="BP84" s="262"/>
      <c r="BQ84" s="259">
        <v>78</v>
      </c>
      <c r="BR84" s="264"/>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3"/>
      <c r="DW84" s="994"/>
      <c r="DX84" s="994"/>
      <c r="DY84" s="994"/>
      <c r="DZ84" s="995"/>
      <c r="EA84" s="243"/>
    </row>
    <row r="85" spans="1:131" s="244" customFormat="1" ht="26.25" customHeight="1" x14ac:dyDescent="0.15">
      <c r="A85" s="258">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2"/>
      <c r="BF85" s="262"/>
      <c r="BG85" s="262"/>
      <c r="BH85" s="262"/>
      <c r="BI85" s="262"/>
      <c r="BJ85" s="262"/>
      <c r="BK85" s="262"/>
      <c r="BL85" s="262"/>
      <c r="BM85" s="262"/>
      <c r="BN85" s="262"/>
      <c r="BO85" s="262"/>
      <c r="BP85" s="262"/>
      <c r="BQ85" s="259">
        <v>79</v>
      </c>
      <c r="BR85" s="264"/>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3"/>
      <c r="DW85" s="994"/>
      <c r="DX85" s="994"/>
      <c r="DY85" s="994"/>
      <c r="DZ85" s="995"/>
      <c r="EA85" s="243"/>
    </row>
    <row r="86" spans="1:131" s="244" customFormat="1" ht="26.25" customHeight="1" x14ac:dyDescent="0.15">
      <c r="A86" s="258">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2"/>
      <c r="BF86" s="262"/>
      <c r="BG86" s="262"/>
      <c r="BH86" s="262"/>
      <c r="BI86" s="262"/>
      <c r="BJ86" s="262"/>
      <c r="BK86" s="262"/>
      <c r="BL86" s="262"/>
      <c r="BM86" s="262"/>
      <c r="BN86" s="262"/>
      <c r="BO86" s="262"/>
      <c r="BP86" s="262"/>
      <c r="BQ86" s="259">
        <v>80</v>
      </c>
      <c r="BR86" s="264"/>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3"/>
      <c r="DW86" s="994"/>
      <c r="DX86" s="994"/>
      <c r="DY86" s="994"/>
      <c r="DZ86" s="995"/>
      <c r="EA86" s="243"/>
    </row>
    <row r="87" spans="1:131" s="244" customFormat="1" ht="26.25" customHeight="1" x14ac:dyDescent="0.15">
      <c r="A87" s="266">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2"/>
      <c r="BF87" s="262"/>
      <c r="BG87" s="262"/>
      <c r="BH87" s="262"/>
      <c r="BI87" s="262"/>
      <c r="BJ87" s="262"/>
      <c r="BK87" s="262"/>
      <c r="BL87" s="262"/>
      <c r="BM87" s="262"/>
      <c r="BN87" s="262"/>
      <c r="BO87" s="262"/>
      <c r="BP87" s="262"/>
      <c r="BQ87" s="259">
        <v>81</v>
      </c>
      <c r="BR87" s="264"/>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3"/>
      <c r="DW87" s="994"/>
      <c r="DX87" s="994"/>
      <c r="DY87" s="994"/>
      <c r="DZ87" s="995"/>
      <c r="EA87" s="243"/>
    </row>
    <row r="88" spans="1:131" s="244" customFormat="1" ht="26.25" customHeight="1" thickBot="1" x14ac:dyDescent="0.2">
      <c r="A88" s="261" t="s">
        <v>389</v>
      </c>
      <c r="B88" s="996" t="s">
        <v>418</v>
      </c>
      <c r="C88" s="997"/>
      <c r="D88" s="997"/>
      <c r="E88" s="997"/>
      <c r="F88" s="997"/>
      <c r="G88" s="997"/>
      <c r="H88" s="997"/>
      <c r="I88" s="997"/>
      <c r="J88" s="997"/>
      <c r="K88" s="997"/>
      <c r="L88" s="997"/>
      <c r="M88" s="997"/>
      <c r="N88" s="997"/>
      <c r="O88" s="997"/>
      <c r="P88" s="998"/>
      <c r="Q88" s="1014"/>
      <c r="R88" s="1015"/>
      <c r="S88" s="1015"/>
      <c r="T88" s="1015"/>
      <c r="U88" s="1015"/>
      <c r="V88" s="1015"/>
      <c r="W88" s="1015"/>
      <c r="X88" s="1015"/>
      <c r="Y88" s="1015"/>
      <c r="Z88" s="1015"/>
      <c r="AA88" s="1015"/>
      <c r="AB88" s="1015"/>
      <c r="AC88" s="1015"/>
      <c r="AD88" s="1015"/>
      <c r="AE88" s="1015"/>
      <c r="AF88" s="1011">
        <v>33221</v>
      </c>
      <c r="AG88" s="1011"/>
      <c r="AH88" s="1011"/>
      <c r="AI88" s="1011"/>
      <c r="AJ88" s="1011"/>
      <c r="AK88" s="1015"/>
      <c r="AL88" s="1015"/>
      <c r="AM88" s="1015"/>
      <c r="AN88" s="1015"/>
      <c r="AO88" s="1015"/>
      <c r="AP88" s="1011">
        <v>20031</v>
      </c>
      <c r="AQ88" s="1011"/>
      <c r="AR88" s="1011"/>
      <c r="AS88" s="1011"/>
      <c r="AT88" s="1011"/>
      <c r="AU88" s="1011">
        <v>332</v>
      </c>
      <c r="AV88" s="1011"/>
      <c r="AW88" s="1011"/>
      <c r="AX88" s="1011"/>
      <c r="AY88" s="1011"/>
      <c r="AZ88" s="1012"/>
      <c r="BA88" s="1012"/>
      <c r="BB88" s="1012"/>
      <c r="BC88" s="1012"/>
      <c r="BD88" s="1013"/>
      <c r="BE88" s="262"/>
      <c r="BF88" s="262"/>
      <c r="BG88" s="262"/>
      <c r="BH88" s="262"/>
      <c r="BI88" s="262"/>
      <c r="BJ88" s="262"/>
      <c r="BK88" s="262"/>
      <c r="BL88" s="262"/>
      <c r="BM88" s="262"/>
      <c r="BN88" s="262"/>
      <c r="BO88" s="262"/>
      <c r="BP88" s="262"/>
      <c r="BQ88" s="259">
        <v>82</v>
      </c>
      <c r="BR88" s="264"/>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3"/>
      <c r="DW88" s="994"/>
      <c r="DX88" s="994"/>
      <c r="DY88" s="994"/>
      <c r="DZ88" s="995"/>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3"/>
      <c r="DW89" s="994"/>
      <c r="DX89" s="994"/>
      <c r="DY89" s="994"/>
      <c r="DZ89" s="995"/>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3"/>
      <c r="DW90" s="994"/>
      <c r="DX90" s="994"/>
      <c r="DY90" s="994"/>
      <c r="DZ90" s="995"/>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3"/>
      <c r="DW91" s="994"/>
      <c r="DX91" s="994"/>
      <c r="DY91" s="994"/>
      <c r="DZ91" s="995"/>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3"/>
      <c r="DW92" s="994"/>
      <c r="DX92" s="994"/>
      <c r="DY92" s="994"/>
      <c r="DZ92" s="995"/>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3"/>
      <c r="DW93" s="994"/>
      <c r="DX93" s="994"/>
      <c r="DY93" s="994"/>
      <c r="DZ93" s="995"/>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3"/>
      <c r="DW94" s="994"/>
      <c r="DX94" s="994"/>
      <c r="DY94" s="994"/>
      <c r="DZ94" s="995"/>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3"/>
      <c r="DW95" s="994"/>
      <c r="DX95" s="994"/>
      <c r="DY95" s="994"/>
      <c r="DZ95" s="995"/>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3"/>
      <c r="DW96" s="994"/>
      <c r="DX96" s="994"/>
      <c r="DY96" s="994"/>
      <c r="DZ96" s="995"/>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3"/>
      <c r="DW97" s="994"/>
      <c r="DX97" s="994"/>
      <c r="DY97" s="994"/>
      <c r="DZ97" s="995"/>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3"/>
      <c r="DW98" s="994"/>
      <c r="DX98" s="994"/>
      <c r="DY98" s="994"/>
      <c r="DZ98" s="995"/>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3"/>
      <c r="DW99" s="994"/>
      <c r="DX99" s="994"/>
      <c r="DY99" s="994"/>
      <c r="DZ99" s="995"/>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3"/>
      <c r="DW100" s="994"/>
      <c r="DX100" s="994"/>
      <c r="DY100" s="994"/>
      <c r="DZ100" s="995"/>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3"/>
      <c r="DW101" s="994"/>
      <c r="DX101" s="994"/>
      <c r="DY101" s="994"/>
      <c r="DZ101" s="995"/>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389</v>
      </c>
      <c r="BR102" s="996" t="s">
        <v>419</v>
      </c>
      <c r="BS102" s="997"/>
      <c r="BT102" s="997"/>
      <c r="BU102" s="997"/>
      <c r="BV102" s="997"/>
      <c r="BW102" s="997"/>
      <c r="BX102" s="997"/>
      <c r="BY102" s="997"/>
      <c r="BZ102" s="997"/>
      <c r="CA102" s="997"/>
      <c r="CB102" s="997"/>
      <c r="CC102" s="997"/>
      <c r="CD102" s="997"/>
      <c r="CE102" s="997"/>
      <c r="CF102" s="997"/>
      <c r="CG102" s="998"/>
      <c r="CH102" s="999"/>
      <c r="CI102" s="1000"/>
      <c r="CJ102" s="1000"/>
      <c r="CK102" s="1000"/>
      <c r="CL102" s="1001"/>
      <c r="CM102" s="999"/>
      <c r="CN102" s="1000"/>
      <c r="CO102" s="1000"/>
      <c r="CP102" s="1000"/>
      <c r="CQ102" s="1001"/>
      <c r="CR102" s="1002">
        <v>3</v>
      </c>
      <c r="CS102" s="1003"/>
      <c r="CT102" s="1003"/>
      <c r="CU102" s="1003"/>
      <c r="CV102" s="1004"/>
      <c r="CW102" s="1002"/>
      <c r="CX102" s="1003"/>
      <c r="CY102" s="1003"/>
      <c r="CZ102" s="1003"/>
      <c r="DA102" s="1004"/>
      <c r="DB102" s="1002"/>
      <c r="DC102" s="1003"/>
      <c r="DD102" s="1003"/>
      <c r="DE102" s="1003"/>
      <c r="DF102" s="1004"/>
      <c r="DG102" s="1002"/>
      <c r="DH102" s="1003"/>
      <c r="DI102" s="1003"/>
      <c r="DJ102" s="1003"/>
      <c r="DK102" s="1004"/>
      <c r="DL102" s="1002"/>
      <c r="DM102" s="1003"/>
      <c r="DN102" s="1003"/>
      <c r="DO102" s="1003"/>
      <c r="DP102" s="1004"/>
      <c r="DQ102" s="1002"/>
      <c r="DR102" s="1003"/>
      <c r="DS102" s="1003"/>
      <c r="DT102" s="1003"/>
      <c r="DU102" s="1004"/>
      <c r="DV102" s="985"/>
      <c r="DW102" s="986"/>
      <c r="DX102" s="986"/>
      <c r="DY102" s="986"/>
      <c r="DZ102" s="987"/>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88" t="s">
        <v>420</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89" t="s">
        <v>421</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90" t="s">
        <v>424</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425</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43" customFormat="1" ht="26.25" customHeight="1" x14ac:dyDescent="0.15">
      <c r="A109" s="945" t="s">
        <v>426</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427</v>
      </c>
      <c r="AB109" s="946"/>
      <c r="AC109" s="946"/>
      <c r="AD109" s="946"/>
      <c r="AE109" s="947"/>
      <c r="AF109" s="948" t="s">
        <v>428</v>
      </c>
      <c r="AG109" s="946"/>
      <c r="AH109" s="946"/>
      <c r="AI109" s="946"/>
      <c r="AJ109" s="947"/>
      <c r="AK109" s="948" t="s">
        <v>305</v>
      </c>
      <c r="AL109" s="946"/>
      <c r="AM109" s="946"/>
      <c r="AN109" s="946"/>
      <c r="AO109" s="947"/>
      <c r="AP109" s="948" t="s">
        <v>429</v>
      </c>
      <c r="AQ109" s="946"/>
      <c r="AR109" s="946"/>
      <c r="AS109" s="946"/>
      <c r="AT109" s="977"/>
      <c r="AU109" s="945" t="s">
        <v>426</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427</v>
      </c>
      <c r="BR109" s="946"/>
      <c r="BS109" s="946"/>
      <c r="BT109" s="946"/>
      <c r="BU109" s="947"/>
      <c r="BV109" s="948" t="s">
        <v>428</v>
      </c>
      <c r="BW109" s="946"/>
      <c r="BX109" s="946"/>
      <c r="BY109" s="946"/>
      <c r="BZ109" s="947"/>
      <c r="CA109" s="948" t="s">
        <v>305</v>
      </c>
      <c r="CB109" s="946"/>
      <c r="CC109" s="946"/>
      <c r="CD109" s="946"/>
      <c r="CE109" s="947"/>
      <c r="CF109" s="984" t="s">
        <v>429</v>
      </c>
      <c r="CG109" s="984"/>
      <c r="CH109" s="984"/>
      <c r="CI109" s="984"/>
      <c r="CJ109" s="984"/>
      <c r="CK109" s="948" t="s">
        <v>430</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427</v>
      </c>
      <c r="DH109" s="946"/>
      <c r="DI109" s="946"/>
      <c r="DJ109" s="946"/>
      <c r="DK109" s="947"/>
      <c r="DL109" s="948" t="s">
        <v>428</v>
      </c>
      <c r="DM109" s="946"/>
      <c r="DN109" s="946"/>
      <c r="DO109" s="946"/>
      <c r="DP109" s="947"/>
      <c r="DQ109" s="948" t="s">
        <v>305</v>
      </c>
      <c r="DR109" s="946"/>
      <c r="DS109" s="946"/>
      <c r="DT109" s="946"/>
      <c r="DU109" s="947"/>
      <c r="DV109" s="948" t="s">
        <v>429</v>
      </c>
      <c r="DW109" s="946"/>
      <c r="DX109" s="946"/>
      <c r="DY109" s="946"/>
      <c r="DZ109" s="977"/>
    </row>
    <row r="110" spans="1:131" s="243" customFormat="1" ht="26.25" customHeight="1" x14ac:dyDescent="0.15">
      <c r="A110" s="848" t="s">
        <v>431</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38">
        <v>343860</v>
      </c>
      <c r="AB110" s="939"/>
      <c r="AC110" s="939"/>
      <c r="AD110" s="939"/>
      <c r="AE110" s="940"/>
      <c r="AF110" s="941">
        <v>342507</v>
      </c>
      <c r="AG110" s="939"/>
      <c r="AH110" s="939"/>
      <c r="AI110" s="939"/>
      <c r="AJ110" s="940"/>
      <c r="AK110" s="941">
        <v>304911</v>
      </c>
      <c r="AL110" s="939"/>
      <c r="AM110" s="939"/>
      <c r="AN110" s="939"/>
      <c r="AO110" s="940"/>
      <c r="AP110" s="942">
        <v>10.8</v>
      </c>
      <c r="AQ110" s="943"/>
      <c r="AR110" s="943"/>
      <c r="AS110" s="943"/>
      <c r="AT110" s="944"/>
      <c r="AU110" s="978" t="s">
        <v>73</v>
      </c>
      <c r="AV110" s="979"/>
      <c r="AW110" s="979"/>
      <c r="AX110" s="979"/>
      <c r="AY110" s="979"/>
      <c r="AZ110" s="904" t="s">
        <v>432</v>
      </c>
      <c r="BA110" s="849"/>
      <c r="BB110" s="849"/>
      <c r="BC110" s="849"/>
      <c r="BD110" s="849"/>
      <c r="BE110" s="849"/>
      <c r="BF110" s="849"/>
      <c r="BG110" s="849"/>
      <c r="BH110" s="849"/>
      <c r="BI110" s="849"/>
      <c r="BJ110" s="849"/>
      <c r="BK110" s="849"/>
      <c r="BL110" s="849"/>
      <c r="BM110" s="849"/>
      <c r="BN110" s="849"/>
      <c r="BO110" s="849"/>
      <c r="BP110" s="850"/>
      <c r="BQ110" s="905">
        <v>3353777</v>
      </c>
      <c r="BR110" s="886"/>
      <c r="BS110" s="886"/>
      <c r="BT110" s="886"/>
      <c r="BU110" s="886"/>
      <c r="BV110" s="886">
        <v>3364577</v>
      </c>
      <c r="BW110" s="886"/>
      <c r="BX110" s="886"/>
      <c r="BY110" s="886"/>
      <c r="BZ110" s="886"/>
      <c r="CA110" s="886">
        <v>3456116</v>
      </c>
      <c r="CB110" s="886"/>
      <c r="CC110" s="886"/>
      <c r="CD110" s="886"/>
      <c r="CE110" s="886"/>
      <c r="CF110" s="910">
        <v>122.1</v>
      </c>
      <c r="CG110" s="911"/>
      <c r="CH110" s="911"/>
      <c r="CI110" s="911"/>
      <c r="CJ110" s="911"/>
      <c r="CK110" s="974" t="s">
        <v>433</v>
      </c>
      <c r="CL110" s="860"/>
      <c r="CM110" s="935" t="s">
        <v>434</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05" t="s">
        <v>435</v>
      </c>
      <c r="DH110" s="886"/>
      <c r="DI110" s="886"/>
      <c r="DJ110" s="886"/>
      <c r="DK110" s="886"/>
      <c r="DL110" s="886" t="s">
        <v>391</v>
      </c>
      <c r="DM110" s="886"/>
      <c r="DN110" s="886"/>
      <c r="DO110" s="886"/>
      <c r="DP110" s="886"/>
      <c r="DQ110" s="886" t="s">
        <v>436</v>
      </c>
      <c r="DR110" s="886"/>
      <c r="DS110" s="886"/>
      <c r="DT110" s="886"/>
      <c r="DU110" s="886"/>
      <c r="DV110" s="887" t="s">
        <v>437</v>
      </c>
      <c r="DW110" s="887"/>
      <c r="DX110" s="887"/>
      <c r="DY110" s="887"/>
      <c r="DZ110" s="888"/>
    </row>
    <row r="111" spans="1:131" s="243" customFormat="1" ht="26.25" customHeight="1" x14ac:dyDescent="0.15">
      <c r="A111" s="815" t="s">
        <v>438</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73"/>
      <c r="AA111" s="966" t="s">
        <v>437</v>
      </c>
      <c r="AB111" s="967"/>
      <c r="AC111" s="967"/>
      <c r="AD111" s="967"/>
      <c r="AE111" s="968"/>
      <c r="AF111" s="969" t="s">
        <v>439</v>
      </c>
      <c r="AG111" s="967"/>
      <c r="AH111" s="967"/>
      <c r="AI111" s="967"/>
      <c r="AJ111" s="968"/>
      <c r="AK111" s="969" t="s">
        <v>437</v>
      </c>
      <c r="AL111" s="967"/>
      <c r="AM111" s="967"/>
      <c r="AN111" s="967"/>
      <c r="AO111" s="968"/>
      <c r="AP111" s="970" t="s">
        <v>440</v>
      </c>
      <c r="AQ111" s="971"/>
      <c r="AR111" s="971"/>
      <c r="AS111" s="971"/>
      <c r="AT111" s="972"/>
      <c r="AU111" s="980"/>
      <c r="AV111" s="981"/>
      <c r="AW111" s="981"/>
      <c r="AX111" s="981"/>
      <c r="AY111" s="981"/>
      <c r="AZ111" s="856" t="s">
        <v>441</v>
      </c>
      <c r="BA111" s="791"/>
      <c r="BB111" s="791"/>
      <c r="BC111" s="791"/>
      <c r="BD111" s="791"/>
      <c r="BE111" s="791"/>
      <c r="BF111" s="791"/>
      <c r="BG111" s="791"/>
      <c r="BH111" s="791"/>
      <c r="BI111" s="791"/>
      <c r="BJ111" s="791"/>
      <c r="BK111" s="791"/>
      <c r="BL111" s="791"/>
      <c r="BM111" s="791"/>
      <c r="BN111" s="791"/>
      <c r="BO111" s="791"/>
      <c r="BP111" s="792"/>
      <c r="BQ111" s="857">
        <v>861422</v>
      </c>
      <c r="BR111" s="858"/>
      <c r="BS111" s="858"/>
      <c r="BT111" s="858"/>
      <c r="BU111" s="858"/>
      <c r="BV111" s="858">
        <v>1199365</v>
      </c>
      <c r="BW111" s="858"/>
      <c r="BX111" s="858"/>
      <c r="BY111" s="858"/>
      <c r="BZ111" s="858"/>
      <c r="CA111" s="858">
        <v>602266</v>
      </c>
      <c r="CB111" s="858"/>
      <c r="CC111" s="858"/>
      <c r="CD111" s="858"/>
      <c r="CE111" s="858"/>
      <c r="CF111" s="919">
        <v>21.3</v>
      </c>
      <c r="CG111" s="920"/>
      <c r="CH111" s="920"/>
      <c r="CI111" s="920"/>
      <c r="CJ111" s="920"/>
      <c r="CK111" s="975"/>
      <c r="CL111" s="862"/>
      <c r="CM111" s="865" t="s">
        <v>442</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57" t="s">
        <v>437</v>
      </c>
      <c r="DH111" s="858"/>
      <c r="DI111" s="858"/>
      <c r="DJ111" s="858"/>
      <c r="DK111" s="858"/>
      <c r="DL111" s="858" t="s">
        <v>437</v>
      </c>
      <c r="DM111" s="858"/>
      <c r="DN111" s="858"/>
      <c r="DO111" s="858"/>
      <c r="DP111" s="858"/>
      <c r="DQ111" s="858" t="s">
        <v>440</v>
      </c>
      <c r="DR111" s="858"/>
      <c r="DS111" s="858"/>
      <c r="DT111" s="858"/>
      <c r="DU111" s="858"/>
      <c r="DV111" s="835" t="s">
        <v>443</v>
      </c>
      <c r="DW111" s="835"/>
      <c r="DX111" s="835"/>
      <c r="DY111" s="835"/>
      <c r="DZ111" s="836"/>
    </row>
    <row r="112" spans="1:131" s="243" customFormat="1" ht="26.25" customHeight="1" x14ac:dyDescent="0.15">
      <c r="A112" s="960" t="s">
        <v>444</v>
      </c>
      <c r="B112" s="961"/>
      <c r="C112" s="791" t="s">
        <v>445</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820" t="s">
        <v>436</v>
      </c>
      <c r="AB112" s="821"/>
      <c r="AC112" s="821"/>
      <c r="AD112" s="821"/>
      <c r="AE112" s="822"/>
      <c r="AF112" s="823" t="s">
        <v>437</v>
      </c>
      <c r="AG112" s="821"/>
      <c r="AH112" s="821"/>
      <c r="AI112" s="821"/>
      <c r="AJ112" s="822"/>
      <c r="AK112" s="823" t="s">
        <v>128</v>
      </c>
      <c r="AL112" s="821"/>
      <c r="AM112" s="821"/>
      <c r="AN112" s="821"/>
      <c r="AO112" s="822"/>
      <c r="AP112" s="868" t="s">
        <v>437</v>
      </c>
      <c r="AQ112" s="869"/>
      <c r="AR112" s="869"/>
      <c r="AS112" s="869"/>
      <c r="AT112" s="870"/>
      <c r="AU112" s="980"/>
      <c r="AV112" s="981"/>
      <c r="AW112" s="981"/>
      <c r="AX112" s="981"/>
      <c r="AY112" s="981"/>
      <c r="AZ112" s="856" t="s">
        <v>446</v>
      </c>
      <c r="BA112" s="791"/>
      <c r="BB112" s="791"/>
      <c r="BC112" s="791"/>
      <c r="BD112" s="791"/>
      <c r="BE112" s="791"/>
      <c r="BF112" s="791"/>
      <c r="BG112" s="791"/>
      <c r="BH112" s="791"/>
      <c r="BI112" s="791"/>
      <c r="BJ112" s="791"/>
      <c r="BK112" s="791"/>
      <c r="BL112" s="791"/>
      <c r="BM112" s="791"/>
      <c r="BN112" s="791"/>
      <c r="BO112" s="791"/>
      <c r="BP112" s="792"/>
      <c r="BQ112" s="857">
        <v>177717</v>
      </c>
      <c r="BR112" s="858"/>
      <c r="BS112" s="858"/>
      <c r="BT112" s="858"/>
      <c r="BU112" s="858"/>
      <c r="BV112" s="858">
        <v>153882</v>
      </c>
      <c r="BW112" s="858"/>
      <c r="BX112" s="858"/>
      <c r="BY112" s="858"/>
      <c r="BZ112" s="858"/>
      <c r="CA112" s="858">
        <v>124221</v>
      </c>
      <c r="CB112" s="858"/>
      <c r="CC112" s="858"/>
      <c r="CD112" s="858"/>
      <c r="CE112" s="858"/>
      <c r="CF112" s="919">
        <v>4.4000000000000004</v>
      </c>
      <c r="CG112" s="920"/>
      <c r="CH112" s="920"/>
      <c r="CI112" s="920"/>
      <c r="CJ112" s="920"/>
      <c r="CK112" s="975"/>
      <c r="CL112" s="862"/>
      <c r="CM112" s="865" t="s">
        <v>447</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57" t="s">
        <v>437</v>
      </c>
      <c r="DH112" s="858"/>
      <c r="DI112" s="858"/>
      <c r="DJ112" s="858"/>
      <c r="DK112" s="858"/>
      <c r="DL112" s="858" t="s">
        <v>439</v>
      </c>
      <c r="DM112" s="858"/>
      <c r="DN112" s="858"/>
      <c r="DO112" s="858"/>
      <c r="DP112" s="858"/>
      <c r="DQ112" s="858" t="s">
        <v>437</v>
      </c>
      <c r="DR112" s="858"/>
      <c r="DS112" s="858"/>
      <c r="DT112" s="858"/>
      <c r="DU112" s="858"/>
      <c r="DV112" s="835" t="s">
        <v>437</v>
      </c>
      <c r="DW112" s="835"/>
      <c r="DX112" s="835"/>
      <c r="DY112" s="835"/>
      <c r="DZ112" s="836"/>
    </row>
    <row r="113" spans="1:130" s="243" customFormat="1" ht="26.25" customHeight="1" x14ac:dyDescent="0.15">
      <c r="A113" s="962"/>
      <c r="B113" s="963"/>
      <c r="C113" s="791" t="s">
        <v>448</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966">
        <v>27540</v>
      </c>
      <c r="AB113" s="967"/>
      <c r="AC113" s="967"/>
      <c r="AD113" s="967"/>
      <c r="AE113" s="968"/>
      <c r="AF113" s="969">
        <v>24993</v>
      </c>
      <c r="AG113" s="967"/>
      <c r="AH113" s="967"/>
      <c r="AI113" s="967"/>
      <c r="AJ113" s="968"/>
      <c r="AK113" s="969">
        <v>19851</v>
      </c>
      <c r="AL113" s="967"/>
      <c r="AM113" s="967"/>
      <c r="AN113" s="967"/>
      <c r="AO113" s="968"/>
      <c r="AP113" s="970">
        <v>0.7</v>
      </c>
      <c r="AQ113" s="971"/>
      <c r="AR113" s="971"/>
      <c r="AS113" s="971"/>
      <c r="AT113" s="972"/>
      <c r="AU113" s="980"/>
      <c r="AV113" s="981"/>
      <c r="AW113" s="981"/>
      <c r="AX113" s="981"/>
      <c r="AY113" s="981"/>
      <c r="AZ113" s="856" t="s">
        <v>449</v>
      </c>
      <c r="BA113" s="791"/>
      <c r="BB113" s="791"/>
      <c r="BC113" s="791"/>
      <c r="BD113" s="791"/>
      <c r="BE113" s="791"/>
      <c r="BF113" s="791"/>
      <c r="BG113" s="791"/>
      <c r="BH113" s="791"/>
      <c r="BI113" s="791"/>
      <c r="BJ113" s="791"/>
      <c r="BK113" s="791"/>
      <c r="BL113" s="791"/>
      <c r="BM113" s="791"/>
      <c r="BN113" s="791"/>
      <c r="BO113" s="791"/>
      <c r="BP113" s="792"/>
      <c r="BQ113" s="857">
        <v>338776</v>
      </c>
      <c r="BR113" s="858"/>
      <c r="BS113" s="858"/>
      <c r="BT113" s="858"/>
      <c r="BU113" s="858"/>
      <c r="BV113" s="858">
        <v>330293</v>
      </c>
      <c r="BW113" s="858"/>
      <c r="BX113" s="858"/>
      <c r="BY113" s="858"/>
      <c r="BZ113" s="858"/>
      <c r="CA113" s="858">
        <v>332081</v>
      </c>
      <c r="CB113" s="858"/>
      <c r="CC113" s="858"/>
      <c r="CD113" s="858"/>
      <c r="CE113" s="858"/>
      <c r="CF113" s="919">
        <v>11.7</v>
      </c>
      <c r="CG113" s="920"/>
      <c r="CH113" s="920"/>
      <c r="CI113" s="920"/>
      <c r="CJ113" s="920"/>
      <c r="CK113" s="975"/>
      <c r="CL113" s="862"/>
      <c r="CM113" s="865" t="s">
        <v>450</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20" t="s">
        <v>128</v>
      </c>
      <c r="DH113" s="821"/>
      <c r="DI113" s="821"/>
      <c r="DJ113" s="821"/>
      <c r="DK113" s="822"/>
      <c r="DL113" s="823" t="s">
        <v>391</v>
      </c>
      <c r="DM113" s="821"/>
      <c r="DN113" s="821"/>
      <c r="DO113" s="821"/>
      <c r="DP113" s="822"/>
      <c r="DQ113" s="823" t="s">
        <v>437</v>
      </c>
      <c r="DR113" s="821"/>
      <c r="DS113" s="821"/>
      <c r="DT113" s="821"/>
      <c r="DU113" s="822"/>
      <c r="DV113" s="868" t="s">
        <v>437</v>
      </c>
      <c r="DW113" s="869"/>
      <c r="DX113" s="869"/>
      <c r="DY113" s="869"/>
      <c r="DZ113" s="870"/>
    </row>
    <row r="114" spans="1:130" s="243" customFormat="1" ht="26.25" customHeight="1" x14ac:dyDescent="0.15">
      <c r="A114" s="962"/>
      <c r="B114" s="963"/>
      <c r="C114" s="791" t="s">
        <v>451</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820">
        <v>51484</v>
      </c>
      <c r="AB114" s="821"/>
      <c r="AC114" s="821"/>
      <c r="AD114" s="821"/>
      <c r="AE114" s="822"/>
      <c r="AF114" s="823">
        <v>52136</v>
      </c>
      <c r="AG114" s="821"/>
      <c r="AH114" s="821"/>
      <c r="AI114" s="821"/>
      <c r="AJ114" s="822"/>
      <c r="AK114" s="823">
        <v>42683</v>
      </c>
      <c r="AL114" s="821"/>
      <c r="AM114" s="821"/>
      <c r="AN114" s="821"/>
      <c r="AO114" s="822"/>
      <c r="AP114" s="868">
        <v>1.5</v>
      </c>
      <c r="AQ114" s="869"/>
      <c r="AR114" s="869"/>
      <c r="AS114" s="869"/>
      <c r="AT114" s="870"/>
      <c r="AU114" s="980"/>
      <c r="AV114" s="981"/>
      <c r="AW114" s="981"/>
      <c r="AX114" s="981"/>
      <c r="AY114" s="981"/>
      <c r="AZ114" s="856" t="s">
        <v>452</v>
      </c>
      <c r="BA114" s="791"/>
      <c r="BB114" s="791"/>
      <c r="BC114" s="791"/>
      <c r="BD114" s="791"/>
      <c r="BE114" s="791"/>
      <c r="BF114" s="791"/>
      <c r="BG114" s="791"/>
      <c r="BH114" s="791"/>
      <c r="BI114" s="791"/>
      <c r="BJ114" s="791"/>
      <c r="BK114" s="791"/>
      <c r="BL114" s="791"/>
      <c r="BM114" s="791"/>
      <c r="BN114" s="791"/>
      <c r="BO114" s="791"/>
      <c r="BP114" s="792"/>
      <c r="BQ114" s="857">
        <v>1339778</v>
      </c>
      <c r="BR114" s="858"/>
      <c r="BS114" s="858"/>
      <c r="BT114" s="858"/>
      <c r="BU114" s="858"/>
      <c r="BV114" s="858">
        <v>1274092</v>
      </c>
      <c r="BW114" s="858"/>
      <c r="BX114" s="858"/>
      <c r="BY114" s="858"/>
      <c r="BZ114" s="858"/>
      <c r="CA114" s="858">
        <v>1202348</v>
      </c>
      <c r="CB114" s="858"/>
      <c r="CC114" s="858"/>
      <c r="CD114" s="858"/>
      <c r="CE114" s="858"/>
      <c r="CF114" s="919">
        <v>42.5</v>
      </c>
      <c r="CG114" s="920"/>
      <c r="CH114" s="920"/>
      <c r="CI114" s="920"/>
      <c r="CJ114" s="920"/>
      <c r="CK114" s="975"/>
      <c r="CL114" s="862"/>
      <c r="CM114" s="865" t="s">
        <v>453</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20" t="s">
        <v>437</v>
      </c>
      <c r="DH114" s="821"/>
      <c r="DI114" s="821"/>
      <c r="DJ114" s="821"/>
      <c r="DK114" s="822"/>
      <c r="DL114" s="823" t="s">
        <v>437</v>
      </c>
      <c r="DM114" s="821"/>
      <c r="DN114" s="821"/>
      <c r="DO114" s="821"/>
      <c r="DP114" s="822"/>
      <c r="DQ114" s="823" t="s">
        <v>436</v>
      </c>
      <c r="DR114" s="821"/>
      <c r="DS114" s="821"/>
      <c r="DT114" s="821"/>
      <c r="DU114" s="822"/>
      <c r="DV114" s="868" t="s">
        <v>128</v>
      </c>
      <c r="DW114" s="869"/>
      <c r="DX114" s="869"/>
      <c r="DY114" s="869"/>
      <c r="DZ114" s="870"/>
    </row>
    <row r="115" spans="1:130" s="243" customFormat="1" ht="26.25" customHeight="1" x14ac:dyDescent="0.15">
      <c r="A115" s="962"/>
      <c r="B115" s="963"/>
      <c r="C115" s="791" t="s">
        <v>454</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966">
        <v>24195</v>
      </c>
      <c r="AB115" s="967"/>
      <c r="AC115" s="967"/>
      <c r="AD115" s="967"/>
      <c r="AE115" s="968"/>
      <c r="AF115" s="969">
        <v>42967</v>
      </c>
      <c r="AG115" s="967"/>
      <c r="AH115" s="967"/>
      <c r="AI115" s="967"/>
      <c r="AJ115" s="968"/>
      <c r="AK115" s="969">
        <v>59242</v>
      </c>
      <c r="AL115" s="967"/>
      <c r="AM115" s="967"/>
      <c r="AN115" s="967"/>
      <c r="AO115" s="968"/>
      <c r="AP115" s="970">
        <v>2.1</v>
      </c>
      <c r="AQ115" s="971"/>
      <c r="AR115" s="971"/>
      <c r="AS115" s="971"/>
      <c r="AT115" s="972"/>
      <c r="AU115" s="980"/>
      <c r="AV115" s="981"/>
      <c r="AW115" s="981"/>
      <c r="AX115" s="981"/>
      <c r="AY115" s="981"/>
      <c r="AZ115" s="856" t="s">
        <v>455</v>
      </c>
      <c r="BA115" s="791"/>
      <c r="BB115" s="791"/>
      <c r="BC115" s="791"/>
      <c r="BD115" s="791"/>
      <c r="BE115" s="791"/>
      <c r="BF115" s="791"/>
      <c r="BG115" s="791"/>
      <c r="BH115" s="791"/>
      <c r="BI115" s="791"/>
      <c r="BJ115" s="791"/>
      <c r="BK115" s="791"/>
      <c r="BL115" s="791"/>
      <c r="BM115" s="791"/>
      <c r="BN115" s="791"/>
      <c r="BO115" s="791"/>
      <c r="BP115" s="792"/>
      <c r="BQ115" s="857" t="s">
        <v>437</v>
      </c>
      <c r="BR115" s="858"/>
      <c r="BS115" s="858"/>
      <c r="BT115" s="858"/>
      <c r="BU115" s="858"/>
      <c r="BV115" s="858" t="s">
        <v>391</v>
      </c>
      <c r="BW115" s="858"/>
      <c r="BX115" s="858"/>
      <c r="BY115" s="858"/>
      <c r="BZ115" s="858"/>
      <c r="CA115" s="858" t="s">
        <v>437</v>
      </c>
      <c r="CB115" s="858"/>
      <c r="CC115" s="858"/>
      <c r="CD115" s="858"/>
      <c r="CE115" s="858"/>
      <c r="CF115" s="919" t="s">
        <v>435</v>
      </c>
      <c r="CG115" s="920"/>
      <c r="CH115" s="920"/>
      <c r="CI115" s="920"/>
      <c r="CJ115" s="920"/>
      <c r="CK115" s="975"/>
      <c r="CL115" s="862"/>
      <c r="CM115" s="856" t="s">
        <v>456</v>
      </c>
      <c r="CN115" s="959"/>
      <c r="CO115" s="959"/>
      <c r="CP115" s="959"/>
      <c r="CQ115" s="959"/>
      <c r="CR115" s="959"/>
      <c r="CS115" s="959"/>
      <c r="CT115" s="959"/>
      <c r="CU115" s="959"/>
      <c r="CV115" s="959"/>
      <c r="CW115" s="959"/>
      <c r="CX115" s="959"/>
      <c r="CY115" s="959"/>
      <c r="CZ115" s="959"/>
      <c r="DA115" s="959"/>
      <c r="DB115" s="959"/>
      <c r="DC115" s="959"/>
      <c r="DD115" s="959"/>
      <c r="DE115" s="959"/>
      <c r="DF115" s="792"/>
      <c r="DG115" s="820" t="s">
        <v>437</v>
      </c>
      <c r="DH115" s="821"/>
      <c r="DI115" s="821"/>
      <c r="DJ115" s="821"/>
      <c r="DK115" s="822"/>
      <c r="DL115" s="823" t="s">
        <v>437</v>
      </c>
      <c r="DM115" s="821"/>
      <c r="DN115" s="821"/>
      <c r="DO115" s="821"/>
      <c r="DP115" s="822"/>
      <c r="DQ115" s="823" t="s">
        <v>436</v>
      </c>
      <c r="DR115" s="821"/>
      <c r="DS115" s="821"/>
      <c r="DT115" s="821"/>
      <c r="DU115" s="822"/>
      <c r="DV115" s="868" t="s">
        <v>457</v>
      </c>
      <c r="DW115" s="869"/>
      <c r="DX115" s="869"/>
      <c r="DY115" s="869"/>
      <c r="DZ115" s="870"/>
    </row>
    <row r="116" spans="1:130" s="243" customFormat="1" ht="26.25" customHeight="1" x14ac:dyDescent="0.15">
      <c r="A116" s="964"/>
      <c r="B116" s="965"/>
      <c r="C116" s="924" t="s">
        <v>458</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20" t="s">
        <v>436</v>
      </c>
      <c r="AB116" s="821"/>
      <c r="AC116" s="821"/>
      <c r="AD116" s="821"/>
      <c r="AE116" s="822"/>
      <c r="AF116" s="823" t="s">
        <v>437</v>
      </c>
      <c r="AG116" s="821"/>
      <c r="AH116" s="821"/>
      <c r="AI116" s="821"/>
      <c r="AJ116" s="822"/>
      <c r="AK116" s="823" t="s">
        <v>128</v>
      </c>
      <c r="AL116" s="821"/>
      <c r="AM116" s="821"/>
      <c r="AN116" s="821"/>
      <c r="AO116" s="822"/>
      <c r="AP116" s="868" t="s">
        <v>128</v>
      </c>
      <c r="AQ116" s="869"/>
      <c r="AR116" s="869"/>
      <c r="AS116" s="869"/>
      <c r="AT116" s="870"/>
      <c r="AU116" s="980"/>
      <c r="AV116" s="981"/>
      <c r="AW116" s="981"/>
      <c r="AX116" s="981"/>
      <c r="AY116" s="981"/>
      <c r="AZ116" s="907" t="s">
        <v>459</v>
      </c>
      <c r="BA116" s="908"/>
      <c r="BB116" s="908"/>
      <c r="BC116" s="908"/>
      <c r="BD116" s="908"/>
      <c r="BE116" s="908"/>
      <c r="BF116" s="908"/>
      <c r="BG116" s="908"/>
      <c r="BH116" s="908"/>
      <c r="BI116" s="908"/>
      <c r="BJ116" s="908"/>
      <c r="BK116" s="908"/>
      <c r="BL116" s="908"/>
      <c r="BM116" s="908"/>
      <c r="BN116" s="908"/>
      <c r="BO116" s="908"/>
      <c r="BP116" s="909"/>
      <c r="BQ116" s="857" t="s">
        <v>391</v>
      </c>
      <c r="BR116" s="858"/>
      <c r="BS116" s="858"/>
      <c r="BT116" s="858"/>
      <c r="BU116" s="858"/>
      <c r="BV116" s="858" t="s">
        <v>437</v>
      </c>
      <c r="BW116" s="858"/>
      <c r="BX116" s="858"/>
      <c r="BY116" s="858"/>
      <c r="BZ116" s="858"/>
      <c r="CA116" s="858" t="s">
        <v>437</v>
      </c>
      <c r="CB116" s="858"/>
      <c r="CC116" s="858"/>
      <c r="CD116" s="858"/>
      <c r="CE116" s="858"/>
      <c r="CF116" s="919" t="s">
        <v>437</v>
      </c>
      <c r="CG116" s="920"/>
      <c r="CH116" s="920"/>
      <c r="CI116" s="920"/>
      <c r="CJ116" s="920"/>
      <c r="CK116" s="975"/>
      <c r="CL116" s="862"/>
      <c r="CM116" s="865" t="s">
        <v>460</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20" t="s">
        <v>440</v>
      </c>
      <c r="DH116" s="821"/>
      <c r="DI116" s="821"/>
      <c r="DJ116" s="821"/>
      <c r="DK116" s="822"/>
      <c r="DL116" s="823" t="s">
        <v>391</v>
      </c>
      <c r="DM116" s="821"/>
      <c r="DN116" s="821"/>
      <c r="DO116" s="821"/>
      <c r="DP116" s="822"/>
      <c r="DQ116" s="823" t="s">
        <v>435</v>
      </c>
      <c r="DR116" s="821"/>
      <c r="DS116" s="821"/>
      <c r="DT116" s="821"/>
      <c r="DU116" s="822"/>
      <c r="DV116" s="868" t="s">
        <v>437</v>
      </c>
      <c r="DW116" s="869"/>
      <c r="DX116" s="869"/>
      <c r="DY116" s="869"/>
      <c r="DZ116" s="870"/>
    </row>
    <row r="117" spans="1:130" s="243" customFormat="1" ht="26.25" customHeight="1" x14ac:dyDescent="0.15">
      <c r="A117" s="94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921" t="s">
        <v>461</v>
      </c>
      <c r="Z117" s="947"/>
      <c r="AA117" s="952">
        <v>447079</v>
      </c>
      <c r="AB117" s="953"/>
      <c r="AC117" s="953"/>
      <c r="AD117" s="953"/>
      <c r="AE117" s="954"/>
      <c r="AF117" s="955">
        <v>462603</v>
      </c>
      <c r="AG117" s="953"/>
      <c r="AH117" s="953"/>
      <c r="AI117" s="953"/>
      <c r="AJ117" s="954"/>
      <c r="AK117" s="955">
        <v>426687</v>
      </c>
      <c r="AL117" s="953"/>
      <c r="AM117" s="953"/>
      <c r="AN117" s="953"/>
      <c r="AO117" s="954"/>
      <c r="AP117" s="956"/>
      <c r="AQ117" s="957"/>
      <c r="AR117" s="957"/>
      <c r="AS117" s="957"/>
      <c r="AT117" s="958"/>
      <c r="AU117" s="980"/>
      <c r="AV117" s="981"/>
      <c r="AW117" s="981"/>
      <c r="AX117" s="981"/>
      <c r="AY117" s="981"/>
      <c r="AZ117" s="907" t="s">
        <v>462</v>
      </c>
      <c r="BA117" s="908"/>
      <c r="BB117" s="908"/>
      <c r="BC117" s="908"/>
      <c r="BD117" s="908"/>
      <c r="BE117" s="908"/>
      <c r="BF117" s="908"/>
      <c r="BG117" s="908"/>
      <c r="BH117" s="908"/>
      <c r="BI117" s="908"/>
      <c r="BJ117" s="908"/>
      <c r="BK117" s="908"/>
      <c r="BL117" s="908"/>
      <c r="BM117" s="908"/>
      <c r="BN117" s="908"/>
      <c r="BO117" s="908"/>
      <c r="BP117" s="909"/>
      <c r="BQ117" s="857" t="s">
        <v>439</v>
      </c>
      <c r="BR117" s="858"/>
      <c r="BS117" s="858"/>
      <c r="BT117" s="858"/>
      <c r="BU117" s="858"/>
      <c r="BV117" s="858" t="s">
        <v>128</v>
      </c>
      <c r="BW117" s="858"/>
      <c r="BX117" s="858"/>
      <c r="BY117" s="858"/>
      <c r="BZ117" s="858"/>
      <c r="CA117" s="858" t="s">
        <v>437</v>
      </c>
      <c r="CB117" s="858"/>
      <c r="CC117" s="858"/>
      <c r="CD117" s="858"/>
      <c r="CE117" s="858"/>
      <c r="CF117" s="919" t="s">
        <v>439</v>
      </c>
      <c r="CG117" s="920"/>
      <c r="CH117" s="920"/>
      <c r="CI117" s="920"/>
      <c r="CJ117" s="920"/>
      <c r="CK117" s="975"/>
      <c r="CL117" s="862"/>
      <c r="CM117" s="865" t="s">
        <v>463</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20" t="s">
        <v>439</v>
      </c>
      <c r="DH117" s="821"/>
      <c r="DI117" s="821"/>
      <c r="DJ117" s="821"/>
      <c r="DK117" s="822"/>
      <c r="DL117" s="823" t="s">
        <v>439</v>
      </c>
      <c r="DM117" s="821"/>
      <c r="DN117" s="821"/>
      <c r="DO117" s="821"/>
      <c r="DP117" s="822"/>
      <c r="DQ117" s="823" t="s">
        <v>391</v>
      </c>
      <c r="DR117" s="821"/>
      <c r="DS117" s="821"/>
      <c r="DT117" s="821"/>
      <c r="DU117" s="822"/>
      <c r="DV117" s="868" t="s">
        <v>391</v>
      </c>
      <c r="DW117" s="869"/>
      <c r="DX117" s="869"/>
      <c r="DY117" s="869"/>
      <c r="DZ117" s="870"/>
    </row>
    <row r="118" spans="1:130" s="243" customFormat="1" ht="26.25" customHeight="1" x14ac:dyDescent="0.15">
      <c r="A118" s="945" t="s">
        <v>430</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427</v>
      </c>
      <c r="AB118" s="946"/>
      <c r="AC118" s="946"/>
      <c r="AD118" s="946"/>
      <c r="AE118" s="947"/>
      <c r="AF118" s="948" t="s">
        <v>428</v>
      </c>
      <c r="AG118" s="946"/>
      <c r="AH118" s="946"/>
      <c r="AI118" s="946"/>
      <c r="AJ118" s="947"/>
      <c r="AK118" s="948" t="s">
        <v>305</v>
      </c>
      <c r="AL118" s="946"/>
      <c r="AM118" s="946"/>
      <c r="AN118" s="946"/>
      <c r="AO118" s="947"/>
      <c r="AP118" s="949" t="s">
        <v>429</v>
      </c>
      <c r="AQ118" s="950"/>
      <c r="AR118" s="950"/>
      <c r="AS118" s="950"/>
      <c r="AT118" s="951"/>
      <c r="AU118" s="980"/>
      <c r="AV118" s="981"/>
      <c r="AW118" s="981"/>
      <c r="AX118" s="981"/>
      <c r="AY118" s="981"/>
      <c r="AZ118" s="923" t="s">
        <v>464</v>
      </c>
      <c r="BA118" s="924"/>
      <c r="BB118" s="924"/>
      <c r="BC118" s="924"/>
      <c r="BD118" s="924"/>
      <c r="BE118" s="924"/>
      <c r="BF118" s="924"/>
      <c r="BG118" s="924"/>
      <c r="BH118" s="924"/>
      <c r="BI118" s="924"/>
      <c r="BJ118" s="924"/>
      <c r="BK118" s="924"/>
      <c r="BL118" s="924"/>
      <c r="BM118" s="924"/>
      <c r="BN118" s="924"/>
      <c r="BO118" s="924"/>
      <c r="BP118" s="925"/>
      <c r="BQ118" s="926" t="s">
        <v>128</v>
      </c>
      <c r="BR118" s="889"/>
      <c r="BS118" s="889"/>
      <c r="BT118" s="889"/>
      <c r="BU118" s="889"/>
      <c r="BV118" s="889" t="s">
        <v>439</v>
      </c>
      <c r="BW118" s="889"/>
      <c r="BX118" s="889"/>
      <c r="BY118" s="889"/>
      <c r="BZ118" s="889"/>
      <c r="CA118" s="889" t="s">
        <v>437</v>
      </c>
      <c r="CB118" s="889"/>
      <c r="CC118" s="889"/>
      <c r="CD118" s="889"/>
      <c r="CE118" s="889"/>
      <c r="CF118" s="919" t="s">
        <v>439</v>
      </c>
      <c r="CG118" s="920"/>
      <c r="CH118" s="920"/>
      <c r="CI118" s="920"/>
      <c r="CJ118" s="920"/>
      <c r="CK118" s="975"/>
      <c r="CL118" s="862"/>
      <c r="CM118" s="865" t="s">
        <v>465</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20" t="s">
        <v>437</v>
      </c>
      <c r="DH118" s="821"/>
      <c r="DI118" s="821"/>
      <c r="DJ118" s="821"/>
      <c r="DK118" s="822"/>
      <c r="DL118" s="823" t="s">
        <v>437</v>
      </c>
      <c r="DM118" s="821"/>
      <c r="DN118" s="821"/>
      <c r="DO118" s="821"/>
      <c r="DP118" s="822"/>
      <c r="DQ118" s="823" t="s">
        <v>391</v>
      </c>
      <c r="DR118" s="821"/>
      <c r="DS118" s="821"/>
      <c r="DT118" s="821"/>
      <c r="DU118" s="822"/>
      <c r="DV118" s="868" t="s">
        <v>437</v>
      </c>
      <c r="DW118" s="869"/>
      <c r="DX118" s="869"/>
      <c r="DY118" s="869"/>
      <c r="DZ118" s="870"/>
    </row>
    <row r="119" spans="1:130" s="243" customFormat="1" ht="26.25" customHeight="1" x14ac:dyDescent="0.15">
      <c r="A119" s="859" t="s">
        <v>433</v>
      </c>
      <c r="B119" s="860"/>
      <c r="C119" s="935" t="s">
        <v>434</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439</v>
      </c>
      <c r="AB119" s="939"/>
      <c r="AC119" s="939"/>
      <c r="AD119" s="939"/>
      <c r="AE119" s="940"/>
      <c r="AF119" s="941" t="s">
        <v>437</v>
      </c>
      <c r="AG119" s="939"/>
      <c r="AH119" s="939"/>
      <c r="AI119" s="939"/>
      <c r="AJ119" s="940"/>
      <c r="AK119" s="941" t="s">
        <v>439</v>
      </c>
      <c r="AL119" s="939"/>
      <c r="AM119" s="939"/>
      <c r="AN119" s="939"/>
      <c r="AO119" s="940"/>
      <c r="AP119" s="942" t="s">
        <v>391</v>
      </c>
      <c r="AQ119" s="943"/>
      <c r="AR119" s="943"/>
      <c r="AS119" s="943"/>
      <c r="AT119" s="944"/>
      <c r="AU119" s="982"/>
      <c r="AV119" s="983"/>
      <c r="AW119" s="983"/>
      <c r="AX119" s="983"/>
      <c r="AY119" s="983"/>
      <c r="AZ119" s="274" t="s">
        <v>186</v>
      </c>
      <c r="BA119" s="274"/>
      <c r="BB119" s="274"/>
      <c r="BC119" s="274"/>
      <c r="BD119" s="274"/>
      <c r="BE119" s="274"/>
      <c r="BF119" s="274"/>
      <c r="BG119" s="274"/>
      <c r="BH119" s="274"/>
      <c r="BI119" s="274"/>
      <c r="BJ119" s="274"/>
      <c r="BK119" s="274"/>
      <c r="BL119" s="274"/>
      <c r="BM119" s="274"/>
      <c r="BN119" s="274"/>
      <c r="BO119" s="921" t="s">
        <v>466</v>
      </c>
      <c r="BP119" s="922"/>
      <c r="BQ119" s="926">
        <v>6071470</v>
      </c>
      <c r="BR119" s="889"/>
      <c r="BS119" s="889"/>
      <c r="BT119" s="889"/>
      <c r="BU119" s="889"/>
      <c r="BV119" s="889">
        <v>6322209</v>
      </c>
      <c r="BW119" s="889"/>
      <c r="BX119" s="889"/>
      <c r="BY119" s="889"/>
      <c r="BZ119" s="889"/>
      <c r="CA119" s="889">
        <v>5717032</v>
      </c>
      <c r="CB119" s="889"/>
      <c r="CC119" s="889"/>
      <c r="CD119" s="889"/>
      <c r="CE119" s="889"/>
      <c r="CF119" s="787"/>
      <c r="CG119" s="788"/>
      <c r="CH119" s="788"/>
      <c r="CI119" s="788"/>
      <c r="CJ119" s="878"/>
      <c r="CK119" s="976"/>
      <c r="CL119" s="864"/>
      <c r="CM119" s="882" t="s">
        <v>467</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03">
        <v>861422</v>
      </c>
      <c r="DH119" s="804"/>
      <c r="DI119" s="804"/>
      <c r="DJ119" s="804"/>
      <c r="DK119" s="805"/>
      <c r="DL119" s="806">
        <v>1199365</v>
      </c>
      <c r="DM119" s="804"/>
      <c r="DN119" s="804"/>
      <c r="DO119" s="804"/>
      <c r="DP119" s="805"/>
      <c r="DQ119" s="806">
        <v>602266</v>
      </c>
      <c r="DR119" s="804"/>
      <c r="DS119" s="804"/>
      <c r="DT119" s="804"/>
      <c r="DU119" s="805"/>
      <c r="DV119" s="892">
        <v>21.3</v>
      </c>
      <c r="DW119" s="893"/>
      <c r="DX119" s="893"/>
      <c r="DY119" s="893"/>
      <c r="DZ119" s="894"/>
    </row>
    <row r="120" spans="1:130" s="243" customFormat="1" ht="26.25" customHeight="1" x14ac:dyDescent="0.15">
      <c r="A120" s="861"/>
      <c r="B120" s="862"/>
      <c r="C120" s="865" t="s">
        <v>442</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820" t="s">
        <v>128</v>
      </c>
      <c r="AB120" s="821"/>
      <c r="AC120" s="821"/>
      <c r="AD120" s="821"/>
      <c r="AE120" s="822"/>
      <c r="AF120" s="823" t="s">
        <v>128</v>
      </c>
      <c r="AG120" s="821"/>
      <c r="AH120" s="821"/>
      <c r="AI120" s="821"/>
      <c r="AJ120" s="822"/>
      <c r="AK120" s="823" t="s">
        <v>391</v>
      </c>
      <c r="AL120" s="821"/>
      <c r="AM120" s="821"/>
      <c r="AN120" s="821"/>
      <c r="AO120" s="822"/>
      <c r="AP120" s="868" t="s">
        <v>439</v>
      </c>
      <c r="AQ120" s="869"/>
      <c r="AR120" s="869"/>
      <c r="AS120" s="869"/>
      <c r="AT120" s="870"/>
      <c r="AU120" s="927" t="s">
        <v>468</v>
      </c>
      <c r="AV120" s="928"/>
      <c r="AW120" s="928"/>
      <c r="AX120" s="928"/>
      <c r="AY120" s="929"/>
      <c r="AZ120" s="904" t="s">
        <v>469</v>
      </c>
      <c r="BA120" s="849"/>
      <c r="BB120" s="849"/>
      <c r="BC120" s="849"/>
      <c r="BD120" s="849"/>
      <c r="BE120" s="849"/>
      <c r="BF120" s="849"/>
      <c r="BG120" s="849"/>
      <c r="BH120" s="849"/>
      <c r="BI120" s="849"/>
      <c r="BJ120" s="849"/>
      <c r="BK120" s="849"/>
      <c r="BL120" s="849"/>
      <c r="BM120" s="849"/>
      <c r="BN120" s="849"/>
      <c r="BO120" s="849"/>
      <c r="BP120" s="850"/>
      <c r="BQ120" s="905">
        <v>1981006</v>
      </c>
      <c r="BR120" s="886"/>
      <c r="BS120" s="886"/>
      <c r="BT120" s="886"/>
      <c r="BU120" s="886"/>
      <c r="BV120" s="886">
        <v>1801286</v>
      </c>
      <c r="BW120" s="886"/>
      <c r="BX120" s="886"/>
      <c r="BY120" s="886"/>
      <c r="BZ120" s="886"/>
      <c r="CA120" s="886">
        <v>1958127</v>
      </c>
      <c r="CB120" s="886"/>
      <c r="CC120" s="886"/>
      <c r="CD120" s="886"/>
      <c r="CE120" s="886"/>
      <c r="CF120" s="910">
        <v>69.2</v>
      </c>
      <c r="CG120" s="911"/>
      <c r="CH120" s="911"/>
      <c r="CI120" s="911"/>
      <c r="CJ120" s="911"/>
      <c r="CK120" s="912" t="s">
        <v>470</v>
      </c>
      <c r="CL120" s="896"/>
      <c r="CM120" s="896"/>
      <c r="CN120" s="896"/>
      <c r="CO120" s="897"/>
      <c r="CP120" s="916" t="s">
        <v>405</v>
      </c>
      <c r="CQ120" s="917"/>
      <c r="CR120" s="917"/>
      <c r="CS120" s="917"/>
      <c r="CT120" s="917"/>
      <c r="CU120" s="917"/>
      <c r="CV120" s="917"/>
      <c r="CW120" s="917"/>
      <c r="CX120" s="917"/>
      <c r="CY120" s="917"/>
      <c r="CZ120" s="917"/>
      <c r="DA120" s="917"/>
      <c r="DB120" s="917"/>
      <c r="DC120" s="917"/>
      <c r="DD120" s="917"/>
      <c r="DE120" s="917"/>
      <c r="DF120" s="918"/>
      <c r="DG120" s="905">
        <v>177717</v>
      </c>
      <c r="DH120" s="886"/>
      <c r="DI120" s="886"/>
      <c r="DJ120" s="886"/>
      <c r="DK120" s="886"/>
      <c r="DL120" s="886">
        <v>153882</v>
      </c>
      <c r="DM120" s="886"/>
      <c r="DN120" s="886"/>
      <c r="DO120" s="886"/>
      <c r="DP120" s="886"/>
      <c r="DQ120" s="886">
        <v>124221</v>
      </c>
      <c r="DR120" s="886"/>
      <c r="DS120" s="886"/>
      <c r="DT120" s="886"/>
      <c r="DU120" s="886"/>
      <c r="DV120" s="887">
        <v>4.4000000000000004</v>
      </c>
      <c r="DW120" s="887"/>
      <c r="DX120" s="887"/>
      <c r="DY120" s="887"/>
      <c r="DZ120" s="888"/>
    </row>
    <row r="121" spans="1:130" s="243" customFormat="1" ht="26.25" customHeight="1" x14ac:dyDescent="0.15">
      <c r="A121" s="861"/>
      <c r="B121" s="862"/>
      <c r="C121" s="907" t="s">
        <v>471</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820" t="s">
        <v>128</v>
      </c>
      <c r="AB121" s="821"/>
      <c r="AC121" s="821"/>
      <c r="AD121" s="821"/>
      <c r="AE121" s="822"/>
      <c r="AF121" s="823" t="s">
        <v>391</v>
      </c>
      <c r="AG121" s="821"/>
      <c r="AH121" s="821"/>
      <c r="AI121" s="821"/>
      <c r="AJ121" s="822"/>
      <c r="AK121" s="823" t="s">
        <v>437</v>
      </c>
      <c r="AL121" s="821"/>
      <c r="AM121" s="821"/>
      <c r="AN121" s="821"/>
      <c r="AO121" s="822"/>
      <c r="AP121" s="868" t="s">
        <v>439</v>
      </c>
      <c r="AQ121" s="869"/>
      <c r="AR121" s="869"/>
      <c r="AS121" s="869"/>
      <c r="AT121" s="870"/>
      <c r="AU121" s="930"/>
      <c r="AV121" s="931"/>
      <c r="AW121" s="931"/>
      <c r="AX121" s="931"/>
      <c r="AY121" s="932"/>
      <c r="AZ121" s="856" t="s">
        <v>472</v>
      </c>
      <c r="BA121" s="791"/>
      <c r="BB121" s="791"/>
      <c r="BC121" s="791"/>
      <c r="BD121" s="791"/>
      <c r="BE121" s="791"/>
      <c r="BF121" s="791"/>
      <c r="BG121" s="791"/>
      <c r="BH121" s="791"/>
      <c r="BI121" s="791"/>
      <c r="BJ121" s="791"/>
      <c r="BK121" s="791"/>
      <c r="BL121" s="791"/>
      <c r="BM121" s="791"/>
      <c r="BN121" s="791"/>
      <c r="BO121" s="791"/>
      <c r="BP121" s="792"/>
      <c r="BQ121" s="857" t="s">
        <v>439</v>
      </c>
      <c r="BR121" s="858"/>
      <c r="BS121" s="858"/>
      <c r="BT121" s="858"/>
      <c r="BU121" s="858"/>
      <c r="BV121" s="858" t="s">
        <v>128</v>
      </c>
      <c r="BW121" s="858"/>
      <c r="BX121" s="858"/>
      <c r="BY121" s="858"/>
      <c r="BZ121" s="858"/>
      <c r="CA121" s="858" t="s">
        <v>128</v>
      </c>
      <c r="CB121" s="858"/>
      <c r="CC121" s="858"/>
      <c r="CD121" s="858"/>
      <c r="CE121" s="858"/>
      <c r="CF121" s="919" t="s">
        <v>439</v>
      </c>
      <c r="CG121" s="920"/>
      <c r="CH121" s="920"/>
      <c r="CI121" s="920"/>
      <c r="CJ121" s="920"/>
      <c r="CK121" s="913"/>
      <c r="CL121" s="899"/>
      <c r="CM121" s="899"/>
      <c r="CN121" s="899"/>
      <c r="CO121" s="900"/>
      <c r="CP121" s="879" t="s">
        <v>473</v>
      </c>
      <c r="CQ121" s="880"/>
      <c r="CR121" s="880"/>
      <c r="CS121" s="880"/>
      <c r="CT121" s="880"/>
      <c r="CU121" s="880"/>
      <c r="CV121" s="880"/>
      <c r="CW121" s="880"/>
      <c r="CX121" s="880"/>
      <c r="CY121" s="880"/>
      <c r="CZ121" s="880"/>
      <c r="DA121" s="880"/>
      <c r="DB121" s="880"/>
      <c r="DC121" s="880"/>
      <c r="DD121" s="880"/>
      <c r="DE121" s="880"/>
      <c r="DF121" s="881"/>
      <c r="DG121" s="857" t="s">
        <v>128</v>
      </c>
      <c r="DH121" s="858"/>
      <c r="DI121" s="858"/>
      <c r="DJ121" s="858"/>
      <c r="DK121" s="858"/>
      <c r="DL121" s="858" t="s">
        <v>128</v>
      </c>
      <c r="DM121" s="858"/>
      <c r="DN121" s="858"/>
      <c r="DO121" s="858"/>
      <c r="DP121" s="858"/>
      <c r="DQ121" s="858" t="s">
        <v>439</v>
      </c>
      <c r="DR121" s="858"/>
      <c r="DS121" s="858"/>
      <c r="DT121" s="858"/>
      <c r="DU121" s="858"/>
      <c r="DV121" s="835" t="s">
        <v>439</v>
      </c>
      <c r="DW121" s="835"/>
      <c r="DX121" s="835"/>
      <c r="DY121" s="835"/>
      <c r="DZ121" s="836"/>
    </row>
    <row r="122" spans="1:130" s="243" customFormat="1" ht="26.25" customHeight="1" x14ac:dyDescent="0.15">
      <c r="A122" s="861"/>
      <c r="B122" s="862"/>
      <c r="C122" s="865" t="s">
        <v>453</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820" t="s">
        <v>457</v>
      </c>
      <c r="AB122" s="821"/>
      <c r="AC122" s="821"/>
      <c r="AD122" s="821"/>
      <c r="AE122" s="822"/>
      <c r="AF122" s="823" t="s">
        <v>391</v>
      </c>
      <c r="AG122" s="821"/>
      <c r="AH122" s="821"/>
      <c r="AI122" s="821"/>
      <c r="AJ122" s="822"/>
      <c r="AK122" s="823" t="s">
        <v>128</v>
      </c>
      <c r="AL122" s="821"/>
      <c r="AM122" s="821"/>
      <c r="AN122" s="821"/>
      <c r="AO122" s="822"/>
      <c r="AP122" s="868" t="s">
        <v>439</v>
      </c>
      <c r="AQ122" s="869"/>
      <c r="AR122" s="869"/>
      <c r="AS122" s="869"/>
      <c r="AT122" s="870"/>
      <c r="AU122" s="930"/>
      <c r="AV122" s="931"/>
      <c r="AW122" s="931"/>
      <c r="AX122" s="931"/>
      <c r="AY122" s="932"/>
      <c r="AZ122" s="923" t="s">
        <v>474</v>
      </c>
      <c r="BA122" s="924"/>
      <c r="BB122" s="924"/>
      <c r="BC122" s="924"/>
      <c r="BD122" s="924"/>
      <c r="BE122" s="924"/>
      <c r="BF122" s="924"/>
      <c r="BG122" s="924"/>
      <c r="BH122" s="924"/>
      <c r="BI122" s="924"/>
      <c r="BJ122" s="924"/>
      <c r="BK122" s="924"/>
      <c r="BL122" s="924"/>
      <c r="BM122" s="924"/>
      <c r="BN122" s="924"/>
      <c r="BO122" s="924"/>
      <c r="BP122" s="925"/>
      <c r="BQ122" s="926">
        <v>3195852</v>
      </c>
      <c r="BR122" s="889"/>
      <c r="BS122" s="889"/>
      <c r="BT122" s="889"/>
      <c r="BU122" s="889"/>
      <c r="BV122" s="889">
        <v>3121988</v>
      </c>
      <c r="BW122" s="889"/>
      <c r="BX122" s="889"/>
      <c r="BY122" s="889"/>
      <c r="BZ122" s="889"/>
      <c r="CA122" s="889">
        <v>3098195</v>
      </c>
      <c r="CB122" s="889"/>
      <c r="CC122" s="889"/>
      <c r="CD122" s="889"/>
      <c r="CE122" s="889"/>
      <c r="CF122" s="890">
        <v>109.4</v>
      </c>
      <c r="CG122" s="891"/>
      <c r="CH122" s="891"/>
      <c r="CI122" s="891"/>
      <c r="CJ122" s="891"/>
      <c r="CK122" s="913"/>
      <c r="CL122" s="899"/>
      <c r="CM122" s="899"/>
      <c r="CN122" s="899"/>
      <c r="CO122" s="900"/>
      <c r="CP122" s="879" t="s">
        <v>475</v>
      </c>
      <c r="CQ122" s="880"/>
      <c r="CR122" s="880"/>
      <c r="CS122" s="880"/>
      <c r="CT122" s="880"/>
      <c r="CU122" s="880"/>
      <c r="CV122" s="880"/>
      <c r="CW122" s="880"/>
      <c r="CX122" s="880"/>
      <c r="CY122" s="880"/>
      <c r="CZ122" s="880"/>
      <c r="DA122" s="880"/>
      <c r="DB122" s="880"/>
      <c r="DC122" s="880"/>
      <c r="DD122" s="880"/>
      <c r="DE122" s="880"/>
      <c r="DF122" s="881"/>
      <c r="DG122" s="857" t="s">
        <v>128</v>
      </c>
      <c r="DH122" s="858"/>
      <c r="DI122" s="858"/>
      <c r="DJ122" s="858"/>
      <c r="DK122" s="858"/>
      <c r="DL122" s="858" t="s">
        <v>128</v>
      </c>
      <c r="DM122" s="858"/>
      <c r="DN122" s="858"/>
      <c r="DO122" s="858"/>
      <c r="DP122" s="858"/>
      <c r="DQ122" s="858" t="s">
        <v>128</v>
      </c>
      <c r="DR122" s="858"/>
      <c r="DS122" s="858"/>
      <c r="DT122" s="858"/>
      <c r="DU122" s="858"/>
      <c r="DV122" s="835" t="s">
        <v>437</v>
      </c>
      <c r="DW122" s="835"/>
      <c r="DX122" s="835"/>
      <c r="DY122" s="835"/>
      <c r="DZ122" s="836"/>
    </row>
    <row r="123" spans="1:130" s="243" customFormat="1" ht="26.25" customHeight="1" x14ac:dyDescent="0.15">
      <c r="A123" s="861"/>
      <c r="B123" s="862"/>
      <c r="C123" s="865" t="s">
        <v>460</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820" t="s">
        <v>437</v>
      </c>
      <c r="AB123" s="821"/>
      <c r="AC123" s="821"/>
      <c r="AD123" s="821"/>
      <c r="AE123" s="822"/>
      <c r="AF123" s="823" t="s">
        <v>437</v>
      </c>
      <c r="AG123" s="821"/>
      <c r="AH123" s="821"/>
      <c r="AI123" s="821"/>
      <c r="AJ123" s="822"/>
      <c r="AK123" s="823" t="s">
        <v>437</v>
      </c>
      <c r="AL123" s="821"/>
      <c r="AM123" s="821"/>
      <c r="AN123" s="821"/>
      <c r="AO123" s="822"/>
      <c r="AP123" s="868" t="s">
        <v>128</v>
      </c>
      <c r="AQ123" s="869"/>
      <c r="AR123" s="869"/>
      <c r="AS123" s="869"/>
      <c r="AT123" s="870"/>
      <c r="AU123" s="933"/>
      <c r="AV123" s="934"/>
      <c r="AW123" s="934"/>
      <c r="AX123" s="934"/>
      <c r="AY123" s="934"/>
      <c r="AZ123" s="274" t="s">
        <v>186</v>
      </c>
      <c r="BA123" s="274"/>
      <c r="BB123" s="274"/>
      <c r="BC123" s="274"/>
      <c r="BD123" s="274"/>
      <c r="BE123" s="274"/>
      <c r="BF123" s="274"/>
      <c r="BG123" s="274"/>
      <c r="BH123" s="274"/>
      <c r="BI123" s="274"/>
      <c r="BJ123" s="274"/>
      <c r="BK123" s="274"/>
      <c r="BL123" s="274"/>
      <c r="BM123" s="274"/>
      <c r="BN123" s="274"/>
      <c r="BO123" s="921" t="s">
        <v>476</v>
      </c>
      <c r="BP123" s="922"/>
      <c r="BQ123" s="876">
        <v>5176858</v>
      </c>
      <c r="BR123" s="877"/>
      <c r="BS123" s="877"/>
      <c r="BT123" s="877"/>
      <c r="BU123" s="877"/>
      <c r="BV123" s="877">
        <v>4923274</v>
      </c>
      <c r="BW123" s="877"/>
      <c r="BX123" s="877"/>
      <c r="BY123" s="877"/>
      <c r="BZ123" s="877"/>
      <c r="CA123" s="877">
        <v>5056322</v>
      </c>
      <c r="CB123" s="877"/>
      <c r="CC123" s="877"/>
      <c r="CD123" s="877"/>
      <c r="CE123" s="877"/>
      <c r="CF123" s="787"/>
      <c r="CG123" s="788"/>
      <c r="CH123" s="788"/>
      <c r="CI123" s="788"/>
      <c r="CJ123" s="878"/>
      <c r="CK123" s="913"/>
      <c r="CL123" s="899"/>
      <c r="CM123" s="899"/>
      <c r="CN123" s="899"/>
      <c r="CO123" s="900"/>
      <c r="CP123" s="879" t="s">
        <v>402</v>
      </c>
      <c r="CQ123" s="880"/>
      <c r="CR123" s="880"/>
      <c r="CS123" s="880"/>
      <c r="CT123" s="880"/>
      <c r="CU123" s="880"/>
      <c r="CV123" s="880"/>
      <c r="CW123" s="880"/>
      <c r="CX123" s="880"/>
      <c r="CY123" s="880"/>
      <c r="CZ123" s="880"/>
      <c r="DA123" s="880"/>
      <c r="DB123" s="880"/>
      <c r="DC123" s="880"/>
      <c r="DD123" s="880"/>
      <c r="DE123" s="880"/>
      <c r="DF123" s="881"/>
      <c r="DG123" s="820" t="s">
        <v>457</v>
      </c>
      <c r="DH123" s="821"/>
      <c r="DI123" s="821"/>
      <c r="DJ123" s="821"/>
      <c r="DK123" s="822"/>
      <c r="DL123" s="823" t="s">
        <v>457</v>
      </c>
      <c r="DM123" s="821"/>
      <c r="DN123" s="821"/>
      <c r="DO123" s="821"/>
      <c r="DP123" s="822"/>
      <c r="DQ123" s="823" t="s">
        <v>457</v>
      </c>
      <c r="DR123" s="821"/>
      <c r="DS123" s="821"/>
      <c r="DT123" s="821"/>
      <c r="DU123" s="822"/>
      <c r="DV123" s="868" t="s">
        <v>457</v>
      </c>
      <c r="DW123" s="869"/>
      <c r="DX123" s="869"/>
      <c r="DY123" s="869"/>
      <c r="DZ123" s="870"/>
    </row>
    <row r="124" spans="1:130" s="243" customFormat="1" ht="26.25" customHeight="1" thickBot="1" x14ac:dyDescent="0.2">
      <c r="A124" s="861"/>
      <c r="B124" s="862"/>
      <c r="C124" s="865" t="s">
        <v>463</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820" t="s">
        <v>457</v>
      </c>
      <c r="AB124" s="821"/>
      <c r="AC124" s="821"/>
      <c r="AD124" s="821"/>
      <c r="AE124" s="822"/>
      <c r="AF124" s="823" t="s">
        <v>457</v>
      </c>
      <c r="AG124" s="821"/>
      <c r="AH124" s="821"/>
      <c r="AI124" s="821"/>
      <c r="AJ124" s="822"/>
      <c r="AK124" s="823" t="s">
        <v>457</v>
      </c>
      <c r="AL124" s="821"/>
      <c r="AM124" s="821"/>
      <c r="AN124" s="821"/>
      <c r="AO124" s="822"/>
      <c r="AP124" s="868" t="s">
        <v>457</v>
      </c>
      <c r="AQ124" s="869"/>
      <c r="AR124" s="869"/>
      <c r="AS124" s="869"/>
      <c r="AT124" s="870"/>
      <c r="AU124" s="871" t="s">
        <v>477</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33.700000000000003</v>
      </c>
      <c r="BR124" s="875"/>
      <c r="BS124" s="875"/>
      <c r="BT124" s="875"/>
      <c r="BU124" s="875"/>
      <c r="BV124" s="875">
        <v>52</v>
      </c>
      <c r="BW124" s="875"/>
      <c r="BX124" s="875"/>
      <c r="BY124" s="875"/>
      <c r="BZ124" s="875"/>
      <c r="CA124" s="875">
        <v>23.3</v>
      </c>
      <c r="CB124" s="875"/>
      <c r="CC124" s="875"/>
      <c r="CD124" s="875"/>
      <c r="CE124" s="875"/>
      <c r="CF124" s="765"/>
      <c r="CG124" s="766"/>
      <c r="CH124" s="766"/>
      <c r="CI124" s="766"/>
      <c r="CJ124" s="906"/>
      <c r="CK124" s="914"/>
      <c r="CL124" s="914"/>
      <c r="CM124" s="914"/>
      <c r="CN124" s="914"/>
      <c r="CO124" s="915"/>
      <c r="CP124" s="879" t="s">
        <v>478</v>
      </c>
      <c r="CQ124" s="880"/>
      <c r="CR124" s="880"/>
      <c r="CS124" s="880"/>
      <c r="CT124" s="880"/>
      <c r="CU124" s="880"/>
      <c r="CV124" s="880"/>
      <c r="CW124" s="880"/>
      <c r="CX124" s="880"/>
      <c r="CY124" s="880"/>
      <c r="CZ124" s="880"/>
      <c r="DA124" s="880"/>
      <c r="DB124" s="880"/>
      <c r="DC124" s="880"/>
      <c r="DD124" s="880"/>
      <c r="DE124" s="880"/>
      <c r="DF124" s="881"/>
      <c r="DG124" s="803" t="s">
        <v>437</v>
      </c>
      <c r="DH124" s="804"/>
      <c r="DI124" s="804"/>
      <c r="DJ124" s="804"/>
      <c r="DK124" s="805"/>
      <c r="DL124" s="806" t="s">
        <v>437</v>
      </c>
      <c r="DM124" s="804"/>
      <c r="DN124" s="804"/>
      <c r="DO124" s="804"/>
      <c r="DP124" s="805"/>
      <c r="DQ124" s="806" t="s">
        <v>437</v>
      </c>
      <c r="DR124" s="804"/>
      <c r="DS124" s="804"/>
      <c r="DT124" s="804"/>
      <c r="DU124" s="805"/>
      <c r="DV124" s="892" t="s">
        <v>437</v>
      </c>
      <c r="DW124" s="893"/>
      <c r="DX124" s="893"/>
      <c r="DY124" s="893"/>
      <c r="DZ124" s="894"/>
    </row>
    <row r="125" spans="1:130" s="243" customFormat="1" ht="26.25" customHeight="1" x14ac:dyDescent="0.15">
      <c r="A125" s="861"/>
      <c r="B125" s="862"/>
      <c r="C125" s="865" t="s">
        <v>465</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820" t="s">
        <v>437</v>
      </c>
      <c r="AB125" s="821"/>
      <c r="AC125" s="821"/>
      <c r="AD125" s="821"/>
      <c r="AE125" s="822"/>
      <c r="AF125" s="823" t="s">
        <v>437</v>
      </c>
      <c r="AG125" s="821"/>
      <c r="AH125" s="821"/>
      <c r="AI125" s="821"/>
      <c r="AJ125" s="822"/>
      <c r="AK125" s="823" t="s">
        <v>437</v>
      </c>
      <c r="AL125" s="821"/>
      <c r="AM125" s="821"/>
      <c r="AN125" s="821"/>
      <c r="AO125" s="822"/>
      <c r="AP125" s="868" t="s">
        <v>437</v>
      </c>
      <c r="AQ125" s="869"/>
      <c r="AR125" s="869"/>
      <c r="AS125" s="869"/>
      <c r="AT125" s="870"/>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5" t="s">
        <v>479</v>
      </c>
      <c r="CL125" s="896"/>
      <c r="CM125" s="896"/>
      <c r="CN125" s="896"/>
      <c r="CO125" s="897"/>
      <c r="CP125" s="904" t="s">
        <v>480</v>
      </c>
      <c r="CQ125" s="849"/>
      <c r="CR125" s="849"/>
      <c r="CS125" s="849"/>
      <c r="CT125" s="849"/>
      <c r="CU125" s="849"/>
      <c r="CV125" s="849"/>
      <c r="CW125" s="849"/>
      <c r="CX125" s="849"/>
      <c r="CY125" s="849"/>
      <c r="CZ125" s="849"/>
      <c r="DA125" s="849"/>
      <c r="DB125" s="849"/>
      <c r="DC125" s="849"/>
      <c r="DD125" s="849"/>
      <c r="DE125" s="849"/>
      <c r="DF125" s="850"/>
      <c r="DG125" s="905" t="s">
        <v>437</v>
      </c>
      <c r="DH125" s="886"/>
      <c r="DI125" s="886"/>
      <c r="DJ125" s="886"/>
      <c r="DK125" s="886"/>
      <c r="DL125" s="886" t="s">
        <v>437</v>
      </c>
      <c r="DM125" s="886"/>
      <c r="DN125" s="886"/>
      <c r="DO125" s="886"/>
      <c r="DP125" s="886"/>
      <c r="DQ125" s="886" t="s">
        <v>437</v>
      </c>
      <c r="DR125" s="886"/>
      <c r="DS125" s="886"/>
      <c r="DT125" s="886"/>
      <c r="DU125" s="886"/>
      <c r="DV125" s="887" t="s">
        <v>437</v>
      </c>
      <c r="DW125" s="887"/>
      <c r="DX125" s="887"/>
      <c r="DY125" s="887"/>
      <c r="DZ125" s="888"/>
    </row>
    <row r="126" spans="1:130" s="243" customFormat="1" ht="26.25" customHeight="1" thickBot="1" x14ac:dyDescent="0.2">
      <c r="A126" s="861"/>
      <c r="B126" s="862"/>
      <c r="C126" s="865" t="s">
        <v>467</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820">
        <v>24195</v>
      </c>
      <c r="AB126" s="821"/>
      <c r="AC126" s="821"/>
      <c r="AD126" s="821"/>
      <c r="AE126" s="822"/>
      <c r="AF126" s="823">
        <v>42967</v>
      </c>
      <c r="AG126" s="821"/>
      <c r="AH126" s="821"/>
      <c r="AI126" s="821"/>
      <c r="AJ126" s="822"/>
      <c r="AK126" s="823">
        <v>59242</v>
      </c>
      <c r="AL126" s="821"/>
      <c r="AM126" s="821"/>
      <c r="AN126" s="821"/>
      <c r="AO126" s="822"/>
      <c r="AP126" s="868">
        <v>2.1</v>
      </c>
      <c r="AQ126" s="869"/>
      <c r="AR126" s="869"/>
      <c r="AS126" s="869"/>
      <c r="AT126" s="870"/>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898"/>
      <c r="CL126" s="899"/>
      <c r="CM126" s="899"/>
      <c r="CN126" s="899"/>
      <c r="CO126" s="900"/>
      <c r="CP126" s="856" t="s">
        <v>481</v>
      </c>
      <c r="CQ126" s="791"/>
      <c r="CR126" s="791"/>
      <c r="CS126" s="791"/>
      <c r="CT126" s="791"/>
      <c r="CU126" s="791"/>
      <c r="CV126" s="791"/>
      <c r="CW126" s="791"/>
      <c r="CX126" s="791"/>
      <c r="CY126" s="791"/>
      <c r="CZ126" s="791"/>
      <c r="DA126" s="791"/>
      <c r="DB126" s="791"/>
      <c r="DC126" s="791"/>
      <c r="DD126" s="791"/>
      <c r="DE126" s="791"/>
      <c r="DF126" s="792"/>
      <c r="DG126" s="857" t="s">
        <v>437</v>
      </c>
      <c r="DH126" s="858"/>
      <c r="DI126" s="858"/>
      <c r="DJ126" s="858"/>
      <c r="DK126" s="858"/>
      <c r="DL126" s="858" t="s">
        <v>437</v>
      </c>
      <c r="DM126" s="858"/>
      <c r="DN126" s="858"/>
      <c r="DO126" s="858"/>
      <c r="DP126" s="858"/>
      <c r="DQ126" s="858" t="s">
        <v>437</v>
      </c>
      <c r="DR126" s="858"/>
      <c r="DS126" s="858"/>
      <c r="DT126" s="858"/>
      <c r="DU126" s="858"/>
      <c r="DV126" s="835" t="s">
        <v>437</v>
      </c>
      <c r="DW126" s="835"/>
      <c r="DX126" s="835"/>
      <c r="DY126" s="835"/>
      <c r="DZ126" s="836"/>
    </row>
    <row r="127" spans="1:130" s="243" customFormat="1" ht="26.25" customHeight="1" x14ac:dyDescent="0.15">
      <c r="A127" s="863"/>
      <c r="B127" s="864"/>
      <c r="C127" s="882" t="s">
        <v>482</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20" t="s">
        <v>437</v>
      </c>
      <c r="AB127" s="821"/>
      <c r="AC127" s="821"/>
      <c r="AD127" s="821"/>
      <c r="AE127" s="822"/>
      <c r="AF127" s="823" t="s">
        <v>437</v>
      </c>
      <c r="AG127" s="821"/>
      <c r="AH127" s="821"/>
      <c r="AI127" s="821"/>
      <c r="AJ127" s="822"/>
      <c r="AK127" s="823" t="s">
        <v>437</v>
      </c>
      <c r="AL127" s="821"/>
      <c r="AM127" s="821"/>
      <c r="AN127" s="821"/>
      <c r="AO127" s="822"/>
      <c r="AP127" s="868" t="s">
        <v>437</v>
      </c>
      <c r="AQ127" s="869"/>
      <c r="AR127" s="869"/>
      <c r="AS127" s="869"/>
      <c r="AT127" s="870"/>
      <c r="AU127" s="279"/>
      <c r="AV127" s="279"/>
      <c r="AW127" s="279"/>
      <c r="AX127" s="885" t="s">
        <v>483</v>
      </c>
      <c r="AY127" s="853"/>
      <c r="AZ127" s="853"/>
      <c r="BA127" s="853"/>
      <c r="BB127" s="853"/>
      <c r="BC127" s="853"/>
      <c r="BD127" s="853"/>
      <c r="BE127" s="854"/>
      <c r="BF127" s="852" t="s">
        <v>484</v>
      </c>
      <c r="BG127" s="853"/>
      <c r="BH127" s="853"/>
      <c r="BI127" s="853"/>
      <c r="BJ127" s="853"/>
      <c r="BK127" s="853"/>
      <c r="BL127" s="854"/>
      <c r="BM127" s="852" t="s">
        <v>485</v>
      </c>
      <c r="BN127" s="853"/>
      <c r="BO127" s="853"/>
      <c r="BP127" s="853"/>
      <c r="BQ127" s="853"/>
      <c r="BR127" s="853"/>
      <c r="BS127" s="854"/>
      <c r="BT127" s="852" t="s">
        <v>486</v>
      </c>
      <c r="BU127" s="853"/>
      <c r="BV127" s="853"/>
      <c r="BW127" s="853"/>
      <c r="BX127" s="853"/>
      <c r="BY127" s="853"/>
      <c r="BZ127" s="855"/>
      <c r="CA127" s="279"/>
      <c r="CB127" s="279"/>
      <c r="CC127" s="279"/>
      <c r="CD127" s="280"/>
      <c r="CE127" s="280"/>
      <c r="CF127" s="280"/>
      <c r="CG127" s="277"/>
      <c r="CH127" s="277"/>
      <c r="CI127" s="277"/>
      <c r="CJ127" s="278"/>
      <c r="CK127" s="898"/>
      <c r="CL127" s="899"/>
      <c r="CM127" s="899"/>
      <c r="CN127" s="899"/>
      <c r="CO127" s="900"/>
      <c r="CP127" s="856" t="s">
        <v>487</v>
      </c>
      <c r="CQ127" s="791"/>
      <c r="CR127" s="791"/>
      <c r="CS127" s="791"/>
      <c r="CT127" s="791"/>
      <c r="CU127" s="791"/>
      <c r="CV127" s="791"/>
      <c r="CW127" s="791"/>
      <c r="CX127" s="791"/>
      <c r="CY127" s="791"/>
      <c r="CZ127" s="791"/>
      <c r="DA127" s="791"/>
      <c r="DB127" s="791"/>
      <c r="DC127" s="791"/>
      <c r="DD127" s="791"/>
      <c r="DE127" s="791"/>
      <c r="DF127" s="792"/>
      <c r="DG127" s="857" t="s">
        <v>437</v>
      </c>
      <c r="DH127" s="858"/>
      <c r="DI127" s="858"/>
      <c r="DJ127" s="858"/>
      <c r="DK127" s="858"/>
      <c r="DL127" s="858" t="s">
        <v>437</v>
      </c>
      <c r="DM127" s="858"/>
      <c r="DN127" s="858"/>
      <c r="DO127" s="858"/>
      <c r="DP127" s="858"/>
      <c r="DQ127" s="858" t="s">
        <v>437</v>
      </c>
      <c r="DR127" s="858"/>
      <c r="DS127" s="858"/>
      <c r="DT127" s="858"/>
      <c r="DU127" s="858"/>
      <c r="DV127" s="835" t="s">
        <v>437</v>
      </c>
      <c r="DW127" s="835"/>
      <c r="DX127" s="835"/>
      <c r="DY127" s="835"/>
      <c r="DZ127" s="836"/>
    </row>
    <row r="128" spans="1:130" s="243" customFormat="1" ht="26.25" customHeight="1" thickBot="1" x14ac:dyDescent="0.2">
      <c r="A128" s="837" t="s">
        <v>488</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489</v>
      </c>
      <c r="X128" s="839"/>
      <c r="Y128" s="839"/>
      <c r="Z128" s="840"/>
      <c r="AA128" s="841" t="s">
        <v>437</v>
      </c>
      <c r="AB128" s="842"/>
      <c r="AC128" s="842"/>
      <c r="AD128" s="842"/>
      <c r="AE128" s="843"/>
      <c r="AF128" s="844" t="s">
        <v>437</v>
      </c>
      <c r="AG128" s="842"/>
      <c r="AH128" s="842"/>
      <c r="AI128" s="842"/>
      <c r="AJ128" s="843"/>
      <c r="AK128" s="844" t="s">
        <v>437</v>
      </c>
      <c r="AL128" s="842"/>
      <c r="AM128" s="842"/>
      <c r="AN128" s="842"/>
      <c r="AO128" s="843"/>
      <c r="AP128" s="845"/>
      <c r="AQ128" s="846"/>
      <c r="AR128" s="846"/>
      <c r="AS128" s="846"/>
      <c r="AT128" s="847"/>
      <c r="AU128" s="279"/>
      <c r="AV128" s="279"/>
      <c r="AW128" s="279"/>
      <c r="AX128" s="848" t="s">
        <v>490</v>
      </c>
      <c r="AY128" s="849"/>
      <c r="AZ128" s="849"/>
      <c r="BA128" s="849"/>
      <c r="BB128" s="849"/>
      <c r="BC128" s="849"/>
      <c r="BD128" s="849"/>
      <c r="BE128" s="850"/>
      <c r="BF128" s="827" t="s">
        <v>491</v>
      </c>
      <c r="BG128" s="828"/>
      <c r="BH128" s="828"/>
      <c r="BI128" s="828"/>
      <c r="BJ128" s="828"/>
      <c r="BK128" s="828"/>
      <c r="BL128" s="851"/>
      <c r="BM128" s="827">
        <v>15</v>
      </c>
      <c r="BN128" s="828"/>
      <c r="BO128" s="828"/>
      <c r="BP128" s="828"/>
      <c r="BQ128" s="828"/>
      <c r="BR128" s="828"/>
      <c r="BS128" s="851"/>
      <c r="BT128" s="827">
        <v>20</v>
      </c>
      <c r="BU128" s="828"/>
      <c r="BV128" s="828"/>
      <c r="BW128" s="828"/>
      <c r="BX128" s="828"/>
      <c r="BY128" s="828"/>
      <c r="BZ128" s="829"/>
      <c r="CA128" s="280"/>
      <c r="CB128" s="280"/>
      <c r="CC128" s="280"/>
      <c r="CD128" s="280"/>
      <c r="CE128" s="280"/>
      <c r="CF128" s="280"/>
      <c r="CG128" s="277"/>
      <c r="CH128" s="277"/>
      <c r="CI128" s="277"/>
      <c r="CJ128" s="278"/>
      <c r="CK128" s="901"/>
      <c r="CL128" s="902"/>
      <c r="CM128" s="902"/>
      <c r="CN128" s="902"/>
      <c r="CO128" s="903"/>
      <c r="CP128" s="830" t="s">
        <v>492</v>
      </c>
      <c r="CQ128" s="769"/>
      <c r="CR128" s="769"/>
      <c r="CS128" s="769"/>
      <c r="CT128" s="769"/>
      <c r="CU128" s="769"/>
      <c r="CV128" s="769"/>
      <c r="CW128" s="769"/>
      <c r="CX128" s="769"/>
      <c r="CY128" s="769"/>
      <c r="CZ128" s="769"/>
      <c r="DA128" s="769"/>
      <c r="DB128" s="769"/>
      <c r="DC128" s="769"/>
      <c r="DD128" s="769"/>
      <c r="DE128" s="769"/>
      <c r="DF128" s="770"/>
      <c r="DG128" s="831" t="s">
        <v>493</v>
      </c>
      <c r="DH128" s="832"/>
      <c r="DI128" s="832"/>
      <c r="DJ128" s="832"/>
      <c r="DK128" s="832"/>
      <c r="DL128" s="832" t="s">
        <v>494</v>
      </c>
      <c r="DM128" s="832"/>
      <c r="DN128" s="832"/>
      <c r="DO128" s="832"/>
      <c r="DP128" s="832"/>
      <c r="DQ128" s="832" t="s">
        <v>491</v>
      </c>
      <c r="DR128" s="832"/>
      <c r="DS128" s="832"/>
      <c r="DT128" s="832"/>
      <c r="DU128" s="832"/>
      <c r="DV128" s="833" t="s">
        <v>495</v>
      </c>
      <c r="DW128" s="833"/>
      <c r="DX128" s="833"/>
      <c r="DY128" s="833"/>
      <c r="DZ128" s="834"/>
    </row>
    <row r="129" spans="1:131" s="243" customFormat="1" ht="26.25" customHeight="1" x14ac:dyDescent="0.15">
      <c r="A129" s="815" t="s">
        <v>106</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496</v>
      </c>
      <c r="X129" s="818"/>
      <c r="Y129" s="818"/>
      <c r="Z129" s="819"/>
      <c r="AA129" s="820">
        <v>2953683</v>
      </c>
      <c r="AB129" s="821"/>
      <c r="AC129" s="821"/>
      <c r="AD129" s="821"/>
      <c r="AE129" s="822"/>
      <c r="AF129" s="823">
        <v>2978214</v>
      </c>
      <c r="AG129" s="821"/>
      <c r="AH129" s="821"/>
      <c r="AI129" s="821"/>
      <c r="AJ129" s="822"/>
      <c r="AK129" s="823">
        <v>3108814</v>
      </c>
      <c r="AL129" s="821"/>
      <c r="AM129" s="821"/>
      <c r="AN129" s="821"/>
      <c r="AO129" s="822"/>
      <c r="AP129" s="824"/>
      <c r="AQ129" s="825"/>
      <c r="AR129" s="825"/>
      <c r="AS129" s="825"/>
      <c r="AT129" s="826"/>
      <c r="AU129" s="281"/>
      <c r="AV129" s="281"/>
      <c r="AW129" s="281"/>
      <c r="AX129" s="790" t="s">
        <v>497</v>
      </c>
      <c r="AY129" s="791"/>
      <c r="AZ129" s="791"/>
      <c r="BA129" s="791"/>
      <c r="BB129" s="791"/>
      <c r="BC129" s="791"/>
      <c r="BD129" s="791"/>
      <c r="BE129" s="792"/>
      <c r="BF129" s="810" t="s">
        <v>498</v>
      </c>
      <c r="BG129" s="811"/>
      <c r="BH129" s="811"/>
      <c r="BI129" s="811"/>
      <c r="BJ129" s="811"/>
      <c r="BK129" s="811"/>
      <c r="BL129" s="812"/>
      <c r="BM129" s="810">
        <v>20</v>
      </c>
      <c r="BN129" s="811"/>
      <c r="BO129" s="811"/>
      <c r="BP129" s="811"/>
      <c r="BQ129" s="811"/>
      <c r="BR129" s="811"/>
      <c r="BS129" s="812"/>
      <c r="BT129" s="810">
        <v>30</v>
      </c>
      <c r="BU129" s="813"/>
      <c r="BV129" s="813"/>
      <c r="BW129" s="813"/>
      <c r="BX129" s="813"/>
      <c r="BY129" s="813"/>
      <c r="BZ129" s="814"/>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15" t="s">
        <v>499</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500</v>
      </c>
      <c r="X130" s="818"/>
      <c r="Y130" s="818"/>
      <c r="Z130" s="819"/>
      <c r="AA130" s="820">
        <v>300171</v>
      </c>
      <c r="AB130" s="821"/>
      <c r="AC130" s="821"/>
      <c r="AD130" s="821"/>
      <c r="AE130" s="822"/>
      <c r="AF130" s="823">
        <v>292999</v>
      </c>
      <c r="AG130" s="821"/>
      <c r="AH130" s="821"/>
      <c r="AI130" s="821"/>
      <c r="AJ130" s="822"/>
      <c r="AK130" s="823">
        <v>277136</v>
      </c>
      <c r="AL130" s="821"/>
      <c r="AM130" s="821"/>
      <c r="AN130" s="821"/>
      <c r="AO130" s="822"/>
      <c r="AP130" s="824"/>
      <c r="AQ130" s="825"/>
      <c r="AR130" s="825"/>
      <c r="AS130" s="825"/>
      <c r="AT130" s="826"/>
      <c r="AU130" s="281"/>
      <c r="AV130" s="281"/>
      <c r="AW130" s="281"/>
      <c r="AX130" s="790" t="s">
        <v>501</v>
      </c>
      <c r="AY130" s="791"/>
      <c r="AZ130" s="791"/>
      <c r="BA130" s="791"/>
      <c r="BB130" s="791"/>
      <c r="BC130" s="791"/>
      <c r="BD130" s="791"/>
      <c r="BE130" s="792"/>
      <c r="BF130" s="793">
        <v>5.7</v>
      </c>
      <c r="BG130" s="794"/>
      <c r="BH130" s="794"/>
      <c r="BI130" s="794"/>
      <c r="BJ130" s="794"/>
      <c r="BK130" s="794"/>
      <c r="BL130" s="795"/>
      <c r="BM130" s="793">
        <v>25</v>
      </c>
      <c r="BN130" s="794"/>
      <c r="BO130" s="794"/>
      <c r="BP130" s="794"/>
      <c r="BQ130" s="794"/>
      <c r="BR130" s="794"/>
      <c r="BS130" s="795"/>
      <c r="BT130" s="793">
        <v>35</v>
      </c>
      <c r="BU130" s="796"/>
      <c r="BV130" s="796"/>
      <c r="BW130" s="796"/>
      <c r="BX130" s="796"/>
      <c r="BY130" s="796"/>
      <c r="BZ130" s="797"/>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502</v>
      </c>
      <c r="X131" s="801"/>
      <c r="Y131" s="801"/>
      <c r="Z131" s="802"/>
      <c r="AA131" s="803">
        <v>2653512</v>
      </c>
      <c r="AB131" s="804"/>
      <c r="AC131" s="804"/>
      <c r="AD131" s="804"/>
      <c r="AE131" s="805"/>
      <c r="AF131" s="806">
        <v>2685215</v>
      </c>
      <c r="AG131" s="804"/>
      <c r="AH131" s="804"/>
      <c r="AI131" s="804"/>
      <c r="AJ131" s="805"/>
      <c r="AK131" s="806">
        <v>2831678</v>
      </c>
      <c r="AL131" s="804"/>
      <c r="AM131" s="804"/>
      <c r="AN131" s="804"/>
      <c r="AO131" s="805"/>
      <c r="AP131" s="807"/>
      <c r="AQ131" s="808"/>
      <c r="AR131" s="808"/>
      <c r="AS131" s="808"/>
      <c r="AT131" s="809"/>
      <c r="AU131" s="281"/>
      <c r="AV131" s="281"/>
      <c r="AW131" s="281"/>
      <c r="AX131" s="768" t="s">
        <v>503</v>
      </c>
      <c r="AY131" s="769"/>
      <c r="AZ131" s="769"/>
      <c r="BA131" s="769"/>
      <c r="BB131" s="769"/>
      <c r="BC131" s="769"/>
      <c r="BD131" s="769"/>
      <c r="BE131" s="770"/>
      <c r="BF131" s="771">
        <v>23.3</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777" t="s">
        <v>504</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505</v>
      </c>
      <c r="W132" s="781"/>
      <c r="X132" s="781"/>
      <c r="Y132" s="781"/>
      <c r="Z132" s="782"/>
      <c r="AA132" s="783">
        <v>5.536360868</v>
      </c>
      <c r="AB132" s="784"/>
      <c r="AC132" s="784"/>
      <c r="AD132" s="784"/>
      <c r="AE132" s="785"/>
      <c r="AF132" s="786">
        <v>6.3162167650000001</v>
      </c>
      <c r="AG132" s="784"/>
      <c r="AH132" s="784"/>
      <c r="AI132" s="784"/>
      <c r="AJ132" s="785"/>
      <c r="AK132" s="786">
        <v>5.281356143</v>
      </c>
      <c r="AL132" s="784"/>
      <c r="AM132" s="784"/>
      <c r="AN132" s="784"/>
      <c r="AO132" s="785"/>
      <c r="AP132" s="787"/>
      <c r="AQ132" s="788"/>
      <c r="AR132" s="788"/>
      <c r="AS132" s="788"/>
      <c r="AT132" s="789"/>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60" t="s">
        <v>506</v>
      </c>
      <c r="W133" s="760"/>
      <c r="X133" s="760"/>
      <c r="Y133" s="760"/>
      <c r="Z133" s="761"/>
      <c r="AA133" s="762">
        <v>6</v>
      </c>
      <c r="AB133" s="763"/>
      <c r="AC133" s="763"/>
      <c r="AD133" s="763"/>
      <c r="AE133" s="764"/>
      <c r="AF133" s="762">
        <v>6</v>
      </c>
      <c r="AG133" s="763"/>
      <c r="AH133" s="763"/>
      <c r="AI133" s="763"/>
      <c r="AJ133" s="764"/>
      <c r="AK133" s="762">
        <v>5.7</v>
      </c>
      <c r="AL133" s="763"/>
      <c r="AM133" s="763"/>
      <c r="AN133" s="763"/>
      <c r="AO133" s="764"/>
      <c r="AP133" s="765"/>
      <c r="AQ133" s="766"/>
      <c r="AR133" s="766"/>
      <c r="AS133" s="766"/>
      <c r="AT133" s="76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sheetData>
  <sheetProtection algorithmName="SHA-512" hashValue="1YCxUenyz8Kmknt7v7gcaEBFDKZoje6Qc2RP6FTKhtEJKF3ZzVg0QVhIKs5PlFPikRI+VFktXHIKRqkb6MasDg==" saltValue="nT+jybktKAZYYmTkzZO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507</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FJkiqa2KCZ4UdlDH7n/a+9Agdm4qyway/25z7q7/siKM6xbACJ0BlvsQu7ChwhaRaw4eAjoOAgmQVPi+pcMWPA==" saltValue="6orF886GJGt2H3aJ/N6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OSKgcViU2547u4/Lq/abUTh1MiEtr6yVEgQQTO614p5Wo6gSN5y5H8D11+rU/e+CdF019meQRqERTDH58B3qQ==" saltValue="bvEC/4CqusdDoMqonP65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508</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509</v>
      </c>
      <c r="AL6" s="295"/>
      <c r="AM6" s="295"/>
      <c r="AN6" s="295"/>
      <c r="AO6" s="290"/>
      <c r="AP6" s="290"/>
      <c r="AQ6" s="290"/>
      <c r="AR6" s="290"/>
    </row>
    <row r="7" spans="1:46" ht="13.5" customHeight="1"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93" t="s">
        <v>510</v>
      </c>
      <c r="AP7" s="300"/>
      <c r="AQ7" s="301" t="s">
        <v>511</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94"/>
      <c r="AP8" s="306" t="s">
        <v>512</v>
      </c>
      <c r="AQ8" s="307" t="s">
        <v>513</v>
      </c>
      <c r="AR8" s="308" t="s">
        <v>514</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84" t="s">
        <v>515</v>
      </c>
      <c r="AL9" s="1185"/>
      <c r="AM9" s="1185"/>
      <c r="AN9" s="1186"/>
      <c r="AO9" s="309">
        <v>1107628</v>
      </c>
      <c r="AP9" s="309">
        <v>88653</v>
      </c>
      <c r="AQ9" s="310">
        <v>105491</v>
      </c>
      <c r="AR9" s="311">
        <v>-16</v>
      </c>
    </row>
    <row r="10" spans="1:46" ht="13.5" customHeight="1"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84" t="s">
        <v>516</v>
      </c>
      <c r="AL10" s="1185"/>
      <c r="AM10" s="1185"/>
      <c r="AN10" s="1186"/>
      <c r="AO10" s="312">
        <v>193164</v>
      </c>
      <c r="AP10" s="312">
        <v>15461</v>
      </c>
      <c r="AQ10" s="313">
        <v>15011</v>
      </c>
      <c r="AR10" s="314">
        <v>3</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84" t="s">
        <v>517</v>
      </c>
      <c r="AL11" s="1185"/>
      <c r="AM11" s="1185"/>
      <c r="AN11" s="1186"/>
      <c r="AO11" s="312">
        <v>37938</v>
      </c>
      <c r="AP11" s="312">
        <v>3036</v>
      </c>
      <c r="AQ11" s="313">
        <v>1542</v>
      </c>
      <c r="AR11" s="314">
        <v>96.9</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84" t="s">
        <v>518</v>
      </c>
      <c r="AL12" s="1185"/>
      <c r="AM12" s="1185"/>
      <c r="AN12" s="1186"/>
      <c r="AO12" s="312" t="s">
        <v>519</v>
      </c>
      <c r="AP12" s="312" t="s">
        <v>519</v>
      </c>
      <c r="AQ12" s="313">
        <v>23</v>
      </c>
      <c r="AR12" s="314" t="s">
        <v>519</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84" t="s">
        <v>520</v>
      </c>
      <c r="AL13" s="1185"/>
      <c r="AM13" s="1185"/>
      <c r="AN13" s="1186"/>
      <c r="AO13" s="312">
        <v>83559</v>
      </c>
      <c r="AP13" s="312">
        <v>6688</v>
      </c>
      <c r="AQ13" s="313">
        <v>4603</v>
      </c>
      <c r="AR13" s="314">
        <v>45.3</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84" t="s">
        <v>521</v>
      </c>
      <c r="AL14" s="1185"/>
      <c r="AM14" s="1185"/>
      <c r="AN14" s="1186"/>
      <c r="AO14" s="312">
        <v>14695</v>
      </c>
      <c r="AP14" s="312">
        <v>1176</v>
      </c>
      <c r="AQ14" s="313">
        <v>2567</v>
      </c>
      <c r="AR14" s="314">
        <v>-54.2</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87" t="s">
        <v>522</v>
      </c>
      <c r="AL15" s="1188"/>
      <c r="AM15" s="1188"/>
      <c r="AN15" s="1189"/>
      <c r="AO15" s="312">
        <v>-121278</v>
      </c>
      <c r="AP15" s="312">
        <v>-9707</v>
      </c>
      <c r="AQ15" s="313">
        <v>-8232</v>
      </c>
      <c r="AR15" s="314">
        <v>17.899999999999999</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87" t="s">
        <v>186</v>
      </c>
      <c r="AL16" s="1188"/>
      <c r="AM16" s="1188"/>
      <c r="AN16" s="1189"/>
      <c r="AO16" s="312">
        <v>1315706</v>
      </c>
      <c r="AP16" s="312">
        <v>105307</v>
      </c>
      <c r="AQ16" s="313">
        <v>121006</v>
      </c>
      <c r="AR16" s="314">
        <v>-13</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315"/>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6"/>
      <c r="AR18" s="316"/>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523</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7"/>
      <c r="AL20" s="318"/>
      <c r="AM20" s="318"/>
      <c r="AN20" s="319"/>
      <c r="AO20" s="320" t="s">
        <v>524</v>
      </c>
      <c r="AP20" s="321" t="s">
        <v>525</v>
      </c>
      <c r="AQ20" s="322" t="s">
        <v>526</v>
      </c>
      <c r="AR20" s="323"/>
    </row>
    <row r="21" spans="1:46" s="329" customFormat="1" x14ac:dyDescent="0.15">
      <c r="A21" s="324"/>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90" t="s">
        <v>527</v>
      </c>
      <c r="AL21" s="1191"/>
      <c r="AM21" s="1191"/>
      <c r="AN21" s="1192"/>
      <c r="AO21" s="325">
        <v>9.6</v>
      </c>
      <c r="AP21" s="326">
        <v>10.65</v>
      </c>
      <c r="AQ21" s="327">
        <v>-1.05</v>
      </c>
      <c r="AR21" s="295"/>
      <c r="AS21" s="328"/>
      <c r="AT21" s="324"/>
    </row>
    <row r="22" spans="1:46" s="329" customFormat="1" x14ac:dyDescent="0.15">
      <c r="A22" s="324"/>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90" t="s">
        <v>528</v>
      </c>
      <c r="AL22" s="1191"/>
      <c r="AM22" s="1191"/>
      <c r="AN22" s="1192"/>
      <c r="AO22" s="330">
        <v>101</v>
      </c>
      <c r="AP22" s="331">
        <v>96.6</v>
      </c>
      <c r="AQ22" s="332">
        <v>4.4000000000000004</v>
      </c>
      <c r="AR22" s="316"/>
      <c r="AS22" s="328"/>
      <c r="AT22" s="324"/>
    </row>
    <row r="23" spans="1:46" s="329" customFormat="1" x14ac:dyDescent="0.15">
      <c r="A23" s="324"/>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6"/>
      <c r="AQ23" s="316"/>
      <c r="AR23" s="316"/>
      <c r="AS23" s="328"/>
      <c r="AT23" s="324"/>
    </row>
    <row r="24" spans="1:46" s="329" customFormat="1" x14ac:dyDescent="0.15">
      <c r="A24" s="324"/>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5" t="s">
        <v>529</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6"/>
      <c r="AQ26" s="316"/>
      <c r="AR26" s="316"/>
      <c r="AS26" s="295"/>
      <c r="AT26" s="295"/>
    </row>
    <row r="27" spans="1:46" x14ac:dyDescent="0.15">
      <c r="A27" s="337"/>
      <c r="AO27" s="290"/>
      <c r="AP27" s="290"/>
      <c r="AQ27" s="290"/>
      <c r="AR27" s="290"/>
      <c r="AS27" s="290"/>
      <c r="AT27" s="290"/>
    </row>
    <row r="28" spans="1:46" ht="17.25" x14ac:dyDescent="0.15">
      <c r="A28" s="291" t="s">
        <v>530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8"/>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531</v>
      </c>
      <c r="AL29" s="295"/>
      <c r="AM29" s="295"/>
      <c r="AN29" s="295"/>
      <c r="AO29" s="290"/>
      <c r="AP29" s="290"/>
      <c r="AQ29" s="290"/>
      <c r="AR29" s="290"/>
      <c r="AS29" s="339"/>
    </row>
    <row r="30" spans="1:46" ht="13.5" customHeight="1"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93" t="s">
        <v>510</v>
      </c>
      <c r="AP30" s="300"/>
      <c r="AQ30" s="301" t="s">
        <v>511</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94"/>
      <c r="AP31" s="306" t="s">
        <v>512</v>
      </c>
      <c r="AQ31" s="307" t="s">
        <v>513</v>
      </c>
      <c r="AR31" s="308" t="s">
        <v>514</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73" t="s">
        <v>532</v>
      </c>
      <c r="AL32" s="1174"/>
      <c r="AM32" s="1174"/>
      <c r="AN32" s="1175"/>
      <c r="AO32" s="340">
        <v>304911</v>
      </c>
      <c r="AP32" s="340">
        <v>24405</v>
      </c>
      <c r="AQ32" s="341">
        <v>57338</v>
      </c>
      <c r="AR32" s="342">
        <v>-57.4</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73" t="s">
        <v>533</v>
      </c>
      <c r="AL33" s="1174"/>
      <c r="AM33" s="1174"/>
      <c r="AN33" s="1175"/>
      <c r="AO33" s="340" t="s">
        <v>519</v>
      </c>
      <c r="AP33" s="340" t="s">
        <v>519</v>
      </c>
      <c r="AQ33" s="341" t="s">
        <v>519</v>
      </c>
      <c r="AR33" s="342" t="s">
        <v>519</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73" t="s">
        <v>534</v>
      </c>
      <c r="AL34" s="1174"/>
      <c r="AM34" s="1174"/>
      <c r="AN34" s="1175"/>
      <c r="AO34" s="340" t="s">
        <v>519</v>
      </c>
      <c r="AP34" s="340" t="s">
        <v>519</v>
      </c>
      <c r="AQ34" s="341" t="s">
        <v>519</v>
      </c>
      <c r="AR34" s="342" t="s">
        <v>519</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73" t="s">
        <v>535</v>
      </c>
      <c r="AL35" s="1174"/>
      <c r="AM35" s="1174"/>
      <c r="AN35" s="1175"/>
      <c r="AO35" s="340">
        <v>19851</v>
      </c>
      <c r="AP35" s="340">
        <v>1589</v>
      </c>
      <c r="AQ35" s="341">
        <v>15348</v>
      </c>
      <c r="AR35" s="342">
        <v>-89.6</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73" t="s">
        <v>536</v>
      </c>
      <c r="AL36" s="1174"/>
      <c r="AM36" s="1174"/>
      <c r="AN36" s="1175"/>
      <c r="AO36" s="340">
        <v>42683</v>
      </c>
      <c r="AP36" s="340">
        <v>3416</v>
      </c>
      <c r="AQ36" s="341">
        <v>3535</v>
      </c>
      <c r="AR36" s="342">
        <v>-3.4</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73" t="s">
        <v>537</v>
      </c>
      <c r="AL37" s="1174"/>
      <c r="AM37" s="1174"/>
      <c r="AN37" s="1175"/>
      <c r="AO37" s="340">
        <v>59242</v>
      </c>
      <c r="AP37" s="340">
        <v>4742</v>
      </c>
      <c r="AQ37" s="341">
        <v>572</v>
      </c>
      <c r="AR37" s="342">
        <v>729</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70" t="s">
        <v>538</v>
      </c>
      <c r="AL38" s="1171"/>
      <c r="AM38" s="1171"/>
      <c r="AN38" s="1172"/>
      <c r="AO38" s="343" t="s">
        <v>519</v>
      </c>
      <c r="AP38" s="343" t="s">
        <v>519</v>
      </c>
      <c r="AQ38" s="344">
        <v>6</v>
      </c>
      <c r="AR38" s="332" t="s">
        <v>519</v>
      </c>
      <c r="AS38" s="339"/>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70" t="s">
        <v>539</v>
      </c>
      <c r="AL39" s="1171"/>
      <c r="AM39" s="1171"/>
      <c r="AN39" s="1172"/>
      <c r="AO39" s="340" t="s">
        <v>519</v>
      </c>
      <c r="AP39" s="340" t="s">
        <v>519</v>
      </c>
      <c r="AQ39" s="341">
        <v>-3451</v>
      </c>
      <c r="AR39" s="342" t="s">
        <v>519</v>
      </c>
      <c r="AS39" s="339"/>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73" t="s">
        <v>540</v>
      </c>
      <c r="AL40" s="1174"/>
      <c r="AM40" s="1174"/>
      <c r="AN40" s="1175"/>
      <c r="AO40" s="340">
        <v>-277136</v>
      </c>
      <c r="AP40" s="340">
        <v>-22182</v>
      </c>
      <c r="AQ40" s="341">
        <v>-50518</v>
      </c>
      <c r="AR40" s="342">
        <v>-56.1</v>
      </c>
      <c r="AS40" s="339"/>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76" t="s">
        <v>298</v>
      </c>
      <c r="AL41" s="1177"/>
      <c r="AM41" s="1177"/>
      <c r="AN41" s="1178"/>
      <c r="AO41" s="340">
        <v>149551</v>
      </c>
      <c r="AP41" s="340">
        <v>11970</v>
      </c>
      <c r="AQ41" s="341">
        <v>22830</v>
      </c>
      <c r="AR41" s="342">
        <v>-47.6</v>
      </c>
      <c r="AS41" s="339"/>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5" t="s">
        <v>541</v>
      </c>
      <c r="AL42" s="290"/>
      <c r="AM42" s="290"/>
      <c r="AN42" s="290"/>
      <c r="AO42" s="290"/>
      <c r="AP42" s="290"/>
      <c r="AQ42" s="316"/>
      <c r="AR42" s="316"/>
      <c r="AS42" s="339"/>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6"/>
      <c r="AQ43" s="316"/>
      <c r="AR43" s="290"/>
      <c r="AS43" s="339"/>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6"/>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7"/>
      <c r="AR45" s="292"/>
      <c r="AS45" s="292"/>
      <c r="AT45" s="290"/>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0"/>
    </row>
    <row r="47" spans="1:46" ht="17.25" customHeight="1" x14ac:dyDescent="0.15">
      <c r="A47" s="349" t="s">
        <v>542</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50" t="s">
        <v>543</v>
      </c>
      <c r="AL48" s="350"/>
      <c r="AM48" s="350"/>
      <c r="AN48" s="350"/>
      <c r="AO48" s="350"/>
      <c r="AP48" s="350"/>
      <c r="AQ48" s="351"/>
      <c r="AR48" s="350"/>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2"/>
      <c r="AL49" s="353"/>
      <c r="AM49" s="1179" t="s">
        <v>510</v>
      </c>
      <c r="AN49" s="1181" t="s">
        <v>544</v>
      </c>
      <c r="AO49" s="1182"/>
      <c r="AP49" s="1182"/>
      <c r="AQ49" s="1182"/>
      <c r="AR49" s="1183"/>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4"/>
      <c r="AL50" s="355"/>
      <c r="AM50" s="1180"/>
      <c r="AN50" s="356" t="s">
        <v>545</v>
      </c>
      <c r="AO50" s="357" t="s">
        <v>546</v>
      </c>
      <c r="AP50" s="358" t="s">
        <v>547</v>
      </c>
      <c r="AQ50" s="359" t="s">
        <v>548</v>
      </c>
      <c r="AR50" s="360" t="s">
        <v>549</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2" t="s">
        <v>550</v>
      </c>
      <c r="AL51" s="353"/>
      <c r="AM51" s="361">
        <v>456776</v>
      </c>
      <c r="AN51" s="362">
        <v>36789</v>
      </c>
      <c r="AO51" s="363">
        <v>-32</v>
      </c>
      <c r="AP51" s="364">
        <v>79466</v>
      </c>
      <c r="AQ51" s="365">
        <v>4.5999999999999996</v>
      </c>
      <c r="AR51" s="366">
        <v>-36.6</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7"/>
      <c r="AL52" s="368" t="s">
        <v>551</v>
      </c>
      <c r="AM52" s="369">
        <v>177912</v>
      </c>
      <c r="AN52" s="370">
        <v>14329</v>
      </c>
      <c r="AO52" s="371">
        <v>-35.299999999999997</v>
      </c>
      <c r="AP52" s="372">
        <v>44645</v>
      </c>
      <c r="AQ52" s="373">
        <v>9.6999999999999993</v>
      </c>
      <c r="AR52" s="374">
        <v>-45</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2" t="s">
        <v>552</v>
      </c>
      <c r="AL53" s="353"/>
      <c r="AM53" s="361">
        <v>441661</v>
      </c>
      <c r="AN53" s="362">
        <v>35480</v>
      </c>
      <c r="AO53" s="363">
        <v>-3.6</v>
      </c>
      <c r="AP53" s="364">
        <v>90072</v>
      </c>
      <c r="AQ53" s="365">
        <v>13.3</v>
      </c>
      <c r="AR53" s="366">
        <v>-16.899999999999999</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7"/>
      <c r="AL54" s="368" t="s">
        <v>551</v>
      </c>
      <c r="AM54" s="369">
        <v>271046</v>
      </c>
      <c r="AN54" s="370">
        <v>21774</v>
      </c>
      <c r="AO54" s="371">
        <v>52</v>
      </c>
      <c r="AP54" s="372">
        <v>46083</v>
      </c>
      <c r="AQ54" s="373">
        <v>3.2</v>
      </c>
      <c r="AR54" s="374">
        <v>48.8</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2" t="s">
        <v>553</v>
      </c>
      <c r="AL55" s="353"/>
      <c r="AM55" s="361">
        <v>422025</v>
      </c>
      <c r="AN55" s="362">
        <v>33789</v>
      </c>
      <c r="AO55" s="363">
        <v>-4.8</v>
      </c>
      <c r="AP55" s="364">
        <v>88328</v>
      </c>
      <c r="AQ55" s="365">
        <v>-1.9</v>
      </c>
      <c r="AR55" s="366">
        <v>-2.9</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7"/>
      <c r="AL56" s="368" t="s">
        <v>551</v>
      </c>
      <c r="AM56" s="369">
        <v>365194</v>
      </c>
      <c r="AN56" s="370">
        <v>29239</v>
      </c>
      <c r="AO56" s="371">
        <v>34.299999999999997</v>
      </c>
      <c r="AP56" s="372">
        <v>49013</v>
      </c>
      <c r="AQ56" s="373">
        <v>6.4</v>
      </c>
      <c r="AR56" s="374">
        <v>27.9</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2" t="s">
        <v>554</v>
      </c>
      <c r="AL57" s="353"/>
      <c r="AM57" s="361">
        <v>612993</v>
      </c>
      <c r="AN57" s="362">
        <v>49118</v>
      </c>
      <c r="AO57" s="363">
        <v>45.4</v>
      </c>
      <c r="AP57" s="364">
        <v>103390</v>
      </c>
      <c r="AQ57" s="365">
        <v>17.100000000000001</v>
      </c>
      <c r="AR57" s="366">
        <v>28.3</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7"/>
      <c r="AL58" s="368" t="s">
        <v>551</v>
      </c>
      <c r="AM58" s="369">
        <v>545546</v>
      </c>
      <c r="AN58" s="370">
        <v>43714</v>
      </c>
      <c r="AO58" s="371">
        <v>49.5</v>
      </c>
      <c r="AP58" s="372">
        <v>51269</v>
      </c>
      <c r="AQ58" s="373">
        <v>4.5999999999999996</v>
      </c>
      <c r="AR58" s="374">
        <v>44.9</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2" t="s">
        <v>555</v>
      </c>
      <c r="AL59" s="353"/>
      <c r="AM59" s="361">
        <v>666869</v>
      </c>
      <c r="AN59" s="362">
        <v>53375</v>
      </c>
      <c r="AO59" s="363">
        <v>8.6999999999999993</v>
      </c>
      <c r="AP59" s="364">
        <v>117234</v>
      </c>
      <c r="AQ59" s="365">
        <v>13.4</v>
      </c>
      <c r="AR59" s="366">
        <v>-4.7</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7"/>
      <c r="AL60" s="368" t="s">
        <v>551</v>
      </c>
      <c r="AM60" s="369">
        <v>480203</v>
      </c>
      <c r="AN60" s="370">
        <v>38435</v>
      </c>
      <c r="AO60" s="371">
        <v>-12.1</v>
      </c>
      <c r="AP60" s="372">
        <v>59796</v>
      </c>
      <c r="AQ60" s="373">
        <v>16.600000000000001</v>
      </c>
      <c r="AR60" s="374">
        <v>-28.7</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2" t="s">
        <v>556</v>
      </c>
      <c r="AL61" s="375"/>
      <c r="AM61" s="376">
        <v>520065</v>
      </c>
      <c r="AN61" s="377">
        <v>41710</v>
      </c>
      <c r="AO61" s="378">
        <v>2.7</v>
      </c>
      <c r="AP61" s="379">
        <v>95698</v>
      </c>
      <c r="AQ61" s="380">
        <v>9.3000000000000007</v>
      </c>
      <c r="AR61" s="366">
        <v>-6.6</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7"/>
      <c r="AL62" s="368" t="s">
        <v>551</v>
      </c>
      <c r="AM62" s="369">
        <v>367980</v>
      </c>
      <c r="AN62" s="370">
        <v>29498</v>
      </c>
      <c r="AO62" s="371">
        <v>17.7</v>
      </c>
      <c r="AP62" s="372">
        <v>50161</v>
      </c>
      <c r="AQ62" s="373">
        <v>8.1</v>
      </c>
      <c r="AR62" s="374">
        <v>9.6</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sheetData>
  <sheetProtection algorithmName="SHA-512" hashValue="0mbpJfGwD3DR+bXzsW8aDYxkBmQkTWhRJMO367oZs9kgyYMxathtZmoSpYkTLm4GYy3wVJltYX9YYe2ptC5ibg==" saltValue="cuOrtqoh2IFv2lr+gBAY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558</v>
      </c>
    </row>
    <row r="120" spans="125:125" ht="13.5" hidden="1" customHeight="1" x14ac:dyDescent="0.15"/>
    <row r="121" spans="125:125" ht="13.5" hidden="1" customHeight="1" x14ac:dyDescent="0.15">
      <c r="DU121" s="287"/>
    </row>
  </sheetData>
  <sheetProtection algorithmName="SHA-512" hashValue="CGXLi352WELV6heQvQYxX/rokwAGlHujg08s97BRYJqMiZnaY0/2NZ1JGrKTQz6CUJTY+DvxVL5K9buQqfBN4w==" saltValue="eBiXqI0T4lfxvt/DS3dA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sheetData>
  <sheetProtection algorithmName="SHA-512" hashValue="z9CLBo7CuQyb9LkDfQiqCzcxFCdQgVk4o4csvasGjqDMMgX+Hei8rgl2VvHqxbzHxkM1wxd189SanYHcWVv1+Q==" saltValue="O2v/c40uipO1a9RhGKiq4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5" t="s">
        <v>3</v>
      </c>
      <c r="D47" s="1195"/>
      <c r="E47" s="1196"/>
      <c r="F47" s="11">
        <v>42.18</v>
      </c>
      <c r="G47" s="12">
        <v>35.450000000000003</v>
      </c>
      <c r="H47" s="12">
        <v>34.5</v>
      </c>
      <c r="I47" s="12">
        <v>29.44</v>
      </c>
      <c r="J47" s="13">
        <v>27.63</v>
      </c>
    </row>
    <row r="48" spans="2:10" ht="57.75" customHeight="1" x14ac:dyDescent="0.15">
      <c r="B48" s="14"/>
      <c r="C48" s="1197" t="s">
        <v>4</v>
      </c>
      <c r="D48" s="1197"/>
      <c r="E48" s="1198"/>
      <c r="F48" s="15">
        <v>7.48</v>
      </c>
      <c r="G48" s="16">
        <v>7.66</v>
      </c>
      <c r="H48" s="16">
        <v>8.0299999999999994</v>
      </c>
      <c r="I48" s="16">
        <v>8.33</v>
      </c>
      <c r="J48" s="17">
        <v>9.85</v>
      </c>
    </row>
    <row r="49" spans="2:10" ht="57.75" customHeight="1" thickBot="1" x14ac:dyDescent="0.2">
      <c r="B49" s="18"/>
      <c r="C49" s="1199" t="s">
        <v>5</v>
      </c>
      <c r="D49" s="1199"/>
      <c r="E49" s="1200"/>
      <c r="F49" s="19">
        <v>2.42</v>
      </c>
      <c r="G49" s="20" t="s">
        <v>565</v>
      </c>
      <c r="H49" s="20" t="s">
        <v>566</v>
      </c>
      <c r="I49" s="20" t="s">
        <v>567</v>
      </c>
      <c r="J49" s="21">
        <v>1.29</v>
      </c>
    </row>
    <row r="50" spans="2:10" ht="13.5" customHeight="1" x14ac:dyDescent="0.15"/>
  </sheetData>
  <sheetProtection algorithmName="SHA-512" hashValue="EGS+m6HX9aXnkM0UWakwkxmrTHTkI6HkgH7ENhatzSjxIVerWznZnsQwx1UPdO3RR9yH0qJw4qgWc8GG5SoT5w==" saltValue="/ik6r3qzEI9yMaBxaii4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7" t="s">
        <v>568</v>
      </c>
      <c r="D34" s="1207"/>
      <c r="E34" s="1208"/>
      <c r="F34" s="32">
        <v>7.47</v>
      </c>
      <c r="G34" s="33">
        <v>7.65</v>
      </c>
      <c r="H34" s="33">
        <v>8.0299999999999994</v>
      </c>
      <c r="I34" s="33">
        <v>8.33</v>
      </c>
      <c r="J34" s="34">
        <v>9.84</v>
      </c>
      <c r="K34" s="22"/>
      <c r="L34" s="22"/>
      <c r="M34" s="22"/>
      <c r="N34" s="22"/>
      <c r="O34" s="22"/>
      <c r="P34" s="22"/>
    </row>
    <row r="35" spans="1:16" ht="39" customHeight="1" x14ac:dyDescent="0.15">
      <c r="A35" s="22"/>
      <c r="B35" s="35"/>
      <c r="C35" s="1201" t="s">
        <v>569</v>
      </c>
      <c r="D35" s="1202"/>
      <c r="E35" s="1203"/>
      <c r="F35" s="36">
        <v>1.9</v>
      </c>
      <c r="G35" s="37">
        <v>3.13</v>
      </c>
      <c r="H35" s="37">
        <v>1.62</v>
      </c>
      <c r="I35" s="37">
        <v>1.9</v>
      </c>
      <c r="J35" s="38">
        <v>2.69</v>
      </c>
      <c r="K35" s="22"/>
      <c r="L35" s="22"/>
      <c r="M35" s="22"/>
      <c r="N35" s="22"/>
      <c r="O35" s="22"/>
      <c r="P35" s="22"/>
    </row>
    <row r="36" spans="1:16" ht="39" customHeight="1" x14ac:dyDescent="0.15">
      <c r="A36" s="22"/>
      <c r="B36" s="35"/>
      <c r="C36" s="1201" t="s">
        <v>570</v>
      </c>
      <c r="D36" s="1202"/>
      <c r="E36" s="1203"/>
      <c r="F36" s="36">
        <v>1</v>
      </c>
      <c r="G36" s="37">
        <v>0.48</v>
      </c>
      <c r="H36" s="37">
        <v>0.72</v>
      </c>
      <c r="I36" s="37">
        <v>1.04</v>
      </c>
      <c r="J36" s="38">
        <v>1.29</v>
      </c>
      <c r="K36" s="22"/>
      <c r="L36" s="22"/>
      <c r="M36" s="22"/>
      <c r="N36" s="22"/>
      <c r="O36" s="22"/>
      <c r="P36" s="22"/>
    </row>
    <row r="37" spans="1:16" ht="39" customHeight="1" x14ac:dyDescent="0.15">
      <c r="A37" s="22"/>
      <c r="B37" s="35"/>
      <c r="C37" s="1201" t="s">
        <v>571</v>
      </c>
      <c r="D37" s="1202"/>
      <c r="E37" s="1203"/>
      <c r="F37" s="36">
        <v>0.06</v>
      </c>
      <c r="G37" s="37">
        <v>0.17</v>
      </c>
      <c r="H37" s="37">
        <v>0.11</v>
      </c>
      <c r="I37" s="37">
        <v>0.14000000000000001</v>
      </c>
      <c r="J37" s="38">
        <v>0.23</v>
      </c>
      <c r="K37" s="22"/>
      <c r="L37" s="22"/>
      <c r="M37" s="22"/>
      <c r="N37" s="22"/>
      <c r="O37" s="22"/>
      <c r="P37" s="22"/>
    </row>
    <row r="38" spans="1:16" ht="39" customHeight="1" x14ac:dyDescent="0.15">
      <c r="A38" s="22"/>
      <c r="B38" s="35"/>
      <c r="C38" s="1201" t="s">
        <v>572</v>
      </c>
      <c r="D38" s="1202"/>
      <c r="E38" s="1203"/>
      <c r="F38" s="36">
        <v>0</v>
      </c>
      <c r="G38" s="37">
        <v>0</v>
      </c>
      <c r="H38" s="37">
        <v>0</v>
      </c>
      <c r="I38" s="37">
        <v>0</v>
      </c>
      <c r="J38" s="38">
        <v>0</v>
      </c>
      <c r="K38" s="22"/>
      <c r="L38" s="22"/>
      <c r="M38" s="22"/>
      <c r="N38" s="22"/>
      <c r="O38" s="22"/>
      <c r="P38" s="22"/>
    </row>
    <row r="39" spans="1:16" ht="39" customHeight="1" x14ac:dyDescent="0.15">
      <c r="A39" s="22"/>
      <c r="B39" s="35"/>
      <c r="C39" s="1201"/>
      <c r="D39" s="1202"/>
      <c r="E39" s="1203"/>
      <c r="F39" s="36"/>
      <c r="G39" s="37"/>
      <c r="H39" s="37"/>
      <c r="I39" s="37"/>
      <c r="J39" s="38"/>
      <c r="K39" s="22"/>
      <c r="L39" s="22"/>
      <c r="M39" s="22"/>
      <c r="N39" s="22"/>
      <c r="O39" s="22"/>
      <c r="P39" s="22"/>
    </row>
    <row r="40" spans="1:16" ht="39" customHeight="1" x14ac:dyDescent="0.15">
      <c r="A40" s="22"/>
      <c r="B40" s="35"/>
      <c r="C40" s="1201"/>
      <c r="D40" s="1202"/>
      <c r="E40" s="1203"/>
      <c r="F40" s="36"/>
      <c r="G40" s="37"/>
      <c r="H40" s="37"/>
      <c r="I40" s="37"/>
      <c r="J40" s="38"/>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573</v>
      </c>
      <c r="D42" s="1202"/>
      <c r="E42" s="1203"/>
      <c r="F42" s="36" t="s">
        <v>519</v>
      </c>
      <c r="G42" s="37" t="s">
        <v>519</v>
      </c>
      <c r="H42" s="37" t="s">
        <v>519</v>
      </c>
      <c r="I42" s="37" t="s">
        <v>519</v>
      </c>
      <c r="J42" s="38" t="s">
        <v>519</v>
      </c>
      <c r="K42" s="22"/>
      <c r="L42" s="22"/>
      <c r="M42" s="22"/>
      <c r="N42" s="22"/>
      <c r="O42" s="22"/>
      <c r="P42" s="22"/>
    </row>
    <row r="43" spans="1:16" ht="39" customHeight="1" thickBot="1" x14ac:dyDescent="0.2">
      <c r="A43" s="22"/>
      <c r="B43" s="40"/>
      <c r="C43" s="1204" t="s">
        <v>574</v>
      </c>
      <c r="D43" s="1205"/>
      <c r="E43" s="1206"/>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lK1PA0ZwGOgfMUf0m+v5FA0yN2jwo+jMVNhbRh1l9//rQQa3RhrhDkze+5ZajP5FHeSwLg3y1cJ5581ESwTiA==" saltValue="fllQcounoiiQomdBWsx8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371</v>
      </c>
      <c r="L45" s="60">
        <v>365</v>
      </c>
      <c r="M45" s="60">
        <v>344</v>
      </c>
      <c r="N45" s="60">
        <v>343</v>
      </c>
      <c r="O45" s="61">
        <v>305</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519</v>
      </c>
      <c r="L46" s="64" t="s">
        <v>519</v>
      </c>
      <c r="M46" s="64" t="s">
        <v>519</v>
      </c>
      <c r="N46" s="64" t="s">
        <v>519</v>
      </c>
      <c r="O46" s="65" t="s">
        <v>519</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519</v>
      </c>
      <c r="L47" s="64" t="s">
        <v>519</v>
      </c>
      <c r="M47" s="64" t="s">
        <v>519</v>
      </c>
      <c r="N47" s="64" t="s">
        <v>519</v>
      </c>
      <c r="O47" s="65" t="s">
        <v>519</v>
      </c>
      <c r="P47" s="48"/>
      <c r="Q47" s="48"/>
      <c r="R47" s="48"/>
      <c r="S47" s="48"/>
      <c r="T47" s="48"/>
      <c r="U47" s="48"/>
    </row>
    <row r="48" spans="1:21" ht="30.75" customHeight="1" x14ac:dyDescent="0.15">
      <c r="A48" s="48"/>
      <c r="B48" s="1229"/>
      <c r="C48" s="1230"/>
      <c r="D48" s="62"/>
      <c r="E48" s="1211" t="s">
        <v>15</v>
      </c>
      <c r="F48" s="1211"/>
      <c r="G48" s="1211"/>
      <c r="H48" s="1211"/>
      <c r="I48" s="1211"/>
      <c r="J48" s="1212"/>
      <c r="K48" s="63">
        <v>33</v>
      </c>
      <c r="L48" s="64">
        <v>37</v>
      </c>
      <c r="M48" s="64">
        <v>28</v>
      </c>
      <c r="N48" s="64">
        <v>25</v>
      </c>
      <c r="O48" s="65">
        <v>20</v>
      </c>
      <c r="P48" s="48"/>
      <c r="Q48" s="48"/>
      <c r="R48" s="48"/>
      <c r="S48" s="48"/>
      <c r="T48" s="48"/>
      <c r="U48" s="48"/>
    </row>
    <row r="49" spans="1:21" ht="30.75" customHeight="1" x14ac:dyDescent="0.15">
      <c r="A49" s="48"/>
      <c r="B49" s="1229"/>
      <c r="C49" s="1230"/>
      <c r="D49" s="62"/>
      <c r="E49" s="1211" t="s">
        <v>16</v>
      </c>
      <c r="F49" s="1211"/>
      <c r="G49" s="1211"/>
      <c r="H49" s="1211"/>
      <c r="I49" s="1211"/>
      <c r="J49" s="1212"/>
      <c r="K49" s="63">
        <v>51</v>
      </c>
      <c r="L49" s="64">
        <v>51</v>
      </c>
      <c r="M49" s="64">
        <v>51</v>
      </c>
      <c r="N49" s="64">
        <v>52</v>
      </c>
      <c r="O49" s="65">
        <v>43</v>
      </c>
      <c r="P49" s="48"/>
      <c r="Q49" s="48"/>
      <c r="R49" s="48"/>
      <c r="S49" s="48"/>
      <c r="T49" s="48"/>
      <c r="U49" s="48"/>
    </row>
    <row r="50" spans="1:21" ht="30.75" customHeight="1" x14ac:dyDescent="0.15">
      <c r="A50" s="48"/>
      <c r="B50" s="1229"/>
      <c r="C50" s="1230"/>
      <c r="D50" s="62"/>
      <c r="E50" s="1211" t="s">
        <v>17</v>
      </c>
      <c r="F50" s="1211"/>
      <c r="G50" s="1211"/>
      <c r="H50" s="1211"/>
      <c r="I50" s="1211"/>
      <c r="J50" s="1212"/>
      <c r="K50" s="63">
        <v>14</v>
      </c>
      <c r="L50" s="64">
        <v>18</v>
      </c>
      <c r="M50" s="64">
        <v>24</v>
      </c>
      <c r="N50" s="64">
        <v>43</v>
      </c>
      <c r="O50" s="65">
        <v>59</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519</v>
      </c>
      <c r="L51" s="64" t="s">
        <v>519</v>
      </c>
      <c r="M51" s="64" t="s">
        <v>519</v>
      </c>
      <c r="N51" s="64" t="s">
        <v>519</v>
      </c>
      <c r="O51" s="65" t="s">
        <v>519</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302</v>
      </c>
      <c r="L52" s="64">
        <v>307</v>
      </c>
      <c r="M52" s="64">
        <v>300</v>
      </c>
      <c r="N52" s="64">
        <v>293</v>
      </c>
      <c r="O52" s="65">
        <v>278</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167</v>
      </c>
      <c r="L53" s="69">
        <v>164</v>
      </c>
      <c r="M53" s="69">
        <v>147</v>
      </c>
      <c r="N53" s="69">
        <v>170</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thickBot="1" x14ac:dyDescent="0.2">
      <c r="B57" s="1217" t="s">
        <v>25</v>
      </c>
      <c r="C57" s="1218"/>
      <c r="D57" s="1221" t="s">
        <v>26</v>
      </c>
      <c r="E57" s="1222"/>
      <c r="F57" s="1222"/>
      <c r="G57" s="1222"/>
      <c r="H57" s="1222"/>
      <c r="I57" s="1222"/>
      <c r="J57" s="1223"/>
      <c r="K57" s="83" t="s">
        <v>604</v>
      </c>
      <c r="L57" s="83" t="s">
        <v>604</v>
      </c>
      <c r="M57" s="83" t="s">
        <v>604</v>
      </c>
      <c r="N57" s="83" t="s">
        <v>604</v>
      </c>
      <c r="O57" s="83" t="s">
        <v>604</v>
      </c>
    </row>
    <row r="58" spans="1:21" ht="31.5" customHeight="1" thickBot="1" x14ac:dyDescent="0.2">
      <c r="B58" s="1219"/>
      <c r="C58" s="1220"/>
      <c r="D58" s="1224" t="s">
        <v>27</v>
      </c>
      <c r="E58" s="1225"/>
      <c r="F58" s="1225"/>
      <c r="G58" s="1225"/>
      <c r="H58" s="1225"/>
      <c r="I58" s="1225"/>
      <c r="J58" s="1226"/>
      <c r="K58" s="83" t="s">
        <v>604</v>
      </c>
      <c r="L58" s="83" t="s">
        <v>604</v>
      </c>
      <c r="M58" s="83" t="s">
        <v>604</v>
      </c>
      <c r="N58" s="83" t="s">
        <v>604</v>
      </c>
      <c r="O58" s="83" t="s">
        <v>604</v>
      </c>
    </row>
    <row r="59" spans="1:21" ht="24" customHeight="1" x14ac:dyDescent="0.15">
      <c r="B59" s="84"/>
      <c r="C59" s="84"/>
      <c r="D59" s="85" t="s">
        <v>28</v>
      </c>
      <c r="E59" s="86"/>
      <c r="F59" s="86"/>
      <c r="G59" s="86"/>
      <c r="H59" s="86"/>
      <c r="I59" s="86"/>
      <c r="J59" s="86"/>
      <c r="K59" s="86"/>
      <c r="L59" s="86"/>
      <c r="M59" s="86"/>
      <c r="N59" s="86"/>
      <c r="O59" s="86"/>
    </row>
    <row r="60" spans="1:21" ht="24" customHeight="1" x14ac:dyDescent="0.15">
      <c r="B60" s="87"/>
      <c r="C60" s="87"/>
      <c r="D60" s="85" t="s">
        <v>29</v>
      </c>
      <c r="E60" s="86"/>
      <c r="F60" s="86"/>
      <c r="G60" s="86"/>
      <c r="H60" s="86"/>
      <c r="I60" s="86"/>
      <c r="J60" s="86"/>
      <c r="K60" s="86"/>
      <c r="L60" s="86"/>
      <c r="M60" s="86"/>
      <c r="N60" s="86"/>
      <c r="O60" s="86"/>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XGeb3b/fg7wep+8VnkL42aGapWk9iFIjc3m9xCsV8TRCUfMJ0p9ldKRhnyIyXP8yYoClqeDp2qSRDBVgGRqA==" saltValue="fvnnIeTSUlsHWYmxRPWh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9</v>
      </c>
    </row>
    <row r="40" spans="2:13" ht="27.75" customHeight="1" thickBot="1" x14ac:dyDescent="0.2">
      <c r="B40" s="90" t="s">
        <v>10</v>
      </c>
      <c r="C40" s="91"/>
      <c r="D40" s="91"/>
      <c r="E40" s="92"/>
      <c r="F40" s="92"/>
      <c r="G40" s="92"/>
      <c r="H40" s="93" t="s">
        <v>2</v>
      </c>
      <c r="I40" s="94" t="s">
        <v>560</v>
      </c>
      <c r="J40" s="95" t="s">
        <v>561</v>
      </c>
      <c r="K40" s="95" t="s">
        <v>562</v>
      </c>
      <c r="L40" s="95" t="s">
        <v>563</v>
      </c>
      <c r="M40" s="96" t="s">
        <v>564</v>
      </c>
    </row>
    <row r="41" spans="2:13" ht="27.75" customHeight="1" x14ac:dyDescent="0.15">
      <c r="B41" s="1247" t="s">
        <v>30</v>
      </c>
      <c r="C41" s="1248"/>
      <c r="D41" s="97"/>
      <c r="E41" s="1249" t="s">
        <v>31</v>
      </c>
      <c r="F41" s="1249"/>
      <c r="G41" s="1249"/>
      <c r="H41" s="1250"/>
      <c r="I41" s="98">
        <v>3553</v>
      </c>
      <c r="J41" s="99">
        <v>3445</v>
      </c>
      <c r="K41" s="99">
        <v>3354</v>
      </c>
      <c r="L41" s="99">
        <v>3365</v>
      </c>
      <c r="M41" s="100">
        <v>3456</v>
      </c>
    </row>
    <row r="42" spans="2:13" ht="27.75" customHeight="1" x14ac:dyDescent="0.15">
      <c r="B42" s="1237"/>
      <c r="C42" s="1238"/>
      <c r="D42" s="101"/>
      <c r="E42" s="1241" t="s">
        <v>32</v>
      </c>
      <c r="F42" s="1241"/>
      <c r="G42" s="1241"/>
      <c r="H42" s="1242"/>
      <c r="I42" s="102">
        <v>48</v>
      </c>
      <c r="J42" s="103">
        <v>202</v>
      </c>
      <c r="K42" s="103">
        <v>861</v>
      </c>
      <c r="L42" s="103">
        <v>1199</v>
      </c>
      <c r="M42" s="104">
        <v>602</v>
      </c>
    </row>
    <row r="43" spans="2:13" ht="27.75" customHeight="1" x14ac:dyDescent="0.15">
      <c r="B43" s="1237"/>
      <c r="C43" s="1238"/>
      <c r="D43" s="101"/>
      <c r="E43" s="1241" t="s">
        <v>33</v>
      </c>
      <c r="F43" s="1241"/>
      <c r="G43" s="1241"/>
      <c r="H43" s="1242"/>
      <c r="I43" s="102">
        <v>262</v>
      </c>
      <c r="J43" s="103">
        <v>225</v>
      </c>
      <c r="K43" s="103">
        <v>178</v>
      </c>
      <c r="L43" s="103">
        <v>154</v>
      </c>
      <c r="M43" s="104">
        <v>124</v>
      </c>
    </row>
    <row r="44" spans="2:13" ht="27.75" customHeight="1" x14ac:dyDescent="0.15">
      <c r="B44" s="1237"/>
      <c r="C44" s="1238"/>
      <c r="D44" s="101"/>
      <c r="E44" s="1241" t="s">
        <v>34</v>
      </c>
      <c r="F44" s="1241"/>
      <c r="G44" s="1241"/>
      <c r="H44" s="1242"/>
      <c r="I44" s="102">
        <v>330</v>
      </c>
      <c r="J44" s="103">
        <v>346</v>
      </c>
      <c r="K44" s="103">
        <v>339</v>
      </c>
      <c r="L44" s="103">
        <v>330</v>
      </c>
      <c r="M44" s="104">
        <v>332</v>
      </c>
    </row>
    <row r="45" spans="2:13" ht="27.75" customHeight="1" x14ac:dyDescent="0.15">
      <c r="B45" s="1237"/>
      <c r="C45" s="1238"/>
      <c r="D45" s="101"/>
      <c r="E45" s="1241" t="s">
        <v>35</v>
      </c>
      <c r="F45" s="1241"/>
      <c r="G45" s="1241"/>
      <c r="H45" s="1242"/>
      <c r="I45" s="102">
        <v>1418</v>
      </c>
      <c r="J45" s="103">
        <v>1382</v>
      </c>
      <c r="K45" s="103">
        <v>1340</v>
      </c>
      <c r="L45" s="103">
        <v>1274</v>
      </c>
      <c r="M45" s="104">
        <v>1202</v>
      </c>
    </row>
    <row r="46" spans="2:13" ht="27.75" customHeight="1" x14ac:dyDescent="0.15">
      <c r="B46" s="1237"/>
      <c r="C46" s="1238"/>
      <c r="D46" s="105"/>
      <c r="E46" s="1241" t="s">
        <v>36</v>
      </c>
      <c r="F46" s="1241"/>
      <c r="G46" s="1241"/>
      <c r="H46" s="1242"/>
      <c r="I46" s="102" t="s">
        <v>519</v>
      </c>
      <c r="J46" s="103" t="s">
        <v>519</v>
      </c>
      <c r="K46" s="103" t="s">
        <v>519</v>
      </c>
      <c r="L46" s="103" t="s">
        <v>519</v>
      </c>
      <c r="M46" s="104" t="s">
        <v>519</v>
      </c>
    </row>
    <row r="47" spans="2:13" ht="27.75" customHeight="1" x14ac:dyDescent="0.15">
      <c r="B47" s="1237"/>
      <c r="C47" s="1238"/>
      <c r="D47" s="106"/>
      <c r="E47" s="1251" t="s">
        <v>37</v>
      </c>
      <c r="F47" s="1252"/>
      <c r="G47" s="1252"/>
      <c r="H47" s="1253"/>
      <c r="I47" s="102" t="s">
        <v>519</v>
      </c>
      <c r="J47" s="103" t="s">
        <v>519</v>
      </c>
      <c r="K47" s="103" t="s">
        <v>519</v>
      </c>
      <c r="L47" s="103" t="s">
        <v>519</v>
      </c>
      <c r="M47" s="104" t="s">
        <v>519</v>
      </c>
    </row>
    <row r="48" spans="2:13" ht="27.75" customHeight="1" x14ac:dyDescent="0.15">
      <c r="B48" s="1237"/>
      <c r="C48" s="1238"/>
      <c r="D48" s="101"/>
      <c r="E48" s="1241" t="s">
        <v>38</v>
      </c>
      <c r="F48" s="1241"/>
      <c r="G48" s="1241"/>
      <c r="H48" s="1242"/>
      <c r="I48" s="102" t="s">
        <v>519</v>
      </c>
      <c r="J48" s="103" t="s">
        <v>519</v>
      </c>
      <c r="K48" s="103" t="s">
        <v>519</v>
      </c>
      <c r="L48" s="103" t="s">
        <v>519</v>
      </c>
      <c r="M48" s="104" t="s">
        <v>519</v>
      </c>
    </row>
    <row r="49" spans="2:13" ht="27.75" customHeight="1" x14ac:dyDescent="0.15">
      <c r="B49" s="1239"/>
      <c r="C49" s="1240"/>
      <c r="D49" s="101"/>
      <c r="E49" s="1241" t="s">
        <v>39</v>
      </c>
      <c r="F49" s="1241"/>
      <c r="G49" s="1241"/>
      <c r="H49" s="1242"/>
      <c r="I49" s="102" t="s">
        <v>519</v>
      </c>
      <c r="J49" s="103" t="s">
        <v>519</v>
      </c>
      <c r="K49" s="103" t="s">
        <v>519</v>
      </c>
      <c r="L49" s="103" t="s">
        <v>519</v>
      </c>
      <c r="M49" s="104" t="s">
        <v>519</v>
      </c>
    </row>
    <row r="50" spans="2:13" ht="27.75" customHeight="1" x14ac:dyDescent="0.15">
      <c r="B50" s="1235" t="s">
        <v>40</v>
      </c>
      <c r="C50" s="1236"/>
      <c r="D50" s="107"/>
      <c r="E50" s="1241" t="s">
        <v>41</v>
      </c>
      <c r="F50" s="1241"/>
      <c r="G50" s="1241"/>
      <c r="H50" s="1242"/>
      <c r="I50" s="102">
        <v>1953</v>
      </c>
      <c r="J50" s="103">
        <v>1930</v>
      </c>
      <c r="K50" s="103">
        <v>1981</v>
      </c>
      <c r="L50" s="103">
        <v>1801</v>
      </c>
      <c r="M50" s="104">
        <v>1958</v>
      </c>
    </row>
    <row r="51" spans="2:13" ht="27.75" customHeight="1" x14ac:dyDescent="0.15">
      <c r="B51" s="1237"/>
      <c r="C51" s="1238"/>
      <c r="D51" s="101"/>
      <c r="E51" s="1241" t="s">
        <v>42</v>
      </c>
      <c r="F51" s="1241"/>
      <c r="G51" s="1241"/>
      <c r="H51" s="1242"/>
      <c r="I51" s="102" t="s">
        <v>519</v>
      </c>
      <c r="J51" s="103" t="s">
        <v>519</v>
      </c>
      <c r="K51" s="103" t="s">
        <v>519</v>
      </c>
      <c r="L51" s="103" t="s">
        <v>519</v>
      </c>
      <c r="M51" s="104" t="s">
        <v>519</v>
      </c>
    </row>
    <row r="52" spans="2:13" ht="27.75" customHeight="1" x14ac:dyDescent="0.15">
      <c r="B52" s="1239"/>
      <c r="C52" s="1240"/>
      <c r="D52" s="101"/>
      <c r="E52" s="1241" t="s">
        <v>43</v>
      </c>
      <c r="F52" s="1241"/>
      <c r="G52" s="1241"/>
      <c r="H52" s="1242"/>
      <c r="I52" s="102">
        <v>3251</v>
      </c>
      <c r="J52" s="103">
        <v>3206</v>
      </c>
      <c r="K52" s="103">
        <v>3196</v>
      </c>
      <c r="L52" s="103">
        <v>3122</v>
      </c>
      <c r="M52" s="104">
        <v>3098</v>
      </c>
    </row>
    <row r="53" spans="2:13" ht="27.75" customHeight="1" thickBot="1" x14ac:dyDescent="0.2">
      <c r="B53" s="1243" t="s">
        <v>44</v>
      </c>
      <c r="C53" s="1244"/>
      <c r="D53" s="108"/>
      <c r="E53" s="1245" t="s">
        <v>45</v>
      </c>
      <c r="F53" s="1245"/>
      <c r="G53" s="1245"/>
      <c r="H53" s="1246"/>
      <c r="I53" s="109">
        <v>408</v>
      </c>
      <c r="J53" s="110">
        <v>465</v>
      </c>
      <c r="K53" s="110">
        <v>895</v>
      </c>
      <c r="L53" s="110">
        <v>1399</v>
      </c>
      <c r="M53" s="111">
        <v>661</v>
      </c>
    </row>
    <row r="54" spans="2:13" ht="27.75" customHeight="1" x14ac:dyDescent="0.15">
      <c r="B54" s="112" t="s">
        <v>46</v>
      </c>
      <c r="C54" s="113"/>
      <c r="D54" s="113"/>
      <c r="E54" s="114"/>
      <c r="F54" s="114"/>
      <c r="G54" s="114"/>
      <c r="H54" s="114"/>
      <c r="I54" s="115"/>
      <c r="J54" s="115"/>
      <c r="K54" s="115"/>
      <c r="L54" s="115"/>
      <c r="M54" s="115"/>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FIamm7RxzcaDn4q/br0Q3lwmcPz5g07RTAc/XAi+zDabBrhIF4f5vzlRSIBjJp4iAA8XGqmX9VFFO2Ry+iHcg==" saltValue="5EkD5Xzm5kg/TCIztoP/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6" t="s">
        <v>47</v>
      </c>
    </row>
    <row r="54" spans="2:8" ht="29.25" customHeight="1" thickBot="1" x14ac:dyDescent="0.25">
      <c r="B54" s="117" t="s">
        <v>1</v>
      </c>
      <c r="C54" s="118"/>
      <c r="D54" s="118"/>
      <c r="E54" s="119" t="s">
        <v>2</v>
      </c>
      <c r="F54" s="120" t="s">
        <v>562</v>
      </c>
      <c r="G54" s="120" t="s">
        <v>563</v>
      </c>
      <c r="H54" s="121" t="s">
        <v>564</v>
      </c>
    </row>
    <row r="55" spans="2:8" ht="52.5" customHeight="1" x14ac:dyDescent="0.15">
      <c r="B55" s="122"/>
      <c r="C55" s="1262" t="s">
        <v>48</v>
      </c>
      <c r="D55" s="1262"/>
      <c r="E55" s="1263"/>
      <c r="F55" s="123">
        <v>1019</v>
      </c>
      <c r="G55" s="123">
        <v>877</v>
      </c>
      <c r="H55" s="124">
        <v>859</v>
      </c>
    </row>
    <row r="56" spans="2:8" ht="52.5" customHeight="1" x14ac:dyDescent="0.15">
      <c r="B56" s="125"/>
      <c r="C56" s="1264" t="s">
        <v>49</v>
      </c>
      <c r="D56" s="1264"/>
      <c r="E56" s="1265"/>
      <c r="F56" s="126">
        <v>0</v>
      </c>
      <c r="G56" s="126">
        <v>0</v>
      </c>
      <c r="H56" s="127">
        <v>0</v>
      </c>
    </row>
    <row r="57" spans="2:8" ht="53.25" customHeight="1" x14ac:dyDescent="0.15">
      <c r="B57" s="125"/>
      <c r="C57" s="1266" t="s">
        <v>50</v>
      </c>
      <c r="D57" s="1266"/>
      <c r="E57" s="1267"/>
      <c r="F57" s="128">
        <v>643</v>
      </c>
      <c r="G57" s="128">
        <v>574</v>
      </c>
      <c r="H57" s="129">
        <v>702</v>
      </c>
    </row>
    <row r="58" spans="2:8" ht="45.75" customHeight="1" x14ac:dyDescent="0.15">
      <c r="B58" s="130"/>
      <c r="C58" s="1254" t="s">
        <v>597</v>
      </c>
      <c r="D58" s="1255"/>
      <c r="E58" s="1256"/>
      <c r="F58" s="131">
        <v>208</v>
      </c>
      <c r="G58" s="131">
        <v>184</v>
      </c>
      <c r="H58" s="132">
        <v>270</v>
      </c>
    </row>
    <row r="59" spans="2:8" ht="45.75" customHeight="1" x14ac:dyDescent="0.15">
      <c r="B59" s="130"/>
      <c r="C59" s="1254" t="s">
        <v>598</v>
      </c>
      <c r="D59" s="1255"/>
      <c r="E59" s="1256"/>
      <c r="F59" s="131">
        <v>156</v>
      </c>
      <c r="G59" s="131">
        <v>146</v>
      </c>
      <c r="H59" s="132">
        <v>190</v>
      </c>
    </row>
    <row r="60" spans="2:8" ht="45.75" customHeight="1" x14ac:dyDescent="0.15">
      <c r="B60" s="130"/>
      <c r="C60" s="1254" t="s">
        <v>599</v>
      </c>
      <c r="D60" s="1255"/>
      <c r="E60" s="1256"/>
      <c r="F60" s="131">
        <v>139</v>
      </c>
      <c r="G60" s="131">
        <v>139</v>
      </c>
      <c r="H60" s="132">
        <v>139</v>
      </c>
    </row>
    <row r="61" spans="2:8" ht="45.75" customHeight="1" x14ac:dyDescent="0.15">
      <c r="B61" s="130"/>
      <c r="C61" s="1254" t="s">
        <v>600</v>
      </c>
      <c r="D61" s="1255"/>
      <c r="E61" s="1256"/>
      <c r="F61" s="131">
        <v>32</v>
      </c>
      <c r="G61" s="131">
        <v>32</v>
      </c>
      <c r="H61" s="132">
        <v>33</v>
      </c>
    </row>
    <row r="62" spans="2:8" ht="45.75" customHeight="1" thickBot="1" x14ac:dyDescent="0.2">
      <c r="B62" s="133"/>
      <c r="C62" s="1257" t="s">
        <v>601</v>
      </c>
      <c r="D62" s="1258"/>
      <c r="E62" s="1259"/>
      <c r="F62" s="134">
        <v>57</v>
      </c>
      <c r="G62" s="134">
        <v>27</v>
      </c>
      <c r="H62" s="135">
        <v>27</v>
      </c>
    </row>
    <row r="63" spans="2:8" ht="52.5" customHeight="1" thickBot="1" x14ac:dyDescent="0.2">
      <c r="B63" s="136"/>
      <c r="C63" s="1260" t="s">
        <v>51</v>
      </c>
      <c r="D63" s="1260"/>
      <c r="E63" s="1261"/>
      <c r="F63" s="137">
        <v>1663</v>
      </c>
      <c r="G63" s="137">
        <v>1451</v>
      </c>
      <c r="H63" s="138">
        <v>1561</v>
      </c>
    </row>
    <row r="64" spans="2:8" ht="15" customHeight="1" x14ac:dyDescent="0.15"/>
  </sheetData>
  <sheetProtection algorithmName="SHA-512" hashValue="vPG5oRWPccxP5oaMYfcNhRgDdgQq2RT+hEw3GG12l+zhh2CJLw6Q3Q7CGs/GySxwRzZFjiXLi4ayzYRAzoOkiQ==" saltValue="nwC7zI2ZuGgd28pnLhP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68" customWidth="1"/>
    <col min="2" max="107" width="2.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327"/>
      <c r="B1" s="1326"/>
      <c r="DD1" s="1268"/>
      <c r="DE1" s="1268"/>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8"/>
      <c r="DE2" s="1268"/>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8"/>
      <c r="DE3" s="1268"/>
    </row>
    <row r="4" spans="1:143" s="287"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88"/>
      <c r="DG4" s="288"/>
      <c r="DH4" s="288"/>
      <c r="DI4" s="288"/>
      <c r="DJ4" s="288"/>
      <c r="DK4" s="288"/>
      <c r="DL4" s="288"/>
      <c r="DM4" s="288"/>
      <c r="DN4" s="288"/>
      <c r="DO4" s="288"/>
      <c r="DP4" s="288"/>
      <c r="DQ4" s="288"/>
      <c r="DR4" s="288"/>
      <c r="DS4" s="288"/>
      <c r="DT4" s="288"/>
      <c r="DU4" s="288"/>
      <c r="DV4" s="288"/>
      <c r="DW4" s="288"/>
    </row>
    <row r="5" spans="1:143" s="287"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88"/>
      <c r="DG5" s="288"/>
      <c r="DH5" s="288"/>
      <c r="DI5" s="288"/>
      <c r="DJ5" s="288"/>
      <c r="DK5" s="288"/>
      <c r="DL5" s="288"/>
      <c r="DM5" s="288"/>
      <c r="DN5" s="288"/>
      <c r="DO5" s="288"/>
      <c r="DP5" s="288"/>
      <c r="DQ5" s="288"/>
      <c r="DR5" s="288"/>
      <c r="DS5" s="288"/>
      <c r="DT5" s="288"/>
      <c r="DU5" s="288"/>
      <c r="DV5" s="288"/>
      <c r="DW5" s="288"/>
    </row>
    <row r="6" spans="1:143" s="287"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88"/>
      <c r="DG6" s="288"/>
      <c r="DH6" s="288"/>
      <c r="DI6" s="288"/>
      <c r="DJ6" s="288"/>
      <c r="DK6" s="288"/>
      <c r="DL6" s="288"/>
      <c r="DM6" s="288"/>
      <c r="DN6" s="288"/>
      <c r="DO6" s="288"/>
      <c r="DP6" s="288"/>
      <c r="DQ6" s="288"/>
      <c r="DR6" s="288"/>
      <c r="DS6" s="288"/>
      <c r="DT6" s="288"/>
      <c r="DU6" s="288"/>
      <c r="DV6" s="288"/>
      <c r="DW6" s="288"/>
    </row>
    <row r="7" spans="1:143" s="287"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88"/>
      <c r="DG7" s="288"/>
      <c r="DH7" s="288"/>
      <c r="DI7" s="288"/>
      <c r="DJ7" s="288"/>
      <c r="DK7" s="288"/>
      <c r="DL7" s="288"/>
      <c r="DM7" s="288"/>
      <c r="DN7" s="288"/>
      <c r="DO7" s="288"/>
      <c r="DP7" s="288"/>
      <c r="DQ7" s="288"/>
      <c r="DR7" s="288"/>
      <c r="DS7" s="288"/>
      <c r="DT7" s="288"/>
      <c r="DU7" s="288"/>
      <c r="DV7" s="288"/>
      <c r="DW7" s="288"/>
    </row>
    <row r="8" spans="1:143" s="287"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88"/>
      <c r="DG8" s="288"/>
      <c r="DH8" s="288"/>
      <c r="DI8" s="288"/>
      <c r="DJ8" s="288"/>
      <c r="DK8" s="288"/>
      <c r="DL8" s="288"/>
      <c r="DM8" s="288"/>
      <c r="DN8" s="288"/>
      <c r="DO8" s="288"/>
      <c r="DP8" s="288"/>
      <c r="DQ8" s="288"/>
      <c r="DR8" s="288"/>
      <c r="DS8" s="288"/>
      <c r="DT8" s="288"/>
      <c r="DU8" s="288"/>
      <c r="DV8" s="288"/>
      <c r="DW8" s="288"/>
    </row>
    <row r="9" spans="1:143" s="287"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88"/>
      <c r="DG9" s="288"/>
      <c r="DH9" s="288"/>
      <c r="DI9" s="288"/>
      <c r="DJ9" s="288"/>
      <c r="DK9" s="288"/>
      <c r="DL9" s="288"/>
      <c r="DM9" s="288"/>
      <c r="DN9" s="288"/>
      <c r="DO9" s="288"/>
      <c r="DP9" s="288"/>
      <c r="DQ9" s="288"/>
      <c r="DR9" s="288"/>
      <c r="DS9" s="288"/>
      <c r="DT9" s="288"/>
      <c r="DU9" s="288"/>
      <c r="DV9" s="288"/>
      <c r="DW9" s="288"/>
    </row>
    <row r="10" spans="1:143" s="287"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88"/>
      <c r="DG10" s="288"/>
      <c r="DH10" s="288"/>
      <c r="DI10" s="288"/>
      <c r="DJ10" s="288"/>
      <c r="DK10" s="288"/>
      <c r="DL10" s="288"/>
      <c r="DM10" s="288"/>
      <c r="DN10" s="288"/>
      <c r="DO10" s="288"/>
      <c r="DP10" s="288"/>
      <c r="DQ10" s="288"/>
      <c r="DR10" s="288"/>
      <c r="DS10" s="288"/>
      <c r="DT10" s="288"/>
      <c r="DU10" s="288"/>
      <c r="DV10" s="288"/>
      <c r="DW10" s="288"/>
      <c r="EM10" s="287" t="s">
        <v>616</v>
      </c>
    </row>
    <row r="11" spans="1:143" s="287"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88"/>
      <c r="DG12" s="288"/>
      <c r="DH12" s="288"/>
      <c r="DI12" s="288"/>
      <c r="DJ12" s="288"/>
      <c r="DK12" s="288"/>
      <c r="DL12" s="288"/>
      <c r="DM12" s="288"/>
      <c r="DN12" s="288"/>
      <c r="DO12" s="288"/>
      <c r="DP12" s="288"/>
      <c r="DQ12" s="288"/>
      <c r="DR12" s="288"/>
      <c r="DS12" s="288"/>
      <c r="DT12" s="288"/>
      <c r="DU12" s="288"/>
      <c r="DV12" s="288"/>
      <c r="DW12" s="288"/>
      <c r="EM12" s="287" t="s">
        <v>616</v>
      </c>
    </row>
    <row r="13" spans="1:143" s="287"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5" x14ac:dyDescent="0.15">
      <c r="A15" s="1268"/>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5" x14ac:dyDescent="0.15">
      <c r="A16" s="1268"/>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5" x14ac:dyDescent="0.15">
      <c r="A17" s="1268"/>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5" x14ac:dyDescent="0.15">
      <c r="A18" s="1268"/>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88"/>
      <c r="DG18" s="288"/>
      <c r="DH18" s="288"/>
      <c r="DI18" s="288"/>
      <c r="DJ18" s="288"/>
      <c r="DK18" s="288"/>
      <c r="DL18" s="288"/>
      <c r="DM18" s="288"/>
      <c r="DN18" s="288"/>
      <c r="DO18" s="288"/>
      <c r="DP18" s="288"/>
      <c r="DQ18" s="288"/>
      <c r="DR18" s="288"/>
      <c r="DS18" s="288"/>
      <c r="DT18" s="288"/>
      <c r="DU18" s="288"/>
      <c r="DV18" s="288"/>
      <c r="DW18" s="288"/>
    </row>
    <row r="19" spans="1:351" ht="13.5" x14ac:dyDescent="0.15">
      <c r="DD19" s="1268"/>
      <c r="DE19" s="1268"/>
    </row>
    <row r="20" spans="1:351" ht="13.5" x14ac:dyDescent="0.15">
      <c r="DD20" s="1268"/>
      <c r="DE20" s="1268"/>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8"/>
      <c r="MM21" s="1322"/>
    </row>
    <row r="22" spans="1:351" ht="17.25" x14ac:dyDescent="0.15">
      <c r="B22" s="1269"/>
      <c r="MM22" s="1322"/>
    </row>
    <row r="23" spans="1:351" ht="13.5" x14ac:dyDescent="0.15">
      <c r="B23" s="1269"/>
    </row>
    <row r="24" spans="1:351" ht="13.5" x14ac:dyDescent="0.15">
      <c r="B24" s="1269"/>
    </row>
    <row r="25" spans="1:351" ht="13.5" x14ac:dyDescent="0.15">
      <c r="B25" s="1269"/>
    </row>
    <row r="26" spans="1:351" ht="13.5" x14ac:dyDescent="0.15">
      <c r="B26" s="1269"/>
    </row>
    <row r="27" spans="1:351" ht="13.5" x14ac:dyDescent="0.15">
      <c r="B27" s="1269"/>
    </row>
    <row r="28" spans="1:351" ht="13.5" x14ac:dyDescent="0.15">
      <c r="B28" s="1269"/>
    </row>
    <row r="29" spans="1:351" ht="13.5" x14ac:dyDescent="0.15">
      <c r="B29" s="1269"/>
    </row>
    <row r="30" spans="1:351" ht="13.5" x14ac:dyDescent="0.15">
      <c r="B30" s="1269"/>
    </row>
    <row r="31" spans="1:351" ht="13.5" x14ac:dyDescent="0.15">
      <c r="B31" s="1269"/>
    </row>
    <row r="32" spans="1:351" ht="13.5" x14ac:dyDescent="0.15">
      <c r="B32" s="1269"/>
    </row>
    <row r="33" spans="2:109" ht="13.5" x14ac:dyDescent="0.15">
      <c r="B33" s="1269"/>
    </row>
    <row r="34" spans="2:109" ht="13.5" x14ac:dyDescent="0.15">
      <c r="B34" s="1269"/>
    </row>
    <row r="35" spans="2:109" ht="13.5" x14ac:dyDescent="0.15">
      <c r="B35" s="1269"/>
    </row>
    <row r="36" spans="2:109" ht="13.5" x14ac:dyDescent="0.15">
      <c r="B36" s="1269"/>
    </row>
    <row r="37" spans="2:109" ht="13.5" x14ac:dyDescent="0.15">
      <c r="B37" s="1269"/>
    </row>
    <row r="38" spans="2:109" ht="13.5" x14ac:dyDescent="0.15">
      <c r="B38" s="1269"/>
    </row>
    <row r="39" spans="2:109" ht="13.5" x14ac:dyDescent="0.1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x14ac:dyDescent="0.15">
      <c r="B40" s="1310"/>
      <c r="DD40" s="1310"/>
      <c r="DE40" s="1268"/>
    </row>
    <row r="41" spans="2:109" ht="17.25" x14ac:dyDescent="0.15">
      <c r="B41" s="1321" t="s">
        <v>615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9"/>
      <c r="G42" s="1306"/>
      <c r="I42" s="1305"/>
      <c r="J42" s="1305"/>
      <c r="K42" s="1305"/>
      <c r="AM42" s="1306"/>
      <c r="AN42" s="1306" t="s">
        <v>611</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15">
      <c r="B43" s="1269"/>
      <c r="AN43" s="1304" t="s">
        <v>614</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5" x14ac:dyDescent="0.15">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5" x14ac:dyDescent="0.15">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5" x14ac:dyDescent="0.15">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5" x14ac:dyDescent="0.15">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5" x14ac:dyDescent="0.1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x14ac:dyDescent="0.15">
      <c r="B49" s="1269"/>
      <c r="AN49" s="1268" t="s">
        <v>609</v>
      </c>
    </row>
    <row r="50" spans="1:109" ht="13.5" x14ac:dyDescent="0.1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560</v>
      </c>
      <c r="BQ50" s="1278"/>
      <c r="BR50" s="1278"/>
      <c r="BS50" s="1278"/>
      <c r="BT50" s="1278"/>
      <c r="BU50" s="1278"/>
      <c r="BV50" s="1278"/>
      <c r="BW50" s="1278"/>
      <c r="BX50" s="1278" t="s">
        <v>561</v>
      </c>
      <c r="BY50" s="1278"/>
      <c r="BZ50" s="1278"/>
      <c r="CA50" s="1278"/>
      <c r="CB50" s="1278"/>
      <c r="CC50" s="1278"/>
      <c r="CD50" s="1278"/>
      <c r="CE50" s="1278"/>
      <c r="CF50" s="1278" t="s">
        <v>562</v>
      </c>
      <c r="CG50" s="1278"/>
      <c r="CH50" s="1278"/>
      <c r="CI50" s="1278"/>
      <c r="CJ50" s="1278"/>
      <c r="CK50" s="1278"/>
      <c r="CL50" s="1278"/>
      <c r="CM50" s="1278"/>
      <c r="CN50" s="1278" t="s">
        <v>563</v>
      </c>
      <c r="CO50" s="1278"/>
      <c r="CP50" s="1278"/>
      <c r="CQ50" s="1278"/>
      <c r="CR50" s="1278"/>
      <c r="CS50" s="1278"/>
      <c r="CT50" s="1278"/>
      <c r="CU50" s="1278"/>
      <c r="CV50" s="1278" t="s">
        <v>564</v>
      </c>
      <c r="CW50" s="1278"/>
      <c r="CX50" s="1278"/>
      <c r="CY50" s="1278"/>
      <c r="CZ50" s="1278"/>
      <c r="DA50" s="1278"/>
      <c r="DB50" s="1278"/>
      <c r="DC50" s="1278"/>
    </row>
    <row r="51" spans="1:109" ht="13.5" customHeight="1" x14ac:dyDescent="0.15">
      <c r="B51" s="1269"/>
      <c r="G51" s="1285"/>
      <c r="H51" s="1285"/>
      <c r="I51" s="1318"/>
      <c r="J51" s="1318"/>
      <c r="K51" s="1284"/>
      <c r="L51" s="1284"/>
      <c r="M51" s="1284"/>
      <c r="N51" s="1284"/>
      <c r="AM51" s="1283"/>
      <c r="AN51" s="1277" t="s">
        <v>608</v>
      </c>
      <c r="AO51" s="1277"/>
      <c r="AP51" s="1277"/>
      <c r="AQ51" s="1277"/>
      <c r="AR51" s="1277"/>
      <c r="AS51" s="1277"/>
      <c r="AT51" s="1277"/>
      <c r="AU51" s="1277"/>
      <c r="AV51" s="1277"/>
      <c r="AW51" s="1277"/>
      <c r="AX51" s="1277"/>
      <c r="AY51" s="1277"/>
      <c r="AZ51" s="1277"/>
      <c r="BA51" s="1277"/>
      <c r="BB51" s="1277" t="s">
        <v>606</v>
      </c>
      <c r="BC51" s="1277"/>
      <c r="BD51" s="1277"/>
      <c r="BE51" s="1277"/>
      <c r="BF51" s="1277"/>
      <c r="BG51" s="1277"/>
      <c r="BH51" s="1277"/>
      <c r="BI51" s="1277"/>
      <c r="BJ51" s="1277"/>
      <c r="BK51" s="1277"/>
      <c r="BL51" s="1277"/>
      <c r="BM51" s="1277"/>
      <c r="BN51" s="1277"/>
      <c r="BO51" s="1277"/>
      <c r="BP51" s="1276">
        <v>15.3</v>
      </c>
      <c r="BQ51" s="1276"/>
      <c r="BR51" s="1276"/>
      <c r="BS51" s="1276"/>
      <c r="BT51" s="1276"/>
      <c r="BU51" s="1276"/>
      <c r="BV51" s="1276"/>
      <c r="BW51" s="1276"/>
      <c r="BX51" s="1276">
        <v>17.5</v>
      </c>
      <c r="BY51" s="1276"/>
      <c r="BZ51" s="1276"/>
      <c r="CA51" s="1276"/>
      <c r="CB51" s="1276"/>
      <c r="CC51" s="1276"/>
      <c r="CD51" s="1276"/>
      <c r="CE51" s="1276"/>
      <c r="CF51" s="1276">
        <v>33.700000000000003</v>
      </c>
      <c r="CG51" s="1276"/>
      <c r="CH51" s="1276"/>
      <c r="CI51" s="1276"/>
      <c r="CJ51" s="1276"/>
      <c r="CK51" s="1276"/>
      <c r="CL51" s="1276"/>
      <c r="CM51" s="1276"/>
      <c r="CN51" s="1276">
        <v>52</v>
      </c>
      <c r="CO51" s="1276"/>
      <c r="CP51" s="1276"/>
      <c r="CQ51" s="1276"/>
      <c r="CR51" s="1276"/>
      <c r="CS51" s="1276"/>
      <c r="CT51" s="1276"/>
      <c r="CU51" s="1276"/>
      <c r="CV51" s="1276">
        <v>23.3</v>
      </c>
      <c r="CW51" s="1276"/>
      <c r="CX51" s="1276"/>
      <c r="CY51" s="1276"/>
      <c r="CZ51" s="1276"/>
      <c r="DA51" s="1276"/>
      <c r="DB51" s="1276"/>
      <c r="DC51" s="1276"/>
    </row>
    <row r="52" spans="1:109" ht="13.5" x14ac:dyDescent="0.15">
      <c r="B52" s="1269"/>
      <c r="G52" s="1285"/>
      <c r="H52" s="1285"/>
      <c r="I52" s="1318"/>
      <c r="J52" s="1318"/>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613</v>
      </c>
      <c r="BC53" s="1277"/>
      <c r="BD53" s="1277"/>
      <c r="BE53" s="1277"/>
      <c r="BF53" s="1277"/>
      <c r="BG53" s="1277"/>
      <c r="BH53" s="1277"/>
      <c r="BI53" s="1277"/>
      <c r="BJ53" s="1277"/>
      <c r="BK53" s="1277"/>
      <c r="BL53" s="1277"/>
      <c r="BM53" s="1277"/>
      <c r="BN53" s="1277"/>
      <c r="BO53" s="1277"/>
      <c r="BP53" s="1276">
        <v>63.7</v>
      </c>
      <c r="BQ53" s="1276"/>
      <c r="BR53" s="1276"/>
      <c r="BS53" s="1276"/>
      <c r="BT53" s="1276"/>
      <c r="BU53" s="1276"/>
      <c r="BV53" s="1276"/>
      <c r="BW53" s="1276"/>
      <c r="BX53" s="1276">
        <v>65.2</v>
      </c>
      <c r="BY53" s="1276"/>
      <c r="BZ53" s="1276"/>
      <c r="CA53" s="1276"/>
      <c r="CB53" s="1276"/>
      <c r="CC53" s="1276"/>
      <c r="CD53" s="1276"/>
      <c r="CE53" s="1276"/>
      <c r="CF53" s="1276">
        <v>66.7</v>
      </c>
      <c r="CG53" s="1276"/>
      <c r="CH53" s="1276"/>
      <c r="CI53" s="1276"/>
      <c r="CJ53" s="1276"/>
      <c r="CK53" s="1276"/>
      <c r="CL53" s="1276"/>
      <c r="CM53" s="1276"/>
      <c r="CN53" s="1276">
        <v>68.7</v>
      </c>
      <c r="CO53" s="1276"/>
      <c r="CP53" s="1276"/>
      <c r="CQ53" s="1276"/>
      <c r="CR53" s="1276"/>
      <c r="CS53" s="1276"/>
      <c r="CT53" s="1276"/>
      <c r="CU53" s="1276"/>
      <c r="CV53" s="1276">
        <v>68.2</v>
      </c>
      <c r="CW53" s="1276"/>
      <c r="CX53" s="1276"/>
      <c r="CY53" s="1276"/>
      <c r="CZ53" s="1276"/>
      <c r="DA53" s="1276"/>
      <c r="DB53" s="1276"/>
      <c r="DC53" s="1276"/>
    </row>
    <row r="54" spans="1:109" ht="13.5" x14ac:dyDescent="0.1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1305"/>
      <c r="B55" s="1269"/>
      <c r="G55" s="1281"/>
      <c r="H55" s="1281"/>
      <c r="I55" s="1281"/>
      <c r="J55" s="1281"/>
      <c r="K55" s="1284"/>
      <c r="L55" s="1284"/>
      <c r="M55" s="1284"/>
      <c r="N55" s="1284"/>
      <c r="AN55" s="1278" t="s">
        <v>607</v>
      </c>
      <c r="AO55" s="1278"/>
      <c r="AP55" s="1278"/>
      <c r="AQ55" s="1278"/>
      <c r="AR55" s="1278"/>
      <c r="AS55" s="1278"/>
      <c r="AT55" s="1278"/>
      <c r="AU55" s="1278"/>
      <c r="AV55" s="1278"/>
      <c r="AW55" s="1278"/>
      <c r="AX55" s="1278"/>
      <c r="AY55" s="1278"/>
      <c r="AZ55" s="1278"/>
      <c r="BA55" s="1278"/>
      <c r="BB55" s="1277" t="s">
        <v>606</v>
      </c>
      <c r="BC55" s="1277"/>
      <c r="BD55" s="1277"/>
      <c r="BE55" s="1277"/>
      <c r="BF55" s="1277"/>
      <c r="BG55" s="1277"/>
      <c r="BH55" s="1277"/>
      <c r="BI55" s="1277"/>
      <c r="BJ55" s="1277"/>
      <c r="BK55" s="1277"/>
      <c r="BL55" s="1277"/>
      <c r="BM55" s="1277"/>
      <c r="BN55" s="1277"/>
      <c r="BO55" s="1277"/>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3.1</v>
      </c>
      <c r="CO55" s="1276"/>
      <c r="CP55" s="1276"/>
      <c r="CQ55" s="1276"/>
      <c r="CR55" s="1276"/>
      <c r="CS55" s="1276"/>
      <c r="CT55" s="1276"/>
      <c r="CU55" s="1276"/>
      <c r="CV55" s="1276">
        <v>13.7</v>
      </c>
      <c r="CW55" s="1276"/>
      <c r="CX55" s="1276"/>
      <c r="CY55" s="1276"/>
      <c r="CZ55" s="1276"/>
      <c r="DA55" s="1276"/>
      <c r="DB55" s="1276"/>
      <c r="DC55" s="1276"/>
    </row>
    <row r="56" spans="1:109" ht="13.5" x14ac:dyDescent="0.1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x14ac:dyDescent="0.1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613</v>
      </c>
      <c r="BC57" s="1277"/>
      <c r="BD57" s="1277"/>
      <c r="BE57" s="1277"/>
      <c r="BF57" s="1277"/>
      <c r="BG57" s="1277"/>
      <c r="BH57" s="1277"/>
      <c r="BI57" s="1277"/>
      <c r="BJ57" s="1277"/>
      <c r="BK57" s="1277"/>
      <c r="BL57" s="1277"/>
      <c r="BM57" s="1277"/>
      <c r="BN57" s="1277"/>
      <c r="BO57" s="1277"/>
      <c r="BP57" s="1276">
        <v>52.3</v>
      </c>
      <c r="BQ57" s="1276"/>
      <c r="BR57" s="1276"/>
      <c r="BS57" s="1276"/>
      <c r="BT57" s="1276"/>
      <c r="BU57" s="1276"/>
      <c r="BV57" s="1276"/>
      <c r="BW57" s="1276"/>
      <c r="BX57" s="1276">
        <v>59.3</v>
      </c>
      <c r="BY57" s="1276"/>
      <c r="BZ57" s="1276"/>
      <c r="CA57" s="1276"/>
      <c r="CB57" s="1276"/>
      <c r="CC57" s="1276"/>
      <c r="CD57" s="1276"/>
      <c r="CE57" s="1276"/>
      <c r="CF57" s="1276">
        <v>59.9</v>
      </c>
      <c r="CG57" s="1276"/>
      <c r="CH57" s="1276"/>
      <c r="CI57" s="1276"/>
      <c r="CJ57" s="1276"/>
      <c r="CK57" s="1276"/>
      <c r="CL57" s="1276"/>
      <c r="CM57" s="1276"/>
      <c r="CN57" s="1276">
        <v>61</v>
      </c>
      <c r="CO57" s="1276"/>
      <c r="CP57" s="1276"/>
      <c r="CQ57" s="1276"/>
      <c r="CR57" s="1276"/>
      <c r="CS57" s="1276"/>
      <c r="CT57" s="1276"/>
      <c r="CU57" s="1276"/>
      <c r="CV57" s="1276">
        <v>61.9</v>
      </c>
      <c r="CW57" s="1276"/>
      <c r="CX57" s="1276"/>
      <c r="CY57" s="1276"/>
      <c r="CZ57" s="1276"/>
      <c r="DA57" s="1276"/>
      <c r="DB57" s="1276"/>
      <c r="DC57" s="1276"/>
      <c r="DD57" s="1316"/>
      <c r="DE57" s="1311"/>
    </row>
    <row r="58" spans="1:109" s="1305" customFormat="1" ht="13.5" x14ac:dyDescent="0.1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x14ac:dyDescent="0.1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x14ac:dyDescent="0.1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x14ac:dyDescent="0.1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x14ac:dyDescent="0.15">
      <c r="B63" s="1309" t="s">
        <v>612</v>
      </c>
    </row>
    <row r="64" spans="1:109" ht="13.5" x14ac:dyDescent="0.15">
      <c r="B64" s="1269"/>
      <c r="G64" s="1306"/>
      <c r="I64" s="1308"/>
      <c r="J64" s="1308"/>
      <c r="K64" s="1308"/>
      <c r="L64" s="1308"/>
      <c r="M64" s="1308"/>
      <c r="N64" s="1307"/>
      <c r="AM64" s="1306"/>
      <c r="AN64" s="1306" t="s">
        <v>611</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x14ac:dyDescent="0.15">
      <c r="B65" s="1269"/>
      <c r="AN65" s="1304" t="s">
        <v>610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x14ac:dyDescent="0.1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x14ac:dyDescent="0.1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x14ac:dyDescent="0.1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x14ac:dyDescent="0.1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x14ac:dyDescent="0.1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x14ac:dyDescent="0.15">
      <c r="B71" s="1269"/>
      <c r="G71" s="1291"/>
      <c r="I71" s="1294"/>
      <c r="J71" s="1293"/>
      <c r="K71" s="1293"/>
      <c r="L71" s="1292"/>
      <c r="M71" s="1293"/>
      <c r="N71" s="1292"/>
      <c r="AM71" s="1291"/>
      <c r="AN71" s="1268" t="s">
        <v>609</v>
      </c>
    </row>
    <row r="72" spans="2:107" ht="13.5" x14ac:dyDescent="0.1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560</v>
      </c>
      <c r="BQ72" s="1278"/>
      <c r="BR72" s="1278"/>
      <c r="BS72" s="1278"/>
      <c r="BT72" s="1278"/>
      <c r="BU72" s="1278"/>
      <c r="BV72" s="1278"/>
      <c r="BW72" s="1278"/>
      <c r="BX72" s="1278" t="s">
        <v>561</v>
      </c>
      <c r="BY72" s="1278"/>
      <c r="BZ72" s="1278"/>
      <c r="CA72" s="1278"/>
      <c r="CB72" s="1278"/>
      <c r="CC72" s="1278"/>
      <c r="CD72" s="1278"/>
      <c r="CE72" s="1278"/>
      <c r="CF72" s="1278" t="s">
        <v>562</v>
      </c>
      <c r="CG72" s="1278"/>
      <c r="CH72" s="1278"/>
      <c r="CI72" s="1278"/>
      <c r="CJ72" s="1278"/>
      <c r="CK72" s="1278"/>
      <c r="CL72" s="1278"/>
      <c r="CM72" s="1278"/>
      <c r="CN72" s="1278" t="s">
        <v>563</v>
      </c>
      <c r="CO72" s="1278"/>
      <c r="CP72" s="1278"/>
      <c r="CQ72" s="1278"/>
      <c r="CR72" s="1278"/>
      <c r="CS72" s="1278"/>
      <c r="CT72" s="1278"/>
      <c r="CU72" s="1278"/>
      <c r="CV72" s="1278" t="s">
        <v>564</v>
      </c>
      <c r="CW72" s="1278"/>
      <c r="CX72" s="1278"/>
      <c r="CY72" s="1278"/>
      <c r="CZ72" s="1278"/>
      <c r="DA72" s="1278"/>
      <c r="DB72" s="1278"/>
      <c r="DC72" s="1278"/>
    </row>
    <row r="73" spans="2:107" ht="13.5" x14ac:dyDescent="0.15">
      <c r="B73" s="1269"/>
      <c r="G73" s="1285"/>
      <c r="H73" s="1285"/>
      <c r="I73" s="1285"/>
      <c r="J73" s="1285"/>
      <c r="K73" s="1282"/>
      <c r="L73" s="1282"/>
      <c r="M73" s="1282"/>
      <c r="N73" s="1282"/>
      <c r="AM73" s="1283"/>
      <c r="AN73" s="1277" t="s">
        <v>608</v>
      </c>
      <c r="AO73" s="1277"/>
      <c r="AP73" s="1277"/>
      <c r="AQ73" s="1277"/>
      <c r="AR73" s="1277"/>
      <c r="AS73" s="1277"/>
      <c r="AT73" s="1277"/>
      <c r="AU73" s="1277"/>
      <c r="AV73" s="1277"/>
      <c r="AW73" s="1277"/>
      <c r="AX73" s="1277"/>
      <c r="AY73" s="1277"/>
      <c r="AZ73" s="1277"/>
      <c r="BA73" s="1277"/>
      <c r="BB73" s="1277" t="s">
        <v>606</v>
      </c>
      <c r="BC73" s="1277"/>
      <c r="BD73" s="1277"/>
      <c r="BE73" s="1277"/>
      <c r="BF73" s="1277"/>
      <c r="BG73" s="1277"/>
      <c r="BH73" s="1277"/>
      <c r="BI73" s="1277"/>
      <c r="BJ73" s="1277"/>
      <c r="BK73" s="1277"/>
      <c r="BL73" s="1277"/>
      <c r="BM73" s="1277"/>
      <c r="BN73" s="1277"/>
      <c r="BO73" s="1277"/>
      <c r="BP73" s="1276">
        <v>15.3</v>
      </c>
      <c r="BQ73" s="1276"/>
      <c r="BR73" s="1276"/>
      <c r="BS73" s="1276"/>
      <c r="BT73" s="1276"/>
      <c r="BU73" s="1276"/>
      <c r="BV73" s="1276"/>
      <c r="BW73" s="1276"/>
      <c r="BX73" s="1276">
        <v>17.5</v>
      </c>
      <c r="BY73" s="1276"/>
      <c r="BZ73" s="1276"/>
      <c r="CA73" s="1276"/>
      <c r="CB73" s="1276"/>
      <c r="CC73" s="1276"/>
      <c r="CD73" s="1276"/>
      <c r="CE73" s="1276"/>
      <c r="CF73" s="1276">
        <v>33.700000000000003</v>
      </c>
      <c r="CG73" s="1276"/>
      <c r="CH73" s="1276"/>
      <c r="CI73" s="1276"/>
      <c r="CJ73" s="1276"/>
      <c r="CK73" s="1276"/>
      <c r="CL73" s="1276"/>
      <c r="CM73" s="1276"/>
      <c r="CN73" s="1276">
        <v>52</v>
      </c>
      <c r="CO73" s="1276"/>
      <c r="CP73" s="1276"/>
      <c r="CQ73" s="1276"/>
      <c r="CR73" s="1276"/>
      <c r="CS73" s="1276"/>
      <c r="CT73" s="1276"/>
      <c r="CU73" s="1276"/>
      <c r="CV73" s="1276">
        <v>23.3</v>
      </c>
      <c r="CW73" s="1276"/>
      <c r="CX73" s="1276"/>
      <c r="CY73" s="1276"/>
      <c r="CZ73" s="1276"/>
      <c r="DA73" s="1276"/>
      <c r="DB73" s="1276"/>
      <c r="DC73" s="1276"/>
    </row>
    <row r="74" spans="2:107" ht="13.5" x14ac:dyDescent="0.1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605</v>
      </c>
      <c r="BC75" s="1277"/>
      <c r="BD75" s="1277"/>
      <c r="BE75" s="1277"/>
      <c r="BF75" s="1277"/>
      <c r="BG75" s="1277"/>
      <c r="BH75" s="1277"/>
      <c r="BI75" s="1277"/>
      <c r="BJ75" s="1277"/>
      <c r="BK75" s="1277"/>
      <c r="BL75" s="1277"/>
      <c r="BM75" s="1277"/>
      <c r="BN75" s="1277"/>
      <c r="BO75" s="1277"/>
      <c r="BP75" s="1276">
        <v>6.5</v>
      </c>
      <c r="BQ75" s="1276"/>
      <c r="BR75" s="1276"/>
      <c r="BS75" s="1276"/>
      <c r="BT75" s="1276"/>
      <c r="BU75" s="1276"/>
      <c r="BV75" s="1276"/>
      <c r="BW75" s="1276"/>
      <c r="BX75" s="1276">
        <v>6.2</v>
      </c>
      <c r="BY75" s="1276"/>
      <c r="BZ75" s="1276"/>
      <c r="CA75" s="1276"/>
      <c r="CB75" s="1276"/>
      <c r="CC75" s="1276"/>
      <c r="CD75" s="1276"/>
      <c r="CE75" s="1276"/>
      <c r="CF75" s="1276">
        <v>6</v>
      </c>
      <c r="CG75" s="1276"/>
      <c r="CH75" s="1276"/>
      <c r="CI75" s="1276"/>
      <c r="CJ75" s="1276"/>
      <c r="CK75" s="1276"/>
      <c r="CL75" s="1276"/>
      <c r="CM75" s="1276"/>
      <c r="CN75" s="1276">
        <v>6</v>
      </c>
      <c r="CO75" s="1276"/>
      <c r="CP75" s="1276"/>
      <c r="CQ75" s="1276"/>
      <c r="CR75" s="1276"/>
      <c r="CS75" s="1276"/>
      <c r="CT75" s="1276"/>
      <c r="CU75" s="1276"/>
      <c r="CV75" s="1276">
        <v>5.7</v>
      </c>
      <c r="CW75" s="1276"/>
      <c r="CX75" s="1276"/>
      <c r="CY75" s="1276"/>
      <c r="CZ75" s="1276"/>
      <c r="DA75" s="1276"/>
      <c r="DB75" s="1276"/>
      <c r="DC75" s="1276"/>
    </row>
    <row r="76" spans="2:107" ht="13.5" x14ac:dyDescent="0.1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1269"/>
      <c r="G77" s="1281"/>
      <c r="H77" s="1281"/>
      <c r="I77" s="1281"/>
      <c r="J77" s="1281"/>
      <c r="K77" s="1282"/>
      <c r="L77" s="1282"/>
      <c r="M77" s="1282"/>
      <c r="N77" s="1282"/>
      <c r="AN77" s="1278" t="s">
        <v>607</v>
      </c>
      <c r="AO77" s="1278"/>
      <c r="AP77" s="1278"/>
      <c r="AQ77" s="1278"/>
      <c r="AR77" s="1278"/>
      <c r="AS77" s="1278"/>
      <c r="AT77" s="1278"/>
      <c r="AU77" s="1278"/>
      <c r="AV77" s="1278"/>
      <c r="AW77" s="1278"/>
      <c r="AX77" s="1278"/>
      <c r="AY77" s="1278"/>
      <c r="AZ77" s="1278"/>
      <c r="BA77" s="1278"/>
      <c r="BB77" s="1277" t="s">
        <v>606</v>
      </c>
      <c r="BC77" s="1277"/>
      <c r="BD77" s="1277"/>
      <c r="BE77" s="1277"/>
      <c r="BF77" s="1277"/>
      <c r="BG77" s="1277"/>
      <c r="BH77" s="1277"/>
      <c r="BI77" s="1277"/>
      <c r="BJ77" s="1277"/>
      <c r="BK77" s="1277"/>
      <c r="BL77" s="1277"/>
      <c r="BM77" s="1277"/>
      <c r="BN77" s="1277"/>
      <c r="BO77" s="1277"/>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3.1</v>
      </c>
      <c r="CO77" s="1276"/>
      <c r="CP77" s="1276"/>
      <c r="CQ77" s="1276"/>
      <c r="CR77" s="1276"/>
      <c r="CS77" s="1276"/>
      <c r="CT77" s="1276"/>
      <c r="CU77" s="1276"/>
      <c r="CV77" s="1276">
        <v>13.7</v>
      </c>
      <c r="CW77" s="1276"/>
      <c r="CX77" s="1276"/>
      <c r="CY77" s="1276"/>
      <c r="CZ77" s="1276"/>
      <c r="DA77" s="1276"/>
      <c r="DB77" s="1276"/>
      <c r="DC77" s="1276"/>
    </row>
    <row r="78" spans="2:107" ht="13.5" x14ac:dyDescent="0.1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605</v>
      </c>
      <c r="BC79" s="1277"/>
      <c r="BD79" s="1277"/>
      <c r="BE79" s="1277"/>
      <c r="BF79" s="1277"/>
      <c r="BG79" s="1277"/>
      <c r="BH79" s="1277"/>
      <c r="BI79" s="1277"/>
      <c r="BJ79" s="1277"/>
      <c r="BK79" s="1277"/>
      <c r="BL79" s="1277"/>
      <c r="BM79" s="1277"/>
      <c r="BN79" s="1277"/>
      <c r="BO79" s="1277"/>
      <c r="BP79" s="1276">
        <v>7.9</v>
      </c>
      <c r="BQ79" s="1276"/>
      <c r="BR79" s="1276"/>
      <c r="BS79" s="1276"/>
      <c r="BT79" s="1276"/>
      <c r="BU79" s="1276"/>
      <c r="BV79" s="1276"/>
      <c r="BW79" s="1276"/>
      <c r="BX79" s="1276">
        <v>7.9</v>
      </c>
      <c r="BY79" s="1276"/>
      <c r="BZ79" s="1276"/>
      <c r="CA79" s="1276"/>
      <c r="CB79" s="1276"/>
      <c r="CC79" s="1276"/>
      <c r="CD79" s="1276"/>
      <c r="CE79" s="1276"/>
      <c r="CF79" s="1276">
        <v>7.8</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ht="13.5" x14ac:dyDescent="0.1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1269"/>
    </row>
    <row r="82" spans="2:109" ht="17.25" x14ac:dyDescent="0.1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x14ac:dyDescent="0.1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x14ac:dyDescent="0.15">
      <c r="DD84" s="1268"/>
      <c r="DE84" s="1268"/>
    </row>
    <row r="85" spans="2:109" ht="13.5" x14ac:dyDescent="0.15">
      <c r="DD85" s="1268"/>
      <c r="DE85" s="1268"/>
    </row>
    <row r="86" spans="2:109" ht="13.5" hidden="1" x14ac:dyDescent="0.15">
      <c r="DD86" s="1268"/>
      <c r="DE86" s="1268"/>
    </row>
    <row r="87" spans="2:109" ht="13.5" hidden="1" x14ac:dyDescent="0.15">
      <c r="K87" s="1271"/>
      <c r="AQ87" s="1271"/>
      <c r="BC87" s="1271"/>
      <c r="BO87" s="1271"/>
      <c r="CA87" s="1271"/>
      <c r="CM87" s="1271"/>
      <c r="CY87" s="1271"/>
      <c r="DD87" s="1268"/>
      <c r="DE87" s="1268"/>
    </row>
    <row r="88" spans="2:109" ht="13.5" hidden="1" x14ac:dyDescent="0.15">
      <c r="DD88" s="1268"/>
      <c r="DE88" s="1268"/>
    </row>
    <row r="89" spans="2:109" ht="13.5" hidden="1" x14ac:dyDescent="0.15">
      <c r="DD89" s="1268"/>
      <c r="DE89" s="1268"/>
    </row>
    <row r="90" spans="2:109" ht="13.5" hidden="1" x14ac:dyDescent="0.15">
      <c r="DD90" s="1268"/>
      <c r="DE90" s="1268"/>
    </row>
    <row r="91" spans="2:109" ht="13.5"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1268" customFormat="1" ht="13.5" hidden="1" customHeight="1" x14ac:dyDescent="0.15"/>
    <row r="98" s="1268" customFormat="1" ht="13.5" hidden="1" customHeight="1" x14ac:dyDescent="0.15"/>
    <row r="99" s="1268" customFormat="1" ht="13.5" hidden="1" customHeight="1" x14ac:dyDescent="0.15"/>
    <row r="100" s="1268" customFormat="1" ht="13.5" hidden="1" customHeight="1" x14ac:dyDescent="0.15"/>
    <row r="101" s="1268" customFormat="1" ht="13.5" hidden="1" customHeight="1" x14ac:dyDescent="0.15"/>
    <row r="102" s="1268" customFormat="1" ht="13.5" hidden="1" customHeight="1" x14ac:dyDescent="0.15"/>
    <row r="103" s="1268" customFormat="1" ht="13.5" hidden="1" customHeight="1" x14ac:dyDescent="0.15"/>
    <row r="104" s="1268" customFormat="1" ht="13.5" hidden="1" customHeight="1" x14ac:dyDescent="0.15"/>
    <row r="105" s="1268" customFormat="1" ht="13.5" hidden="1" customHeight="1" x14ac:dyDescent="0.15"/>
    <row r="106" s="1268" customFormat="1" ht="13.5" hidden="1" customHeight="1" x14ac:dyDescent="0.15"/>
    <row r="107" s="1268" customFormat="1" ht="13.5" hidden="1" customHeight="1" x14ac:dyDescent="0.15"/>
    <row r="108" s="1268" customFormat="1" ht="13.5" hidden="1" customHeight="1" x14ac:dyDescent="0.15"/>
    <row r="109" s="1268" customFormat="1" ht="13.5" hidden="1" customHeight="1" x14ac:dyDescent="0.15"/>
    <row r="110" s="1268" customFormat="1" ht="13.5" hidden="1" customHeight="1" x14ac:dyDescent="0.15"/>
    <row r="111" s="1268" customFormat="1" ht="13.5" hidden="1" customHeight="1" x14ac:dyDescent="0.15"/>
    <row r="112" s="1268" customFormat="1" ht="13.5" hidden="1" customHeight="1" x14ac:dyDescent="0.15"/>
    <row r="113" s="1268" customFormat="1" ht="13.5" hidden="1" customHeight="1" x14ac:dyDescent="0.15"/>
    <row r="114" s="1268" customFormat="1" ht="13.5" hidden="1" customHeight="1" x14ac:dyDescent="0.15"/>
    <row r="115" s="1268" customFormat="1" ht="13.5" hidden="1" customHeight="1" x14ac:dyDescent="0.15"/>
    <row r="116" s="1268" customFormat="1" ht="13.5" hidden="1" customHeight="1" x14ac:dyDescent="0.15"/>
    <row r="117" s="1268" customFormat="1" ht="13.5" hidden="1" customHeight="1" x14ac:dyDescent="0.15"/>
    <row r="118" s="1268" customFormat="1" ht="13.5" hidden="1" customHeight="1" x14ac:dyDescent="0.15"/>
    <row r="119" s="1268" customFormat="1" ht="13.5" hidden="1" customHeight="1" x14ac:dyDescent="0.15"/>
    <row r="120" s="1268" customFormat="1" ht="13.5" hidden="1" customHeight="1" x14ac:dyDescent="0.15"/>
    <row r="121" s="1268" customFormat="1" ht="13.5" hidden="1" customHeight="1" x14ac:dyDescent="0.15"/>
    <row r="122" s="1268" customFormat="1" ht="13.5" hidden="1" customHeight="1" x14ac:dyDescent="0.15"/>
    <row r="123" s="1268" customFormat="1" ht="13.5" hidden="1" customHeight="1" x14ac:dyDescent="0.15"/>
    <row r="124" s="1268" customFormat="1" ht="13.5" hidden="1" customHeight="1" x14ac:dyDescent="0.15"/>
    <row r="125" s="1268" customFormat="1" ht="13.5" hidden="1" customHeight="1" x14ac:dyDescent="0.15"/>
    <row r="126" s="1268" customFormat="1" ht="13.5" hidden="1" customHeight="1" x14ac:dyDescent="0.15"/>
    <row r="127" s="1268" customFormat="1" ht="13.5" hidden="1" customHeight="1" x14ac:dyDescent="0.15"/>
    <row r="128" s="1268" customFormat="1" ht="13.5" hidden="1" customHeight="1" x14ac:dyDescent="0.15"/>
    <row r="129" s="1268" customFormat="1" ht="13.5" hidden="1" customHeight="1" x14ac:dyDescent="0.15"/>
    <row r="130" s="1268" customFormat="1" ht="13.5" hidden="1" customHeight="1" x14ac:dyDescent="0.15"/>
    <row r="131" s="1268" customFormat="1" ht="13.5" hidden="1" customHeight="1" x14ac:dyDescent="0.15"/>
    <row r="132" s="1268" customFormat="1" ht="13.5" hidden="1" customHeight="1" x14ac:dyDescent="0.15"/>
    <row r="133" s="1268" customFormat="1" ht="13.5" hidden="1" customHeight="1" x14ac:dyDescent="0.15"/>
    <row r="134" s="1268" customFormat="1" ht="13.5" hidden="1" customHeight="1" x14ac:dyDescent="0.15"/>
    <row r="135" s="1268" customFormat="1" ht="13.5" hidden="1" customHeight="1" x14ac:dyDescent="0.15"/>
    <row r="136" s="1268" customFormat="1" ht="13.5" hidden="1" customHeight="1" x14ac:dyDescent="0.15"/>
    <row r="137" s="1268" customFormat="1" ht="13.5" hidden="1" customHeight="1" x14ac:dyDescent="0.15"/>
    <row r="138" s="1268" customFormat="1" ht="13.5" hidden="1" customHeight="1" x14ac:dyDescent="0.15"/>
    <row r="139" s="1268" customFormat="1" ht="13.5" hidden="1" customHeight="1" x14ac:dyDescent="0.15"/>
    <row r="140" s="1268" customFormat="1" ht="13.5" hidden="1" customHeight="1" x14ac:dyDescent="0.15"/>
    <row r="141" s="1268" customFormat="1" ht="13.5" hidden="1" customHeight="1" x14ac:dyDescent="0.15"/>
    <row r="142" s="1268" customFormat="1" ht="13.5" hidden="1" customHeight="1" x14ac:dyDescent="0.15"/>
    <row r="143" s="1268" customFormat="1" ht="13.5" hidden="1" customHeight="1" x14ac:dyDescent="0.15"/>
    <row r="144" s="1268" customFormat="1" ht="13.5" hidden="1" customHeight="1" x14ac:dyDescent="0.15"/>
    <row r="145" s="1268" customFormat="1" ht="13.5" hidden="1" customHeight="1" x14ac:dyDescent="0.15"/>
    <row r="146" s="1268" customFormat="1" ht="13.5" hidden="1" customHeight="1" x14ac:dyDescent="0.15"/>
    <row r="147" s="1268" customFormat="1" ht="13.5" hidden="1" customHeight="1" x14ac:dyDescent="0.15"/>
    <row r="148" s="1268" customFormat="1" ht="13.5" hidden="1" customHeight="1" x14ac:dyDescent="0.15"/>
    <row r="149" s="1268" customFormat="1" ht="13.5" hidden="1" customHeight="1" x14ac:dyDescent="0.15"/>
    <row r="150" s="1268" customFormat="1" ht="13.5" hidden="1" customHeight="1" x14ac:dyDescent="0.15"/>
    <row r="151" s="1268" customFormat="1" ht="13.5" hidden="1" customHeight="1" x14ac:dyDescent="0.15"/>
    <row r="152" s="1268" customFormat="1" ht="13.5" hidden="1" customHeight="1" x14ac:dyDescent="0.15"/>
    <row r="153" s="1268" customFormat="1" ht="13.5" hidden="1" customHeight="1" x14ac:dyDescent="0.15"/>
    <row r="154" s="1268" customFormat="1" ht="13.5" hidden="1" customHeight="1" x14ac:dyDescent="0.15"/>
    <row r="155" s="1268" customFormat="1" ht="13.5" hidden="1" customHeight="1" x14ac:dyDescent="0.15"/>
    <row r="156" s="1268" customFormat="1" ht="13.5" hidden="1" customHeight="1" x14ac:dyDescent="0.15"/>
    <row r="157" s="1268" customFormat="1" ht="13.5" hidden="1" customHeight="1" x14ac:dyDescent="0.15"/>
    <row r="158" s="1268" customFormat="1" ht="13.5" hidden="1" customHeight="1" x14ac:dyDescent="0.15"/>
    <row r="159" s="1268" customFormat="1" ht="13.5" hidden="1" customHeight="1" x14ac:dyDescent="0.15"/>
    <row r="160" s="1268" customFormat="1" ht="13.5" hidden="1" customHeight="1" x14ac:dyDescent="0.15"/>
  </sheetData>
  <sheetProtection algorithmName="SHA-512" hashValue="Oj4b/gq7BtUa21VQyDsoJN88OI5gxNHl5sdlcIBDbFSxb1fSJaKq7vasThaVJOBkXb1Wc5flkNta+/oGsyTj/A==" saltValue="BTMBSHKvVaPR3y6Eqvj94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507</v>
      </c>
    </row>
  </sheetData>
  <sheetProtection algorithmName="SHA-512" hashValue="OSPeCHHen+YEDkewJDX2Reiy/6tV8mTIxATaRJ/PyqvSfSqqNL/++jWFJCi4I8jKnl+smqY9Xs0alue1YvzuhA==" saltValue="X5CziIXaG30g9yTLMLfB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507</v>
      </c>
    </row>
  </sheetData>
  <sheetProtection algorithmName="SHA-512" hashValue="kCjnVz8eoqhKjyLG3aejkfbFY+vZmd4qPNday89pqkLYI69T8GZFDHu0Rt/CJgHdgNTnRu8f2juigWOARagJcw==" saltValue="iNTc0tN8bydGd/yqYDxKs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557</v>
      </c>
      <c r="G2" s="152"/>
      <c r="H2" s="153"/>
    </row>
    <row r="3" spans="1:8" x14ac:dyDescent="0.15">
      <c r="A3" s="149" t="s">
        <v>550</v>
      </c>
      <c r="B3" s="154"/>
      <c r="C3" s="155"/>
      <c r="D3" s="156">
        <v>36789</v>
      </c>
      <c r="E3" s="157"/>
      <c r="F3" s="158">
        <v>79466</v>
      </c>
      <c r="G3" s="159"/>
      <c r="H3" s="160"/>
    </row>
    <row r="4" spans="1:8" x14ac:dyDescent="0.15">
      <c r="A4" s="161"/>
      <c r="B4" s="162"/>
      <c r="C4" s="163"/>
      <c r="D4" s="164">
        <v>14329</v>
      </c>
      <c r="E4" s="165"/>
      <c r="F4" s="166">
        <v>44645</v>
      </c>
      <c r="G4" s="167"/>
      <c r="H4" s="168"/>
    </row>
    <row r="5" spans="1:8" x14ac:dyDescent="0.15">
      <c r="A5" s="149" t="s">
        <v>552</v>
      </c>
      <c r="B5" s="154"/>
      <c r="C5" s="155"/>
      <c r="D5" s="156">
        <v>35480</v>
      </c>
      <c r="E5" s="157"/>
      <c r="F5" s="158">
        <v>90072</v>
      </c>
      <c r="G5" s="159"/>
      <c r="H5" s="160"/>
    </row>
    <row r="6" spans="1:8" x14ac:dyDescent="0.15">
      <c r="A6" s="161"/>
      <c r="B6" s="162"/>
      <c r="C6" s="163"/>
      <c r="D6" s="164">
        <v>21774</v>
      </c>
      <c r="E6" s="165"/>
      <c r="F6" s="166">
        <v>46083</v>
      </c>
      <c r="G6" s="167"/>
      <c r="H6" s="168"/>
    </row>
    <row r="7" spans="1:8" x14ac:dyDescent="0.15">
      <c r="A7" s="149" t="s">
        <v>553</v>
      </c>
      <c r="B7" s="154"/>
      <c r="C7" s="155"/>
      <c r="D7" s="156">
        <v>33789</v>
      </c>
      <c r="E7" s="157"/>
      <c r="F7" s="158">
        <v>88328</v>
      </c>
      <c r="G7" s="159"/>
      <c r="H7" s="160"/>
    </row>
    <row r="8" spans="1:8" x14ac:dyDescent="0.15">
      <c r="A8" s="161"/>
      <c r="B8" s="162"/>
      <c r="C8" s="163"/>
      <c r="D8" s="164">
        <v>29239</v>
      </c>
      <c r="E8" s="165"/>
      <c r="F8" s="166">
        <v>49013</v>
      </c>
      <c r="G8" s="167"/>
      <c r="H8" s="168"/>
    </row>
    <row r="9" spans="1:8" x14ac:dyDescent="0.15">
      <c r="A9" s="149" t="s">
        <v>554</v>
      </c>
      <c r="B9" s="154"/>
      <c r="C9" s="155"/>
      <c r="D9" s="156">
        <v>49118</v>
      </c>
      <c r="E9" s="157"/>
      <c r="F9" s="158">
        <v>103390</v>
      </c>
      <c r="G9" s="159"/>
      <c r="H9" s="160"/>
    </row>
    <row r="10" spans="1:8" x14ac:dyDescent="0.15">
      <c r="A10" s="161"/>
      <c r="B10" s="162"/>
      <c r="C10" s="163"/>
      <c r="D10" s="164">
        <v>43714</v>
      </c>
      <c r="E10" s="165"/>
      <c r="F10" s="166">
        <v>51269</v>
      </c>
      <c r="G10" s="167"/>
      <c r="H10" s="168"/>
    </row>
    <row r="11" spans="1:8" x14ac:dyDescent="0.15">
      <c r="A11" s="149" t="s">
        <v>555</v>
      </c>
      <c r="B11" s="154"/>
      <c r="C11" s="155"/>
      <c r="D11" s="156">
        <v>53375</v>
      </c>
      <c r="E11" s="157"/>
      <c r="F11" s="158">
        <v>117234</v>
      </c>
      <c r="G11" s="159"/>
      <c r="H11" s="160"/>
    </row>
    <row r="12" spans="1:8" x14ac:dyDescent="0.15">
      <c r="A12" s="161"/>
      <c r="B12" s="162"/>
      <c r="C12" s="169"/>
      <c r="D12" s="164">
        <v>38435</v>
      </c>
      <c r="E12" s="165"/>
      <c r="F12" s="166">
        <v>59796</v>
      </c>
      <c r="G12" s="167"/>
      <c r="H12" s="168"/>
    </row>
    <row r="13" spans="1:8" x14ac:dyDescent="0.15">
      <c r="A13" s="149"/>
      <c r="B13" s="154"/>
      <c r="C13" s="170"/>
      <c r="D13" s="171">
        <v>41710</v>
      </c>
      <c r="E13" s="172"/>
      <c r="F13" s="173">
        <v>95698</v>
      </c>
      <c r="G13" s="174"/>
      <c r="H13" s="160"/>
    </row>
    <row r="14" spans="1:8" x14ac:dyDescent="0.15">
      <c r="A14" s="161"/>
      <c r="B14" s="162"/>
      <c r="C14" s="163"/>
      <c r="D14" s="164">
        <v>29498</v>
      </c>
      <c r="E14" s="165"/>
      <c r="F14" s="166">
        <v>50161</v>
      </c>
      <c r="G14" s="167"/>
      <c r="H14" s="168"/>
    </row>
    <row r="17" spans="1:11" x14ac:dyDescent="0.15">
      <c r="A17" s="145" t="s">
        <v>53</v>
      </c>
    </row>
    <row r="18" spans="1:11" x14ac:dyDescent="0.15">
      <c r="A18" s="175"/>
      <c r="B18" s="175" t="str">
        <f>実質収支比率等に係る経年分析!F$46</f>
        <v>H28</v>
      </c>
      <c r="C18" s="175" t="str">
        <f>実質収支比率等に係る経年分析!G$46</f>
        <v>H29</v>
      </c>
      <c r="D18" s="175" t="str">
        <f>実質収支比率等に係る経年分析!H$46</f>
        <v>H30</v>
      </c>
      <c r="E18" s="175" t="str">
        <f>実質収支比率等に係る経年分析!I$46</f>
        <v>R01</v>
      </c>
      <c r="F18" s="175" t="str">
        <f>実質収支比率等に係る経年分析!J$46</f>
        <v>R02</v>
      </c>
    </row>
    <row r="19" spans="1:11" x14ac:dyDescent="0.15">
      <c r="A19" s="175" t="s">
        <v>54</v>
      </c>
      <c r="B19" s="175">
        <f>ROUND(VALUE(SUBSTITUTE(実質収支比率等に係る経年分析!F$48,"▲","-")),2)</f>
        <v>7.48</v>
      </c>
      <c r="C19" s="175">
        <f>ROUND(VALUE(SUBSTITUTE(実質収支比率等に係る経年分析!G$48,"▲","-")),2)</f>
        <v>7.66</v>
      </c>
      <c r="D19" s="175">
        <f>ROUND(VALUE(SUBSTITUTE(実質収支比率等に係る経年分析!H$48,"▲","-")),2)</f>
        <v>8.0299999999999994</v>
      </c>
      <c r="E19" s="175">
        <f>ROUND(VALUE(SUBSTITUTE(実質収支比率等に係る経年分析!I$48,"▲","-")),2)</f>
        <v>8.33</v>
      </c>
      <c r="F19" s="175">
        <f>ROUND(VALUE(SUBSTITUTE(実質収支比率等に係る経年分析!J$48,"▲","-")),2)</f>
        <v>9.85</v>
      </c>
    </row>
    <row r="20" spans="1:11" x14ac:dyDescent="0.15">
      <c r="A20" s="175" t="s">
        <v>55</v>
      </c>
      <c r="B20" s="175">
        <f>ROUND(VALUE(SUBSTITUTE(実質収支比率等に係る経年分析!F$47,"▲","-")),2)</f>
        <v>42.18</v>
      </c>
      <c r="C20" s="175">
        <f>ROUND(VALUE(SUBSTITUTE(実質収支比率等に係る経年分析!G$47,"▲","-")),2)</f>
        <v>35.450000000000003</v>
      </c>
      <c r="D20" s="175">
        <f>ROUND(VALUE(SUBSTITUTE(実質収支比率等に係る経年分析!H$47,"▲","-")),2)</f>
        <v>34.5</v>
      </c>
      <c r="E20" s="175">
        <f>ROUND(VALUE(SUBSTITUTE(実質収支比率等に係る経年分析!I$47,"▲","-")),2)</f>
        <v>29.44</v>
      </c>
      <c r="F20" s="175">
        <f>ROUND(VALUE(SUBSTITUTE(実質収支比率等に係る経年分析!J$47,"▲","-")),2)</f>
        <v>27.63</v>
      </c>
    </row>
    <row r="21" spans="1:11" x14ac:dyDescent="0.15">
      <c r="A21" s="175" t="s">
        <v>56</v>
      </c>
      <c r="B21" s="175">
        <f>IF(ISNUMBER(VALUE(SUBSTITUTE(実質収支比率等に係る経年分析!F$49,"▲","-"))),ROUND(VALUE(SUBSTITUTE(実質収支比率等に係る経年分析!F$49,"▲","-")),2),NA())</f>
        <v>2.42</v>
      </c>
      <c r="C21" s="175">
        <f>IF(ISNUMBER(VALUE(SUBSTITUTE(実質収支比率等に係る経年分析!G$49,"▲","-"))),ROUND(VALUE(SUBSTITUTE(実質収支比率等に係る経年分析!G$49,"▲","-")),2),NA())</f>
        <v>-6.55</v>
      </c>
      <c r="D21" s="175">
        <f>IF(ISNUMBER(VALUE(SUBSTITUTE(実質収支比率等に係る経年分析!H$49,"▲","-"))),ROUND(VALUE(SUBSTITUTE(実質収支比率等に係る経年分析!H$49,"▲","-")),2),NA())</f>
        <v>-0.64</v>
      </c>
      <c r="E21" s="175">
        <f>IF(ISNUMBER(VALUE(SUBSTITUTE(実質収支比率等に係る経年分析!I$49,"▲","-"))),ROUND(VALUE(SUBSTITUTE(実質収支比率等に係る経年分析!I$49,"▲","-")),2),NA())</f>
        <v>-4.41</v>
      </c>
      <c r="F21" s="175">
        <f>IF(ISNUMBER(VALUE(SUBSTITUTE(実質収支比率等に係る経年分析!J$49,"▲","-"))),ROUND(VALUE(SUBSTITUTE(実質収支比率等に係る経年分析!J$49,"▲","-")),2),NA())</f>
        <v>1.29</v>
      </c>
    </row>
    <row r="24" spans="1:11" x14ac:dyDescent="0.15">
      <c r="A24" s="145" t="s">
        <v>57</v>
      </c>
    </row>
    <row r="25" spans="1:11" x14ac:dyDescent="0.15">
      <c r="A25" s="176"/>
      <c r="B25" s="176" t="str">
        <f>連結実質赤字比率に係る赤字・黒字の構成分析!F$33</f>
        <v>H28</v>
      </c>
      <c r="C25" s="176"/>
      <c r="D25" s="176" t="str">
        <f>連結実質赤字比率に係る赤字・黒字の構成分析!G$33</f>
        <v>H29</v>
      </c>
      <c r="E25" s="176"/>
      <c r="F25" s="176" t="str">
        <f>連結実質赤字比率に係る赤字・黒字の構成分析!H$33</f>
        <v>H30</v>
      </c>
      <c r="G25" s="176"/>
      <c r="H25" s="176" t="str">
        <f>連結実質赤字比率に係る赤字・黒字の構成分析!I$33</f>
        <v>R01</v>
      </c>
      <c r="I25" s="176"/>
      <c r="J25" s="176" t="str">
        <f>連結実質赤字比率に係る赤字・黒字の構成分析!J$33</f>
        <v>R02</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#VALUE!</v>
      </c>
      <c r="C27" s="176" t="e">
        <f>IF(ROUND(VALUE(SUBSTITUTE(連結実質赤字比率に係る赤字・黒字の構成分析!F$43,"▲", "-")), 2) &gt;= 0, ABS(ROUND(VALUE(SUBSTITUTE(連結実質赤字比率に係る赤字・黒字の構成分析!F$43,"▲", "-")), 2)), NA())</f>
        <v>#VALUE!</v>
      </c>
      <c r="D27" s="176" t="e">
        <f>IF(ROUND(VALUE(SUBSTITUTE(連結実質赤字比率に係る赤字・黒字の構成分析!G$43,"▲", "-")), 2) &lt; 0, ABS(ROUND(VALUE(SUBSTITUTE(連結実質赤字比率に係る赤字・黒字の構成分析!G$43,"▲", "-")), 2)), NA())</f>
        <v>#VALUE!</v>
      </c>
      <c r="E27" s="176" t="e">
        <f>IF(ROUND(VALUE(SUBSTITUTE(連結実質赤字比率に係る赤字・黒字の構成分析!G$43,"▲", "-")), 2) &gt;= 0, ABS(ROUND(VALUE(SUBSTITUTE(連結実質赤字比率に係る赤字・黒字の構成分析!G$43,"▲", "-")), 2)), NA())</f>
        <v>#VALUE!</v>
      </c>
      <c r="F27" s="176" t="e">
        <f>IF(ROUND(VALUE(SUBSTITUTE(連結実質赤字比率に係る赤字・黒字の構成分析!H$43,"▲", "-")), 2) &lt; 0, ABS(ROUND(VALUE(SUBSTITUTE(連結実質赤字比率に係る赤字・黒字の構成分析!H$43,"▲", "-")), 2)), NA())</f>
        <v>#VALUE!</v>
      </c>
      <c r="G27" s="176" t="e">
        <f>IF(ROUND(VALUE(SUBSTITUTE(連結実質赤字比率に係る赤字・黒字の構成分析!H$43,"▲", "-")), 2) &gt;= 0, ABS(ROUND(VALUE(SUBSTITUTE(連結実質赤字比率に係る赤字・黒字の構成分析!H$43,"▲", "-")), 2)), NA())</f>
        <v>#VALUE!</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e">
        <f>IF(連結実質赤字比率に係る赤字・黒字の構成分析!C$41="",NA(),連結実質赤字比率に係る赤字・黒字の構成分析!C$41)</f>
        <v>#N/A</v>
      </c>
      <c r="B29" s="176" t="e">
        <f>IF(ROUND(VALUE(SUBSTITUTE(連結実質赤字比率に係る赤字・黒字の構成分析!F$41,"▲", "-")), 2) &lt; 0, ABS(ROUND(VALUE(SUBSTITUTE(連結実質赤字比率に係る赤字・黒字の構成分析!F$41,"▲", "-")), 2)), NA())</f>
        <v>#VALUE!</v>
      </c>
      <c r="C29" s="176" t="e">
        <f>IF(ROUND(VALUE(SUBSTITUTE(連結実質赤字比率に係る赤字・黒字の構成分析!F$41,"▲", "-")), 2) &gt;= 0, ABS(ROUND(VALUE(SUBSTITUTE(連結実質赤字比率に係る赤字・黒字の構成分析!F$41,"▲", "-")), 2)), NA())</f>
        <v>#VALUE!</v>
      </c>
      <c r="D29" s="176" t="e">
        <f>IF(ROUND(VALUE(SUBSTITUTE(連結実質赤字比率に係る赤字・黒字の構成分析!G$41,"▲", "-")), 2) &lt; 0, ABS(ROUND(VALUE(SUBSTITUTE(連結実質赤字比率に係る赤字・黒字の構成分析!G$41,"▲", "-")), 2)), NA())</f>
        <v>#VALUE!</v>
      </c>
      <c r="E29" s="176" t="e">
        <f>IF(ROUND(VALUE(SUBSTITUTE(連結実質赤字比率に係る赤字・黒字の構成分析!G$41,"▲", "-")), 2) &gt;= 0, ABS(ROUND(VALUE(SUBSTITUTE(連結実質赤字比率に係る赤字・黒字の構成分析!G$41,"▲", "-")), 2)), NA())</f>
        <v>#VALUE!</v>
      </c>
      <c r="F29" s="176" t="e">
        <f>IF(ROUND(VALUE(SUBSTITUTE(連結実質赤字比率に係る赤字・黒字の構成分析!H$41,"▲", "-")), 2) &lt; 0, ABS(ROUND(VALUE(SUBSTITUTE(連結実質赤字比率に係る赤字・黒字の構成分析!H$41,"▲", "-")), 2)), NA())</f>
        <v>#VALUE!</v>
      </c>
      <c r="G29" s="176" t="e">
        <f>IF(ROUND(VALUE(SUBSTITUTE(連結実質赤字比率に係る赤字・黒字の構成分析!H$41,"▲", "-")), 2) &gt;= 0, ABS(ROUND(VALUE(SUBSTITUTE(連結実質赤字比率に係る赤字・黒字の構成分析!H$41,"▲", "-")), 2)), NA())</f>
        <v>#VALUE!</v>
      </c>
      <c r="H29" s="176" t="e">
        <f>IF(ROUND(VALUE(SUBSTITUTE(連結実質赤字比率に係る赤字・黒字の構成分析!I$41,"▲", "-")), 2) &lt; 0, ABS(ROUND(VALUE(SUBSTITUTE(連結実質赤字比率に係る赤字・黒字の構成分析!I$41,"▲", "-")), 2)), NA())</f>
        <v>#VALUE!</v>
      </c>
      <c r="I29" s="176" t="e">
        <f>IF(ROUND(VALUE(SUBSTITUTE(連結実質赤字比率に係る赤字・黒字の構成分析!I$41,"▲", "-")), 2) &gt;= 0, ABS(ROUND(VALUE(SUBSTITUTE(連結実質赤字比率に係る赤字・黒字の構成分析!I$41,"▲", "-")), 2)), NA())</f>
        <v>#VALUE!</v>
      </c>
      <c r="J29" s="176" t="e">
        <f>IF(ROUND(VALUE(SUBSTITUTE(連結実質赤字比率に係る赤字・黒字の構成分析!J$41,"▲", "-")), 2) &lt; 0, ABS(ROUND(VALUE(SUBSTITUTE(連結実質赤字比率に係る赤字・黒字の構成分析!J$41,"▲", "-")), 2)), NA())</f>
        <v>#VALUE!</v>
      </c>
      <c r="K29" s="176" t="e">
        <f>IF(ROUND(VALUE(SUBSTITUTE(連結実質赤字比率に係る赤字・黒字の構成分析!J$41,"▲", "-")), 2) &gt;= 0, ABS(ROUND(VALUE(SUBSTITUTE(連結実質赤字比率に係る赤字・黒字の構成分析!J$41,"▲", "-")), 2)), NA())</f>
        <v>#VALUE!</v>
      </c>
    </row>
    <row r="30" spans="1:11" x14ac:dyDescent="0.15">
      <c r="A30" s="176" t="e">
        <f>IF(連結実質赤字比率に係る赤字・黒字の構成分析!C$40="",NA(),連結実質赤字比率に係る赤字・黒字の構成分析!C$40)</f>
        <v>#N/A</v>
      </c>
      <c r="B30" s="176" t="e">
        <f>IF(ROUND(VALUE(SUBSTITUTE(連結実質赤字比率に係る赤字・黒字の構成分析!F$40,"▲", "-")), 2) &lt; 0, ABS(ROUND(VALUE(SUBSTITUTE(連結実質赤字比率に係る赤字・黒字の構成分析!F$40,"▲", "-")), 2)), NA())</f>
        <v>#VALUE!</v>
      </c>
      <c r="C30" s="176" t="e">
        <f>IF(ROUND(VALUE(SUBSTITUTE(連結実質赤字比率に係る赤字・黒字の構成分析!F$40,"▲", "-")), 2) &gt;= 0, ABS(ROUND(VALUE(SUBSTITUTE(連結実質赤字比率に係る赤字・黒字の構成分析!F$40,"▲", "-")), 2)), NA())</f>
        <v>#VALUE!</v>
      </c>
      <c r="D30" s="176" t="e">
        <f>IF(ROUND(VALUE(SUBSTITUTE(連結実質赤字比率に係る赤字・黒字の構成分析!G$40,"▲", "-")), 2) &lt; 0, ABS(ROUND(VALUE(SUBSTITUTE(連結実質赤字比率に係る赤字・黒字の構成分析!G$40,"▲", "-")), 2)), NA())</f>
        <v>#VALUE!</v>
      </c>
      <c r="E30" s="176" t="e">
        <f>IF(ROUND(VALUE(SUBSTITUTE(連結実質赤字比率に係る赤字・黒字の構成分析!G$40,"▲", "-")), 2) &gt;= 0, ABS(ROUND(VALUE(SUBSTITUTE(連結実質赤字比率に係る赤字・黒字の構成分析!G$40,"▲", "-")), 2)), NA())</f>
        <v>#VALUE!</v>
      </c>
      <c r="F30" s="176" t="e">
        <f>IF(ROUND(VALUE(SUBSTITUTE(連結実質赤字比率に係る赤字・黒字の構成分析!H$40,"▲", "-")), 2) &lt; 0, ABS(ROUND(VALUE(SUBSTITUTE(連結実質赤字比率に係る赤字・黒字の構成分析!H$40,"▲", "-")), 2)), NA())</f>
        <v>#VALUE!</v>
      </c>
      <c r="G30" s="176" t="e">
        <f>IF(ROUND(VALUE(SUBSTITUTE(連結実質赤字比率に係る赤字・黒字の構成分析!H$40,"▲", "-")), 2) &gt;= 0, ABS(ROUND(VALUE(SUBSTITUTE(連結実質赤字比率に係る赤字・黒字の構成分析!H$40,"▲", "-")), 2)), NA())</f>
        <v>#VALUE!</v>
      </c>
      <c r="H30" s="176" t="e">
        <f>IF(ROUND(VALUE(SUBSTITUTE(連結実質赤字比率に係る赤字・黒字の構成分析!I$40,"▲", "-")), 2) &lt; 0, ABS(ROUND(VALUE(SUBSTITUTE(連結実質赤字比率に係る赤字・黒字の構成分析!I$40,"▲", "-")), 2)), NA())</f>
        <v>#VALUE!</v>
      </c>
      <c r="I30" s="176" t="e">
        <f>IF(ROUND(VALUE(SUBSTITUTE(連結実質赤字比率に係る赤字・黒字の構成分析!I$40,"▲", "-")), 2) &gt;= 0, ABS(ROUND(VALUE(SUBSTITUTE(連結実質赤字比率に係る赤字・黒字の構成分析!I$40,"▲", "-")), 2)), NA())</f>
        <v>#VALUE!</v>
      </c>
      <c r="J30" s="176" t="e">
        <f>IF(ROUND(VALUE(SUBSTITUTE(連結実質赤字比率に係る赤字・黒字の構成分析!J$40,"▲", "-")), 2) &lt; 0, ABS(ROUND(VALUE(SUBSTITUTE(連結実質赤字比率に係る赤字・黒字の構成分析!J$40,"▲", "-")), 2)), NA())</f>
        <v>#VALUE!</v>
      </c>
      <c r="K30" s="176" t="e">
        <f>IF(ROUND(VALUE(SUBSTITUTE(連結実質赤字比率に係る赤字・黒字の構成分析!J$40,"▲", "-")), 2) &gt;= 0, ABS(ROUND(VALUE(SUBSTITUTE(連結実質赤字比率に係る赤字・黒字の構成分析!J$40,"▲", "-")), 2)), NA())</f>
        <v>#VALUE!</v>
      </c>
    </row>
    <row r="31" spans="1:11" x14ac:dyDescent="0.15">
      <c r="A31" s="176" t="e">
        <f>IF(連結実質赤字比率に係る赤字・黒字の構成分析!C$39="",NA(),連結実質赤字比率に係る赤字・黒字の構成分析!C$39)</f>
        <v>#N/A</v>
      </c>
      <c r="B31" s="176" t="e">
        <f>IF(ROUND(VALUE(SUBSTITUTE(連結実質赤字比率に係る赤字・黒字の構成分析!F$39,"▲", "-")), 2) &lt; 0, ABS(ROUND(VALUE(SUBSTITUTE(連結実質赤字比率に係る赤字・黒字の構成分析!F$39,"▲", "-")), 2)), NA())</f>
        <v>#VALUE!</v>
      </c>
      <c r="C31" s="176" t="e">
        <f>IF(ROUND(VALUE(SUBSTITUTE(連結実質赤字比率に係る赤字・黒字の構成分析!F$39,"▲", "-")), 2) &gt;= 0, ABS(ROUND(VALUE(SUBSTITUTE(連結実質赤字比率に係る赤字・黒字の構成分析!F$39,"▲", "-")), 2)), NA())</f>
        <v>#VALUE!</v>
      </c>
      <c r="D31" s="176" t="e">
        <f>IF(ROUND(VALUE(SUBSTITUTE(連結実質赤字比率に係る赤字・黒字の構成分析!G$39,"▲", "-")), 2) &lt; 0, ABS(ROUND(VALUE(SUBSTITUTE(連結実質赤字比率に係る赤字・黒字の構成分析!G$39,"▲", "-")), 2)), NA())</f>
        <v>#VALUE!</v>
      </c>
      <c r="E31" s="176" t="e">
        <f>IF(ROUND(VALUE(SUBSTITUTE(連結実質赤字比率に係る赤字・黒字の構成分析!G$39,"▲", "-")), 2) &gt;= 0, ABS(ROUND(VALUE(SUBSTITUTE(連結実質赤字比率に係る赤字・黒字の構成分析!G$39,"▲", "-")), 2)), NA())</f>
        <v>#VALUE!</v>
      </c>
      <c r="F31" s="176" t="e">
        <f>IF(ROUND(VALUE(SUBSTITUTE(連結実質赤字比率に係る赤字・黒字の構成分析!H$39,"▲", "-")), 2) &lt; 0, ABS(ROUND(VALUE(SUBSTITUTE(連結実質赤字比率に係る赤字・黒字の構成分析!H$39,"▲", "-")), 2)), NA())</f>
        <v>#VALUE!</v>
      </c>
      <c r="G31" s="176" t="e">
        <f>IF(ROUND(VALUE(SUBSTITUTE(連結実質赤字比率に係る赤字・黒字の構成分析!H$39,"▲", "-")), 2) &gt;= 0, ABS(ROUND(VALUE(SUBSTITUTE(連結実質赤字比率に係る赤字・黒字の構成分析!H$39,"▲", "-")), 2)), NA())</f>
        <v>#VALUE!</v>
      </c>
      <c r="H31" s="176" t="e">
        <f>IF(ROUND(VALUE(SUBSTITUTE(連結実質赤字比率に係る赤字・黒字の構成分析!I$39,"▲", "-")), 2) &lt; 0, ABS(ROUND(VALUE(SUBSTITUTE(連結実質赤字比率に係る赤字・黒字の構成分析!I$39,"▲", "-")), 2)), NA())</f>
        <v>#VALUE!</v>
      </c>
      <c r="I31" s="176" t="e">
        <f>IF(ROUND(VALUE(SUBSTITUTE(連結実質赤字比率に係る赤字・黒字の構成分析!I$39,"▲", "-")), 2) &gt;= 0, ABS(ROUND(VALUE(SUBSTITUTE(連結実質赤字比率に係る赤字・黒字の構成分析!I$39,"▲", "-")), 2)), NA())</f>
        <v>#VALUE!</v>
      </c>
      <c r="J31" s="176" t="e">
        <f>IF(ROUND(VALUE(SUBSTITUTE(連結実質赤字比率に係る赤字・黒字の構成分析!J$39,"▲", "-")), 2) &lt; 0, ABS(ROUND(VALUE(SUBSTITUTE(連結実質赤字比率に係る赤字・黒字の構成分析!J$39,"▲", "-")), 2)), NA())</f>
        <v>#VALUE!</v>
      </c>
      <c r="K31" s="176" t="e">
        <f>IF(ROUND(VALUE(SUBSTITUTE(連結実質赤字比率に係る赤字・黒字の構成分析!J$39,"▲", "-")), 2) &gt;= 0, ABS(ROUND(VALUE(SUBSTITUTE(連結実質赤字比率に係る赤字・黒字の構成分析!J$39,"▲", "-")), 2)), NA())</f>
        <v>#VALUE!</v>
      </c>
    </row>
    <row r="32" spans="1:11" x14ac:dyDescent="0.15">
      <c r="A32" s="176" t="str">
        <f>IF(連結実質赤字比率に係る赤字・黒字の構成分析!C$38="",NA(),連結実質赤字比率に係る赤字・黒字の構成分析!C$38)</f>
        <v>後期高齢者医療特別会計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v>
      </c>
    </row>
    <row r="33" spans="1:16" x14ac:dyDescent="0.15">
      <c r="A33" s="176" t="str">
        <f>IF(連結実質赤字比率に係る赤字・黒字の構成分析!C$37="",NA(),連結実質赤字比率に係る赤字・黒字の構成分析!C$37)</f>
        <v>農業集落排水事業特別会計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0.06</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0.17</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0.11</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0.14000000000000001</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0.23</v>
      </c>
    </row>
    <row r="34" spans="1:16" x14ac:dyDescent="0.15">
      <c r="A34" s="176" t="str">
        <f>IF(連結実質赤字比率に係る赤字・黒字の構成分析!C$36="",NA(),連結実質赤字比率に係る赤字・黒字の構成分析!C$36)</f>
        <v>介護保険特別会計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0.48</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0.72</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1.04</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1.29</v>
      </c>
    </row>
    <row r="35" spans="1:16" x14ac:dyDescent="0.15">
      <c r="A35" s="176" t="str">
        <f>IF(連結実質赤字比率に係る赤字・黒字の構成分析!C$35="",NA(),連結実質赤字比率に係る赤字・黒字の構成分析!C$35)</f>
        <v>国民健康保険事業特別会計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1.9</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3.13</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1.62</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1.9</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2.69</v>
      </c>
    </row>
    <row r="36" spans="1:16" x14ac:dyDescent="0.15">
      <c r="A36" s="176" t="str">
        <f>IF(連結実質赤字比率に係る赤字・黒字の構成分析!C$34="",NA(),連結実質赤字比率に係る赤字・黒字の構成分析!C$34)</f>
        <v>一般会計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7.47</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7.65</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8.0299999999999994</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8.33</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9.84</v>
      </c>
    </row>
    <row r="39" spans="1:16" x14ac:dyDescent="0.15">
      <c r="A39" s="145" t="s">
        <v>60</v>
      </c>
    </row>
    <row r="40" spans="1:16" x14ac:dyDescent="0.15">
      <c r="A40" s="177"/>
      <c r="B40" s="177" t="str">
        <f>'実質公債費比率（分子）の構造'!K$44</f>
        <v>H28</v>
      </c>
      <c r="C40" s="177"/>
      <c r="D40" s="177"/>
      <c r="E40" s="177" t="str">
        <f>'実質公債費比率（分子）の構造'!L$44</f>
        <v>H29</v>
      </c>
      <c r="F40" s="177"/>
      <c r="G40" s="177"/>
      <c r="H40" s="177" t="str">
        <f>'実質公債費比率（分子）の構造'!M$44</f>
        <v>H30</v>
      </c>
      <c r="I40" s="177"/>
      <c r="J40" s="177"/>
      <c r="K40" s="177" t="str">
        <f>'実質公債費比率（分子）の構造'!N$44</f>
        <v>R01</v>
      </c>
      <c r="L40" s="177"/>
      <c r="M40" s="177"/>
      <c r="N40" s="177" t="str">
        <f>'実質公債費比率（分子）の構造'!O$44</f>
        <v>R02</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302</v>
      </c>
      <c r="E42" s="177"/>
      <c r="F42" s="177"/>
      <c r="G42" s="177">
        <f>'実質公債費比率（分子）の構造'!L$52</f>
        <v>307</v>
      </c>
      <c r="H42" s="177"/>
      <c r="I42" s="177"/>
      <c r="J42" s="177">
        <f>'実質公債費比率（分子）の構造'!M$52</f>
        <v>300</v>
      </c>
      <c r="K42" s="177"/>
      <c r="L42" s="177"/>
      <c r="M42" s="177">
        <f>'実質公債費比率（分子）の構造'!N$52</f>
        <v>293</v>
      </c>
      <c r="N42" s="177"/>
      <c r="O42" s="177"/>
      <c r="P42" s="177">
        <f>'実質公債費比率（分子）の構造'!O$52</f>
        <v>278</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14</v>
      </c>
      <c r="C44" s="177"/>
      <c r="D44" s="177"/>
      <c r="E44" s="177">
        <f>'実質公債費比率（分子）の構造'!L$50</f>
        <v>18</v>
      </c>
      <c r="F44" s="177"/>
      <c r="G44" s="177"/>
      <c r="H44" s="177">
        <f>'実質公債費比率（分子）の構造'!M$50</f>
        <v>24</v>
      </c>
      <c r="I44" s="177"/>
      <c r="J44" s="177"/>
      <c r="K44" s="177">
        <f>'実質公債費比率（分子）の構造'!N$50</f>
        <v>43</v>
      </c>
      <c r="L44" s="177"/>
      <c r="M44" s="177"/>
      <c r="N44" s="177">
        <f>'実質公債費比率（分子）の構造'!O$50</f>
        <v>59</v>
      </c>
      <c r="O44" s="177"/>
      <c r="P44" s="177"/>
    </row>
    <row r="45" spans="1:16" x14ac:dyDescent="0.15">
      <c r="A45" s="177" t="s">
        <v>66</v>
      </c>
      <c r="B45" s="177">
        <f>'実質公債費比率（分子）の構造'!K$49</f>
        <v>51</v>
      </c>
      <c r="C45" s="177"/>
      <c r="D45" s="177"/>
      <c r="E45" s="177">
        <f>'実質公債費比率（分子）の構造'!L$49</f>
        <v>51</v>
      </c>
      <c r="F45" s="177"/>
      <c r="G45" s="177"/>
      <c r="H45" s="177">
        <f>'実質公債費比率（分子）の構造'!M$49</f>
        <v>51</v>
      </c>
      <c r="I45" s="177"/>
      <c r="J45" s="177"/>
      <c r="K45" s="177">
        <f>'実質公債費比率（分子）の構造'!N$49</f>
        <v>52</v>
      </c>
      <c r="L45" s="177"/>
      <c r="M45" s="177"/>
      <c r="N45" s="177">
        <f>'実質公債費比率（分子）の構造'!O$49</f>
        <v>43</v>
      </c>
      <c r="O45" s="177"/>
      <c r="P45" s="177"/>
    </row>
    <row r="46" spans="1:16" x14ac:dyDescent="0.15">
      <c r="A46" s="177" t="s">
        <v>67</v>
      </c>
      <c r="B46" s="177">
        <f>'実質公債費比率（分子）の構造'!K$48</f>
        <v>33</v>
      </c>
      <c r="C46" s="177"/>
      <c r="D46" s="177"/>
      <c r="E46" s="177">
        <f>'実質公債費比率（分子）の構造'!L$48</f>
        <v>37</v>
      </c>
      <c r="F46" s="177"/>
      <c r="G46" s="177"/>
      <c r="H46" s="177">
        <f>'実質公債費比率（分子）の構造'!M$48</f>
        <v>28</v>
      </c>
      <c r="I46" s="177"/>
      <c r="J46" s="177"/>
      <c r="K46" s="177">
        <f>'実質公債費比率（分子）の構造'!N$48</f>
        <v>25</v>
      </c>
      <c r="L46" s="177"/>
      <c r="M46" s="177"/>
      <c r="N46" s="177">
        <f>'実質公債費比率（分子）の構造'!O$48</f>
        <v>20</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371</v>
      </c>
      <c r="C49" s="177"/>
      <c r="D49" s="177"/>
      <c r="E49" s="177">
        <f>'実質公債費比率（分子）の構造'!L$45</f>
        <v>365</v>
      </c>
      <c r="F49" s="177"/>
      <c r="G49" s="177"/>
      <c r="H49" s="177">
        <f>'実質公債費比率（分子）の構造'!M$45</f>
        <v>344</v>
      </c>
      <c r="I49" s="177"/>
      <c r="J49" s="177"/>
      <c r="K49" s="177">
        <f>'実質公債費比率（分子）の構造'!N$45</f>
        <v>343</v>
      </c>
      <c r="L49" s="177"/>
      <c r="M49" s="177"/>
      <c r="N49" s="177">
        <f>'実質公債費比率（分子）の構造'!O$45</f>
        <v>305</v>
      </c>
      <c r="O49" s="177"/>
      <c r="P49" s="177"/>
    </row>
    <row r="50" spans="1:16" x14ac:dyDescent="0.15">
      <c r="A50" s="177" t="s">
        <v>71</v>
      </c>
      <c r="B50" s="177" t="e">
        <f>NA()</f>
        <v>#N/A</v>
      </c>
      <c r="C50" s="177">
        <f>IF(ISNUMBER('実質公債費比率（分子）の構造'!K$53),'実質公債費比率（分子）の構造'!K$53,NA())</f>
        <v>167</v>
      </c>
      <c r="D50" s="177" t="e">
        <f>NA()</f>
        <v>#N/A</v>
      </c>
      <c r="E50" s="177" t="e">
        <f>NA()</f>
        <v>#N/A</v>
      </c>
      <c r="F50" s="177">
        <f>IF(ISNUMBER('実質公債費比率（分子）の構造'!L$53),'実質公債費比率（分子）の構造'!L$53,NA())</f>
        <v>164</v>
      </c>
      <c r="G50" s="177" t="e">
        <f>NA()</f>
        <v>#N/A</v>
      </c>
      <c r="H50" s="177" t="e">
        <f>NA()</f>
        <v>#N/A</v>
      </c>
      <c r="I50" s="177">
        <f>IF(ISNUMBER('実質公債費比率（分子）の構造'!M$53),'実質公債費比率（分子）の構造'!M$53,NA())</f>
        <v>147</v>
      </c>
      <c r="J50" s="177" t="e">
        <f>NA()</f>
        <v>#N/A</v>
      </c>
      <c r="K50" s="177" t="e">
        <f>NA()</f>
        <v>#N/A</v>
      </c>
      <c r="L50" s="177">
        <f>IF(ISNUMBER('実質公債費比率（分子）の構造'!N$53),'実質公債費比率（分子）の構造'!N$53,NA())</f>
        <v>170</v>
      </c>
      <c r="M50" s="177" t="e">
        <f>NA()</f>
        <v>#N/A</v>
      </c>
      <c r="N50" s="177" t="e">
        <f>NA()</f>
        <v>#N/A</v>
      </c>
      <c r="O50" s="177">
        <f>IF(ISNUMBER('実質公債費比率（分子）の構造'!O$53),'実質公債費比率（分子）の構造'!O$53,NA())</f>
        <v>149</v>
      </c>
      <c r="P50" s="177" t="e">
        <f>NA()</f>
        <v>#N/A</v>
      </c>
    </row>
    <row r="53" spans="1:16" x14ac:dyDescent="0.15">
      <c r="A53" s="145" t="s">
        <v>72</v>
      </c>
    </row>
    <row r="54" spans="1:16" x14ac:dyDescent="0.15">
      <c r="A54" s="176"/>
      <c r="B54" s="176" t="str">
        <f>'将来負担比率（分子）の構造'!I$40</f>
        <v>H28</v>
      </c>
      <c r="C54" s="176"/>
      <c r="D54" s="176"/>
      <c r="E54" s="176" t="str">
        <f>'将来負担比率（分子）の構造'!J$40</f>
        <v>H29</v>
      </c>
      <c r="F54" s="176"/>
      <c r="G54" s="176"/>
      <c r="H54" s="176" t="str">
        <f>'将来負担比率（分子）の構造'!K$40</f>
        <v>H30</v>
      </c>
      <c r="I54" s="176"/>
      <c r="J54" s="176"/>
      <c r="K54" s="176" t="str">
        <f>'将来負担比率（分子）の構造'!L$40</f>
        <v>R01</v>
      </c>
      <c r="L54" s="176"/>
      <c r="M54" s="176"/>
      <c r="N54" s="176" t="str">
        <f>'将来負担比率（分子）の構造'!M$40</f>
        <v>R02</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3251</v>
      </c>
      <c r="E56" s="176"/>
      <c r="F56" s="176"/>
      <c r="G56" s="176">
        <f>'将来負担比率（分子）の構造'!J$52</f>
        <v>3206</v>
      </c>
      <c r="H56" s="176"/>
      <c r="I56" s="176"/>
      <c r="J56" s="176">
        <f>'将来負担比率（分子）の構造'!K$52</f>
        <v>3196</v>
      </c>
      <c r="K56" s="176"/>
      <c r="L56" s="176"/>
      <c r="M56" s="176">
        <f>'将来負担比率（分子）の構造'!L$52</f>
        <v>3122</v>
      </c>
      <c r="N56" s="176"/>
      <c r="O56" s="176"/>
      <c r="P56" s="176">
        <f>'将来負担比率（分子）の構造'!M$52</f>
        <v>3098</v>
      </c>
    </row>
    <row r="57" spans="1:16" x14ac:dyDescent="0.15">
      <c r="A57" s="176" t="s">
        <v>42</v>
      </c>
      <c r="B57" s="176"/>
      <c r="C57" s="176"/>
      <c r="D57" s="176" t="str">
        <f>'将来負担比率（分子）の構造'!I$51</f>
        <v>-</v>
      </c>
      <c r="E57" s="176"/>
      <c r="F57" s="176"/>
      <c r="G57" s="176" t="str">
        <f>'将来負担比率（分子）の構造'!J$51</f>
        <v>-</v>
      </c>
      <c r="H57" s="176"/>
      <c r="I57" s="176"/>
      <c r="J57" s="176" t="str">
        <f>'将来負担比率（分子）の構造'!K$51</f>
        <v>-</v>
      </c>
      <c r="K57" s="176"/>
      <c r="L57" s="176"/>
      <c r="M57" s="176" t="str">
        <f>'将来負担比率（分子）の構造'!L$51</f>
        <v>-</v>
      </c>
      <c r="N57" s="176"/>
      <c r="O57" s="176"/>
      <c r="P57" s="176" t="str">
        <f>'将来負担比率（分子）の構造'!M$51</f>
        <v>-</v>
      </c>
    </row>
    <row r="58" spans="1:16" x14ac:dyDescent="0.15">
      <c r="A58" s="176" t="s">
        <v>41</v>
      </c>
      <c r="B58" s="176"/>
      <c r="C58" s="176"/>
      <c r="D58" s="176">
        <f>'将来負担比率（分子）の構造'!I$50</f>
        <v>1953</v>
      </c>
      <c r="E58" s="176"/>
      <c r="F58" s="176"/>
      <c r="G58" s="176">
        <f>'将来負担比率（分子）の構造'!J$50</f>
        <v>1930</v>
      </c>
      <c r="H58" s="176"/>
      <c r="I58" s="176"/>
      <c r="J58" s="176">
        <f>'将来負担比率（分子）の構造'!K$50</f>
        <v>1981</v>
      </c>
      <c r="K58" s="176"/>
      <c r="L58" s="176"/>
      <c r="M58" s="176">
        <f>'将来負担比率（分子）の構造'!L$50</f>
        <v>1801</v>
      </c>
      <c r="N58" s="176"/>
      <c r="O58" s="176"/>
      <c r="P58" s="176">
        <f>'将来負担比率（分子）の構造'!M$50</f>
        <v>1958</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1418</v>
      </c>
      <c r="C62" s="176"/>
      <c r="D62" s="176"/>
      <c r="E62" s="176">
        <f>'将来負担比率（分子）の構造'!J$45</f>
        <v>1382</v>
      </c>
      <c r="F62" s="176"/>
      <c r="G62" s="176"/>
      <c r="H62" s="176">
        <f>'将来負担比率（分子）の構造'!K$45</f>
        <v>1340</v>
      </c>
      <c r="I62" s="176"/>
      <c r="J62" s="176"/>
      <c r="K62" s="176">
        <f>'将来負担比率（分子）の構造'!L$45</f>
        <v>1274</v>
      </c>
      <c r="L62" s="176"/>
      <c r="M62" s="176"/>
      <c r="N62" s="176">
        <f>'将来負担比率（分子）の構造'!M$45</f>
        <v>1202</v>
      </c>
      <c r="O62" s="176"/>
      <c r="P62" s="176"/>
    </row>
    <row r="63" spans="1:16" x14ac:dyDescent="0.15">
      <c r="A63" s="176" t="s">
        <v>34</v>
      </c>
      <c r="B63" s="176">
        <f>'将来負担比率（分子）の構造'!I$44</f>
        <v>330</v>
      </c>
      <c r="C63" s="176"/>
      <c r="D63" s="176"/>
      <c r="E63" s="176">
        <f>'将来負担比率（分子）の構造'!J$44</f>
        <v>346</v>
      </c>
      <c r="F63" s="176"/>
      <c r="G63" s="176"/>
      <c r="H63" s="176">
        <f>'将来負担比率（分子）の構造'!K$44</f>
        <v>339</v>
      </c>
      <c r="I63" s="176"/>
      <c r="J63" s="176"/>
      <c r="K63" s="176">
        <f>'将来負担比率（分子）の構造'!L$44</f>
        <v>330</v>
      </c>
      <c r="L63" s="176"/>
      <c r="M63" s="176"/>
      <c r="N63" s="176">
        <f>'将来負担比率（分子）の構造'!M$44</f>
        <v>332</v>
      </c>
      <c r="O63" s="176"/>
      <c r="P63" s="176"/>
    </row>
    <row r="64" spans="1:16" x14ac:dyDescent="0.15">
      <c r="A64" s="176" t="s">
        <v>33</v>
      </c>
      <c r="B64" s="176">
        <f>'将来負担比率（分子）の構造'!I$43</f>
        <v>262</v>
      </c>
      <c r="C64" s="176"/>
      <c r="D64" s="176"/>
      <c r="E64" s="176">
        <f>'将来負担比率（分子）の構造'!J$43</f>
        <v>225</v>
      </c>
      <c r="F64" s="176"/>
      <c r="G64" s="176"/>
      <c r="H64" s="176">
        <f>'将来負担比率（分子）の構造'!K$43</f>
        <v>178</v>
      </c>
      <c r="I64" s="176"/>
      <c r="J64" s="176"/>
      <c r="K64" s="176">
        <f>'将来負担比率（分子）の構造'!L$43</f>
        <v>154</v>
      </c>
      <c r="L64" s="176"/>
      <c r="M64" s="176"/>
      <c r="N64" s="176">
        <f>'将来負担比率（分子）の構造'!M$43</f>
        <v>124</v>
      </c>
      <c r="O64" s="176"/>
      <c r="P64" s="176"/>
    </row>
    <row r="65" spans="1:16" x14ac:dyDescent="0.15">
      <c r="A65" s="176" t="s">
        <v>32</v>
      </c>
      <c r="B65" s="176">
        <f>'将来負担比率（分子）の構造'!I$42</f>
        <v>48</v>
      </c>
      <c r="C65" s="176"/>
      <c r="D65" s="176"/>
      <c r="E65" s="176">
        <f>'将来負担比率（分子）の構造'!J$42</f>
        <v>202</v>
      </c>
      <c r="F65" s="176"/>
      <c r="G65" s="176"/>
      <c r="H65" s="176">
        <f>'将来負担比率（分子）の構造'!K$42</f>
        <v>861</v>
      </c>
      <c r="I65" s="176"/>
      <c r="J65" s="176"/>
      <c r="K65" s="176">
        <f>'将来負担比率（分子）の構造'!L$42</f>
        <v>1199</v>
      </c>
      <c r="L65" s="176"/>
      <c r="M65" s="176"/>
      <c r="N65" s="176">
        <f>'将来負担比率（分子）の構造'!M$42</f>
        <v>602</v>
      </c>
      <c r="O65" s="176"/>
      <c r="P65" s="176"/>
    </row>
    <row r="66" spans="1:16" x14ac:dyDescent="0.15">
      <c r="A66" s="176" t="s">
        <v>31</v>
      </c>
      <c r="B66" s="176">
        <f>'将来負担比率（分子）の構造'!I$41</f>
        <v>3553</v>
      </c>
      <c r="C66" s="176"/>
      <c r="D66" s="176"/>
      <c r="E66" s="176">
        <f>'将来負担比率（分子）の構造'!J$41</f>
        <v>3445</v>
      </c>
      <c r="F66" s="176"/>
      <c r="G66" s="176"/>
      <c r="H66" s="176">
        <f>'将来負担比率（分子）の構造'!K$41</f>
        <v>3354</v>
      </c>
      <c r="I66" s="176"/>
      <c r="J66" s="176"/>
      <c r="K66" s="176">
        <f>'将来負担比率（分子）の構造'!L$41</f>
        <v>3365</v>
      </c>
      <c r="L66" s="176"/>
      <c r="M66" s="176"/>
      <c r="N66" s="176">
        <f>'将来負担比率（分子）の構造'!M$41</f>
        <v>3456</v>
      </c>
      <c r="O66" s="176"/>
      <c r="P66" s="176"/>
    </row>
    <row r="67" spans="1:16" x14ac:dyDescent="0.15">
      <c r="A67" s="176" t="s">
        <v>75</v>
      </c>
      <c r="B67" s="176" t="e">
        <f>NA()</f>
        <v>#N/A</v>
      </c>
      <c r="C67" s="176">
        <f>IF(ISNUMBER('将来負担比率（分子）の構造'!I$53), IF('将来負担比率（分子）の構造'!I$53 &lt; 0, 0, '将来負担比率（分子）の構造'!I$53), NA())</f>
        <v>408</v>
      </c>
      <c r="D67" s="176" t="e">
        <f>NA()</f>
        <v>#N/A</v>
      </c>
      <c r="E67" s="176" t="e">
        <f>NA()</f>
        <v>#N/A</v>
      </c>
      <c r="F67" s="176">
        <f>IF(ISNUMBER('将来負担比率（分子）の構造'!J$53), IF('将来負担比率（分子）の構造'!J$53 &lt; 0, 0, '将来負担比率（分子）の構造'!J$53), NA())</f>
        <v>465</v>
      </c>
      <c r="G67" s="176" t="e">
        <f>NA()</f>
        <v>#N/A</v>
      </c>
      <c r="H67" s="176" t="e">
        <f>NA()</f>
        <v>#N/A</v>
      </c>
      <c r="I67" s="176">
        <f>IF(ISNUMBER('将来負担比率（分子）の構造'!K$53), IF('将来負担比率（分子）の構造'!K$53 &lt; 0, 0, '将来負担比率（分子）の構造'!K$53), NA())</f>
        <v>895</v>
      </c>
      <c r="J67" s="176" t="e">
        <f>NA()</f>
        <v>#N/A</v>
      </c>
      <c r="K67" s="176" t="e">
        <f>NA()</f>
        <v>#N/A</v>
      </c>
      <c r="L67" s="176">
        <f>IF(ISNUMBER('将来負担比率（分子）の構造'!L$53), IF('将来負担比率（分子）の構造'!L$53 &lt; 0, 0, '将来負担比率（分子）の構造'!L$53), NA())</f>
        <v>1399</v>
      </c>
      <c r="M67" s="176" t="e">
        <f>NA()</f>
        <v>#N/A</v>
      </c>
      <c r="N67" s="176" t="e">
        <f>NA()</f>
        <v>#N/A</v>
      </c>
      <c r="O67" s="176">
        <f>IF(ISNUMBER('将来負担比率（分子）の構造'!M$53), IF('将来負担比率（分子）の構造'!M$53 &lt; 0, 0, '将来負担比率（分子）の構造'!M$53), NA())</f>
        <v>661</v>
      </c>
      <c r="P67" s="176" t="e">
        <f>NA()</f>
        <v>#N/A</v>
      </c>
    </row>
    <row r="70" spans="1:16" x14ac:dyDescent="0.15">
      <c r="A70" s="178" t="s">
        <v>76</v>
      </c>
      <c r="B70" s="178"/>
      <c r="C70" s="178"/>
      <c r="D70" s="178"/>
      <c r="E70" s="178"/>
      <c r="F70" s="178"/>
    </row>
    <row r="71" spans="1:16" x14ac:dyDescent="0.15">
      <c r="A71" s="179"/>
      <c r="B71" s="179" t="e">
        <f>#REF!</f>
        <v>#REF!</v>
      </c>
      <c r="C71" s="179" t="e">
        <f>#REF!</f>
        <v>#REF!</v>
      </c>
      <c r="D71" s="179" t="e">
        <f>#REF!</f>
        <v>#REF!</v>
      </c>
    </row>
    <row r="72" spans="1:16" x14ac:dyDescent="0.15">
      <c r="A72" s="179" t="s">
        <v>77</v>
      </c>
      <c r="B72" s="180" t="e">
        <f>#REF!</f>
        <v>#REF!</v>
      </c>
      <c r="C72" s="180" t="e">
        <f>#REF!</f>
        <v>#REF!</v>
      </c>
      <c r="D72" s="180" t="e">
        <f>#REF!</f>
        <v>#REF!</v>
      </c>
    </row>
    <row r="73" spans="1:16" x14ac:dyDescent="0.15">
      <c r="A73" s="179" t="s">
        <v>78</v>
      </c>
      <c r="B73" s="180" t="e">
        <f>#REF!</f>
        <v>#REF!</v>
      </c>
      <c r="C73" s="180" t="e">
        <f>#REF!</f>
        <v>#REF!</v>
      </c>
      <c r="D73" s="180" t="e">
        <f>#REF!</f>
        <v>#REF!</v>
      </c>
    </row>
    <row r="74" spans="1:16" x14ac:dyDescent="0.15">
      <c r="A74" s="179" t="s">
        <v>79</v>
      </c>
      <c r="B74" s="180" t="e">
        <f>#REF!</f>
        <v>#REF!</v>
      </c>
      <c r="C74" s="180" t="e">
        <f>#REF!</f>
        <v>#REF!</v>
      </c>
      <c r="D74" s="180" t="e">
        <f>#REF!</f>
        <v>#REF!</v>
      </c>
    </row>
  </sheetData>
  <sheetProtection algorithmName="SHA-512" hashValue="FNhZg8oZyBASPrfHVilaOAdy7wbgjF+VccfppFsfN1YvX2vnQrUk4mEaWQ5s1x6r+H0Ugr8c0UUi5NtM2Qbybw==" saltValue="nHZEXYz4MQR7L83J9zH7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2022-03-11T08:13:13Z</cp:lastPrinted>
  <dcterms:created xsi:type="dcterms:W3CDTF">2022-02-02T04:27:15Z</dcterms:created>
  <dcterms:modified xsi:type="dcterms:W3CDTF">2022-09-29T06:24:39Z</dcterms:modified>
  <cp:category/>
</cp:coreProperties>
</file>