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5_修正対応（県⇔市町村）\24　富津市（修正あり）\"/>
    </mc:Choice>
  </mc:AlternateContent>
  <xr:revisionPtr revIDLastSave="0" documentId="8_{050BF922-E80B-48B6-B485-EE591EDFD093}"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18"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E34" i="10"/>
  <c r="AM34" i="10"/>
  <c r="C34" i="10"/>
  <c r="U34" i="10" s="1"/>
  <c r="U35" i="10" s="1"/>
  <c r="U36" i="10" s="1"/>
  <c r="BW34" i="10" l="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<sst xmlns="http://schemas.openxmlformats.org/spreadsheetml/2006/main" count="1109" uniqueCount="559">
  <si>
    <t>標準財政規模比（％）</t>
    <phoneticPr fontId="5"/>
  </si>
  <si>
    <t>区分</t>
    <rPh sb="0" eb="2">
      <t>クブン</t>
    </rPh>
    <phoneticPr fontId="5"/>
  </si>
  <si>
    <t>年度</t>
    <rPh sb="0" eb="2">
      <t>ネンド</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</si>
  <si>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</si>
  <si>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</si>
  <si>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</si>
  <si>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</si>
  <si>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</si>
  <si>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</si>
  <si>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</si>
  <si>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</si>
  <si>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</si>
  <si>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</si>
  <si>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</si>
  <si>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</si>
  <si>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</si>
  <si>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</si>
  <si>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</si>
  <si>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</si>
  <si>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</si>
  <si>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</si>
  <si>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</si>
  <si>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</si>
  <si>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</si>
  <si>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</si>
  <si>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</si>
  <si>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</si>
  <si>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</si>
  <si>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</si>
  <si>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</si>
  <si>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</si>
  <si>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</si>
  <si>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</si>
  <si>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</si>
  <si>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</si>
  <si>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</si>
  <si>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</si>
  <si>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</si>
  <si>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</si>
  <si>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</si>
  <si>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</si>
  <si>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</si>
  <si>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</si>
  <si>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</si>
  <si>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</si>
  <si>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</si>
  <si>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</si>
  <si>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</si>
  <si>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</si>
  <si>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</si>
  <si>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</si>
  <si>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</si>
  <si>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</si>
  <si>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</si>
  <si>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</si>
  <si>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</si>
  <si>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</si>
  <si>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</si>
  <si>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</si>
  <si>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</si>
  <si>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</si>
  <si>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</si>
  <si>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</si>
  <si>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</si>
  <si>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</si>
  <si>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</si>
  <si>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</si>
  <si>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</si>
  <si>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</si>
  <si>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</si>
  <si>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</si>
  <si>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</si>
  <si>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</si>
  <si>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</si>
  <si>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</si>
  <si>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</si>
  <si>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</si>
  <si>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</si>
  <si>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</si>
  <si>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</si>
  <si>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</si>
  <si>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</si>
  <si>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</si>
  <si>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</si>
  <si>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</si>
  <si>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</si>
  <si>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</si>
  <si>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</si>
  <si>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</si>
  <si>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</si>
  <si>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</si>
  <si>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富津市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</si>
  <si>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</si>
  <si>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</si>
  <si>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</si>
  <si>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</si>
  <si>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</si>
  <si>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</si>
  <si>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</si>
  <si>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</si>
  <si>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</si>
  <si>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</si>
  <si>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</si>
  <si>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</si>
  <si>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</si>
  <si>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</si>
  <si>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</si>
  <si>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</si>
  <si>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</si>
  <si>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</si>
  <si>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</si>
  <si>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</si>
  <si>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</si>
  <si>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</si>
  <si>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</si>
  <si>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</si>
  <si>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</si>
  <si>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</si>
  <si>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</si>
  <si>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</si>
  <si>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</si>
  <si>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</si>
  <si>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</si>
  <si>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</si>
  <si>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</si>
  <si>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</si>
  <si>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</si>
  <si>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</si>
  <si>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</si>
  <si>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</si>
  <si>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</si>
  <si>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</si>
  <si>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</si>
  <si>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</si>
  <si>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</si>
  <si>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</si>
  <si>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</si>
  <si>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</si>
  <si>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</si>
  <si>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</si>
  <si>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</si>
  <si>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</si>
  <si>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</si>
  <si>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</si>
  <si>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</si>
  <si>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</si>
  <si>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</si>
  <si>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</si>
  <si>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</si>
  <si>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</si>
  <si>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</si>
  <si>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</si>
  <si>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</si>
  <si>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</si>
  <si>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</si>
  <si>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</si>
  <si>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</si>
  <si>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</si>
  <si>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</si>
  <si>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</si>
  <si>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</si>
  <si>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</si>
  <si>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</si>
  <si>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</si>
  <si>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</si>
  <si>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</si>
  <si>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</si>
  <si>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</si>
  <si>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</si>
  <si>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</si>
  <si>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</si>
  <si>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</si>
  <si>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</si>
  <si>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</si>
  <si>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</si>
  <si>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</si>
  <si>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</si>
  <si>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</si>
  <si>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</si>
  <si>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</si>
  <si>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</si>
  <si>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</si>
  <si>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</si>
  <si>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</si>
  <si>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</si>
  <si>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</si>
  <si>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</si>
  <si>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</si>
  <si>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</si>
  <si>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</si>
  <si>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</si>
  <si>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</si>
  <si>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</si>
  <si>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</si>
  <si>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</si>
  <si>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</si>
  <si>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</si>
  <si>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</si>
  <si>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</si>
  <si>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</si>
  <si>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</si>
  <si>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千葉県富津市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</si>
  <si>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</si>
  <si>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</si>
  <si>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</si>
  <si>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</si>
  <si>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</si>
  <si>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</si>
  <si>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</si>
  <si>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</si>
  <si>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</si>
  <si>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</si>
  <si>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</si>
  <si>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</si>
  <si>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</si>
  <si>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</si>
  <si>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</si>
  <si>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</si>
  <si>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</si>
  <si>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</si>
  <si>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</si>
  <si>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</si>
  <si>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</si>
  <si>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</si>
  <si>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</si>
  <si>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</si>
  <si>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</si>
  <si>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</si>
  <si>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</si>
  <si>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</si>
  <si>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</si>
  <si>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</si>
  <si>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</si>
  <si>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</si>
  <si>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</si>
  <si>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</si>
  <si>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</si>
  <si>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</si>
  <si>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</si>
  <si>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</si>
  <si>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</si>
  <si>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</si>
  <si>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</si>
  <si>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</si>
  <si>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</si>
  <si>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</si>
  <si>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</si>
  <si>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</si>
  <si>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</si>
  <si>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</si>
  <si>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</si>
  <si>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</si>
  <si>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</si>
  <si>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</si>
  <si>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</si>
  <si>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</si>
  <si>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</si>
  <si>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</si>
  <si>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</si>
  <si>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</si>
  <si>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</si>
  <si>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</si>
  <si>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</si>
  <si>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</si>
  <si>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</si>
  <si>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</si>
  <si>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</si>
  <si>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</si>
  <si>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</si>
  <si>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</si>
  <si>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</si>
  <si>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</si>
  <si>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</si>
  <si>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</si>
  <si>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</si>
  <si>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</si>
  <si>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</si>
  <si>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</si>
  <si>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</si>
  <si>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</si>
  <si>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</si>
  <si>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</si>
  <si>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</si>
  <si>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</si>
  <si>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</si>
  <si>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</si>
  <si>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</si>
  <si>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</si>
  <si>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</si>
  <si>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</si>
  <si>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</si>
  <si>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</si>
  <si>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</si>
  <si>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</si>
  <si>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</si>
  <si>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</si>
  <si>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</si>
  <si>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</si>
  <si>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</si>
  <si>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</si>
  <si>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</si>
  <si>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</si>
  <si>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</si>
  <si>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</si>
  <si>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</si>
  <si>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</si>
  <si>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</si>
  <si>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</si>
  <si>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</si>
  <si>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</si>
  <si>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</si>
  <si>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</si>
  <si>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</si>
  <si>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</si>
  <si>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</si>
  <si>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</si>
  <si>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</si>
  <si>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</si>
  <si>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</si>
  <si>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</si>
  <si>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</si>
  <si>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</si>
  <si>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</si>
  <si>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</si>
  <si>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</si>
  <si>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</si>
  <si>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</si>
  <si>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</si>
  <si>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</si>
  <si>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</si>
  <si>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</si>
  <si>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</si>
  <si>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</si>
  <si>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</si>
  <si>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</si>
  <si>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</si>
  <si>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</si>
  <si>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</si>
  <si>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</si>
  <si>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</si>
  <si>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</si>
  <si>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</si>
  <si>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</si>
  <si>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</si>
  <si>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</si>
  <si>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</si>
  <si>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</si>
  <si>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</si>
  <si>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</si>
  <si>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</si>
  <si>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</si>
  <si>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</si>
  <si>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千葉県富津市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</si>
  <si>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</si>
  <si>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</si>
  <si>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</si>
  <si>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</si>
  <si>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</si>
  <si>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</si>
  <si>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</si>
  <si>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</si>
  <si>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</si>
  <si>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</si>
  <si>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</si>
  <si>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</si>
  <si>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</si>
  <si>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</si>
  <si>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</si>
  <si>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</si>
  <si>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</si>
  <si>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</si>
  <si>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</si>
  <si>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</si>
  <si>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</si>
  <si>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</si>
  <si>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</si>
  <si>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</si>
  <si>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</si>
  <si>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</si>
  <si>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</si>
  <si>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</si>
  <si>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</si>
  <si>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</si>
  <si>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</si>
  <si>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</si>
  <si>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</si>
  <si>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</si>
  <si>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</si>
  <si>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</si>
  <si>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</si>
  <si>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</si>
  <si>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</si>
  <si>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</si>
  <si>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</si>
  <si>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</si>
  <si>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</si>
  <si>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</si>
  <si>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</si>
  <si>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</si>
  <si>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</si>
  <si>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</si>
  <si>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</si>
  <si>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</si>
  <si>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</si>
  <si>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</si>
  <si>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</si>
  <si>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</si>
  <si>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</si>
  <si>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</si>
  <si>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</si>
  <si>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</si>
  <si>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</si>
  <si>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</si>
  <si>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</si>
  <si>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</si>
  <si>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</si>
  <si>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</si>
  <si>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</si>
  <si>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</si>
  <si>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</si>
  <si>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</si>
  <si>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</si>
  <si>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</si>
  <si>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</si>
  <si>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</si>
  <si>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</si>
  <si>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</si>
  <si>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</si>
  <si>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</si>
  <si>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</si>
  <si>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</si>
  <si>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</si>
  <si>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</si>
  <si>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</si>
  <si>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</si>
  <si>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</si>
  <si>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</si>
  <si>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</si>
  <si>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</si>
  <si>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</si>
  <si>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</si>
  <si>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</si>
  <si>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</si>
  <si>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</si>
  <si>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</si>
  <si>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</si>
  <si>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</si>
  <si>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</si>
  <si>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</si>
  <si>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</si>
  <si>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</si>
  <si>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</si>
  <si>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</si>
  <si>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</si>
  <si>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</si>
  <si>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</si>
  <si>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</si>
  <si>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</si>
  <si>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</si>
  <si>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</si>
  <si>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</si>
  <si>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</si>
  <si>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</si>
  <si>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</si>
  <si>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</si>
  <si>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</si>
  <si>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</si>
  <si>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</si>
  <si>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</si>
  <si>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</si>
  <si>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</si>
  <si>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</si>
  <si>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</si>
  <si>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</si>
  <si>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</si>
  <si>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</si>
  <si>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</si>
  <si>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</si>
  <si>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</si>
  <si>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</si>
  <si>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</si>
  <si>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</si>
  <si>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</si>
  <si>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</si>
  <si>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</si>
  <si>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</si>
  <si>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</si>
  <si>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</si>
  <si>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</si>
  <si>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</si>
  <si>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</si>
  <si>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</si>
  <si>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</si>
  <si>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</si>
  <si>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</si>
  <si>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</si>
  <si>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</si>
  <si>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</si>
  <si>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</si>
  <si>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</si>
  <si>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</si>
  <si>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</si>
  <si>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</si>
  <si>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</si>
  <si>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</si>
  <si>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</si>
  <si>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</si>
  <si>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</si>
  <si>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</si>
  <si>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</si>
  <si>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</si>
  <si>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</si>
  <si>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</si>
  <si>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</si>
  <si>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</si>
  <si>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</si>
  <si>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</si>
  <si>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</si>
  <si>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</si>
  <si>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</si>
  <si>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</si>
  <si>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</si>
  <si>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</si>
  <si>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</si>
  <si>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</si>
  <si>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介護保険事業特別会計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</si>
  <si>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</si>
  <si>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</si>
  <si>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</si>
  <si>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</si>
  <si>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</si>
  <si>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</si>
  <si>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</si>
  <si>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</si>
  <si>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</si>
  <si>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富津市施設利用振興公社</t>
    <rPh sb="0" eb="3">
      <t>フッツシ</t>
    </rPh>
    <rPh sb="3" eb="5">
      <t>シセツ</t>
    </rPh>
    <rPh sb="5" eb="7">
      <t>リヨウ</t>
    </rPh>
    <rPh sb="7" eb="9">
      <t>シンコウ</t>
    </rPh>
    <rPh sb="9" eb="11">
      <t>コウシャ</t>
    </rPh>
    <phoneticPr fontId="10"/>
  </si>
  <si>
    <t>千葉県市町村総合事務組合（一般会計）</t>
    <rPh sb="0" eb="3">
      <t>チバケン</t>
    </rPh>
    <rPh sb="3" eb="6">
      <t>シチョウソン</t>
    </rPh>
    <rPh sb="6" eb="8">
      <t>ソウゴウ</t>
    </rPh>
    <rPh sb="8" eb="10">
      <t>ジム</t>
    </rPh>
    <rPh sb="10" eb="12">
      <t>クミアイ</t>
    </rPh>
    <rPh sb="13" eb="17">
      <t>イッパンカイケイ</t>
    </rPh>
    <phoneticPr fontId="10"/>
  </si>
  <si>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10"/>
  </si>
  <si>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10"/>
  </si>
  <si>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10"/>
  </si>
  <si>
    <t>かずさ水道広域連合企業団（末端給水事業会計）</t>
    <rPh sb="3" eb="9">
      <t>スイドウコウイキレンゴウ</t>
    </rPh>
    <rPh sb="9" eb="11">
      <t>キギョウ</t>
    </rPh>
    <rPh sb="11" eb="12">
      <t>ダン</t>
    </rPh>
    <rPh sb="13" eb="15">
      <t>マッタン</t>
    </rPh>
    <rPh sb="15" eb="17">
      <t>キュウスイ</t>
    </rPh>
    <rPh sb="17" eb="19">
      <t>ジギョウ</t>
    </rPh>
    <rPh sb="19" eb="21">
      <t>カイケイ</t>
    </rPh>
    <phoneticPr fontId="10"/>
  </si>
  <si>
    <t>かずさ水道広域連合企業団（用水供給事業会計）</t>
    <rPh sb="3" eb="9">
      <t>スイドウコウイキレンゴウ</t>
    </rPh>
    <rPh sb="9" eb="11">
      <t>キギョウ</t>
    </rPh>
    <rPh sb="11" eb="12">
      <t>ダン</t>
    </rPh>
    <rPh sb="13" eb="17">
      <t>ヨウスイキョウキュウ</t>
    </rPh>
    <rPh sb="17" eb="19">
      <t>ジギョウ</t>
    </rPh>
    <rPh sb="19" eb="21">
      <t>カイケイ</t>
    </rPh>
    <phoneticPr fontId="10"/>
  </si>
  <si>
    <t>君津郡市広域市町村圏事務組合（一般会計）</t>
    <rPh sb="0" eb="10">
      <t>キミツグンシコウイキシチョウソンケン</t>
    </rPh>
    <rPh sb="10" eb="14">
      <t>ジムクミアイ</t>
    </rPh>
    <rPh sb="15" eb="19">
      <t>イッパンカイケイ</t>
    </rPh>
    <phoneticPr fontId="10"/>
  </si>
  <si>
    <t>君津中央病院企業団（病院事業会計）</t>
    <rPh sb="0" eb="6">
      <t>キミツチュウオウビョウイン</t>
    </rPh>
    <rPh sb="6" eb="8">
      <t>キギョウ</t>
    </rPh>
    <rPh sb="8" eb="9">
      <t>ダン</t>
    </rPh>
    <rPh sb="10" eb="12">
      <t>ビョウイン</t>
    </rPh>
    <rPh sb="12" eb="14">
      <t>ジギョウ</t>
    </rPh>
    <rPh sb="14" eb="16">
      <t>カイケイ</t>
    </rPh>
    <phoneticPr fontId="10"/>
  </si>
  <si>
    <t>君津富津広域下水道組合（公共下水道事業会計）</t>
    <rPh sb="0" eb="2">
      <t>キミツ</t>
    </rPh>
    <rPh sb="2" eb="4">
      <t>フッツ</t>
    </rPh>
    <rPh sb="4" eb="6">
      <t>コウイキ</t>
    </rPh>
    <rPh sb="6" eb="9">
      <t>ゲスイドウ</t>
    </rPh>
    <rPh sb="9" eb="11">
      <t>クミアイ</t>
    </rPh>
    <rPh sb="12" eb="14">
      <t>コウキョウ</t>
    </rPh>
    <rPh sb="14" eb="17">
      <t>ゲスイドウ</t>
    </rPh>
    <rPh sb="17" eb="19">
      <t>ジギョウ</t>
    </rPh>
    <rPh sb="19" eb="21">
      <t>カイケイ</t>
    </rPh>
    <phoneticPr fontId="10"/>
  </si>
  <si>
    <t>千葉県後期高齢者広域連合（一般会計）</t>
    <rPh sb="0" eb="3">
      <t>チバケン</t>
    </rPh>
    <rPh sb="3" eb="5">
      <t>コウキ</t>
    </rPh>
    <rPh sb="5" eb="8">
      <t>コウレイシャ</t>
    </rPh>
    <rPh sb="8" eb="10">
      <t>コウイキ</t>
    </rPh>
    <rPh sb="10" eb="12">
      <t>レンゴウ</t>
    </rPh>
    <rPh sb="13" eb="15">
      <t>イッパン</t>
    </rPh>
    <rPh sb="15" eb="17">
      <t>カイケイ</t>
    </rPh>
    <phoneticPr fontId="10"/>
  </si>
  <si>
    <t>千葉県後期高齢者広域連合（後期高齢者医療特別会計）</t>
    <rPh sb="0" eb="3">
      <t>チバケン</t>
    </rPh>
    <rPh sb="3" eb="5">
      <t>コウキ</t>
    </rPh>
    <rPh sb="5" eb="8">
      <t>コウレイシャ</t>
    </rPh>
    <rPh sb="8" eb="10">
      <t>コウイキ</t>
    </rPh>
    <rPh sb="10" eb="12">
      <t>レンゴウ</t>
    </rPh>
    <rPh sb="13" eb="18">
      <t>コウキコウレイシャ</t>
    </rPh>
    <rPh sb="18" eb="20">
      <t>イリョウ</t>
    </rPh>
    <rPh sb="20" eb="24">
      <t>トクベツカイケイ</t>
    </rPh>
    <phoneticPr fontId="10"/>
  </si>
  <si>
    <t>公共施設等マネジメント基金</t>
    <rPh sb="0" eb="2">
      <t>コウキョウ</t>
    </rPh>
    <rPh sb="2" eb="4">
      <t>シセツ</t>
    </rPh>
    <rPh sb="4" eb="5">
      <t>トウ</t>
    </rPh>
    <rPh sb="11" eb="13">
      <t>キキン</t>
    </rPh>
    <phoneticPr fontId="5"/>
  </si>
  <si>
    <t>児童福祉基金</t>
    <rPh sb="0" eb="2">
      <t>ジドウ</t>
    </rPh>
    <rPh sb="2" eb="4">
      <t>フクシ</t>
    </rPh>
    <rPh sb="4" eb="6">
      <t>キキン</t>
    </rPh>
    <phoneticPr fontId="2"/>
  </si>
  <si>
    <t>森林環境基金</t>
    <rPh sb="0" eb="6">
      <t>シンリンカンキョウキキン</t>
    </rPh>
    <phoneticPr fontId="2"/>
  </si>
  <si>
    <t>社会教育施設管理運営基金</t>
    <rPh sb="0" eb="8">
      <t>シャカイキョウイクシセツカンリ</t>
    </rPh>
    <rPh sb="8" eb="10">
      <t>ウンエイ</t>
    </rPh>
    <rPh sb="10" eb="12">
      <t>キキン</t>
    </rPh>
    <phoneticPr fontId="2"/>
  </si>
  <si>
    <t>学校教育振興基金</t>
    <rPh sb="0" eb="8">
      <t>ガッコウキョウイクシンコウキキン</t>
    </rPh>
    <phoneticPr fontId="2"/>
  </si>
  <si>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</si>
  <si>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</si>
  <si>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</si>
  <si>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2.06</t>
  </si>
  <si>
    <t>▲ 3.93</t>
  </si>
  <si>
    <t>▲ 8.28</t>
  </si>
  <si>
    <t>▲ 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</si>
</sst>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69604</c:v>
                </c:pt>
                <c:pt idx="3">
                  <c:v>68410</c:v>
                </c:pt>
                <c:pt idx="4">
                  <c:v>73019</c:v>
                </c:pt>
              </c:numCache>
            </c:numRef>
          </c:val>
          <c:smooth val="0"/>
          <c:extLst>
            <c:ext xmlns:c16="http://schemas.microsoft.com/office/drawing/2014/chart" uri="{C3380CC4-5D6E-409C-BE32-E72D297353CC}">
              <c16:uniqueId val="{00000000-C58A-4F2C-BD4C-7333B52DC4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67087</c:v>
                </c:pt>
                <c:pt idx="1">
                  <c:v>51276</c:v>
                </c:pt>
                <c:pt idx="2">
                  <c:v>45245</c:v>
                </c:pt>
                <c:pt idx="3">
                  <c:v>52920</c:v>
                </c:pt>
                <c:pt idx="4">
                  <c:v>38065</c:v>
                </c:pt>
              </c:numCache>
            </c:numRef>
          </c:val>
          <c:smooth val="0"/>
          <c:extLst>
            <c:ext xmlns:c16="http://schemas.microsoft.com/office/drawing/2014/chart" uri="{C3380CC4-5D6E-409C-BE32-E72D297353CC}">
              <c16:uniqueId val="{00000001-C58A-4F2C-BD4C-7333B52DC4A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[1]データシート!$B$19:$F$19</c:f>
              <c:numCache>
                <c:formatCode>General</c:formatCode>
                <c:ptCount val="5"/>
                <c:pt idx="0">
                  <c:v>8.27</c:v>
                </c:pt>
                <c:pt idx="1">
                  <c:v>6.4</c:v>
                </c:pt>
                <c:pt idx="2">
                  <c:v>10.3</c:v>
                </c:pt>
                <c:pt idx="3">
                  <c:v>6.11</c:v>
                </c:pt>
                <c:pt idx="4">
                  <c:v>6.51</c:v>
                </c:pt>
              </c:numCache>
            </c:numRef>
          </c:val>
          <c:extLst>
            <c:ext xmlns:c16="http://schemas.microsoft.com/office/drawing/2014/chart" uri="{C3380CC4-5D6E-409C-BE32-E72D297353CC}">
              <c16:uniqueId val="{00000000-B3EA-45BC-931B-CB94AF8BD169}"/>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[1]データシート!$B$20:$F$20</c:f>
              <c:numCache>
                <c:formatCode>General</c:formatCode>
                <c:ptCount val="5"/>
                <c:pt idx="0">
                  <c:v>18.79</c:v>
                </c:pt>
                <c:pt idx="1">
                  <c:v>19.18</c:v>
                </c:pt>
                <c:pt idx="2">
                  <c:v>20.48</c:v>
                </c:pt>
                <c:pt idx="3">
                  <c:v>22.56</c:v>
                </c:pt>
                <c:pt idx="4">
                  <c:v>23.72</c:v>
                </c:pt>
              </c:numCache>
            </c:numRef>
          </c:val>
          <c:extLst>
            <c:ext xmlns:c16="http://schemas.microsoft.com/office/drawing/2014/chart" uri="{C3380CC4-5D6E-409C-BE32-E72D297353CC}">
              <c16:uniqueId val="{00000001-B3EA-45BC-931B-CB94AF8BD1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R01</c:v>
                </c:pt>
                <c:pt idx="1">
                  <c:v>R02</c:v>
                </c:pt>
                <c:pt idx="2">
                  <c:v>R03</c:v>
                </c:pt>
                <c:pt idx="3">
                  <c:v>R04</c:v>
                </c:pt>
                <c:pt idx="4">
                  <c:v>R05</c:v>
                </c:pt>
              </c:strCache>
            </c:strRef>
          </c:cat>
          <c:val>
            <c:numRef>
              <c:f>[1]データシート!$B$21:$F$21</c:f>
              <c:numCache>
                <c:formatCode>General</c:formatCode>
                <c:ptCount val="5"/>
                <c:pt idx="0">
                  <c:v>-2.06</c:v>
                </c:pt>
                <c:pt idx="1">
                  <c:v>-3.93</c:v>
                </c:pt>
                <c:pt idx="2">
                  <c:v>3.03</c:v>
                </c:pt>
                <c:pt idx="3">
                  <c:v>-8.2799999999999994</c:v>
                </c:pt>
                <c:pt idx="4">
                  <c:v>-1.32</c:v>
                </c:pt>
              </c:numCache>
            </c:numRef>
          </c:val>
          <c:smooth val="0"/>
          <c:extLst>
            <c:ext xmlns:c16="http://schemas.microsoft.com/office/drawing/2014/chart" uri="{C3380CC4-5D6E-409C-BE32-E72D297353CC}">
              <c16:uniqueId val="{00000002-B3EA-45BC-931B-CB94AF8BD1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0.03</c:v>
                </c:pt>
                <c:pt idx="4">
                  <c:v>0</c:v>
                </c:pt>
                <c:pt idx="5">
                  <c:v>0</c:v>
                </c:pt>
                <c:pt idx="6">
                  <c:v>0</c:v>
                </c:pt>
                <c:pt idx="7">
                  <c:v>0</c:v>
                </c:pt>
                <c:pt idx="8">
                  <c:v>0</c:v>
                </c:pt>
                <c:pt idx="9">
                  <c:v>0</c:v>
                </c:pt>
              </c:numCache>
            </c:numRef>
          </c:val>
          <c:extLst>
            <c:ext xmlns:c16="http://schemas.microsoft.com/office/drawing/2014/chart" uri="{C3380CC4-5D6E-409C-BE32-E72D297353CC}">
              <c16:uniqueId val="{00000000-7D02-4B22-A1AE-1F0E39A2D5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02-4B22-A1AE-1F0E39A2D50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D02-4B22-A1AE-1F0E39A2D50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D02-4B22-A1AE-1F0E39A2D50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D02-4B22-A1AE-1F0E39A2D503}"/>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7D02-4B22-A1AE-1F0E39A2D503}"/>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0.01</c:v>
                </c:pt>
                <c:pt idx="2">
                  <c:v>#N/A</c:v>
                </c:pt>
                <c:pt idx="3">
                  <c:v>0.16</c:v>
                </c:pt>
                <c:pt idx="4">
                  <c:v>#N/A</c:v>
                </c:pt>
                <c:pt idx="5">
                  <c:v>0.01</c:v>
                </c:pt>
                <c:pt idx="6">
                  <c:v>#N/A</c:v>
                </c:pt>
                <c:pt idx="7">
                  <c:v>0.11</c:v>
                </c:pt>
                <c:pt idx="8">
                  <c:v>#N/A</c:v>
                </c:pt>
                <c:pt idx="9">
                  <c:v>0.03</c:v>
                </c:pt>
              </c:numCache>
            </c:numRef>
          </c:val>
          <c:extLst>
            <c:ext xmlns:c16="http://schemas.microsoft.com/office/drawing/2014/chart" uri="{C3380CC4-5D6E-409C-BE32-E72D297353CC}">
              <c16:uniqueId val="{00000006-7D02-4B22-A1AE-1F0E39A2D50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1.24</c:v>
                </c:pt>
                <c:pt idx="2">
                  <c:v>#N/A</c:v>
                </c:pt>
                <c:pt idx="3">
                  <c:v>0.33</c:v>
                </c:pt>
                <c:pt idx="4">
                  <c:v>#N/A</c:v>
                </c:pt>
                <c:pt idx="5">
                  <c:v>0.81</c:v>
                </c:pt>
                <c:pt idx="6">
                  <c:v>#N/A</c:v>
                </c:pt>
                <c:pt idx="7">
                  <c:v>0.71</c:v>
                </c:pt>
                <c:pt idx="8">
                  <c:v>#N/A</c:v>
                </c:pt>
                <c:pt idx="9">
                  <c:v>0.41</c:v>
                </c:pt>
              </c:numCache>
            </c:numRef>
          </c:val>
          <c:extLst>
            <c:ext xmlns:c16="http://schemas.microsoft.com/office/drawing/2014/chart" uri="{C3380CC4-5D6E-409C-BE32-E72D297353CC}">
              <c16:uniqueId val="{00000007-7D02-4B22-A1AE-1F0E39A2D503}"/>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0.16</c:v>
                </c:pt>
                <c:pt idx="2">
                  <c:v>#N/A</c:v>
                </c:pt>
                <c:pt idx="3">
                  <c:v>0.73</c:v>
                </c:pt>
                <c:pt idx="4">
                  <c:v>#N/A</c:v>
                </c:pt>
                <c:pt idx="5">
                  <c:v>0.84</c:v>
                </c:pt>
                <c:pt idx="6">
                  <c:v>#N/A</c:v>
                </c:pt>
                <c:pt idx="7">
                  <c:v>0.93</c:v>
                </c:pt>
                <c:pt idx="8">
                  <c:v>#N/A</c:v>
                </c:pt>
                <c:pt idx="9">
                  <c:v>0.64</c:v>
                </c:pt>
              </c:numCache>
            </c:numRef>
          </c:val>
          <c:extLst>
            <c:ext xmlns:c16="http://schemas.microsoft.com/office/drawing/2014/chart" uri="{C3380CC4-5D6E-409C-BE32-E72D297353CC}">
              <c16:uniqueId val="{00000008-7D02-4B22-A1AE-1F0E39A2D50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8.27</c:v>
                </c:pt>
                <c:pt idx="2">
                  <c:v>#N/A</c:v>
                </c:pt>
                <c:pt idx="3">
                  <c:v>6.4</c:v>
                </c:pt>
                <c:pt idx="4">
                  <c:v>#N/A</c:v>
                </c:pt>
                <c:pt idx="5">
                  <c:v>10.3</c:v>
                </c:pt>
                <c:pt idx="6">
                  <c:v>#N/A</c:v>
                </c:pt>
                <c:pt idx="7">
                  <c:v>6.1</c:v>
                </c:pt>
                <c:pt idx="8">
                  <c:v>#N/A</c:v>
                </c:pt>
                <c:pt idx="9">
                  <c:v>6.5</c:v>
                </c:pt>
              </c:numCache>
            </c:numRef>
          </c:val>
          <c:extLst>
            <c:ext xmlns:c16="http://schemas.microsoft.com/office/drawing/2014/chart" uri="{C3380CC4-5D6E-409C-BE32-E72D297353CC}">
              <c16:uniqueId val="{00000009-7D02-4B22-A1AE-1F0E39A2D50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1095</c:v>
                </c:pt>
                <c:pt idx="5">
                  <c:v>1102</c:v>
                </c:pt>
                <c:pt idx="8">
                  <c:v>1090</c:v>
                </c:pt>
                <c:pt idx="11">
                  <c:v>1151</c:v>
                </c:pt>
                <c:pt idx="14">
                  <c:v>1121</c:v>
                </c:pt>
              </c:numCache>
            </c:numRef>
          </c:val>
          <c:extLst>
            <c:ext xmlns:c16="http://schemas.microsoft.com/office/drawing/2014/chart" uri="{C3380CC4-5D6E-409C-BE32-E72D297353CC}">
              <c16:uniqueId val="{00000000-5695-4B59-89C8-0FD54876F8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3</c:v>
                </c:pt>
              </c:numCache>
            </c:numRef>
          </c:val>
          <c:extLst>
            <c:ext xmlns:c16="http://schemas.microsoft.com/office/drawing/2014/chart" uri="{C3380CC4-5D6E-409C-BE32-E72D297353CC}">
              <c16:uniqueId val="{00000001-5695-4B59-89C8-0FD54876F8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119</c:v>
                </c:pt>
                <c:pt idx="3">
                  <c:v>103</c:v>
                </c:pt>
                <c:pt idx="6">
                  <c:v>61</c:v>
                </c:pt>
                <c:pt idx="9">
                  <c:v>51</c:v>
                </c:pt>
                <c:pt idx="12">
                  <c:v>52</c:v>
                </c:pt>
              </c:numCache>
            </c:numRef>
          </c:val>
          <c:extLst>
            <c:ext xmlns:c16="http://schemas.microsoft.com/office/drawing/2014/chart" uri="{C3380CC4-5D6E-409C-BE32-E72D297353CC}">
              <c16:uniqueId val="{00000002-5695-4B59-89C8-0FD54876F8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321</c:v>
                </c:pt>
                <c:pt idx="3">
                  <c:v>339</c:v>
                </c:pt>
                <c:pt idx="6">
                  <c:v>272</c:v>
                </c:pt>
                <c:pt idx="9">
                  <c:v>286</c:v>
                </c:pt>
                <c:pt idx="12">
                  <c:v>297</c:v>
                </c:pt>
              </c:numCache>
            </c:numRef>
          </c:val>
          <c:extLst>
            <c:ext xmlns:c16="http://schemas.microsoft.com/office/drawing/2014/chart" uri="{C3380CC4-5D6E-409C-BE32-E72D297353CC}">
              <c16:uniqueId val="{00000003-5695-4B59-89C8-0FD54876F8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95-4B59-89C8-0FD54876F8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95-4B59-89C8-0FD54876F8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95-4B59-89C8-0FD54876F8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1544</c:v>
                </c:pt>
                <c:pt idx="3">
                  <c:v>1563</c:v>
                </c:pt>
                <c:pt idx="6">
                  <c:v>1593</c:v>
                </c:pt>
                <c:pt idx="9">
                  <c:v>1671</c:v>
                </c:pt>
                <c:pt idx="12">
                  <c:v>1621</c:v>
                </c:pt>
              </c:numCache>
            </c:numRef>
          </c:val>
          <c:extLst>
            <c:ext xmlns:c16="http://schemas.microsoft.com/office/drawing/2014/chart" uri="{C3380CC4-5D6E-409C-BE32-E72D297353CC}">
              <c16:uniqueId val="{00000007-5695-4B59-89C8-0FD54876F8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889</c:v>
                </c:pt>
                <c:pt idx="2">
                  <c:v>#N/A</c:v>
                </c:pt>
                <c:pt idx="3">
                  <c:v>#N/A</c:v>
                </c:pt>
                <c:pt idx="4">
                  <c:v>903</c:v>
                </c:pt>
                <c:pt idx="5">
                  <c:v>#N/A</c:v>
                </c:pt>
                <c:pt idx="6">
                  <c:v>#N/A</c:v>
                </c:pt>
                <c:pt idx="7">
                  <c:v>836</c:v>
                </c:pt>
                <c:pt idx="8">
                  <c:v>#N/A</c:v>
                </c:pt>
                <c:pt idx="9">
                  <c:v>#N/A</c:v>
                </c:pt>
                <c:pt idx="10">
                  <c:v>857</c:v>
                </c:pt>
                <c:pt idx="11">
                  <c:v>#N/A</c:v>
                </c:pt>
                <c:pt idx="12">
                  <c:v>#N/A</c:v>
                </c:pt>
                <c:pt idx="13">
                  <c:v>852</c:v>
                </c:pt>
                <c:pt idx="14">
                  <c:v>#N/A</c:v>
                </c:pt>
              </c:numCache>
            </c:numRef>
          </c:val>
          <c:smooth val="0"/>
          <c:extLst>
            <c:ext xmlns:c16="http://schemas.microsoft.com/office/drawing/2014/chart" uri="{C3380CC4-5D6E-409C-BE32-E72D297353CC}">
              <c16:uniqueId val="{00000008-5695-4B59-89C8-0FD54876F8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13090</c:v>
                </c:pt>
                <c:pt idx="5">
                  <c:v>13616</c:v>
                </c:pt>
                <c:pt idx="8">
                  <c:v>13610</c:v>
                </c:pt>
                <c:pt idx="11">
                  <c:v>13093</c:v>
                </c:pt>
                <c:pt idx="14">
                  <c:v>12645</c:v>
                </c:pt>
              </c:numCache>
            </c:numRef>
          </c:val>
          <c:extLst>
            <c:ext xmlns:c16="http://schemas.microsoft.com/office/drawing/2014/chart" uri="{C3380CC4-5D6E-409C-BE32-E72D297353CC}">
              <c16:uniqueId val="{00000000-15E6-4CB7-9848-B9450AEE50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5E6-4CB7-9848-B9450AEE50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3846</c:v>
                </c:pt>
                <c:pt idx="5">
                  <c:v>4419</c:v>
                </c:pt>
                <c:pt idx="8">
                  <c:v>4699</c:v>
                </c:pt>
                <c:pt idx="11">
                  <c:v>5181</c:v>
                </c:pt>
                <c:pt idx="14">
                  <c:v>5244</c:v>
                </c:pt>
              </c:numCache>
            </c:numRef>
          </c:val>
          <c:extLst>
            <c:ext xmlns:c16="http://schemas.microsoft.com/office/drawing/2014/chart" uri="{C3380CC4-5D6E-409C-BE32-E72D297353CC}">
              <c16:uniqueId val="{00000002-15E6-4CB7-9848-B9450AEE50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E6-4CB7-9848-B9450AEE50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E6-4CB7-9848-B9450AEE50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E6-4CB7-9848-B9450AEE50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4726</c:v>
                </c:pt>
                <c:pt idx="3">
                  <c:v>4505</c:v>
                </c:pt>
                <c:pt idx="6">
                  <c:v>4279</c:v>
                </c:pt>
                <c:pt idx="9">
                  <c:v>3978</c:v>
                </c:pt>
                <c:pt idx="12">
                  <c:v>3740</c:v>
                </c:pt>
              </c:numCache>
            </c:numRef>
          </c:val>
          <c:extLst>
            <c:ext xmlns:c16="http://schemas.microsoft.com/office/drawing/2014/chart" uri="{C3380CC4-5D6E-409C-BE32-E72D297353CC}">
              <c16:uniqueId val="{00000006-15E6-4CB7-9848-B9450AEE50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3414</c:v>
                </c:pt>
                <c:pt idx="3">
                  <c:v>3252</c:v>
                </c:pt>
                <c:pt idx="6">
                  <c:v>3089</c:v>
                </c:pt>
                <c:pt idx="9">
                  <c:v>2880</c:v>
                </c:pt>
                <c:pt idx="12">
                  <c:v>2768</c:v>
                </c:pt>
              </c:numCache>
            </c:numRef>
          </c:val>
          <c:extLst>
            <c:ext xmlns:c16="http://schemas.microsoft.com/office/drawing/2014/chart" uri="{C3380CC4-5D6E-409C-BE32-E72D297353CC}">
              <c16:uniqueId val="{00000007-15E6-4CB7-9848-B9450AEE50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15E6-4CB7-9848-B9450AEE50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656</c:v>
                </c:pt>
                <c:pt idx="3">
                  <c:v>589</c:v>
                </c:pt>
                <c:pt idx="6">
                  <c:v>558</c:v>
                </c:pt>
                <c:pt idx="9">
                  <c:v>838</c:v>
                </c:pt>
                <c:pt idx="12">
                  <c:v>798</c:v>
                </c:pt>
              </c:numCache>
            </c:numRef>
          </c:val>
          <c:extLst>
            <c:ext xmlns:c16="http://schemas.microsoft.com/office/drawing/2014/chart" uri="{C3380CC4-5D6E-409C-BE32-E72D297353CC}">
              <c16:uniqueId val="{00000009-15E6-4CB7-9848-B9450AEE50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15087</c:v>
                </c:pt>
                <c:pt idx="3">
                  <c:v>15494</c:v>
                </c:pt>
                <c:pt idx="6">
                  <c:v>15542</c:v>
                </c:pt>
                <c:pt idx="9">
                  <c:v>15585</c:v>
                </c:pt>
                <c:pt idx="12">
                  <c:v>15471</c:v>
                </c:pt>
              </c:numCache>
            </c:numRef>
          </c:val>
          <c:extLst>
            <c:ext xmlns:c16="http://schemas.microsoft.com/office/drawing/2014/chart" uri="{C3380CC4-5D6E-409C-BE32-E72D297353CC}">
              <c16:uniqueId val="{0000000A-15E6-4CB7-9848-B9450AEE50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6947</c:v>
                </c:pt>
                <c:pt idx="2">
                  <c:v>#N/A</c:v>
                </c:pt>
                <c:pt idx="3">
                  <c:v>#N/A</c:v>
                </c:pt>
                <c:pt idx="4">
                  <c:v>5805</c:v>
                </c:pt>
                <c:pt idx="5">
                  <c:v>#N/A</c:v>
                </c:pt>
                <c:pt idx="6">
                  <c:v>#N/A</c:v>
                </c:pt>
                <c:pt idx="7">
                  <c:v>5158</c:v>
                </c:pt>
                <c:pt idx="8">
                  <c:v>#N/A</c:v>
                </c:pt>
                <c:pt idx="9">
                  <c:v>#N/A</c:v>
                </c:pt>
                <c:pt idx="10">
                  <c:v>5007</c:v>
                </c:pt>
                <c:pt idx="11">
                  <c:v>#N/A</c:v>
                </c:pt>
                <c:pt idx="12">
                  <c:v>#N/A</c:v>
                </c:pt>
                <c:pt idx="13">
                  <c:v>4888</c:v>
                </c:pt>
                <c:pt idx="14">
                  <c:v>#N/A</c:v>
                </c:pt>
              </c:numCache>
            </c:numRef>
          </c:val>
          <c:smooth val="0"/>
          <c:extLst>
            <c:ext xmlns:c16="http://schemas.microsoft.com/office/drawing/2014/chart" uri="{C3380CC4-5D6E-409C-BE32-E72D297353CC}">
              <c16:uniqueId val="{0000000B-15E6-4CB7-9848-B9450AEE50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2505</c:v>
                </c:pt>
                <c:pt idx="1">
                  <c:v>2684</c:v>
                </c:pt>
                <c:pt idx="2">
                  <c:v>2837</c:v>
                </c:pt>
              </c:numCache>
            </c:numRef>
          </c:val>
          <c:extLst>
            <c:ext xmlns:c16="http://schemas.microsoft.com/office/drawing/2014/chart" uri="{C3380CC4-5D6E-409C-BE32-E72D297353CC}">
              <c16:uniqueId val="{00000000-AC41-46C8-BC12-111408B5E1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C41-46C8-BC12-111408B5E1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1197</c:v>
                </c:pt>
                <c:pt idx="1">
                  <c:v>1574</c:v>
                </c:pt>
                <c:pt idx="2">
                  <c:v>1606</c:v>
                </c:pt>
              </c:numCache>
            </c:numRef>
          </c:val>
          <c:extLst>
            <c:ext xmlns:c16="http://schemas.microsoft.com/office/drawing/2014/chart" uri="{C3380CC4-5D6E-409C-BE32-E72D297353CC}">
              <c16:uniqueId val="{00000002-AC41-46C8-BC12-111408B5E1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41,119
40,410
205.40
21,033,407
20,151,928
778,698
11,962,644
15,470,883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電力事業に係る大規模償却資産の税収により、財政力指数は類似団体内平均を大きく上回る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今後も税の徴収強化等による歳入確保に努める。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58208</xdr:rowOff>
    </xdr:from>
    <xdr:to>
      <xdr:col>23</xdr:col>
      <xdr:colOff>133350</xdr:colOff>
      <xdr:row>37</xdr:row>
      <xdr:rowOff>118533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40185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17992</xdr:rowOff>
    </xdr:from>
    <xdr:to>
      <xdr:col>19</xdr:col>
      <xdr:colOff>133350</xdr:colOff>
      <xdr:row>37</xdr:row>
      <xdr:rowOff>58208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3616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149225</xdr:rowOff>
    </xdr:from>
    <xdr:to>
      <xdr:col>15</xdr:col>
      <xdr:colOff>82550</xdr:colOff>
      <xdr:row>37</xdr:row>
      <xdr:rowOff>17992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3214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149225</xdr:rowOff>
    </xdr:from>
    <xdr:to>
      <xdr:col>11</xdr:col>
      <xdr:colOff>31750</xdr:colOff>
      <xdr:row>36</xdr:row>
      <xdr:rowOff>169333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3214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67733</xdr:rowOff>
    </xdr:from>
    <xdr:to>
      <xdr:col>23</xdr:col>
      <xdr:colOff>184150</xdr:colOff>
      <xdr:row>37</xdr:row>
      <xdr:rowOff>169334</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84260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25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7408</xdr:rowOff>
    </xdr:from>
    <xdr:to>
      <xdr:col>19</xdr:col>
      <xdr:colOff>184150</xdr:colOff>
      <xdr:row>37</xdr:row>
      <xdr:rowOff>109008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119185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11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138642</xdr:rowOff>
    </xdr:from>
    <xdr:to>
      <xdr:col>15</xdr:col>
      <xdr:colOff>133350</xdr:colOff>
      <xdr:row>37</xdr:row>
      <xdr:rowOff>68792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78969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98425</xdr:rowOff>
    </xdr:from>
    <xdr:to>
      <xdr:col>11</xdr:col>
      <xdr:colOff>82550</xdr:colOff>
      <xdr:row>37</xdr:row>
      <xdr:rowOff>28575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38752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118533</xdr:rowOff>
    </xdr:from>
    <xdr:to>
      <xdr:col>7</xdr:col>
      <xdr:colOff>31750</xdr:colOff>
      <xdr:row>37</xdr:row>
      <xdr:rowOff>48683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58860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普通交付税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は増額となったが、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人勧に準ずる給与改定による人件費の増額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、市立図書館の開館に伴う物件費の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、社会保障費の増加に伴う扶助費の増額などに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ポイント増加した。富津市中期財政計画に掲げる財政健全化の取組を着実に推進し、税の徴収強化等による歳入確保、事務事業の見直し等により比率の改善を図る。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82127</xdr:rowOff>
    </xdr:from>
    <xdr:to>
      <xdr:col>23</xdr:col>
      <xdr:colOff>133350</xdr:colOff>
      <xdr:row>64</xdr:row>
      <xdr:rowOff>111760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8347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63</xdr:row>
      <xdr:rowOff>82127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457180"/>
          <a:ext cx="889000" cy="42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170180</xdr:rowOff>
    </xdr:from>
    <xdr:to>
      <xdr:col>15</xdr:col>
      <xdr:colOff>82550</xdr:colOff>
      <xdr:row>61</xdr:row>
      <xdr:rowOff>87206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571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87206</xdr:rowOff>
    </xdr:from>
    <xdr:to>
      <xdr:col>11</xdr:col>
      <xdr:colOff>31750</xdr:colOff>
      <xdr:row>63</xdr:row>
      <xdr:rowOff>82127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545656"/>
          <a:ext cx="889000" cy="3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143933</xdr:rowOff>
    </xdr:from>
    <xdr:to>
      <xdr:col>11</xdr:col>
      <xdr:colOff>82550</xdr:colOff>
      <xdr:row>64</xdr:row>
      <xdr:rowOff>74083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58860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31327</xdr:rowOff>
    </xdr:from>
    <xdr:to>
      <xdr:col>19</xdr:col>
      <xdr:colOff>184150</xdr:colOff>
      <xdr:row>63</xdr:row>
      <xdr:rowOff>132927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117704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36406</xdr:rowOff>
    </xdr:from>
    <xdr:to>
      <xdr:col>11</xdr:col>
      <xdr:colOff>82550</xdr:colOff>
      <xdr:row>61</xdr:row>
      <xdr:rowOff>138006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148183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143104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[180,439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職員数の増や人勧に準ずる給与改定による人件費の増額のほか、図書館の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開館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物件費が増額に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なったことなどに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をわずかながら上回っている状況であるため、定員適正化計画の推進による適正な定員管理を行うこと、また、公共施設等総合管理計画に基づく公共施設の再配置を進め、維持管理コストを削減することなどにより、人件費・物件費等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82521</xdr:rowOff>
    </xdr:from>
    <xdr:to>
      <xdr:col>23</xdr:col>
      <xdr:colOff>133350</xdr:colOff>
      <xdr:row>84</xdr:row>
      <xdr:rowOff>85198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84321"/>
          <a:ext cx="8382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35840</xdr:rowOff>
    </xdr:from>
    <xdr:to>
      <xdr:col>19</xdr:col>
      <xdr:colOff>133350</xdr:colOff>
      <xdr:row>84</xdr:row>
      <xdr:rowOff>82521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37640"/>
          <a:ext cx="889000" cy="4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18697</xdr:rowOff>
    </xdr:from>
    <xdr:to>
      <xdr:col>15</xdr:col>
      <xdr:colOff>82550</xdr:colOff>
      <xdr:row>84</xdr:row>
      <xdr:rowOff>35840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20497"/>
          <a:ext cx="889000" cy="1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102814</xdr:rowOff>
    </xdr:from>
    <xdr:to>
      <xdr:col>11</xdr:col>
      <xdr:colOff>31750</xdr:colOff>
      <xdr:row>84</xdr:row>
      <xdr:rowOff>18697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333164"/>
          <a:ext cx="889000" cy="8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122473</xdr:rowOff>
    </xdr:from>
    <xdr:to>
      <xdr:col>11</xdr:col>
      <xdr:colOff>82550</xdr:colOff>
      <xdr:row>85</xdr:row>
      <xdr:rowOff>52623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52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37400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61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24076</xdr:rowOff>
    </xdr:from>
    <xdr:to>
      <xdr:col>7</xdr:col>
      <xdr:colOff>31750</xdr:colOff>
      <xdr:row>84</xdr:row>
      <xdr:rowOff>125676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42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110453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51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34398</xdr:rowOff>
    </xdr:from>
    <xdr:to>
      <xdr:col>23</xdr:col>
      <xdr:colOff>184150</xdr:colOff>
      <xdr:row>84</xdr:row>
      <xdr:rowOff>135998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3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6475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0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31721</xdr:rowOff>
    </xdr:from>
    <xdr:to>
      <xdr:col>19</xdr:col>
      <xdr:colOff>184150</xdr:colOff>
      <xdr:row>84</xdr:row>
      <xdr:rowOff>133321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3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118098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19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156490</xdr:rowOff>
    </xdr:from>
    <xdr:to>
      <xdr:col>15</xdr:col>
      <xdr:colOff>133350</xdr:colOff>
      <xdr:row>84</xdr:row>
      <xdr:rowOff>86640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8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71417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7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139347</xdr:rowOff>
    </xdr:from>
    <xdr:to>
      <xdr:col>11</xdr:col>
      <xdr:colOff>82550</xdr:colOff>
      <xdr:row>84</xdr:row>
      <xdr:rowOff>69497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79674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13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52014</xdr:rowOff>
    </xdr:from>
    <xdr:to>
      <xdr:col>7</xdr:col>
      <xdr:colOff>31750</xdr:colOff>
      <xdr:row>83</xdr:row>
      <xdr:rowOff>153614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8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163791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05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国と比較して全職員に占める高卒の割合が高く、大卒の割合が低いなど、学歴分布の構成が異なる。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また、一時期新規採用を控えていた影響で、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代半ばの職員が極端に少なく、高卒の管理監督職が多いことにより指標が高くなっている。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なお、地域手当補正後のラスパイレス指数は、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R5.4.1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時点）と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を大きく下回っている。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39688</xdr:rowOff>
    </xdr:from>
    <xdr:to>
      <xdr:col>81</xdr:col>
      <xdr:colOff>44450</xdr:colOff>
      <xdr:row>89</xdr:row>
      <xdr:rowOff>69850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298738"/>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84931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32890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75406</xdr:rowOff>
    </xdr:from>
    <xdr:to>
      <xdr:col>72</xdr:col>
      <xdr:colOff>203200</xdr:colOff>
      <xdr:row>89</xdr:row>
      <xdr:rowOff>84931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163006"/>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75406</xdr:rowOff>
    </xdr:from>
    <xdr:to>
      <xdr:col>68</xdr:col>
      <xdr:colOff>152400</xdr:colOff>
      <xdr:row>88</xdr:row>
      <xdr:rowOff>135731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16300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160338</xdr:rowOff>
    </xdr:from>
    <xdr:to>
      <xdr:col>81</xdr:col>
      <xdr:colOff>95250</xdr:colOff>
      <xdr:row>89</xdr:row>
      <xdr:rowOff>90488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2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56215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4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34131</xdr:rowOff>
    </xdr:from>
    <xdr:to>
      <xdr:col>73</xdr:col>
      <xdr:colOff>44450</xdr:colOff>
      <xdr:row>89</xdr:row>
      <xdr:rowOff>135731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120508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37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24606</xdr:rowOff>
    </xdr:from>
    <xdr:to>
      <xdr:col>68</xdr:col>
      <xdr:colOff>203200</xdr:colOff>
      <xdr:row>88</xdr:row>
      <xdr:rowOff>126206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1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110983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9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84931</xdr:rowOff>
    </xdr:from>
    <xdr:to>
      <xdr:col>64</xdr:col>
      <xdr:colOff>152400</xdr:colOff>
      <xdr:row>89</xdr:row>
      <xdr:rowOff>15081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7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171308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5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富津市職員定員適正化計画に基づき、定員管理を行っている。職員数は昨年と変わりないが、人口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年々減少していることから、人口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人当たり職員数は増加傾向にある。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引き続き、富津市職員定員適正化計画に基づき、定員管理を行う。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132927</xdr:rowOff>
    </xdr:from>
    <xdr:to>
      <xdr:col>81</xdr:col>
      <xdr:colOff>44450</xdr:colOff>
      <xdr:row>62</xdr:row>
      <xdr:rowOff>157056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6282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86964</xdr:rowOff>
    </xdr:from>
    <xdr:to>
      <xdr:col>77</xdr:col>
      <xdr:colOff>44450</xdr:colOff>
      <xdr:row>62</xdr:row>
      <xdr:rowOff>132927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16864"/>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67431</xdr:rowOff>
    </xdr:from>
    <xdr:to>
      <xdr:col>72</xdr:col>
      <xdr:colOff>203200</xdr:colOff>
      <xdr:row>62</xdr:row>
      <xdr:rowOff>86964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97331"/>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20320</xdr:rowOff>
    </xdr:from>
    <xdr:to>
      <xdr:col>68</xdr:col>
      <xdr:colOff>152400</xdr:colOff>
      <xdr:row>62</xdr:row>
      <xdr:rowOff>67431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50220"/>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86723</xdr:rowOff>
    </xdr:from>
    <xdr:to>
      <xdr:col>68</xdr:col>
      <xdr:colOff>203200</xdr:colOff>
      <xdr:row>63</xdr:row>
      <xdr:rowOff>16873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1650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77530</xdr:rowOff>
    </xdr:from>
    <xdr:to>
      <xdr:col>64</xdr:col>
      <xdr:colOff>152400</xdr:colOff>
      <xdr:row>63</xdr:row>
      <xdr:rowOff>7680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163907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106256</xdr:rowOff>
    </xdr:from>
    <xdr:to>
      <xdr:col>81</xdr:col>
      <xdr:colOff>95250</xdr:colOff>
      <xdr:row>63</xdr:row>
      <xdr:rowOff>36406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78333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82127</xdr:rowOff>
    </xdr:from>
    <xdr:to>
      <xdr:col>77</xdr:col>
      <xdr:colOff>95250</xdr:colOff>
      <xdr:row>63</xdr:row>
      <xdr:rowOff>12277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168504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36164</xdr:rowOff>
    </xdr:from>
    <xdr:to>
      <xdr:col>73</xdr:col>
      <xdr:colOff>44450</xdr:colOff>
      <xdr:row>62</xdr:row>
      <xdr:rowOff>137764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122541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5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16631</xdr:rowOff>
    </xdr:from>
    <xdr:to>
      <xdr:col>68</xdr:col>
      <xdr:colOff>203200</xdr:colOff>
      <xdr:row>62</xdr:row>
      <xdr:rowOff>118231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4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128408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1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140970</xdr:rowOff>
    </xdr:from>
    <xdr:to>
      <xdr:col>64</xdr:col>
      <xdr:colOff>152400</xdr:colOff>
      <xdr:row>62</xdr:row>
      <xdr:rowOff>71120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81297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年度に実施した消防防災センター整備事業や小中学校校舎等耐震補強事業の財源とした緊急防災・減災事業債の償還が令和４年度で終了したことなどにより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引き続き、事業の優先度を見極めることなどにより地方債の発行抑制に努め、適正な公債費管理により比率の改善を図る。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149981</xdr:rowOff>
    </xdr:from>
    <xdr:to>
      <xdr:col>81</xdr:col>
      <xdr:colOff>44450</xdr:colOff>
      <xdr:row>41</xdr:row>
      <xdr:rowOff>1512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00798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1512</xdr:rowOff>
    </xdr:from>
    <xdr:to>
      <xdr:col>77</xdr:col>
      <xdr:colOff>44450</xdr:colOff>
      <xdr:row>41</xdr:row>
      <xdr:rowOff>35983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03096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58965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0654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58965</xdr:rowOff>
    </xdr:from>
    <xdr:to>
      <xdr:col>68</xdr:col>
      <xdr:colOff>152400</xdr:colOff>
      <xdr:row>41</xdr:row>
      <xdr:rowOff>81945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0884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115708</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80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122162</xdr:rowOff>
    </xdr:from>
    <xdr:to>
      <xdr:col>77</xdr:col>
      <xdr:colOff>95250</xdr:colOff>
      <xdr:row>41</xdr:row>
      <xdr:rowOff>52312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62489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74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8165</xdr:rowOff>
    </xdr:from>
    <xdr:to>
      <xdr:col>68</xdr:col>
      <xdr:colOff>203200</xdr:colOff>
      <xdr:row>41</xdr:row>
      <xdr:rowOff>109765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119942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31145</xdr:rowOff>
    </xdr:from>
    <xdr:to>
      <xdr:col>64</xdr:col>
      <xdr:colOff>152400</xdr:colOff>
      <xdr:row>41</xdr:row>
      <xdr:rowOff>132745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142922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地方債現在高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少及び退職手当負担見込額が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将来負担額が減少したことにより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依然として類似団体内平均を上回っている状況であるが、引き続き地方債の発行抑制をはじめとした富津市中期財政計画の着実な推進に努め、比率の改善を図る。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96520</xdr:rowOff>
    </xdr:from>
    <xdr:to>
      <xdr:col>81</xdr:col>
      <xdr:colOff>44450</xdr:colOff>
      <xdr:row>15</xdr:row>
      <xdr:rowOff>104242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668270"/>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99534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2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102311</xdr:rowOff>
    </xdr:from>
    <xdr:to>
      <xdr:col>77</xdr:col>
      <xdr:colOff>44450</xdr:colOff>
      <xdr:row>15</xdr:row>
      <xdr:rowOff>104242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2674061"/>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102311</xdr:rowOff>
    </xdr:from>
    <xdr:to>
      <xdr:col>72</xdr:col>
      <xdr:colOff>203200</xdr:colOff>
      <xdr:row>15</xdr:row>
      <xdr:rowOff>141402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674061"/>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141402</xdr:rowOff>
    </xdr:from>
    <xdr:to>
      <xdr:col>68</xdr:col>
      <xdr:colOff>152400</xdr:colOff>
      <xdr:row>16</xdr:row>
      <xdr:rowOff>40894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713152"/>
          <a:ext cx="8890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28829</xdr:rowOff>
    </xdr:from>
    <xdr:to>
      <xdr:col>68</xdr:col>
      <xdr:colOff>203200</xdr:colOff>
      <xdr:row>15</xdr:row>
      <xdr:rowOff>130429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140606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65507</xdr:rowOff>
    </xdr:from>
    <xdr:to>
      <xdr:col>64</xdr:col>
      <xdr:colOff>152400</xdr:colOff>
      <xdr:row>15</xdr:row>
      <xdr:rowOff>167107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5834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45720</xdr:rowOff>
    </xdr:from>
    <xdr:to>
      <xdr:col>81</xdr:col>
      <xdr:colOff>95250</xdr:colOff>
      <xdr:row>15</xdr:row>
      <xdr:rowOff>147320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17797</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58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53442</xdr:rowOff>
    </xdr:from>
    <xdr:to>
      <xdr:col>77</xdr:col>
      <xdr:colOff>95250</xdr:colOff>
      <xdr:row>15</xdr:row>
      <xdr:rowOff>155042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62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139819</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711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51511</xdr:rowOff>
    </xdr:from>
    <xdr:to>
      <xdr:col>73</xdr:col>
      <xdr:colOff>44450</xdr:colOff>
      <xdr:row>15</xdr:row>
      <xdr:rowOff>153111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62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137888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70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90602</xdr:rowOff>
    </xdr:from>
    <xdr:to>
      <xdr:col>68</xdr:col>
      <xdr:colOff>203200</xdr:colOff>
      <xdr:row>16</xdr:row>
      <xdr:rowOff>20752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66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5529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7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161544</xdr:rowOff>
    </xdr:from>
    <xdr:to>
      <xdr:col>64</xdr:col>
      <xdr:colOff>152400</xdr:colOff>
      <xdr:row>16</xdr:row>
      <xdr:rowOff>91694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7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76471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8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41,119
40,410
205.40
21,033,407
20,151,928
778,698
11,962,644
15,470,883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人件費に係る経常収支比率は、職員数の増や人勧に準ずる給与改定による人件費の増額により、前年度比で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組織機構のコンパクト化や事務事業の見直しなど、職員数の適正管理に努めることにより比率の改善を図る。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45357</xdr:rowOff>
    </xdr:from>
    <xdr:to>
      <xdr:col>24</xdr:col>
      <xdr:colOff>25400</xdr:colOff>
      <xdr:row>40</xdr:row>
      <xdr:rowOff>88900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9033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107950</xdr:rowOff>
    </xdr:from>
    <xdr:to>
      <xdr:col>19</xdr:col>
      <xdr:colOff>187325</xdr:colOff>
      <xdr:row>40</xdr:row>
      <xdr:rowOff>45357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794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107950</xdr:rowOff>
    </xdr:from>
    <xdr:to>
      <xdr:col>15</xdr:col>
      <xdr:colOff>98425</xdr:colOff>
      <xdr:row>39</xdr:row>
      <xdr:rowOff>107950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79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107950</xdr:rowOff>
    </xdr:from>
    <xdr:to>
      <xdr:col>11</xdr:col>
      <xdr:colOff>9525</xdr:colOff>
      <xdr:row>40</xdr:row>
      <xdr:rowOff>99785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7945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40822</xdr:rowOff>
    </xdr:from>
    <xdr:to>
      <xdr:col>11</xdr:col>
      <xdr:colOff>60325</xdr:colOff>
      <xdr:row>37</xdr:row>
      <xdr:rowOff>142422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152599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38100</xdr:rowOff>
    </xdr:from>
    <xdr:to>
      <xdr:col>24</xdr:col>
      <xdr:colOff>76200</xdr:colOff>
      <xdr:row>40</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118127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166007</xdr:rowOff>
    </xdr:from>
    <xdr:to>
      <xdr:col>20</xdr:col>
      <xdr:colOff>38100</xdr:colOff>
      <xdr:row>40</xdr:row>
      <xdr:rowOff>96157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80934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3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57150</xdr:rowOff>
    </xdr:from>
    <xdr:to>
      <xdr:col>11</xdr:col>
      <xdr:colOff>60325</xdr:colOff>
      <xdr:row>39</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48985</xdr:rowOff>
    </xdr:from>
    <xdr:to>
      <xdr:col>6</xdr:col>
      <xdr:colOff>171450</xdr:colOff>
      <xdr:row>40</xdr:row>
      <xdr:rowOff>150585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135362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富津市立図書館のオープン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依然として類似団体内平均を上回っている状況であるため、業務委託の見直しなどにより経費削減に努める。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142240</xdr:rowOff>
    </xdr:from>
    <xdr:to>
      <xdr:col>82</xdr:col>
      <xdr:colOff>107950</xdr:colOff>
      <xdr:row>19</xdr:row>
      <xdr:rowOff>39370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2283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123190</xdr:rowOff>
    </xdr:from>
    <xdr:to>
      <xdr:col>78</xdr:col>
      <xdr:colOff>69850</xdr:colOff>
      <xdr:row>18</xdr:row>
      <xdr:rowOff>142240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378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123190</xdr:rowOff>
    </xdr:from>
    <xdr:to>
      <xdr:col>73</xdr:col>
      <xdr:colOff>180975</xdr:colOff>
      <xdr:row>17</xdr:row>
      <xdr:rowOff>161290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37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20320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75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160020</xdr:rowOff>
    </xdr:from>
    <xdr:to>
      <xdr:col>82</xdr:col>
      <xdr:colOff>158750</xdr:colOff>
      <xdr:row>19</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132097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91440</xdr:rowOff>
    </xdr:from>
    <xdr:to>
      <xdr:col>78</xdr:col>
      <xdr:colOff>120650</xdr:colOff>
      <xdr:row>19</xdr:row>
      <xdr:rowOff>21590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6367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6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72390</xdr:rowOff>
    </xdr:from>
    <xdr:to>
      <xdr:col>74</xdr:col>
      <xdr:colOff>31750</xdr:colOff>
      <xdr:row>18</xdr:row>
      <xdr:rowOff>2540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158767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140970</xdr:rowOff>
    </xdr:from>
    <xdr:to>
      <xdr:col>65</xdr:col>
      <xdr:colOff>53975</xdr:colOff>
      <xdr:row>18</xdr:row>
      <xdr:rowOff>71120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55897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介護訓練給付費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の増により扶助費が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引き続き単独扶助費の見直しや公益性、公平性などを精査していく。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57</xdr:row>
      <xdr:rowOff>15422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46557"/>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646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88900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646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121557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646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108149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80934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70757</xdr:rowOff>
    </xdr:from>
    <xdr:to>
      <xdr:col>6</xdr:col>
      <xdr:colOff>171450</xdr:colOff>
      <xdr:row>57</xdr:row>
      <xdr:rowOff>907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その他に係る経常収支比率は、維持補修費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充当一般財源が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し、普通交付税額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類似団体内平均とほぼ同水準で推移しているが、今度は特別会計への繰出金について、経費削減等を図り、普通会計の負担額を減らしていくよう努める。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56</xdr:row>
      <xdr:rowOff>149860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35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149860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97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57</xdr:row>
      <xdr:rowOff>16510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97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46990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89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55897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補助費等に係る経常収支比率は、君津中央病院企業団負担金などの補助費等の増加により、前年度比で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類似団体内平均を下回っているが、今後も引き続き、補助事業の効果・成果等を精査し、見直しを行っていく。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56134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248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168148</xdr:rowOff>
    </xdr:from>
    <xdr:to>
      <xdr:col>78</xdr:col>
      <xdr:colOff>69850</xdr:colOff>
      <xdr:row>35</xdr:row>
      <xdr:rowOff>24130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974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163576</xdr:rowOff>
    </xdr:from>
    <xdr:to>
      <xdr:col>73</xdr:col>
      <xdr:colOff>180975</xdr:colOff>
      <xdr:row>34</xdr:row>
      <xdr:rowOff>168148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59928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163576</xdr:rowOff>
    </xdr:from>
    <xdr:to>
      <xdr:col>69</xdr:col>
      <xdr:colOff>92075</xdr:colOff>
      <xdr:row>35</xdr:row>
      <xdr:rowOff>14986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59928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85361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1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117348</xdr:rowOff>
    </xdr:from>
    <xdr:to>
      <xdr:col>74</xdr:col>
      <xdr:colOff>31750</xdr:colOff>
      <xdr:row>35</xdr:row>
      <xdr:rowOff>47498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57675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112776</xdr:rowOff>
    </xdr:from>
    <xdr:to>
      <xdr:col>69</xdr:col>
      <xdr:colOff>142875</xdr:colOff>
      <xdr:row>35</xdr:row>
      <xdr:rowOff>42926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53103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135636</xdr:rowOff>
    </xdr:from>
    <xdr:to>
      <xdr:col>65</xdr:col>
      <xdr:colOff>53975</xdr:colOff>
      <xdr:row>35</xdr:row>
      <xdr:rowOff>65786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75963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緊急防災・減災事業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債の償還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終了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などで公債費が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臨時財政対策債をはじめ、地方債償還額の増加が見込まれることから、地方債の発行にあたっては抑制に努めるとともに、可能な限り交付税措置のある地方債を選択するようにし、実質的な公債費の負担額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163576</xdr:rowOff>
    </xdr:from>
    <xdr:to>
      <xdr:col>24</xdr:col>
      <xdr:colOff>25400</xdr:colOff>
      <xdr:row>77</xdr:row>
      <xdr:rowOff>19558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1937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19558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800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145287</xdr:rowOff>
    </xdr:from>
    <xdr:to>
      <xdr:col>15</xdr:col>
      <xdr:colOff>98425</xdr:colOff>
      <xdr:row>76</xdr:row>
      <xdr:rowOff>149861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175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77</xdr:row>
      <xdr:rowOff>5842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1754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35052</xdr:rowOff>
    </xdr:from>
    <xdr:to>
      <xdr:col>11</xdr:col>
      <xdr:colOff>60325</xdr:colOff>
      <xdr:row>78</xdr:row>
      <xdr:rowOff>136652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121429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129303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140208</xdr:rowOff>
    </xdr:from>
    <xdr:to>
      <xdr:col>20</xdr:col>
      <xdr:colOff>38100</xdr:colOff>
      <xdr:row>77</xdr:row>
      <xdr:rowOff>70358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94487</xdr:rowOff>
    </xdr:from>
    <xdr:to>
      <xdr:col>11</xdr:col>
      <xdr:colOff>60325</xdr:colOff>
      <xdr:row>77</xdr:row>
      <xdr:rowOff>24637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34815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公債費以外に係る経常収支比率は、繰出金の経常経費充当一般財源が増加し、前年度比で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引き続き経常経費の抑制に努めるとともに、税の徴収強化等による経常一般財源の確保に努める。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86995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11480"/>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76</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8600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75</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860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76</xdr:row>
      <xdr:rowOff>98425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92860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156210</xdr:rowOff>
    </xdr:from>
    <xdr:to>
      <xdr:col>69</xdr:col>
      <xdr:colOff>142875</xdr:colOff>
      <xdr:row>75</xdr:row>
      <xdr:rowOff>86360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47625</xdr:rowOff>
    </xdr:from>
    <xdr:to>
      <xdr:col>65</xdr:col>
      <xdr:colOff>53975</xdr:colOff>
      <xdr:row>75</xdr:row>
      <xdr:rowOff>149225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159402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36195</xdr:rowOff>
    </xdr:from>
    <xdr:to>
      <xdr:col>82</xdr:col>
      <xdr:colOff>158750</xdr:colOff>
      <xdr:row>77</xdr:row>
      <xdr:rowOff>137795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8272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0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36847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19050</xdr:rowOff>
    </xdr:from>
    <xdr:to>
      <xdr:col>69</xdr:col>
      <xdr:colOff>142875</xdr:colOff>
      <xdr:row>75</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105427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47625</xdr:rowOff>
    </xdr:from>
    <xdr:to>
      <xdr:col>65</xdr:col>
      <xdr:colOff>53975</xdr:colOff>
      <xdr:row>76</xdr:row>
      <xdr:rowOff>149225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134002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151277</xdr:rowOff>
    </xdr:from>
    <xdr:to>
      <xdr:col>29</xdr:col>
      <xdr:colOff>127000</xdr:colOff>
      <xdr:row>17</xdr:row>
      <xdr:rowOff>27208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42102"/>
          <a:ext cx="647700" cy="47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27208</xdr:rowOff>
    </xdr:from>
    <xdr:to>
      <xdr:col>26</xdr:col>
      <xdr:colOff>50800</xdr:colOff>
      <xdr:row>17</xdr:row>
      <xdr:rowOff>55296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89483"/>
          <a:ext cx="698500" cy="28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13068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55296</xdr:rowOff>
    </xdr:from>
    <xdr:to>
      <xdr:col>22</xdr:col>
      <xdr:colOff>114300</xdr:colOff>
      <xdr:row>17</xdr:row>
      <xdr:rowOff>97145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17571"/>
          <a:ext cx="698500" cy="41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97145</xdr:rowOff>
    </xdr:from>
    <xdr:to>
      <xdr:col>18</xdr:col>
      <xdr:colOff>177800</xdr:colOff>
      <xdr:row>17</xdr:row>
      <xdr:rowOff>111440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59420"/>
          <a:ext cx="698500" cy="14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43236</xdr:rowOff>
    </xdr:from>
    <xdr:to>
      <xdr:col>19</xdr:col>
      <xdr:colOff>38100</xdr:colOff>
      <xdr:row>15</xdr:row>
      <xdr:rowOff>144836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662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155013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4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88438</xdr:rowOff>
    </xdr:from>
    <xdr:to>
      <xdr:col>15</xdr:col>
      <xdr:colOff>101600</xdr:colOff>
      <xdr:row>16</xdr:row>
      <xdr:rowOff>18588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0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28765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47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100477</xdr:rowOff>
    </xdr:from>
    <xdr:to>
      <xdr:col>29</xdr:col>
      <xdr:colOff>177800</xdr:colOff>
      <xdr:row>17</xdr:row>
      <xdr:rowOff>30627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91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72554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147858</xdr:rowOff>
    </xdr:from>
    <xdr:to>
      <xdr:col>26</xdr:col>
      <xdr:colOff>101600</xdr:colOff>
      <xdr:row>17</xdr:row>
      <xdr:rowOff>78008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38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62785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25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4496</xdr:rowOff>
    </xdr:from>
    <xdr:to>
      <xdr:col>22</xdr:col>
      <xdr:colOff>165100</xdr:colOff>
      <xdr:row>17</xdr:row>
      <xdr:rowOff>106096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66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90873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5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46345</xdr:rowOff>
    </xdr:from>
    <xdr:to>
      <xdr:col>19</xdr:col>
      <xdr:colOff>38100</xdr:colOff>
      <xdr:row>17</xdr:row>
      <xdr:rowOff>147945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08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132722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9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60640</xdr:rowOff>
    </xdr:from>
    <xdr:to>
      <xdr:col>15</xdr:col>
      <xdr:colOff>101600</xdr:colOff>
      <xdr:row>17</xdr:row>
      <xdr:rowOff>162240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22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147017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0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323857</xdr:rowOff>
    </xdr:from>
    <xdr:to>
      <xdr:col>29</xdr:col>
      <xdr:colOff>127000</xdr:colOff>
      <xdr:row>35</xdr:row>
      <xdr:rowOff>330977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34207"/>
          <a:ext cx="647700" cy="7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330977</xdr:rowOff>
    </xdr:from>
    <xdr:to>
      <xdr:col>26</xdr:col>
      <xdr:colOff>50800</xdr:colOff>
      <xdr:row>36</xdr:row>
      <xdr:rowOff>18088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41327"/>
          <a:ext cx="698500" cy="30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321670</xdr:rowOff>
    </xdr:from>
    <xdr:to>
      <xdr:col>22</xdr:col>
      <xdr:colOff>114300</xdr:colOff>
      <xdr:row>36</xdr:row>
      <xdr:rowOff>18088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32020"/>
          <a:ext cx="698500" cy="39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321670</xdr:rowOff>
    </xdr:from>
    <xdr:to>
      <xdr:col>18</xdr:col>
      <xdr:colOff>177800</xdr:colOff>
      <xdr:row>35</xdr:row>
      <xdr:rowOff>341851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32020"/>
          <a:ext cx="698500" cy="20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131489</xdr:rowOff>
    </xdr:from>
    <xdr:to>
      <xdr:col>19</xdr:col>
      <xdr:colOff>38100</xdr:colOff>
      <xdr:row>35</xdr:row>
      <xdr:rowOff>233089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741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243266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5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109151</xdr:rowOff>
    </xdr:from>
    <xdr:to>
      <xdr:col>15</xdr:col>
      <xdr:colOff>101600</xdr:colOff>
      <xdr:row>35</xdr:row>
      <xdr:rowOff>210751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719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220928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48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273057</xdr:rowOff>
    </xdr:from>
    <xdr:to>
      <xdr:col>29</xdr:col>
      <xdr:colOff>177800</xdr:colOff>
      <xdr:row>36</xdr:row>
      <xdr:rowOff>31757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83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245134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5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280177</xdr:rowOff>
    </xdr:from>
    <xdr:to>
      <xdr:col>26</xdr:col>
      <xdr:colOff>101600</xdr:colOff>
      <xdr:row>36</xdr:row>
      <xdr:rowOff>38877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90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23654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76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310188</xdr:rowOff>
    </xdr:from>
    <xdr:to>
      <xdr:col>22</xdr:col>
      <xdr:colOff>165100</xdr:colOff>
      <xdr:row>36</xdr:row>
      <xdr:rowOff>68888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20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53665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0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270870</xdr:rowOff>
    </xdr:from>
    <xdr:to>
      <xdr:col>19</xdr:col>
      <xdr:colOff>38100</xdr:colOff>
      <xdr:row>36</xdr:row>
      <xdr:rowOff>29570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81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14347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96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291051</xdr:rowOff>
    </xdr:from>
    <xdr:to>
      <xdr:col>15</xdr:col>
      <xdr:colOff>101600</xdr:colOff>
      <xdr:row>36</xdr:row>
      <xdr:rowOff>49751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01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34528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98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41,119
40,410
205.40
21,033,407
20,151,928
778,698
11,962,644
15,470,883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47828</xdr:rowOff>
    </xdr:from>
    <xdr:to>
      <xdr:col>24</xdr:col>
      <xdr:colOff>63500</xdr:colOff>
      <xdr:row>34</xdr:row>
      <xdr:rowOff>92113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77128"/>
          <a:ext cx="838200" cy="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92113</xdr:rowOff>
    </xdr:from>
    <xdr:to>
      <xdr:col>19</xdr:col>
      <xdr:colOff>177800</xdr:colOff>
      <xdr:row>34</xdr:row>
      <xdr:rowOff>128727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21413"/>
          <a:ext cx="889000" cy="3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128727</xdr:rowOff>
    </xdr:from>
    <xdr:to>
      <xdr:col>15</xdr:col>
      <xdr:colOff>50800</xdr:colOff>
      <xdr:row>34</xdr:row>
      <xdr:rowOff>164503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58027"/>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164503</xdr:rowOff>
    </xdr:from>
    <xdr:to>
      <xdr:col>10</xdr:col>
      <xdr:colOff>114300</xdr:colOff>
      <xdr:row>35</xdr:row>
      <xdr:rowOff>32779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93803"/>
          <a:ext cx="889000" cy="3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131102</xdr:rowOff>
    </xdr:from>
    <xdr:to>
      <xdr:col>10</xdr:col>
      <xdr:colOff>165100</xdr:colOff>
      <xdr:row>34</xdr:row>
      <xdr:rowOff>61252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8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77779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56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81115</xdr:rowOff>
    </xdr:from>
    <xdr:to>
      <xdr:col>6</xdr:col>
      <xdr:colOff>38100</xdr:colOff>
      <xdr:row>35</xdr:row>
      <xdr:rowOff>11265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1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27792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68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168478</xdr:rowOff>
    </xdr:from>
    <xdr:to>
      <xdr:col>24</xdr:col>
      <xdr:colOff>114300</xdr:colOff>
      <xdr:row>34</xdr:row>
      <xdr:rowOff>98628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2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19905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7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41313</xdr:rowOff>
    </xdr:from>
    <xdr:to>
      <xdr:col>20</xdr:col>
      <xdr:colOff>38100</xdr:colOff>
      <xdr:row>34</xdr:row>
      <xdr:rowOff>142913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159440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4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77927</xdr:rowOff>
    </xdr:from>
    <xdr:to>
      <xdr:col>15</xdr:col>
      <xdr:colOff>101600</xdr:colOff>
      <xdr:row>35</xdr:row>
      <xdr:rowOff>8077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24604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8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113703</xdr:rowOff>
    </xdr:from>
    <xdr:to>
      <xdr:col>10</xdr:col>
      <xdr:colOff>165100</xdr:colOff>
      <xdr:row>35</xdr:row>
      <xdr:rowOff>43853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34980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3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153429</xdr:rowOff>
    </xdr:from>
    <xdr:to>
      <xdr:col>6</xdr:col>
      <xdr:colOff>38100</xdr:colOff>
      <xdr:row>35</xdr:row>
      <xdr:rowOff>83579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8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74706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7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123589</xdr:rowOff>
    </xdr:from>
    <xdr:to>
      <xdr:col>24</xdr:col>
      <xdr:colOff>63500</xdr:colOff>
      <xdr:row>56</xdr:row>
      <xdr:rowOff>135475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24789"/>
          <a:ext cx="8382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123589</xdr:rowOff>
    </xdr:from>
    <xdr:to>
      <xdr:col>19</xdr:col>
      <xdr:colOff>177800</xdr:colOff>
      <xdr:row>56</xdr:row>
      <xdr:rowOff>152795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24789"/>
          <a:ext cx="889000" cy="2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152795</xdr:rowOff>
    </xdr:from>
    <xdr:to>
      <xdr:col>15</xdr:col>
      <xdr:colOff>50800</xdr:colOff>
      <xdr:row>57</xdr:row>
      <xdr:rowOff>11190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53995"/>
          <a:ext cx="8890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11190</xdr:rowOff>
    </xdr:from>
    <xdr:to>
      <xdr:col>10</xdr:col>
      <xdr:colOff>114300</xdr:colOff>
      <xdr:row>57</xdr:row>
      <xdr:rowOff>107074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83840"/>
          <a:ext cx="889000" cy="9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59255</xdr:rowOff>
    </xdr:from>
    <xdr:to>
      <xdr:col>10</xdr:col>
      <xdr:colOff>165100</xdr:colOff>
      <xdr:row>56</xdr:row>
      <xdr:rowOff>160855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6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5932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43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90162</xdr:rowOff>
    </xdr:from>
    <xdr:to>
      <xdr:col>6</xdr:col>
      <xdr:colOff>38100</xdr:colOff>
      <xdr:row>57</xdr:row>
      <xdr:rowOff>20312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36839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4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84675</xdr:rowOff>
    </xdr:from>
    <xdr:to>
      <xdr:col>24</xdr:col>
      <xdr:colOff>114300</xdr:colOff>
      <xdr:row>57</xdr:row>
      <xdr:rowOff>14825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8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107552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3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72789</xdr:rowOff>
    </xdr:from>
    <xdr:to>
      <xdr:col>20</xdr:col>
      <xdr:colOff>38100</xdr:colOff>
      <xdr:row>57</xdr:row>
      <xdr:rowOff>2939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7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19466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44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101995</xdr:rowOff>
    </xdr:from>
    <xdr:to>
      <xdr:col>15</xdr:col>
      <xdr:colOff>101600</xdr:colOff>
      <xdr:row>57</xdr:row>
      <xdr:rowOff>32145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0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48672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7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131840</xdr:rowOff>
    </xdr:from>
    <xdr:to>
      <xdr:col>10</xdr:col>
      <xdr:colOff>165100</xdr:colOff>
      <xdr:row>57</xdr:row>
      <xdr:rowOff>61990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3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53117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8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56274</xdr:rowOff>
    </xdr:from>
    <xdr:to>
      <xdr:col>6</xdr:col>
      <xdr:colOff>38100</xdr:colOff>
      <xdr:row>57</xdr:row>
      <xdr:rowOff>157874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2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149001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2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156821</xdr:rowOff>
    </xdr:from>
    <xdr:to>
      <xdr:col>24</xdr:col>
      <xdr:colOff>63500</xdr:colOff>
      <xdr:row>78</xdr:row>
      <xdr:rowOff>18382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58471"/>
          <a:ext cx="838200" cy="3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156821</xdr:rowOff>
    </xdr:from>
    <xdr:to>
      <xdr:col>19</xdr:col>
      <xdr:colOff>177800</xdr:colOff>
      <xdr:row>78</xdr:row>
      <xdr:rowOff>24600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58471"/>
          <a:ext cx="889000" cy="3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130556</xdr:rowOff>
    </xdr:from>
    <xdr:to>
      <xdr:col>15</xdr:col>
      <xdr:colOff>50800</xdr:colOff>
      <xdr:row>78</xdr:row>
      <xdr:rowOff>24600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32206"/>
          <a:ext cx="889000" cy="6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130556</xdr:rowOff>
    </xdr:from>
    <xdr:to>
      <xdr:col>10</xdr:col>
      <xdr:colOff>114300</xdr:colOff>
      <xdr:row>77</xdr:row>
      <xdr:rowOff>151062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32206"/>
          <a:ext cx="889000" cy="2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43476</xdr:rowOff>
    </xdr:from>
    <xdr:to>
      <xdr:col>10</xdr:col>
      <xdr:colOff>165100</xdr:colOff>
      <xdr:row>77</xdr:row>
      <xdr:rowOff>145076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161603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107393</xdr:rowOff>
    </xdr:from>
    <xdr:to>
      <xdr:col>6</xdr:col>
      <xdr:colOff>38100</xdr:colOff>
      <xdr:row>78</xdr:row>
      <xdr:rowOff>37543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28670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40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139032</xdr:rowOff>
    </xdr:from>
    <xdr:to>
      <xdr:col>24</xdr:col>
      <xdr:colOff>114300</xdr:colOff>
      <xdr:row>78</xdr:row>
      <xdr:rowOff>69182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4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59372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6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106021</xdr:rowOff>
    </xdr:from>
    <xdr:to>
      <xdr:col>20</xdr:col>
      <xdr:colOff>38100</xdr:colOff>
      <xdr:row>78</xdr:row>
      <xdr:rowOff>36171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0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27298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145250</xdr:rowOff>
    </xdr:from>
    <xdr:to>
      <xdr:col>15</xdr:col>
      <xdr:colOff>101600</xdr:colOff>
      <xdr:row>78</xdr:row>
      <xdr:rowOff>75400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66527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79756</xdr:rowOff>
    </xdr:from>
    <xdr:to>
      <xdr:col>10</xdr:col>
      <xdr:colOff>165100</xdr:colOff>
      <xdr:row>78</xdr:row>
      <xdr:rowOff>9906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1033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7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100262</xdr:rowOff>
    </xdr:from>
    <xdr:to>
      <xdr:col>6</xdr:col>
      <xdr:colOff>38100</xdr:colOff>
      <xdr:row>78</xdr:row>
      <xdr:rowOff>30412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0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46939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07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69495</xdr:rowOff>
    </xdr:from>
    <xdr:to>
      <xdr:col>24</xdr:col>
      <xdr:colOff>63500</xdr:colOff>
      <xdr:row>96</xdr:row>
      <xdr:rowOff>77355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357245"/>
          <a:ext cx="838200" cy="17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122656</xdr:rowOff>
    </xdr:from>
    <xdr:to>
      <xdr:col>19</xdr:col>
      <xdr:colOff>177800</xdr:colOff>
      <xdr:row>96</xdr:row>
      <xdr:rowOff>77355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10406"/>
          <a:ext cx="889000" cy="12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122656</xdr:rowOff>
    </xdr:from>
    <xdr:to>
      <xdr:col>15</xdr:col>
      <xdr:colOff>50800</xdr:colOff>
      <xdr:row>97</xdr:row>
      <xdr:rowOff>122910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10406"/>
          <a:ext cx="889000" cy="3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122910</xdr:rowOff>
    </xdr:from>
    <xdr:to>
      <xdr:col>10</xdr:col>
      <xdr:colOff>114300</xdr:colOff>
      <xdr:row>97</xdr:row>
      <xdr:rowOff>145084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53560"/>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140043</xdr:rowOff>
    </xdr:from>
    <xdr:to>
      <xdr:col>10</xdr:col>
      <xdr:colOff>165100</xdr:colOff>
      <xdr:row>96</xdr:row>
      <xdr:rowOff>70193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86720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20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139230</xdr:rowOff>
    </xdr:from>
    <xdr:to>
      <xdr:col>6</xdr:col>
      <xdr:colOff>38100</xdr:colOff>
      <xdr:row>96</xdr:row>
      <xdr:rowOff>69380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85907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18695</xdr:rowOff>
    </xdr:from>
    <xdr:to>
      <xdr:col>24</xdr:col>
      <xdr:colOff>114300</xdr:colOff>
      <xdr:row>95</xdr:row>
      <xdr:rowOff>120295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41572</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157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26555</xdr:rowOff>
    </xdr:from>
    <xdr:to>
      <xdr:col>20</xdr:col>
      <xdr:colOff>38100</xdr:colOff>
      <xdr:row>96</xdr:row>
      <xdr:rowOff>128155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144682</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26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71856</xdr:rowOff>
    </xdr:from>
    <xdr:to>
      <xdr:col>15</xdr:col>
      <xdr:colOff>101600</xdr:colOff>
      <xdr:row>96</xdr:row>
      <xdr:rowOff>2006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18533</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13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72110</xdr:rowOff>
    </xdr:from>
    <xdr:to>
      <xdr:col>10</xdr:col>
      <xdr:colOff>165100</xdr:colOff>
      <xdr:row>98</xdr:row>
      <xdr:rowOff>2260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0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164837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9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94284</xdr:rowOff>
    </xdr:from>
    <xdr:to>
      <xdr:col>6</xdr:col>
      <xdr:colOff>38100</xdr:colOff>
      <xdr:row>98</xdr:row>
      <xdr:rowOff>24434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2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15561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1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24326</xdr:rowOff>
    </xdr:from>
    <xdr:to>
      <xdr:col>54</xdr:col>
      <xdr:colOff>189865</xdr:colOff>
      <xdr:row>37</xdr:row>
      <xdr:rowOff>98133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510726"/>
          <a:ext cx="1270" cy="931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101960</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4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98133</xdr:rowOff>
    </xdr:from>
    <xdr:to>
      <xdr:col>55</xdr:col>
      <xdr:colOff>88900</xdr:colOff>
      <xdr:row>37</xdr:row>
      <xdr:rowOff>98133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4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142453</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8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24326</xdr:rowOff>
    </xdr:from>
    <xdr:to>
      <xdr:col>55</xdr:col>
      <xdr:colOff>88900</xdr:colOff>
      <xdr:row>32</xdr:row>
      <xdr:rowOff>24326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51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90406</xdr:rowOff>
    </xdr:from>
    <xdr:to>
      <xdr:col>55</xdr:col>
      <xdr:colOff>0</xdr:colOff>
      <xdr:row>37</xdr:row>
      <xdr:rowOff>98133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434056"/>
          <a:ext cx="8382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54223</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88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31346</xdr:rowOff>
    </xdr:from>
    <xdr:to>
      <xdr:col>55</xdr:col>
      <xdr:colOff>50800</xdr:colOff>
      <xdr:row>35</xdr:row>
      <xdr:rowOff>132946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03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90406</xdr:rowOff>
    </xdr:from>
    <xdr:to>
      <xdr:col>50</xdr:col>
      <xdr:colOff>114300</xdr:colOff>
      <xdr:row>37</xdr:row>
      <xdr:rowOff>122128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434056"/>
          <a:ext cx="889000" cy="3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21425</xdr:rowOff>
    </xdr:from>
    <xdr:to>
      <xdr:col>50</xdr:col>
      <xdr:colOff>165100</xdr:colOff>
      <xdr:row>35</xdr:row>
      <xdr:rowOff>123025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139552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57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109944</xdr:rowOff>
    </xdr:from>
    <xdr:to>
      <xdr:col>45</xdr:col>
      <xdr:colOff>177800</xdr:colOff>
      <xdr:row>37</xdr:row>
      <xdr:rowOff>122128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5596344"/>
          <a:ext cx="889000" cy="86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63548</xdr:rowOff>
    </xdr:from>
    <xdr:to>
      <xdr:col>46</xdr:col>
      <xdr:colOff>38100</xdr:colOff>
      <xdr:row>35</xdr:row>
      <xdr:rowOff>165148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10225</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58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109944</xdr:rowOff>
    </xdr:from>
    <xdr:to>
      <xdr:col>41</xdr:col>
      <xdr:colOff>50800</xdr:colOff>
      <xdr:row>38</xdr:row>
      <xdr:rowOff>3927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596344"/>
          <a:ext cx="889000" cy="92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11816</xdr:rowOff>
    </xdr:from>
    <xdr:to>
      <xdr:col>41</xdr:col>
      <xdr:colOff>101600</xdr:colOff>
      <xdr:row>30</xdr:row>
      <xdr:rowOff>113416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1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129943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493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100414</xdr:rowOff>
    </xdr:from>
    <xdr:to>
      <xdr:col>36</xdr:col>
      <xdr:colOff>165100</xdr:colOff>
      <xdr:row>36</xdr:row>
      <xdr:rowOff>30564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10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47091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58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47333</xdr:rowOff>
    </xdr:from>
    <xdr:to>
      <xdr:col>55</xdr:col>
      <xdr:colOff>50800</xdr:colOff>
      <xdr:row>37</xdr:row>
      <xdr:rowOff>148933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39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133710</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3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39606</xdr:rowOff>
    </xdr:from>
    <xdr:to>
      <xdr:col>50</xdr:col>
      <xdr:colOff>165100</xdr:colOff>
      <xdr:row>37</xdr:row>
      <xdr:rowOff>141206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38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132333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47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71328</xdr:rowOff>
    </xdr:from>
    <xdr:to>
      <xdr:col>46</xdr:col>
      <xdr:colOff>38100</xdr:colOff>
      <xdr:row>38</xdr:row>
      <xdr:rowOff>1478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41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164055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50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59144</xdr:rowOff>
    </xdr:from>
    <xdr:to>
      <xdr:col>41</xdr:col>
      <xdr:colOff>101600</xdr:colOff>
      <xdr:row>32</xdr:row>
      <xdr:rowOff>160744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54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151871</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63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124577</xdr:rowOff>
    </xdr:from>
    <xdr:to>
      <xdr:col>36</xdr:col>
      <xdr:colOff>165100</xdr:colOff>
      <xdr:row>38</xdr:row>
      <xdr:rowOff>54727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6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45854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56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96135</xdr:rowOff>
    </xdr:from>
    <xdr:to>
      <xdr:col>55</xdr:col>
      <xdr:colOff>0</xdr:colOff>
      <xdr:row>58</xdr:row>
      <xdr:rowOff>21710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868785"/>
          <a:ext cx="838200" cy="9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96135</xdr:rowOff>
    </xdr:from>
    <xdr:to>
      <xdr:col>50</xdr:col>
      <xdr:colOff>114300</xdr:colOff>
      <xdr:row>57</xdr:row>
      <xdr:rowOff>146264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868785"/>
          <a:ext cx="889000" cy="5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106873</xdr:rowOff>
    </xdr:from>
    <xdr:to>
      <xdr:col>45</xdr:col>
      <xdr:colOff>177800</xdr:colOff>
      <xdr:row>57</xdr:row>
      <xdr:rowOff>146264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879523"/>
          <a:ext cx="889000" cy="3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3604</xdr:rowOff>
    </xdr:from>
    <xdr:to>
      <xdr:col>41</xdr:col>
      <xdr:colOff>50800</xdr:colOff>
      <xdr:row>57</xdr:row>
      <xdr:rowOff>106873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776254"/>
          <a:ext cx="889000" cy="10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128860</xdr:rowOff>
    </xdr:from>
    <xdr:to>
      <xdr:col>41</xdr:col>
      <xdr:colOff>101600</xdr:colOff>
      <xdr:row>56</xdr:row>
      <xdr:rowOff>59010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75537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3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119395</xdr:rowOff>
    </xdr:from>
    <xdr:to>
      <xdr:col>36</xdr:col>
      <xdr:colOff>165100</xdr:colOff>
      <xdr:row>56</xdr:row>
      <xdr:rowOff>49545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66072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2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142360</xdr:rowOff>
    </xdr:from>
    <xdr:to>
      <xdr:col>55</xdr:col>
      <xdr:colOff>50800</xdr:colOff>
      <xdr:row>58</xdr:row>
      <xdr:rowOff>72510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57287</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45335</xdr:rowOff>
    </xdr:from>
    <xdr:to>
      <xdr:col>50</xdr:col>
      <xdr:colOff>165100</xdr:colOff>
      <xdr:row>57</xdr:row>
      <xdr:rowOff>146935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1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138062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1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95464</xdr:rowOff>
    </xdr:from>
    <xdr:to>
      <xdr:col>46</xdr:col>
      <xdr:colOff>38100</xdr:colOff>
      <xdr:row>58</xdr:row>
      <xdr:rowOff>25614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6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16741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6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56073</xdr:rowOff>
    </xdr:from>
    <xdr:to>
      <xdr:col>41</xdr:col>
      <xdr:colOff>101600</xdr:colOff>
      <xdr:row>57</xdr:row>
      <xdr:rowOff>157673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148800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2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124254</xdr:rowOff>
    </xdr:from>
    <xdr:to>
      <xdr:col>36</xdr:col>
      <xdr:colOff>165100</xdr:colOff>
      <xdr:row>57</xdr:row>
      <xdr:rowOff>54404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45531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1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38636</xdr:rowOff>
    </xdr:from>
    <xdr:to>
      <xdr:col>55</xdr:col>
      <xdr:colOff>0</xdr:colOff>
      <xdr:row>79</xdr:row>
      <xdr:rowOff>53713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83186"/>
          <a:ext cx="838200" cy="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38636</xdr:rowOff>
    </xdr:from>
    <xdr:to>
      <xdr:col>50</xdr:col>
      <xdr:colOff>114300</xdr:colOff>
      <xdr:row>79</xdr:row>
      <xdr:rowOff>92424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83186"/>
          <a:ext cx="889000" cy="5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91346</xdr:rowOff>
    </xdr:from>
    <xdr:to>
      <xdr:col>45</xdr:col>
      <xdr:colOff>177800</xdr:colOff>
      <xdr:row>79</xdr:row>
      <xdr:rowOff>92424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635896"/>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78739</xdr:rowOff>
    </xdr:from>
    <xdr:to>
      <xdr:col>41</xdr:col>
      <xdr:colOff>50800</xdr:colOff>
      <xdr:row>79</xdr:row>
      <xdr:rowOff>91346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51839"/>
          <a:ext cx="889000" cy="18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99654</xdr:rowOff>
    </xdr:from>
    <xdr:to>
      <xdr:col>41</xdr:col>
      <xdr:colOff>101600</xdr:colOff>
      <xdr:row>78</xdr:row>
      <xdr:rowOff>29804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46331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107820</xdr:rowOff>
    </xdr:from>
    <xdr:to>
      <xdr:col>36</xdr:col>
      <xdr:colOff>165100</xdr:colOff>
      <xdr:row>78</xdr:row>
      <xdr:rowOff>37970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0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54497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8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2913</xdr:rowOff>
    </xdr:from>
    <xdr:to>
      <xdr:col>55</xdr:col>
      <xdr:colOff>50800</xdr:colOff>
      <xdr:row>79</xdr:row>
      <xdr:rowOff>104513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4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89290</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6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159286</xdr:rowOff>
    </xdr:from>
    <xdr:to>
      <xdr:col>50</xdr:col>
      <xdr:colOff>165100</xdr:colOff>
      <xdr:row>79</xdr:row>
      <xdr:rowOff>89436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3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80563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2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41624</xdr:rowOff>
    </xdr:from>
    <xdr:to>
      <xdr:col>46</xdr:col>
      <xdr:colOff>38100</xdr:colOff>
      <xdr:row>79</xdr:row>
      <xdr:rowOff>143224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8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134351</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61017" y="13678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40546</xdr:rowOff>
    </xdr:from>
    <xdr:to>
      <xdr:col>41</xdr:col>
      <xdr:colOff>101600</xdr:colOff>
      <xdr:row>79</xdr:row>
      <xdr:rowOff>142146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8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133273</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2017" y="13677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27939</xdr:rowOff>
    </xdr:from>
    <xdr:to>
      <xdr:col>36</xdr:col>
      <xdr:colOff>165100</xdr:colOff>
      <xdr:row>78</xdr:row>
      <xdr:rowOff>129539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120666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9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150585</xdr:rowOff>
    </xdr:from>
    <xdr:to>
      <xdr:col>55</xdr:col>
      <xdr:colOff>0</xdr:colOff>
      <xdr:row>97</xdr:row>
      <xdr:rowOff>22631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609785"/>
          <a:ext cx="838200" cy="4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128448</xdr:rowOff>
    </xdr:from>
    <xdr:to>
      <xdr:col>50</xdr:col>
      <xdr:colOff>114300</xdr:colOff>
      <xdr:row>96</xdr:row>
      <xdr:rowOff>150585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587648"/>
          <a:ext cx="889000" cy="2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128448</xdr:rowOff>
    </xdr:from>
    <xdr:to>
      <xdr:col>45</xdr:col>
      <xdr:colOff>177800</xdr:colOff>
      <xdr:row>96</xdr:row>
      <xdr:rowOff>146304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587648"/>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56528</xdr:rowOff>
    </xdr:from>
    <xdr:to>
      <xdr:col>41</xdr:col>
      <xdr:colOff>50800</xdr:colOff>
      <xdr:row>96</xdr:row>
      <xdr:rowOff>146304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515728"/>
          <a:ext cx="889000" cy="8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33934</xdr:rowOff>
    </xdr:from>
    <xdr:to>
      <xdr:col>41</xdr:col>
      <xdr:colOff>101600</xdr:colOff>
      <xdr:row>95</xdr:row>
      <xdr:rowOff>135534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152061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09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13424</xdr:rowOff>
    </xdr:from>
    <xdr:to>
      <xdr:col>36</xdr:col>
      <xdr:colOff>165100</xdr:colOff>
      <xdr:row>95</xdr:row>
      <xdr:rowOff>115024</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30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131551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07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143281</xdr:rowOff>
    </xdr:from>
    <xdr:to>
      <xdr:col>55</xdr:col>
      <xdr:colOff>50800</xdr:colOff>
      <xdr:row>97</xdr:row>
      <xdr:rowOff>73431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0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121708</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8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99785</xdr:rowOff>
    </xdr:from>
    <xdr:to>
      <xdr:col>50</xdr:col>
      <xdr:colOff>165100</xdr:colOff>
      <xdr:row>97</xdr:row>
      <xdr:rowOff>29935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21062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6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77648</xdr:rowOff>
    </xdr:from>
    <xdr:to>
      <xdr:col>46</xdr:col>
      <xdr:colOff>38100</xdr:colOff>
      <xdr:row>97</xdr:row>
      <xdr:rowOff>7798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3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170375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6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95504</xdr:rowOff>
    </xdr:from>
    <xdr:to>
      <xdr:col>41</xdr:col>
      <xdr:colOff>101600</xdr:colOff>
      <xdr:row>97</xdr:row>
      <xdr:rowOff>25654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5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16781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64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5728</xdr:rowOff>
    </xdr:from>
    <xdr:to>
      <xdr:col>36</xdr:col>
      <xdr:colOff>165100</xdr:colOff>
      <xdr:row>96</xdr:row>
      <xdr:rowOff>107328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4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98455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55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17285</xdr:rowOff>
    </xdr:from>
    <xdr:to>
      <xdr:col>85</xdr:col>
      <xdr:colOff>127000</xdr:colOff>
      <xdr:row>39</xdr:row>
      <xdr:rowOff>34582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03835"/>
          <a:ext cx="8382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122479</xdr:rowOff>
    </xdr:from>
    <xdr:to>
      <xdr:col>81</xdr:col>
      <xdr:colOff>50800</xdr:colOff>
      <xdr:row>39</xdr:row>
      <xdr:rowOff>17285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37579"/>
          <a:ext cx="889000" cy="6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80797</xdr:rowOff>
    </xdr:from>
    <xdr:to>
      <xdr:col>76</xdr:col>
      <xdr:colOff>114300</xdr:colOff>
      <xdr:row>38</xdr:row>
      <xdr:rowOff>122479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424447"/>
          <a:ext cx="889000" cy="21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80797</xdr:rowOff>
    </xdr:from>
    <xdr:to>
      <xdr:col>71</xdr:col>
      <xdr:colOff>177800</xdr:colOff>
      <xdr:row>38</xdr:row>
      <xdr:rowOff>117487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424447"/>
          <a:ext cx="889000" cy="20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157099</xdr:rowOff>
    </xdr:from>
    <xdr:to>
      <xdr:col>72</xdr:col>
      <xdr:colOff>38100</xdr:colOff>
      <xdr:row>37</xdr:row>
      <xdr:rowOff>87249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32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103776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10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122542</xdr:rowOff>
    </xdr:from>
    <xdr:to>
      <xdr:col>67</xdr:col>
      <xdr:colOff>101600</xdr:colOff>
      <xdr:row>37</xdr:row>
      <xdr:rowOff>52692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2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69219</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0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155232</xdr:rowOff>
    </xdr:from>
    <xdr:to>
      <xdr:col>85</xdr:col>
      <xdr:colOff>177800</xdr:colOff>
      <xdr:row>39</xdr:row>
      <xdr:rowOff>85382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70159</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85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137935</xdr:rowOff>
    </xdr:from>
    <xdr:to>
      <xdr:col>81</xdr:col>
      <xdr:colOff>101600</xdr:colOff>
      <xdr:row>39</xdr:row>
      <xdr:rowOff>68085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59212</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45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71679</xdr:rowOff>
    </xdr:from>
    <xdr:to>
      <xdr:col>76</xdr:col>
      <xdr:colOff>165100</xdr:colOff>
      <xdr:row>39</xdr:row>
      <xdr:rowOff>1829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164406</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67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29997</xdr:rowOff>
    </xdr:from>
    <xdr:to>
      <xdr:col>72</xdr:col>
      <xdr:colOff>38100</xdr:colOff>
      <xdr:row>37</xdr:row>
      <xdr:rowOff>131597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3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122724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46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66687</xdr:rowOff>
    </xdr:from>
    <xdr:to>
      <xdr:col>67</xdr:col>
      <xdr:colOff>101600</xdr:colOff>
      <xdr:row>38</xdr:row>
      <xdr:rowOff>168287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58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159414</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67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50825</xdr:rowOff>
    </xdr:from>
    <xdr:to>
      <xdr:col>85</xdr:col>
      <xdr:colOff>127000</xdr:colOff>
      <xdr:row>76</xdr:row>
      <xdr:rowOff>57265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081025"/>
          <a:ext cx="8382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50825</xdr:rowOff>
    </xdr:from>
    <xdr:to>
      <xdr:col>81</xdr:col>
      <xdr:colOff>50800</xdr:colOff>
      <xdr:row>76</xdr:row>
      <xdr:rowOff>82589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081025"/>
          <a:ext cx="889000" cy="3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82589</xdr:rowOff>
    </xdr:from>
    <xdr:to>
      <xdr:col>76</xdr:col>
      <xdr:colOff>114300</xdr:colOff>
      <xdr:row>76</xdr:row>
      <xdr:rowOff>101764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112789"/>
          <a:ext cx="889000" cy="1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101764</xdr:rowOff>
    </xdr:from>
    <xdr:to>
      <xdr:col>71</xdr:col>
      <xdr:colOff>177800</xdr:colOff>
      <xdr:row>76</xdr:row>
      <xdr:rowOff>113792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131964"/>
          <a:ext cx="889000" cy="1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126822</xdr:rowOff>
    </xdr:from>
    <xdr:to>
      <xdr:col>72</xdr:col>
      <xdr:colOff>38100</xdr:colOff>
      <xdr:row>74</xdr:row>
      <xdr:rowOff>56972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64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73499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41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143802</xdr:rowOff>
    </xdr:from>
    <xdr:to>
      <xdr:col>67</xdr:col>
      <xdr:colOff>101600</xdr:colOff>
      <xdr:row>74</xdr:row>
      <xdr:rowOff>73952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6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90479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4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6465</xdr:rowOff>
    </xdr:from>
    <xdr:to>
      <xdr:col>85</xdr:col>
      <xdr:colOff>177800</xdr:colOff>
      <xdr:row>76</xdr:row>
      <xdr:rowOff>108065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156342</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0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25</xdr:rowOff>
    </xdr:from>
    <xdr:to>
      <xdr:col>81</xdr:col>
      <xdr:colOff>101600</xdr:colOff>
      <xdr:row>76</xdr:row>
      <xdr:rowOff>101625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92752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12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31789</xdr:rowOff>
    </xdr:from>
    <xdr:to>
      <xdr:col>76</xdr:col>
      <xdr:colOff>165100</xdr:colOff>
      <xdr:row>76</xdr:row>
      <xdr:rowOff>133389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124516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1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50964</xdr:rowOff>
    </xdr:from>
    <xdr:to>
      <xdr:col>72</xdr:col>
      <xdr:colOff>38100</xdr:colOff>
      <xdr:row>76</xdr:row>
      <xdr:rowOff>152564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8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143691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62992</xdr:rowOff>
    </xdr:from>
    <xdr:to>
      <xdr:col>67</xdr:col>
      <xdr:colOff>101600</xdr:colOff>
      <xdr:row>76</xdr:row>
      <xdr:rowOff>164592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155719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8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78311</xdr:rowOff>
    </xdr:from>
    <xdr:to>
      <xdr:col>85</xdr:col>
      <xdr:colOff>127000</xdr:colOff>
      <xdr:row>98</xdr:row>
      <xdr:rowOff>91543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80411"/>
          <a:ext cx="838200" cy="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76524</xdr:rowOff>
    </xdr:from>
    <xdr:to>
      <xdr:col>81</xdr:col>
      <xdr:colOff>50800</xdr:colOff>
      <xdr:row>98</xdr:row>
      <xdr:rowOff>78311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78624"/>
          <a:ext cx="889000" cy="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76524</xdr:rowOff>
    </xdr:from>
    <xdr:to>
      <xdr:col>76</xdr:col>
      <xdr:colOff>114300</xdr:colOff>
      <xdr:row>98</xdr:row>
      <xdr:rowOff>77380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78624"/>
          <a:ext cx="889000" cy="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73886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77380</xdr:rowOff>
    </xdr:from>
    <xdr:to>
      <xdr:col>71</xdr:col>
      <xdr:colOff>177800</xdr:colOff>
      <xdr:row>98</xdr:row>
      <xdr:rowOff>115300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79480"/>
          <a:ext cx="889000" cy="3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115280</xdr:rowOff>
    </xdr:from>
    <xdr:to>
      <xdr:col>72</xdr:col>
      <xdr:colOff>38100</xdr:colOff>
      <xdr:row>98</xdr:row>
      <xdr:rowOff>45430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61957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2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143704</xdr:rowOff>
    </xdr:from>
    <xdr:to>
      <xdr:col>67</xdr:col>
      <xdr:colOff>101600</xdr:colOff>
      <xdr:row>98</xdr:row>
      <xdr:rowOff>73854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90381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4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40743</xdr:rowOff>
    </xdr:from>
    <xdr:to>
      <xdr:col>85</xdr:col>
      <xdr:colOff>177800</xdr:colOff>
      <xdr:row>98</xdr:row>
      <xdr:rowOff>142343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127120</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5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27511</xdr:rowOff>
    </xdr:from>
    <xdr:to>
      <xdr:col>81</xdr:col>
      <xdr:colOff>101600</xdr:colOff>
      <xdr:row>98</xdr:row>
      <xdr:rowOff>129111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2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120238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2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25724</xdr:rowOff>
    </xdr:from>
    <xdr:to>
      <xdr:col>76</xdr:col>
      <xdr:colOff>165100</xdr:colOff>
      <xdr:row>98</xdr:row>
      <xdr:rowOff>127324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2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118451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2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26580</xdr:rowOff>
    </xdr:from>
    <xdr:to>
      <xdr:col>72</xdr:col>
      <xdr:colOff>38100</xdr:colOff>
      <xdr:row>98</xdr:row>
      <xdr:rowOff>128180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119307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2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64500</xdr:rowOff>
    </xdr:from>
    <xdr:to>
      <xdr:col>67</xdr:col>
      <xdr:colOff>101600</xdr:colOff>
      <xdr:row>98</xdr:row>
      <xdr:rowOff>166100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6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157227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5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94927</xdr:rowOff>
    </xdr:from>
    <xdr:to>
      <xdr:col>116</xdr:col>
      <xdr:colOff>63500</xdr:colOff>
      <xdr:row>37</xdr:row>
      <xdr:rowOff>134148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438577"/>
          <a:ext cx="838200" cy="3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13149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52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67070</xdr:rowOff>
    </xdr:from>
    <xdr:to>
      <xdr:col>111</xdr:col>
      <xdr:colOff>177800</xdr:colOff>
      <xdr:row>37</xdr:row>
      <xdr:rowOff>134148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410720"/>
          <a:ext cx="889000" cy="6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129571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4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10671</xdr:rowOff>
    </xdr:from>
    <xdr:to>
      <xdr:col>107</xdr:col>
      <xdr:colOff>50800</xdr:colOff>
      <xdr:row>37</xdr:row>
      <xdr:rowOff>67070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354321"/>
          <a:ext cx="889000" cy="5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145966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10671</xdr:rowOff>
    </xdr:from>
    <xdr:to>
      <xdr:col>102</xdr:col>
      <xdr:colOff>114300</xdr:colOff>
      <xdr:row>38</xdr:row>
      <xdr:rowOff>108676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354321"/>
          <a:ext cx="889000" cy="26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91708</xdr:rowOff>
    </xdr:from>
    <xdr:to>
      <xdr:col>102</xdr:col>
      <xdr:colOff>165100</xdr:colOff>
      <xdr:row>39</xdr:row>
      <xdr:rowOff>21858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12985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136743</xdr:rowOff>
    </xdr:from>
    <xdr:to>
      <xdr:col>98</xdr:col>
      <xdr:colOff>38100</xdr:colOff>
      <xdr:row>39</xdr:row>
      <xdr:rowOff>66893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58020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74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44127</xdr:rowOff>
    </xdr:from>
    <xdr:to>
      <xdr:col>116</xdr:col>
      <xdr:colOff>114300</xdr:colOff>
      <xdr:row>37</xdr:row>
      <xdr:rowOff>145727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38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67004</xdr:rowOff>
    </xdr:from>
    <xdr:ext cx="534377"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23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83348</xdr:rowOff>
    </xdr:from>
    <xdr:to>
      <xdr:col>112</xdr:col>
      <xdr:colOff>38100</xdr:colOff>
      <xdr:row>38</xdr:row>
      <xdr:rowOff>13498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42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30025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20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16270</xdr:rowOff>
    </xdr:from>
    <xdr:to>
      <xdr:col>107</xdr:col>
      <xdr:colOff>101600</xdr:colOff>
      <xdr:row>37</xdr:row>
      <xdr:rowOff>117870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35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134397</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67111" y="613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131321</xdr:rowOff>
    </xdr:from>
    <xdr:to>
      <xdr:col>102</xdr:col>
      <xdr:colOff>165100</xdr:colOff>
      <xdr:row>37</xdr:row>
      <xdr:rowOff>61471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30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77998</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278111" y="607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57876</xdr:rowOff>
    </xdr:from>
    <xdr:to>
      <xdr:col>98</xdr:col>
      <xdr:colOff>38100</xdr:colOff>
      <xdr:row>38</xdr:row>
      <xdr:rowOff>159476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7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4553</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348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150178</xdr:rowOff>
    </xdr:from>
    <xdr:to>
      <xdr:col>116</xdr:col>
      <xdr:colOff>63500</xdr:colOff>
      <xdr:row>58</xdr:row>
      <xdr:rowOff>152044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94278"/>
          <a:ext cx="8382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152044</xdr:rowOff>
    </xdr:from>
    <xdr:to>
      <xdr:col>111</xdr:col>
      <xdr:colOff>177800</xdr:colOff>
      <xdr:row>58</xdr:row>
      <xdr:rowOff>153378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96144"/>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153378</xdr:rowOff>
    </xdr:from>
    <xdr:to>
      <xdr:col>107</xdr:col>
      <xdr:colOff>50800</xdr:colOff>
      <xdr:row>58</xdr:row>
      <xdr:rowOff>153912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97478"/>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153912</xdr:rowOff>
    </xdr:from>
    <xdr:to>
      <xdr:col>102</xdr:col>
      <xdr:colOff>114300</xdr:colOff>
      <xdr:row>58</xdr:row>
      <xdr:rowOff>154559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98012"/>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96977</xdr:rowOff>
    </xdr:from>
    <xdr:to>
      <xdr:col>102</xdr:col>
      <xdr:colOff>165100</xdr:colOff>
      <xdr:row>58</xdr:row>
      <xdr:rowOff>27127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43654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4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127953</xdr:rowOff>
    </xdr:from>
    <xdr:to>
      <xdr:col>98</xdr:col>
      <xdr:colOff>38100</xdr:colOff>
      <xdr:row>58</xdr:row>
      <xdr:rowOff>58103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0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74630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7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99378</xdr:rowOff>
    </xdr:from>
    <xdr:to>
      <xdr:col>116</xdr:col>
      <xdr:colOff>114300</xdr:colOff>
      <xdr:row>59</xdr:row>
      <xdr:rowOff>29528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4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14305</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5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101244</xdr:rowOff>
    </xdr:from>
    <xdr:to>
      <xdr:col>112</xdr:col>
      <xdr:colOff>38100</xdr:colOff>
      <xdr:row>59</xdr:row>
      <xdr:rowOff>31394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22521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3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102578</xdr:rowOff>
    </xdr:from>
    <xdr:to>
      <xdr:col>107</xdr:col>
      <xdr:colOff>101600</xdr:colOff>
      <xdr:row>59</xdr:row>
      <xdr:rowOff>32728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23855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3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103112</xdr:rowOff>
    </xdr:from>
    <xdr:to>
      <xdr:col>102</xdr:col>
      <xdr:colOff>165100</xdr:colOff>
      <xdr:row>59</xdr:row>
      <xdr:rowOff>33262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4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24389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3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103759</xdr:rowOff>
    </xdr:from>
    <xdr:to>
      <xdr:col>98</xdr:col>
      <xdr:colOff>38100</xdr:colOff>
      <xdr:row>59</xdr:row>
      <xdr:rowOff>33909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4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25036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4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8065</xdr:rowOff>
    </xdr:from>
    <xdr:to>
      <xdr:col>116</xdr:col>
      <xdr:colOff>63500</xdr:colOff>
      <xdr:row>76</xdr:row>
      <xdr:rowOff>55423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38265"/>
          <a:ext cx="838200" cy="4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55423</xdr:rowOff>
    </xdr:from>
    <xdr:to>
      <xdr:col>111</xdr:col>
      <xdr:colOff>177800</xdr:colOff>
      <xdr:row>76</xdr:row>
      <xdr:rowOff>77006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085623"/>
          <a:ext cx="889000" cy="2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77006</xdr:rowOff>
    </xdr:from>
    <xdr:to>
      <xdr:col>107</xdr:col>
      <xdr:colOff>50800</xdr:colOff>
      <xdr:row>76</xdr:row>
      <xdr:rowOff>91827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107206"/>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68929</xdr:rowOff>
    </xdr:from>
    <xdr:to>
      <xdr:col>102</xdr:col>
      <xdr:colOff>114300</xdr:colOff>
      <xdr:row>76</xdr:row>
      <xdr:rowOff>91827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099129"/>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45238</xdr:rowOff>
    </xdr:from>
    <xdr:to>
      <xdr:col>102</xdr:col>
      <xdr:colOff>165100</xdr:colOff>
      <xdr:row>75</xdr:row>
      <xdr:rowOff>146838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163365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6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71793</xdr:rowOff>
    </xdr:from>
    <xdr:to>
      <xdr:col>98</xdr:col>
      <xdr:colOff>38100</xdr:colOff>
      <xdr:row>75</xdr:row>
      <xdr:rowOff>1943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18470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128715</xdr:rowOff>
    </xdr:from>
    <xdr:to>
      <xdr:col>116</xdr:col>
      <xdr:colOff>114300</xdr:colOff>
      <xdr:row>76</xdr:row>
      <xdr:rowOff>58865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9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151592</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83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4623</xdr:rowOff>
    </xdr:from>
    <xdr:to>
      <xdr:col>112</xdr:col>
      <xdr:colOff>38100</xdr:colOff>
      <xdr:row>76</xdr:row>
      <xdr:rowOff>106223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3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122750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8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26206</xdr:rowOff>
    </xdr:from>
    <xdr:to>
      <xdr:col>107</xdr:col>
      <xdr:colOff>101600</xdr:colOff>
      <xdr:row>76</xdr:row>
      <xdr:rowOff>127806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5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144333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83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41027</xdr:rowOff>
    </xdr:from>
    <xdr:to>
      <xdr:col>102</xdr:col>
      <xdr:colOff>165100</xdr:colOff>
      <xdr:row>76</xdr:row>
      <xdr:rowOff>142627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133754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16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18129</xdr:rowOff>
    </xdr:from>
    <xdr:to>
      <xdr:col>98</xdr:col>
      <xdr:colOff>38100</xdr:colOff>
      <xdr:row>76</xdr:row>
      <xdr:rowOff>119729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0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110856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14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54611</xdr:rowOff>
    </xdr:from>
    <xdr:to>
      <xdr:col>102</xdr:col>
      <xdr:colOff>165100</xdr:colOff>
      <xdr:row>91</xdr:row>
      <xdr:rowOff>156211</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90</xdr:row>
      <xdr:rowOff>1288</xdr:rowOff>
    </xdr:from>
    <xdr:ext cx="313932"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88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168911</xdr:rowOff>
    </xdr:from>
    <xdr:to>
      <xdr:col>98</xdr:col>
      <xdr:colOff>38100</xdr:colOff>
      <xdr:row>90</xdr:row>
      <xdr:rowOff>99061</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115588</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99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490,088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97,234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主な要因としては、職員数の増や人勧に準ずる給与改定による人件費の増が挙げられる。類似団体内平均を上回っているため、組織機構のコンパクト化や事務事業の見直しなど、職員数の適正化に努める。また、扶助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112,028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14,119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介護・訓練等給費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の増による扶助費の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が挙げられる。令和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年度も昨年度に引き続き類似団体内平均を上回っており、今後も単独扶助費の見直しや公益性、公平性などを精査していく。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大きな増減のあった項目としては、普通建設事業費が住民一人当たり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38,065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14,855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した。これは、広域火葬場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事業負担金の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41,119
40,410
205.40
21,033,407
20,151,928
778,698
11,962,644
15,470,883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100457</xdr:rowOff>
    </xdr:from>
    <xdr:to>
      <xdr:col>24</xdr:col>
      <xdr:colOff>63500</xdr:colOff>
      <xdr:row>35</xdr:row>
      <xdr:rowOff>165227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01207"/>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76725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100457</xdr:rowOff>
    </xdr:from>
    <xdr:to>
      <xdr:col>19</xdr:col>
      <xdr:colOff>177800</xdr:colOff>
      <xdr:row>36</xdr:row>
      <xdr:rowOff>14351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01207"/>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14351</xdr:rowOff>
    </xdr:from>
    <xdr:to>
      <xdr:col>15</xdr:col>
      <xdr:colOff>50800</xdr:colOff>
      <xdr:row>36</xdr:row>
      <xdr:rowOff>62738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86551"/>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62738</xdr:rowOff>
    </xdr:from>
    <xdr:to>
      <xdr:col>10</xdr:col>
      <xdr:colOff>114300</xdr:colOff>
      <xdr:row>37</xdr:row>
      <xdr:rowOff>80264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34938"/>
          <a:ext cx="889000" cy="18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124333</xdr:rowOff>
    </xdr:from>
    <xdr:to>
      <xdr:col>10</xdr:col>
      <xdr:colOff>165100</xdr:colOff>
      <xdr:row>35</xdr:row>
      <xdr:rowOff>54483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71010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2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45466</xdr:rowOff>
    </xdr:from>
    <xdr:to>
      <xdr:col>6</xdr:col>
      <xdr:colOff>38100</xdr:colOff>
      <xdr:row>34</xdr:row>
      <xdr:rowOff>147066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163593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114427</xdr:rowOff>
    </xdr:from>
    <xdr:to>
      <xdr:col>24</xdr:col>
      <xdr:colOff>114300</xdr:colOff>
      <xdr:row>36</xdr:row>
      <xdr:rowOff>44577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92854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9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49657</xdr:rowOff>
    </xdr:from>
    <xdr:to>
      <xdr:col>20</xdr:col>
      <xdr:colOff>38100</xdr:colOff>
      <xdr:row>35</xdr:row>
      <xdr:rowOff>151257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167784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2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135001</xdr:rowOff>
    </xdr:from>
    <xdr:to>
      <xdr:col>15</xdr:col>
      <xdr:colOff>101600</xdr:colOff>
      <xdr:row>36</xdr:row>
      <xdr:rowOff>65151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56278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11938</xdr:rowOff>
    </xdr:from>
    <xdr:to>
      <xdr:col>10</xdr:col>
      <xdr:colOff>165100</xdr:colOff>
      <xdr:row>36</xdr:row>
      <xdr:rowOff>113538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104665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29464</xdr:rowOff>
    </xdr:from>
    <xdr:to>
      <xdr:col>6</xdr:col>
      <xdr:colOff>38100</xdr:colOff>
      <xdr:row>37</xdr:row>
      <xdr:rowOff>131064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122191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110950</xdr:rowOff>
    </xdr:from>
    <xdr:to>
      <xdr:col>24</xdr:col>
      <xdr:colOff>63500</xdr:colOff>
      <xdr:row>57</xdr:row>
      <xdr:rowOff>133798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83600"/>
          <a:ext cx="838200" cy="2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110950</xdr:rowOff>
    </xdr:from>
    <xdr:to>
      <xdr:col>19</xdr:col>
      <xdr:colOff>177800</xdr:colOff>
      <xdr:row>57</xdr:row>
      <xdr:rowOff>114802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83600"/>
          <a:ext cx="889000" cy="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96163</xdr:rowOff>
    </xdr:from>
    <xdr:to>
      <xdr:col>15</xdr:col>
      <xdr:colOff>50800</xdr:colOff>
      <xdr:row>57</xdr:row>
      <xdr:rowOff>114802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25913"/>
          <a:ext cx="889000" cy="36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96163</xdr:rowOff>
    </xdr:from>
    <xdr:to>
      <xdr:col>10</xdr:col>
      <xdr:colOff>114300</xdr:colOff>
      <xdr:row>58</xdr:row>
      <xdr:rowOff>5550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25913"/>
          <a:ext cx="889000" cy="4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48076</xdr:rowOff>
    </xdr:from>
    <xdr:to>
      <xdr:col>10</xdr:col>
      <xdr:colOff>165100</xdr:colOff>
      <xdr:row>54</xdr:row>
      <xdr:rowOff>149676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0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166203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8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120915</xdr:rowOff>
    </xdr:from>
    <xdr:to>
      <xdr:col>6</xdr:col>
      <xdr:colOff>38100</xdr:colOff>
      <xdr:row>57</xdr:row>
      <xdr:rowOff>51065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2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67592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9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82998</xdr:rowOff>
    </xdr:from>
    <xdr:to>
      <xdr:col>24</xdr:col>
      <xdr:colOff>114300</xdr:colOff>
      <xdr:row>58</xdr:row>
      <xdr:rowOff>13148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169375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7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60150</xdr:rowOff>
    </xdr:from>
    <xdr:to>
      <xdr:col>20</xdr:col>
      <xdr:colOff>38100</xdr:colOff>
      <xdr:row>57</xdr:row>
      <xdr:rowOff>161750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3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152877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2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64002</xdr:rowOff>
    </xdr:from>
    <xdr:to>
      <xdr:col>15</xdr:col>
      <xdr:colOff>101600</xdr:colOff>
      <xdr:row>57</xdr:row>
      <xdr:rowOff>165602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156729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2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45363</xdr:rowOff>
    </xdr:from>
    <xdr:to>
      <xdr:col>10</xdr:col>
      <xdr:colOff>165100</xdr:colOff>
      <xdr:row>55</xdr:row>
      <xdr:rowOff>146963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7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138090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6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126200</xdr:rowOff>
    </xdr:from>
    <xdr:to>
      <xdr:col>6</xdr:col>
      <xdr:colOff>38100</xdr:colOff>
      <xdr:row>58</xdr:row>
      <xdr:rowOff>56350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9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47477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9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21427</xdr:rowOff>
    </xdr:from>
    <xdr:to>
      <xdr:col>24</xdr:col>
      <xdr:colOff>63500</xdr:colOff>
      <xdr:row>76</xdr:row>
      <xdr:rowOff>34979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80177"/>
          <a:ext cx="838200" cy="18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147875</xdr:rowOff>
    </xdr:from>
    <xdr:to>
      <xdr:col>19</xdr:col>
      <xdr:colOff>177800</xdr:colOff>
      <xdr:row>76</xdr:row>
      <xdr:rowOff>34979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06625"/>
          <a:ext cx="889000" cy="5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1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147875</xdr:rowOff>
    </xdr:from>
    <xdr:to>
      <xdr:col>15</xdr:col>
      <xdr:colOff>50800</xdr:colOff>
      <xdr:row>77</xdr:row>
      <xdr:rowOff>12413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06625"/>
          <a:ext cx="889000" cy="20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12413</xdr:rowOff>
    </xdr:from>
    <xdr:to>
      <xdr:col>10</xdr:col>
      <xdr:colOff>114300</xdr:colOff>
      <xdr:row>77</xdr:row>
      <xdr:rowOff>167872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14063"/>
          <a:ext cx="889000" cy="15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157153</xdr:rowOff>
    </xdr:from>
    <xdr:to>
      <xdr:col>10</xdr:col>
      <xdr:colOff>165100</xdr:colOff>
      <xdr:row>75</xdr:row>
      <xdr:rowOff>87303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4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103830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61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20636</xdr:rowOff>
    </xdr:from>
    <xdr:to>
      <xdr:col>6</xdr:col>
      <xdr:colOff>38100</xdr:colOff>
      <xdr:row>75</xdr:row>
      <xdr:rowOff>122236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8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138763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6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142077</xdr:rowOff>
    </xdr:from>
    <xdr:to>
      <xdr:col>24</xdr:col>
      <xdr:colOff>114300</xdr:colOff>
      <xdr:row>75</xdr:row>
      <xdr:rowOff>72227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2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164954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8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155629</xdr:rowOff>
    </xdr:from>
    <xdr:to>
      <xdr:col>20</xdr:col>
      <xdr:colOff>38100</xdr:colOff>
      <xdr:row>76</xdr:row>
      <xdr:rowOff>85779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1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102306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8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97075</xdr:rowOff>
    </xdr:from>
    <xdr:to>
      <xdr:col>15</xdr:col>
      <xdr:colOff>101600</xdr:colOff>
      <xdr:row>76</xdr:row>
      <xdr:rowOff>27226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558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18352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4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133063</xdr:rowOff>
    </xdr:from>
    <xdr:to>
      <xdr:col>10</xdr:col>
      <xdr:colOff>165100</xdr:colOff>
      <xdr:row>77</xdr:row>
      <xdr:rowOff>63213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6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54340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5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117072</xdr:rowOff>
    </xdr:from>
    <xdr:to>
      <xdr:col>6</xdr:col>
      <xdr:colOff>38100</xdr:colOff>
      <xdr:row>78</xdr:row>
      <xdr:rowOff>47222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1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38349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1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49803</xdr:rowOff>
    </xdr:from>
    <xdr:to>
      <xdr:col>24</xdr:col>
      <xdr:colOff>63500</xdr:colOff>
      <xdr:row>94</xdr:row>
      <xdr:rowOff>13588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5994653"/>
          <a:ext cx="838200" cy="13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49803</xdr:rowOff>
    </xdr:from>
    <xdr:to>
      <xdr:col>19</xdr:col>
      <xdr:colOff>177800</xdr:colOff>
      <xdr:row>94</xdr:row>
      <xdr:rowOff>91427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994653"/>
          <a:ext cx="889000" cy="2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91427</xdr:rowOff>
    </xdr:from>
    <xdr:to>
      <xdr:col>15</xdr:col>
      <xdr:colOff>50800</xdr:colOff>
      <xdr:row>95</xdr:row>
      <xdr:rowOff>1569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207727"/>
          <a:ext cx="889000" cy="8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88397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1569</xdr:rowOff>
    </xdr:from>
    <xdr:to>
      <xdr:col>10</xdr:col>
      <xdr:colOff>114300</xdr:colOff>
      <xdr:row>96</xdr:row>
      <xdr:rowOff>46792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289319"/>
          <a:ext cx="889000" cy="21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145917</xdr:rowOff>
    </xdr:from>
    <xdr:to>
      <xdr:col>10</xdr:col>
      <xdr:colOff>165100</xdr:colOff>
      <xdr:row>95</xdr:row>
      <xdr:rowOff>76067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26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67194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508</xdr:rowOff>
    </xdr:from>
    <xdr:to>
      <xdr:col>6</xdr:col>
      <xdr:colOff>38100</xdr:colOff>
      <xdr:row>95</xdr:row>
      <xdr:rowOff>102108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2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118635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0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134238</xdr:rowOff>
    </xdr:from>
    <xdr:to>
      <xdr:col>24</xdr:col>
      <xdr:colOff>114300</xdr:colOff>
      <xdr:row>94</xdr:row>
      <xdr:rowOff>64388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0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157115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9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170453</xdr:rowOff>
    </xdr:from>
    <xdr:to>
      <xdr:col>20</xdr:col>
      <xdr:colOff>38100</xdr:colOff>
      <xdr:row>93</xdr:row>
      <xdr:rowOff>100603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9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117130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71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40627</xdr:rowOff>
    </xdr:from>
    <xdr:to>
      <xdr:col>15</xdr:col>
      <xdr:colOff>101600</xdr:colOff>
      <xdr:row>94</xdr:row>
      <xdr:rowOff>142227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15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158754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93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122219</xdr:rowOff>
    </xdr:from>
    <xdr:to>
      <xdr:col>10</xdr:col>
      <xdr:colOff>165100</xdr:colOff>
      <xdr:row>95</xdr:row>
      <xdr:rowOff>52369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23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68896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01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167442</xdr:rowOff>
    </xdr:from>
    <xdr:to>
      <xdr:col>6</xdr:col>
      <xdr:colOff>38100</xdr:colOff>
      <xdr:row>96</xdr:row>
      <xdr:rowOff>97592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5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88719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4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14297</xdr:rowOff>
    </xdr:from>
    <xdr:to>
      <xdr:col>55</xdr:col>
      <xdr:colOff>0</xdr:colOff>
      <xdr:row>38</xdr:row>
      <xdr:rowOff>18869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52939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18869</xdr:rowOff>
    </xdr:from>
    <xdr:to>
      <xdr:col>50</xdr:col>
      <xdr:colOff>114300</xdr:colOff>
      <xdr:row>38</xdr:row>
      <xdr:rowOff>24747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33969"/>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24747</xdr:rowOff>
    </xdr:from>
    <xdr:to>
      <xdr:col>45</xdr:col>
      <xdr:colOff>177800</xdr:colOff>
      <xdr:row>38</xdr:row>
      <xdr:rowOff>162887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539847"/>
          <a:ext cx="889000" cy="13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162887</xdr:rowOff>
    </xdr:from>
    <xdr:to>
      <xdr:col>41</xdr:col>
      <xdr:colOff>50800</xdr:colOff>
      <xdr:row>38</xdr:row>
      <xdr:rowOff>166479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77987"/>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134946</xdr:rowOff>
    </xdr:from>
    <xdr:to>
      <xdr:col>55</xdr:col>
      <xdr:colOff>50800</xdr:colOff>
      <xdr:row>38</xdr:row>
      <xdr:rowOff>65097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785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113373</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5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139519</xdr:rowOff>
    </xdr:from>
    <xdr:to>
      <xdr:col>50</xdr:col>
      <xdr:colOff>165100</xdr:colOff>
      <xdr:row>38</xdr:row>
      <xdr:rowOff>69669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60796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575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145397</xdr:rowOff>
    </xdr:from>
    <xdr:to>
      <xdr:col>46</xdr:col>
      <xdr:colOff>38100</xdr:colOff>
      <xdr:row>38</xdr:row>
      <xdr:rowOff>75547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66674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58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112087</xdr:rowOff>
    </xdr:from>
    <xdr:to>
      <xdr:col>41</xdr:col>
      <xdr:colOff>101600</xdr:colOff>
      <xdr:row>39</xdr:row>
      <xdr:rowOff>42237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2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33364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19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115679</xdr:rowOff>
    </xdr:from>
    <xdr:to>
      <xdr:col>36</xdr:col>
      <xdr:colOff>165100</xdr:colOff>
      <xdr:row>39</xdr:row>
      <xdr:rowOff>45829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3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36956</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23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81559</xdr:rowOff>
    </xdr:from>
    <xdr:to>
      <xdr:col>55</xdr:col>
      <xdr:colOff>0</xdr:colOff>
      <xdr:row>57</xdr:row>
      <xdr:rowOff>127222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854209"/>
          <a:ext cx="838200" cy="4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20351</xdr:rowOff>
    </xdr:from>
    <xdr:to>
      <xdr:col>50</xdr:col>
      <xdr:colOff>114300</xdr:colOff>
      <xdr:row>57</xdr:row>
      <xdr:rowOff>81559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793001"/>
          <a:ext cx="889000" cy="6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161245</xdr:rowOff>
    </xdr:from>
    <xdr:to>
      <xdr:col>45</xdr:col>
      <xdr:colOff>177800</xdr:colOff>
      <xdr:row>57</xdr:row>
      <xdr:rowOff>20351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590995"/>
          <a:ext cx="889000" cy="20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161245</xdr:rowOff>
    </xdr:from>
    <xdr:to>
      <xdr:col>41</xdr:col>
      <xdr:colOff>50800</xdr:colOff>
      <xdr:row>57</xdr:row>
      <xdr:rowOff>91656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590995"/>
          <a:ext cx="889000" cy="27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121476</xdr:rowOff>
    </xdr:from>
    <xdr:to>
      <xdr:col>41</xdr:col>
      <xdr:colOff>101600</xdr:colOff>
      <xdr:row>55</xdr:row>
      <xdr:rowOff>51626</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68153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5442</xdr:rowOff>
    </xdr:from>
    <xdr:to>
      <xdr:col>36</xdr:col>
      <xdr:colOff>165100</xdr:colOff>
      <xdr:row>55</xdr:row>
      <xdr:rowOff>107042</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123569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76422</xdr:rowOff>
    </xdr:from>
    <xdr:to>
      <xdr:col>55</xdr:col>
      <xdr:colOff>50800</xdr:colOff>
      <xdr:row>58</xdr:row>
      <xdr:rowOff>6572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54849</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30759</xdr:rowOff>
    </xdr:from>
    <xdr:to>
      <xdr:col>50</xdr:col>
      <xdr:colOff>165100</xdr:colOff>
      <xdr:row>57</xdr:row>
      <xdr:rowOff>132359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123486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8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141001</xdr:rowOff>
    </xdr:from>
    <xdr:to>
      <xdr:col>46</xdr:col>
      <xdr:colOff>38100</xdr:colOff>
      <xdr:row>57</xdr:row>
      <xdr:rowOff>71151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62278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83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110445</xdr:rowOff>
    </xdr:from>
    <xdr:to>
      <xdr:col>41</xdr:col>
      <xdr:colOff>101600</xdr:colOff>
      <xdr:row>56</xdr:row>
      <xdr:rowOff>40595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5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31722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63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40856</xdr:rowOff>
    </xdr:from>
    <xdr:to>
      <xdr:col>36</xdr:col>
      <xdr:colOff>165100</xdr:colOff>
      <xdr:row>57</xdr:row>
      <xdr:rowOff>142456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1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133583</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90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113297</xdr:rowOff>
    </xdr:from>
    <xdr:to>
      <xdr:col>55</xdr:col>
      <xdr:colOff>0</xdr:colOff>
      <xdr:row>78</xdr:row>
      <xdr:rowOff>116650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486397"/>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96038</xdr:rowOff>
    </xdr:from>
    <xdr:to>
      <xdr:col>50</xdr:col>
      <xdr:colOff>114300</xdr:colOff>
      <xdr:row>78</xdr:row>
      <xdr:rowOff>116650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469138"/>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90379</xdr:rowOff>
    </xdr:from>
    <xdr:to>
      <xdr:col>45</xdr:col>
      <xdr:colOff>177800</xdr:colOff>
      <xdr:row>78</xdr:row>
      <xdr:rowOff>96038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463479"/>
          <a:ext cx="889000" cy="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90379</xdr:rowOff>
    </xdr:from>
    <xdr:to>
      <xdr:col>41</xdr:col>
      <xdr:colOff>50800</xdr:colOff>
      <xdr:row>78</xdr:row>
      <xdr:rowOff>112440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63479"/>
          <a:ext cx="8890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61392</xdr:rowOff>
    </xdr:from>
    <xdr:to>
      <xdr:col>41</xdr:col>
      <xdr:colOff>101600</xdr:colOff>
      <xdr:row>75</xdr:row>
      <xdr:rowOff>162992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29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8069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69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95492</xdr:rowOff>
    </xdr:from>
    <xdr:to>
      <xdr:col>36</xdr:col>
      <xdr:colOff>165100</xdr:colOff>
      <xdr:row>77</xdr:row>
      <xdr:rowOff>25642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42168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90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62497</xdr:rowOff>
    </xdr:from>
    <xdr:to>
      <xdr:col>55</xdr:col>
      <xdr:colOff>50800</xdr:colOff>
      <xdr:row>78</xdr:row>
      <xdr:rowOff>164097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148874</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5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65850</xdr:rowOff>
    </xdr:from>
    <xdr:to>
      <xdr:col>50</xdr:col>
      <xdr:colOff>165100</xdr:colOff>
      <xdr:row>78</xdr:row>
      <xdr:rowOff>167450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158577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45238</xdr:rowOff>
    </xdr:from>
    <xdr:to>
      <xdr:col>46</xdr:col>
      <xdr:colOff>38100</xdr:colOff>
      <xdr:row>78</xdr:row>
      <xdr:rowOff>146838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137965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1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39579</xdr:rowOff>
    </xdr:from>
    <xdr:to>
      <xdr:col>41</xdr:col>
      <xdr:colOff>101600</xdr:colOff>
      <xdr:row>78</xdr:row>
      <xdr:rowOff>141179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1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132306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0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61640</xdr:rowOff>
    </xdr:from>
    <xdr:to>
      <xdr:col>36</xdr:col>
      <xdr:colOff>165100</xdr:colOff>
      <xdr:row>78</xdr:row>
      <xdr:rowOff>163240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154367</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132829</xdr:rowOff>
    </xdr:from>
    <xdr:to>
      <xdr:col>55</xdr:col>
      <xdr:colOff>0</xdr:colOff>
      <xdr:row>99</xdr:row>
      <xdr:rowOff>64224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934929"/>
          <a:ext cx="838200" cy="10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132829</xdr:rowOff>
    </xdr:from>
    <xdr:to>
      <xdr:col>50</xdr:col>
      <xdr:colOff>114300</xdr:colOff>
      <xdr:row>99</xdr:row>
      <xdr:rowOff>45441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934929"/>
          <a:ext cx="889000" cy="8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153352</xdr:rowOff>
    </xdr:from>
    <xdr:to>
      <xdr:col>45</xdr:col>
      <xdr:colOff>177800</xdr:colOff>
      <xdr:row>99</xdr:row>
      <xdr:rowOff>45441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955452"/>
          <a:ext cx="889000" cy="6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153352</xdr:rowOff>
    </xdr:from>
    <xdr:to>
      <xdr:col>41</xdr:col>
      <xdr:colOff>50800</xdr:colOff>
      <xdr:row>99</xdr:row>
      <xdr:rowOff>65024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955452"/>
          <a:ext cx="889000" cy="8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131445</xdr:rowOff>
    </xdr:from>
    <xdr:to>
      <xdr:col>41</xdr:col>
      <xdr:colOff>101600</xdr:colOff>
      <xdr:row>97</xdr:row>
      <xdr:rowOff>61595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78122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26836</xdr:rowOff>
    </xdr:from>
    <xdr:to>
      <xdr:col>36</xdr:col>
      <xdr:colOff>165100</xdr:colOff>
      <xdr:row>97</xdr:row>
      <xdr:rowOff>128436</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5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144963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3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13424</xdr:rowOff>
    </xdr:from>
    <xdr:to>
      <xdr:col>55</xdr:col>
      <xdr:colOff>50800</xdr:colOff>
      <xdr:row>99</xdr:row>
      <xdr:rowOff>115024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98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99801</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90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82029</xdr:rowOff>
    </xdr:from>
    <xdr:to>
      <xdr:col>50</xdr:col>
      <xdr:colOff>165100</xdr:colOff>
      <xdr:row>99</xdr:row>
      <xdr:rowOff>12179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88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3306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9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166091</xdr:rowOff>
    </xdr:from>
    <xdr:to>
      <xdr:col>46</xdr:col>
      <xdr:colOff>38100</xdr:colOff>
      <xdr:row>99</xdr:row>
      <xdr:rowOff>96241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96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87368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706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102552</xdr:rowOff>
    </xdr:from>
    <xdr:to>
      <xdr:col>41</xdr:col>
      <xdr:colOff>101600</xdr:colOff>
      <xdr:row>99</xdr:row>
      <xdr:rowOff>32702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90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23829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99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14224</xdr:rowOff>
    </xdr:from>
    <xdr:to>
      <xdr:col>36</xdr:col>
      <xdr:colOff>165100</xdr:colOff>
      <xdr:row>99</xdr:row>
      <xdr:rowOff>115824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98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106951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708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22885</xdr:rowOff>
    </xdr:from>
    <xdr:to>
      <xdr:col>85</xdr:col>
      <xdr:colOff>127000</xdr:colOff>
      <xdr:row>38</xdr:row>
      <xdr:rowOff>30125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537985"/>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170245</xdr:rowOff>
    </xdr:from>
    <xdr:to>
      <xdr:col>81</xdr:col>
      <xdr:colOff>50800</xdr:colOff>
      <xdr:row>38</xdr:row>
      <xdr:rowOff>30125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513895"/>
          <a:ext cx="889000" cy="3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170245</xdr:rowOff>
    </xdr:from>
    <xdr:to>
      <xdr:col>76</xdr:col>
      <xdr:colOff>114300</xdr:colOff>
      <xdr:row>38</xdr:row>
      <xdr:rowOff>9997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513895"/>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167535</xdr:rowOff>
    </xdr:from>
    <xdr:to>
      <xdr:col>71</xdr:col>
      <xdr:colOff>177800</xdr:colOff>
      <xdr:row>38</xdr:row>
      <xdr:rowOff>9997</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511185"/>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92285</xdr:rowOff>
    </xdr:from>
    <xdr:to>
      <xdr:col>72</xdr:col>
      <xdr:colOff>38100</xdr:colOff>
      <xdr:row>38</xdr:row>
      <xdr:rowOff>22436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35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38962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1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119772</xdr:rowOff>
    </xdr:from>
    <xdr:to>
      <xdr:col>67</xdr:col>
      <xdr:colOff>101600</xdr:colOff>
      <xdr:row>38</xdr:row>
      <xdr:rowOff>49922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46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41049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5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143535</xdr:rowOff>
    </xdr:from>
    <xdr:to>
      <xdr:col>85</xdr:col>
      <xdr:colOff>177800</xdr:colOff>
      <xdr:row>38</xdr:row>
      <xdr:rowOff>73685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121962</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150775</xdr:rowOff>
    </xdr:from>
    <xdr:to>
      <xdr:col>81</xdr:col>
      <xdr:colOff>101600</xdr:colOff>
      <xdr:row>38</xdr:row>
      <xdr:rowOff>80925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4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97452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26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119445</xdr:rowOff>
    </xdr:from>
    <xdr:to>
      <xdr:col>76</xdr:col>
      <xdr:colOff>165100</xdr:colOff>
      <xdr:row>38</xdr:row>
      <xdr:rowOff>49595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6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66122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23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130647</xdr:rowOff>
    </xdr:from>
    <xdr:to>
      <xdr:col>72</xdr:col>
      <xdr:colOff>38100</xdr:colOff>
      <xdr:row>38</xdr:row>
      <xdr:rowOff>60796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742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51924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56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116735</xdr:rowOff>
    </xdr:from>
    <xdr:to>
      <xdr:col>67</xdr:col>
      <xdr:colOff>101600</xdr:colOff>
      <xdr:row>38</xdr:row>
      <xdr:rowOff>46885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46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63412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23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35491</xdr:rowOff>
    </xdr:from>
    <xdr:to>
      <xdr:col>85</xdr:col>
      <xdr:colOff>127000</xdr:colOff>
      <xdr:row>58</xdr:row>
      <xdr:rowOff>98019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979591"/>
          <a:ext cx="838200" cy="6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98019</xdr:rowOff>
    </xdr:from>
    <xdr:to>
      <xdr:col>81</xdr:col>
      <xdr:colOff>50800</xdr:colOff>
      <xdr:row>58</xdr:row>
      <xdr:rowOff>118963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10042119"/>
          <a:ext cx="889000" cy="2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67016</xdr:rowOff>
    </xdr:from>
    <xdr:to>
      <xdr:col>76</xdr:col>
      <xdr:colOff>114300</xdr:colOff>
      <xdr:row>58</xdr:row>
      <xdr:rowOff>118963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10011116"/>
          <a:ext cx="889000" cy="5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7069</xdr:rowOff>
    </xdr:from>
    <xdr:to>
      <xdr:col>71</xdr:col>
      <xdr:colOff>177800</xdr:colOff>
      <xdr:row>58</xdr:row>
      <xdr:rowOff>67016</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779719"/>
          <a:ext cx="889000" cy="23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118107</xdr:rowOff>
    </xdr:from>
    <xdr:to>
      <xdr:col>72</xdr:col>
      <xdr:colOff>38100</xdr:colOff>
      <xdr:row>57</xdr:row>
      <xdr:rowOff>48257</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71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64784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49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163565</xdr:rowOff>
    </xdr:from>
    <xdr:to>
      <xdr:col>67</xdr:col>
      <xdr:colOff>101600</xdr:colOff>
      <xdr:row>57</xdr:row>
      <xdr:rowOff>93715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7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84842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85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156141</xdr:rowOff>
    </xdr:from>
    <xdr:to>
      <xdr:col>85</xdr:col>
      <xdr:colOff>177800</xdr:colOff>
      <xdr:row>58</xdr:row>
      <xdr:rowOff>86291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9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134568</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90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47219</xdr:rowOff>
    </xdr:from>
    <xdr:to>
      <xdr:col>81</xdr:col>
      <xdr:colOff>101600</xdr:colOff>
      <xdr:row>58</xdr:row>
      <xdr:rowOff>148819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99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139946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1008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68163</xdr:rowOff>
    </xdr:from>
    <xdr:to>
      <xdr:col>76</xdr:col>
      <xdr:colOff>165100</xdr:colOff>
      <xdr:row>58</xdr:row>
      <xdr:rowOff>169763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1001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160890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1010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16216</xdr:rowOff>
    </xdr:from>
    <xdr:to>
      <xdr:col>72</xdr:col>
      <xdr:colOff>38100</xdr:colOff>
      <xdr:row>58</xdr:row>
      <xdr:rowOff>117816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96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108943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05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127719</xdr:rowOff>
    </xdr:from>
    <xdr:to>
      <xdr:col>67</xdr:col>
      <xdr:colOff>101600</xdr:colOff>
      <xdr:row>57</xdr:row>
      <xdr:rowOff>57869</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72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74396</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50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17284</xdr:rowOff>
    </xdr:from>
    <xdr:to>
      <xdr:col>85</xdr:col>
      <xdr:colOff>127000</xdr:colOff>
      <xdr:row>79</xdr:row>
      <xdr:rowOff>34582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61834"/>
          <a:ext cx="8382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122479</xdr:rowOff>
    </xdr:from>
    <xdr:to>
      <xdr:col>81</xdr:col>
      <xdr:colOff>50800</xdr:colOff>
      <xdr:row>79</xdr:row>
      <xdr:rowOff>17284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495579"/>
          <a:ext cx="889000" cy="6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80798</xdr:rowOff>
    </xdr:from>
    <xdr:to>
      <xdr:col>76</xdr:col>
      <xdr:colOff>114300</xdr:colOff>
      <xdr:row>78</xdr:row>
      <xdr:rowOff>122479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282448"/>
          <a:ext cx="889000" cy="21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80798</xdr:rowOff>
    </xdr:from>
    <xdr:to>
      <xdr:col>71</xdr:col>
      <xdr:colOff>177800</xdr:colOff>
      <xdr:row>78</xdr:row>
      <xdr:rowOff>117487</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282448"/>
          <a:ext cx="889000" cy="20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157099</xdr:rowOff>
    </xdr:from>
    <xdr:to>
      <xdr:col>72</xdr:col>
      <xdr:colOff>38100</xdr:colOff>
      <xdr:row>77</xdr:row>
      <xdr:rowOff>87249</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1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103776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29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122543</xdr:rowOff>
    </xdr:from>
    <xdr:to>
      <xdr:col>67</xdr:col>
      <xdr:colOff>101600</xdr:colOff>
      <xdr:row>77</xdr:row>
      <xdr:rowOff>52693</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152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69219</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29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155232</xdr:rowOff>
    </xdr:from>
    <xdr:to>
      <xdr:col>85</xdr:col>
      <xdr:colOff>177800</xdr:colOff>
      <xdr:row>79</xdr:row>
      <xdr:rowOff>85382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2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70159</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43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137934</xdr:rowOff>
    </xdr:from>
    <xdr:to>
      <xdr:col>81</xdr:col>
      <xdr:colOff>101600</xdr:colOff>
      <xdr:row>79</xdr:row>
      <xdr:rowOff>68084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1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59211</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603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71679</xdr:rowOff>
    </xdr:from>
    <xdr:to>
      <xdr:col>76</xdr:col>
      <xdr:colOff>165100</xdr:colOff>
      <xdr:row>79</xdr:row>
      <xdr:rowOff>1829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4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164406</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5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29998</xdr:rowOff>
    </xdr:from>
    <xdr:to>
      <xdr:col>72</xdr:col>
      <xdr:colOff>38100</xdr:colOff>
      <xdr:row>77</xdr:row>
      <xdr:rowOff>131598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23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122725</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32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66687</xdr:rowOff>
    </xdr:from>
    <xdr:to>
      <xdr:col>67</xdr:col>
      <xdr:colOff>101600</xdr:colOff>
      <xdr:row>78</xdr:row>
      <xdr:rowOff>168287</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3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159414</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53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50825</xdr:rowOff>
    </xdr:from>
    <xdr:to>
      <xdr:col>85</xdr:col>
      <xdr:colOff>127000</xdr:colOff>
      <xdr:row>96</xdr:row>
      <xdr:rowOff>57265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510025"/>
          <a:ext cx="8382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50825</xdr:rowOff>
    </xdr:from>
    <xdr:to>
      <xdr:col>81</xdr:col>
      <xdr:colOff>50800</xdr:colOff>
      <xdr:row>96</xdr:row>
      <xdr:rowOff>82499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510025"/>
          <a:ext cx="8890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82499</xdr:rowOff>
    </xdr:from>
    <xdr:to>
      <xdr:col>76</xdr:col>
      <xdr:colOff>114300</xdr:colOff>
      <xdr:row>96</xdr:row>
      <xdr:rowOff>101764</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541699"/>
          <a:ext cx="889000" cy="1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101764</xdr:rowOff>
    </xdr:from>
    <xdr:to>
      <xdr:col>71</xdr:col>
      <xdr:colOff>177800</xdr:colOff>
      <xdr:row>96</xdr:row>
      <xdr:rowOff>113792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560964"/>
          <a:ext cx="889000" cy="1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126772</xdr:rowOff>
    </xdr:from>
    <xdr:to>
      <xdr:col>72</xdr:col>
      <xdr:colOff>38100</xdr:colOff>
      <xdr:row>94</xdr:row>
      <xdr:rowOff>56922</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0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73449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58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143777</xdr:rowOff>
    </xdr:from>
    <xdr:to>
      <xdr:col>67</xdr:col>
      <xdr:colOff>101600</xdr:colOff>
      <xdr:row>94</xdr:row>
      <xdr:rowOff>73927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088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90454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586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6465</xdr:rowOff>
    </xdr:from>
    <xdr:to>
      <xdr:col>85</xdr:col>
      <xdr:colOff>177800</xdr:colOff>
      <xdr:row>96</xdr:row>
      <xdr:rowOff>108065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4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156342</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25</xdr:rowOff>
    </xdr:from>
    <xdr:to>
      <xdr:col>81</xdr:col>
      <xdr:colOff>101600</xdr:colOff>
      <xdr:row>96</xdr:row>
      <xdr:rowOff>101625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45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92752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55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31699</xdr:rowOff>
    </xdr:from>
    <xdr:to>
      <xdr:col>76</xdr:col>
      <xdr:colOff>165100</xdr:colOff>
      <xdr:row>96</xdr:row>
      <xdr:rowOff>133299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49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124426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5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50964</xdr:rowOff>
    </xdr:from>
    <xdr:to>
      <xdr:col>72</xdr:col>
      <xdr:colOff>38100</xdr:colOff>
      <xdr:row>96</xdr:row>
      <xdr:rowOff>152564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51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143691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6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62992</xdr:rowOff>
    </xdr:from>
    <xdr:to>
      <xdr:col>67</xdr:col>
      <xdr:colOff>101600</xdr:colOff>
      <xdr:row>96</xdr:row>
      <xdr:rowOff>164592</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5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155719</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61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a:extLst>
            <a:ext uri="{FF2B5EF4-FFF2-40B4-BE49-F238E27FC236}">
              <a16:creationId xmlns:a16="http://schemas.microsoft.com/office/drawing/2014/main" id="{00000000-0008-0000-07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8" name="前年度繰上充用金最小値テキスト">
          <a:extLst>
            <a:ext uri="{FF2B5EF4-FFF2-40B4-BE49-F238E27FC236}">
              <a16:creationId xmlns:a16="http://schemas.microsoft.com/office/drawing/2014/main" id="{00000000-0008-0000-0700-000028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10" name="前年度繰上充用金最大値テキスト">
          <a:extLst>
            <a:ext uri="{FF2B5EF4-FFF2-40B4-BE49-F238E27FC236}">
              <a16:creationId xmlns:a16="http://schemas.microsoft.com/office/drawing/2014/main" id="{00000000-0008-0000-0700-00002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3" name="前年度繰上充用金平均値テキスト">
          <a:extLst>
            <a:ext uri="{FF2B5EF4-FFF2-40B4-BE49-F238E27FC236}">
              <a16:creationId xmlns:a16="http://schemas.microsoft.com/office/drawing/2014/main" id="{00000000-0008-0000-0700-00002D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54610</xdr:rowOff>
    </xdr:from>
    <xdr:to>
      <xdr:col>102</xdr:col>
      <xdr:colOff>165100</xdr:colOff>
      <xdr:row>51</xdr:row>
      <xdr:rowOff>156210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9494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50</xdr:row>
      <xdr:rowOff>1287</xdr:rowOff>
    </xdr:from>
    <xdr:ext cx="313932"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88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168910</xdr:rowOff>
    </xdr:from>
    <xdr:to>
      <xdr:col>98</xdr:col>
      <xdr:colOff>38100</xdr:colOff>
      <xdr:row>50</xdr:row>
      <xdr:rowOff>99060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8605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115587</xdr:rowOff>
    </xdr:from>
    <xdr:ext cx="313932"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99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32" name="前年度繰上充用金該当値テキスト">
          <a:extLst>
            <a:ext uri="{FF2B5EF4-FFF2-40B4-BE49-F238E27FC236}">
              <a16:creationId xmlns:a16="http://schemas.microsoft.com/office/drawing/2014/main" id="{00000000-0008-0000-0700-000040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490,088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190,115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16,995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ている。主な要因としては、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介護・訓練等給付費の増加や物価高騰対応重点支援住民税非課税世帯特別給付金の皆増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大きな増減のあった項目としては、衛生費が住民一人当たり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66,620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した。これは、広域火葬場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事業負担金の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などによるものである。また、土木費が住民一人当たり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28,443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したが、これは、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橋梁長寿命化修繕事業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68244B9C-D448-4ED3-B2FF-20444C060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A0AA331-277B-4A35-B74B-76564076E5A1}"/>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2B0C287D-2384-4528-99B9-7A09DC145538}"/>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7D238A33-83A7-40B3-BA21-51AAEBC28441}"/>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BBB63ABE-A9CE-4BFE-AEA1-7B7819A14D5E}"/>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EDE03FCC-8815-4706-BED4-C7BBC5A75001}"/>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AA32AABF-984B-4AAC-B7FE-F185143D356C}"/>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B1708B33-7D4F-4381-A7DC-38AD1C6194D6}"/>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8E7BAD7C-B4C5-4C2F-BB53-F21DBF67134F}"/>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CE37F36F-834E-4FAA-827C-151092F285EE}"/>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234B4BBD-F61E-49EC-BF4A-BDF29CFE5183}"/>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8F972D3-589F-41EE-BEFE-33112DAD5C63}"/>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618B4C34-0487-4922-A89F-59A8280E4415}"/>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財政調整基金残高については、義務的経費以外の執行抑制、税の徴収率向上、基金の見直し等に取り組み、決算剰余金の積立を行っている。令和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年度は、昨年度に引き続き、積立が取崩を上回り増加した。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年度実質収支が令和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年度を上回ったが、財政調整基金以外の取崩が多かったため、マイナスとなった。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実質収支は、一般会計及び特別会計を含めた全ての会計において、余剰金を計上している。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その他会計（黒字）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・温泉供給事業特別会計</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年度末をもって市事業廃止</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その他会計（黒字）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・水道事業会計</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年度末をもって市事業廃止</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木更津市、君津市、袖ケ浦市、富津市の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市水道事業及び</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君津広域水道企業団の水道用水供給事業を、平成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日より、かずさ水道広域連合企業団へ統合</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緊急防災・減災事業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債の償還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終了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などにより、元利償還金が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地方債償還額の増加が見込まれることから、交付税措置のある地方債の借入に努めるとともに、富津市中期財政計画における地方債残高目標額以下となるよう、地方債の発行に十分留意していく必要がある。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減債基金は設置していない。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将来負担比率（分子）は減少した。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主な要因としては地方債現在高の減少及び退職手当負担見込額が減少したことや、財政調整基金などの充当可能基金の増加が挙げられる。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今後も地方債の選択と発行抑制、基金の適切な運用管理などさらなる改善を図る。</a:t>
          </a:r>
          <a:r>
            <a:rPr kumimoji="1" lang="ja-JP" altLang="ja-JP" sz="1100">
              <a:solidFill>
                <a:schemeClr val="dk1"/>
              </a:solidFill>
              <a:effectLst/>
              <a:latin typeface="+mn-lt"/>
              <a:ea typeface="+mn-ea"/>
              <a:cs typeface="+mn-cs"/>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千葉県富津市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決算確定前の補正予算財源、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学校給食共同調理場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整備事業などの財源として「財政調整基金」を約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万円、公共施設修繕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や旧富津聖苑解体事業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の財源として「公共施設等マネジメント基金」を約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万円、児童扶養手当などの財源として「児童福祉基金」を約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万円をそれぞれ取り崩したものの、令和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年度決算積立により「財政調整基金」に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年度決算見込などにより「公共施設等マネジメント基金」に約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億円を積み立てたことなどにより、基金全体としては、前年度比で約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万円の増額となった。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持続可能で安定的な財政運営を行っていくために一定の基金残高の確保が必要であるため、引き続き地方財政法に基づき積み立てていく。また、災害への対応や突発的な税収等の減少に備えるほか、年度間の財源調整としての機能を有していることから、機動的な活用を検討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その他特定目的基金については、公共施設の老朽化が進むことから、公共施設等総合管理計画等を考慮の上、計画的な積立と活用に努める。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公共施設等マネジメント基金：市が管理する公共施設等の機能を適正に維持管理するための改修等に要する経費に充てるため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児童福祉基金　　　　　　　：児童福祉の振興に係る事業に要する経費に充てるため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森林環境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森林整備及びその促進に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要する経費に充てるため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公共施設等マネジメント基金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公共施設等の保全、更新等を計画的かつ戦略的に進めていくための財源として、令和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年度にそれぞれ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万円を取り崩し、令和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年度にそれぞれ約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億円積み立てたことにより、令和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年度末から</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児童福祉基金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児童扶養手当をはじめとした子育て施策の財源として、令和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年度にそれぞれ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万円を取り崩し、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それぞれ約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積み立てたことにより、令和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森林環境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森林環境整備事業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の財源として令和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年度にそれぞれ約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万円取り崩し、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それぞれ、約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1,370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万円ずつを積み立てたことにより、令和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公共施設等マネジメント基金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今後の施設の老朽化に備え、令和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年度に毎年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億円積み立てるとともに、令和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年度の間に約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万円取崩予定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決算確定前の補正予算財源、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学校給食共同調理場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整備事業などの財源として約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万円取り崩し、令和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年度決算積立として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及び臨財債償還基金費として約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財政調整基金の残高は、富津市中期財政計画における目標額である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億円以上（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県内市平均の財政調整基金残高比率を上回る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％）の確保と機動的な活用を検討していく。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減債基金は設置していない。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減債基金を設置する予定はない。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36001;&#25919;&#35506;/&#36001;&#25919;&#20418;/&#20182;&#22243;&#20307;&#65381;&#24193;&#20869;&#29031;&#20250;/02&#12288;&#21315;&#33865;&#30476;/&#36001;&#25919;&#29366;&#27841;&#36039;&#26009;&#38598;/R5&#27770;&#31639;/R7.3.3&#12288;%20%20&#12304;313&#12294;&#12305;&#20196;&#21644;5&#24180;&#24230;&#36001;&#25919;&#29366;&#27841;&#36039;&#26009;&#38598;&#12398;&#20316;&#25104;&#31561;&#12395;&#12388;&#12356;&#12390;&#65288;&#20381;&#38972;&#65289;/1.&#29031;&#20250;/&#21407;&#26412;&#12304;&#36001;&#25919;&#29366;&#27841;&#36039;&#26009;&#38598;&#12305;_122262_&#23500;&#27941;&#24066;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8">
          <cell r="B18" t="str">
            <v>R01</v>
          </cell>
          <cell r="C18" t="str">
            <v>R02</v>
          </cell>
          <cell r="D18" t="str">
            <v>R03</v>
          </cell>
          <cell r="E18" t="str">
            <v>R04</v>
          </cell>
          <cell r="F18" t="str">
            <v>R05</v>
          </cell>
        </row>
        <row r="19">
          <cell r="A19" t="str">
            <v>実質収支額</v>
          </cell>
          <cell r="B19">
            <v>8.27</v>
          </cell>
          <cell r="C19">
            <v>6.4</v>
          </cell>
          <cell r="D19">
            <v>10.3</v>
          </cell>
          <cell r="E19">
            <v>6.11</v>
          </cell>
          <cell r="F19">
            <v>6.51</v>
          </cell>
        </row>
        <row r="20">
          <cell r="A20" t="str">
            <v>財政調整基金残高</v>
          </cell>
          <cell r="B20">
            <v>18.79</v>
          </cell>
          <cell r="C20">
            <v>19.18</v>
          </cell>
          <cell r="D20">
            <v>20.48</v>
          </cell>
          <cell r="E20">
            <v>22.56</v>
          </cell>
          <cell r="F20">
            <v>23.72</v>
          </cell>
        </row>
        <row r="21">
          <cell r="A21" t="str">
            <v>実質単年度収支</v>
          </cell>
          <cell r="B21">
            <v>-2.06</v>
          </cell>
          <cell r="C21">
            <v>-3.93</v>
          </cell>
          <cell r="D21">
            <v>3.03</v>
          </cell>
          <cell r="E21">
            <v>-8.2799999999999994</v>
          </cell>
          <cell r="F21">
            <v>-1.32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55" customWidth="1"/>
    <col min="12" max="12" width="2.21875" style="155" customWidth="1"/>
    <col min="13" max="17" width="2.33203125" style="155" customWidth="1"/>
    <col min="18" max="119" width="2.109375" style="155" customWidth="1"/>
    <col min="120" max="16384" width="0" style="155" hidden="1"/>
  </cols>
  <sheetData>
    <row r="1" spans="1:119" ht="33" customHeight="1" x14ac:dyDescent="0.2">
      <c r="B1" s="578" t="s">
        <v>73</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56"/>
      <c r="DK1" s="156"/>
      <c r="DL1" s="156"/>
      <c r="DM1" s="156"/>
      <c r="DN1" s="156"/>
      <c r="DO1" s="156"/>
    </row>
    <row r="2" spans="1:119" ht="24" thickBot="1" x14ac:dyDescent="0.25">
      <c r="B2" s="157" t="s">
        <v>74</v>
      </c>
      <c r="C2" s="157"/>
      <c r="D2" s="158"/>
    </row>
    <row r="3" spans="1:119" ht="18.75" customHeight="1" thickBot="1" x14ac:dyDescent="0.25">
      <c r="A3" s="156"/>
      <c r="B3" s="579" t="s">
        <v>75</v>
      </c>
      <c r="C3" s="580"/>
      <c r="D3" s="580"/>
      <c r="E3" s="581"/>
      <c r="F3" s="581"/>
      <c r="G3" s="581"/>
      <c r="H3" s="581"/>
      <c r="I3" s="581"/>
      <c r="J3" s="581"/>
      <c r="K3" s="581"/>
      <c r="L3" s="581" t="s">
        <v>76</v>
      </c>
      <c r="M3" s="581"/>
      <c r="N3" s="581"/>
      <c r="O3" s="581"/>
      <c r="P3" s="581"/>
      <c r="Q3" s="581"/>
      <c r="R3" s="584"/>
      <c r="S3" s="584"/>
      <c r="T3" s="584"/>
      <c r="U3" s="584"/>
      <c r="V3" s="585"/>
      <c r="W3" s="475" t="s">
        <v>77</v>
      </c>
      <c r="X3" s="476"/>
      <c r="Y3" s="476"/>
      <c r="Z3" s="476"/>
      <c r="AA3" s="476"/>
      <c r="AB3" s="580"/>
      <c r="AC3" s="584" t="s">
        <v>78</v>
      </c>
      <c r="AD3" s="476"/>
      <c r="AE3" s="476"/>
      <c r="AF3" s="476"/>
      <c r="AG3" s="476"/>
      <c r="AH3" s="476"/>
      <c r="AI3" s="476"/>
      <c r="AJ3" s="476"/>
      <c r="AK3" s="476"/>
      <c r="AL3" s="546"/>
      <c r="AM3" s="475" t="s">
        <v>79</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80</v>
      </c>
      <c r="BO3" s="476"/>
      <c r="BP3" s="476"/>
      <c r="BQ3" s="476"/>
      <c r="BR3" s="476"/>
      <c r="BS3" s="476"/>
      <c r="BT3" s="476"/>
      <c r="BU3" s="546"/>
      <c r="BV3" s="475" t="s">
        <v>81</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82</v>
      </c>
      <c r="CU3" s="476"/>
      <c r="CV3" s="476"/>
      <c r="CW3" s="476"/>
      <c r="CX3" s="476"/>
      <c r="CY3" s="476"/>
      <c r="CZ3" s="476"/>
      <c r="DA3" s="546"/>
      <c r="DB3" s="475" t="s">
        <v>83</v>
      </c>
      <c r="DC3" s="476"/>
      <c r="DD3" s="476"/>
      <c r="DE3" s="476"/>
      <c r="DF3" s="476"/>
      <c r="DG3" s="476"/>
      <c r="DH3" s="476"/>
      <c r="DI3" s="546"/>
    </row>
    <row r="4" spans="1:119" ht="18.75" customHeight="1" x14ac:dyDescent="0.2">
      <c r="A4" s="156"/>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84</v>
      </c>
      <c r="AZ4" s="433"/>
      <c r="BA4" s="433"/>
      <c r="BB4" s="433"/>
      <c r="BC4" s="433"/>
      <c r="BD4" s="433"/>
      <c r="BE4" s="433"/>
      <c r="BF4" s="433"/>
      <c r="BG4" s="433"/>
      <c r="BH4" s="433"/>
      <c r="BI4" s="433"/>
      <c r="BJ4" s="433"/>
      <c r="BK4" s="433"/>
      <c r="BL4" s="433"/>
      <c r="BM4" s="434"/>
      <c r="BN4" s="435">
        <v>21033407</v>
      </c>
      <c r="BO4" s="436"/>
      <c r="BP4" s="436"/>
      <c r="BQ4" s="436"/>
      <c r="BR4" s="436"/>
      <c r="BS4" s="436"/>
      <c r="BT4" s="436"/>
      <c r="BU4" s="437"/>
      <c r="BV4" s="435">
        <v>21470938</v>
      </c>
      <c r="BW4" s="436"/>
      <c r="BX4" s="436"/>
      <c r="BY4" s="436"/>
      <c r="BZ4" s="436"/>
      <c r="CA4" s="436"/>
      <c r="CB4" s="436"/>
      <c r="CC4" s="437"/>
      <c r="CD4" s="572" t="s">
        <v>85</v>
      </c>
      <c r="CE4" s="573"/>
      <c r="CF4" s="573"/>
      <c r="CG4" s="573"/>
      <c r="CH4" s="573"/>
      <c r="CI4" s="573"/>
      <c r="CJ4" s="573"/>
      <c r="CK4" s="573"/>
      <c r="CL4" s="573"/>
      <c r="CM4" s="573"/>
      <c r="CN4" s="573"/>
      <c r="CO4" s="573"/>
      <c r="CP4" s="573"/>
      <c r="CQ4" s="573"/>
      <c r="CR4" s="573"/>
      <c r="CS4" s="574"/>
      <c r="CT4" s="575">
        <v>6.5</v>
      </c>
      <c r="CU4" s="576"/>
      <c r="CV4" s="576"/>
      <c r="CW4" s="576"/>
      <c r="CX4" s="576"/>
      <c r="CY4" s="576"/>
      <c r="CZ4" s="576"/>
      <c r="DA4" s="577"/>
      <c r="DB4" s="575">
        <v>6.1</v>
      </c>
      <c r="DC4" s="576"/>
      <c r="DD4" s="576"/>
      <c r="DE4" s="576"/>
      <c r="DF4" s="576"/>
      <c r="DG4" s="576"/>
      <c r="DH4" s="576"/>
      <c r="DI4" s="577"/>
    </row>
    <row r="5" spans="1:119" ht="18.75" customHeight="1" x14ac:dyDescent="0.2">
      <c r="A5" s="156"/>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86</v>
      </c>
      <c r="AN5" s="363"/>
      <c r="AO5" s="363"/>
      <c r="AP5" s="363"/>
      <c r="AQ5" s="363"/>
      <c r="AR5" s="363"/>
      <c r="AS5" s="363"/>
      <c r="AT5" s="364"/>
      <c r="AU5" s="464" t="s">
        <v>87</v>
      </c>
      <c r="AV5" s="465"/>
      <c r="AW5" s="465"/>
      <c r="AX5" s="465"/>
      <c r="AY5" s="420" t="s">
        <v>88</v>
      </c>
      <c r="AZ5" s="421"/>
      <c r="BA5" s="421"/>
      <c r="BB5" s="421"/>
      <c r="BC5" s="421"/>
      <c r="BD5" s="421"/>
      <c r="BE5" s="421"/>
      <c r="BF5" s="421"/>
      <c r="BG5" s="421"/>
      <c r="BH5" s="421"/>
      <c r="BI5" s="421"/>
      <c r="BJ5" s="421"/>
      <c r="BK5" s="421"/>
      <c r="BL5" s="421"/>
      <c r="BM5" s="422"/>
      <c r="BN5" s="406">
        <v>20151928</v>
      </c>
      <c r="BO5" s="407"/>
      <c r="BP5" s="407"/>
      <c r="BQ5" s="407"/>
      <c r="BR5" s="407"/>
      <c r="BS5" s="407"/>
      <c r="BT5" s="407"/>
      <c r="BU5" s="408"/>
      <c r="BV5" s="406">
        <v>20519571</v>
      </c>
      <c r="BW5" s="407"/>
      <c r="BX5" s="407"/>
      <c r="BY5" s="407"/>
      <c r="BZ5" s="407"/>
      <c r="CA5" s="407"/>
      <c r="CB5" s="407"/>
      <c r="CC5" s="408"/>
      <c r="CD5" s="446" t="s">
        <v>89</v>
      </c>
      <c r="CE5" s="366"/>
      <c r="CF5" s="366"/>
      <c r="CG5" s="366"/>
      <c r="CH5" s="366"/>
      <c r="CI5" s="366"/>
      <c r="CJ5" s="366"/>
      <c r="CK5" s="366"/>
      <c r="CL5" s="366"/>
      <c r="CM5" s="366"/>
      <c r="CN5" s="366"/>
      <c r="CO5" s="366"/>
      <c r="CP5" s="366"/>
      <c r="CQ5" s="366"/>
      <c r="CR5" s="366"/>
      <c r="CS5" s="447"/>
      <c r="CT5" s="403">
        <v>93.6</v>
      </c>
      <c r="CU5" s="404"/>
      <c r="CV5" s="404"/>
      <c r="CW5" s="404"/>
      <c r="CX5" s="404"/>
      <c r="CY5" s="404"/>
      <c r="CZ5" s="404"/>
      <c r="DA5" s="405"/>
      <c r="DB5" s="403">
        <v>91.1</v>
      </c>
      <c r="DC5" s="404"/>
      <c r="DD5" s="404"/>
      <c r="DE5" s="404"/>
      <c r="DF5" s="404"/>
      <c r="DG5" s="404"/>
      <c r="DH5" s="404"/>
      <c r="DI5" s="405"/>
    </row>
    <row r="6" spans="1:119" ht="18.75" customHeight="1" x14ac:dyDescent="0.2">
      <c r="A6" s="156"/>
      <c r="B6" s="552" t="s">
        <v>90</v>
      </c>
      <c r="C6" s="393"/>
      <c r="D6" s="393"/>
      <c r="E6" s="553"/>
      <c r="F6" s="553"/>
      <c r="G6" s="553"/>
      <c r="H6" s="553"/>
      <c r="I6" s="553"/>
      <c r="J6" s="553"/>
      <c r="K6" s="553"/>
      <c r="L6" s="553" t="s">
        <v>91</v>
      </c>
      <c r="M6" s="553"/>
      <c r="N6" s="553"/>
      <c r="O6" s="553"/>
      <c r="P6" s="553"/>
      <c r="Q6" s="553"/>
      <c r="R6" s="391"/>
      <c r="S6" s="391"/>
      <c r="T6" s="391"/>
      <c r="U6" s="391"/>
      <c r="V6" s="559"/>
      <c r="W6" s="496" t="s">
        <v>92</v>
      </c>
      <c r="X6" s="392"/>
      <c r="Y6" s="392"/>
      <c r="Z6" s="392"/>
      <c r="AA6" s="392"/>
      <c r="AB6" s="393"/>
      <c r="AC6" s="564" t="s">
        <v>93</v>
      </c>
      <c r="AD6" s="565"/>
      <c r="AE6" s="565"/>
      <c r="AF6" s="565"/>
      <c r="AG6" s="565"/>
      <c r="AH6" s="565"/>
      <c r="AI6" s="565"/>
      <c r="AJ6" s="565"/>
      <c r="AK6" s="565"/>
      <c r="AL6" s="566"/>
      <c r="AM6" s="463" t="s">
        <v>94</v>
      </c>
      <c r="AN6" s="363"/>
      <c r="AO6" s="363"/>
      <c r="AP6" s="363"/>
      <c r="AQ6" s="363"/>
      <c r="AR6" s="363"/>
      <c r="AS6" s="363"/>
      <c r="AT6" s="364"/>
      <c r="AU6" s="464" t="s">
        <v>87</v>
      </c>
      <c r="AV6" s="465"/>
      <c r="AW6" s="465"/>
      <c r="AX6" s="465"/>
      <c r="AY6" s="420" t="s">
        <v>95</v>
      </c>
      <c r="AZ6" s="421"/>
      <c r="BA6" s="421"/>
      <c r="BB6" s="421"/>
      <c r="BC6" s="421"/>
      <c r="BD6" s="421"/>
      <c r="BE6" s="421"/>
      <c r="BF6" s="421"/>
      <c r="BG6" s="421"/>
      <c r="BH6" s="421"/>
      <c r="BI6" s="421"/>
      <c r="BJ6" s="421"/>
      <c r="BK6" s="421"/>
      <c r="BL6" s="421"/>
      <c r="BM6" s="422"/>
      <c r="BN6" s="406">
        <v>881479</v>
      </c>
      <c r="BO6" s="407"/>
      <c r="BP6" s="407"/>
      <c r="BQ6" s="407"/>
      <c r="BR6" s="407"/>
      <c r="BS6" s="407"/>
      <c r="BT6" s="407"/>
      <c r="BU6" s="408"/>
      <c r="BV6" s="406">
        <v>951367</v>
      </c>
      <c r="BW6" s="407"/>
      <c r="BX6" s="407"/>
      <c r="BY6" s="407"/>
      <c r="BZ6" s="407"/>
      <c r="CA6" s="407"/>
      <c r="CB6" s="407"/>
      <c r="CC6" s="408"/>
      <c r="CD6" s="446" t="s">
        <v>96</v>
      </c>
      <c r="CE6" s="366"/>
      <c r="CF6" s="366"/>
      <c r="CG6" s="366"/>
      <c r="CH6" s="366"/>
      <c r="CI6" s="366"/>
      <c r="CJ6" s="366"/>
      <c r="CK6" s="366"/>
      <c r="CL6" s="366"/>
      <c r="CM6" s="366"/>
      <c r="CN6" s="366"/>
      <c r="CO6" s="366"/>
      <c r="CP6" s="366"/>
      <c r="CQ6" s="366"/>
      <c r="CR6" s="366"/>
      <c r="CS6" s="447"/>
      <c r="CT6" s="549">
        <v>94.6</v>
      </c>
      <c r="CU6" s="550"/>
      <c r="CV6" s="550"/>
      <c r="CW6" s="550"/>
      <c r="CX6" s="550"/>
      <c r="CY6" s="550"/>
      <c r="CZ6" s="550"/>
      <c r="DA6" s="551"/>
      <c r="DB6" s="549">
        <v>93.2</v>
      </c>
      <c r="DC6" s="550"/>
      <c r="DD6" s="550"/>
      <c r="DE6" s="550"/>
      <c r="DF6" s="550"/>
      <c r="DG6" s="550"/>
      <c r="DH6" s="550"/>
      <c r="DI6" s="551"/>
    </row>
    <row r="7" spans="1:119" ht="18.75" customHeight="1" x14ac:dyDescent="0.2">
      <c r="A7" s="156"/>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97</v>
      </c>
      <c r="AN7" s="363"/>
      <c r="AO7" s="363"/>
      <c r="AP7" s="363"/>
      <c r="AQ7" s="363"/>
      <c r="AR7" s="363"/>
      <c r="AS7" s="363"/>
      <c r="AT7" s="364"/>
      <c r="AU7" s="464" t="s">
        <v>98</v>
      </c>
      <c r="AV7" s="465"/>
      <c r="AW7" s="465"/>
      <c r="AX7" s="465"/>
      <c r="AY7" s="420" t="s">
        <v>99</v>
      </c>
      <c r="AZ7" s="421"/>
      <c r="BA7" s="421"/>
      <c r="BB7" s="421"/>
      <c r="BC7" s="421"/>
      <c r="BD7" s="421"/>
      <c r="BE7" s="421"/>
      <c r="BF7" s="421"/>
      <c r="BG7" s="421"/>
      <c r="BH7" s="421"/>
      <c r="BI7" s="421"/>
      <c r="BJ7" s="421"/>
      <c r="BK7" s="421"/>
      <c r="BL7" s="421"/>
      <c r="BM7" s="422"/>
      <c r="BN7" s="406">
        <v>102781</v>
      </c>
      <c r="BO7" s="407"/>
      <c r="BP7" s="407"/>
      <c r="BQ7" s="407"/>
      <c r="BR7" s="407"/>
      <c r="BS7" s="407"/>
      <c r="BT7" s="407"/>
      <c r="BU7" s="408"/>
      <c r="BV7" s="406">
        <v>224700</v>
      </c>
      <c r="BW7" s="407"/>
      <c r="BX7" s="407"/>
      <c r="BY7" s="407"/>
      <c r="BZ7" s="407"/>
      <c r="CA7" s="407"/>
      <c r="CB7" s="407"/>
      <c r="CC7" s="408"/>
      <c r="CD7" s="446" t="s">
        <v>100</v>
      </c>
      <c r="CE7" s="366"/>
      <c r="CF7" s="366"/>
      <c r="CG7" s="366"/>
      <c r="CH7" s="366"/>
      <c r="CI7" s="366"/>
      <c r="CJ7" s="366"/>
      <c r="CK7" s="366"/>
      <c r="CL7" s="366"/>
      <c r="CM7" s="366"/>
      <c r="CN7" s="366"/>
      <c r="CO7" s="366"/>
      <c r="CP7" s="366"/>
      <c r="CQ7" s="366"/>
      <c r="CR7" s="366"/>
      <c r="CS7" s="447"/>
      <c r="CT7" s="406">
        <v>11962644</v>
      </c>
      <c r="CU7" s="407"/>
      <c r="CV7" s="407"/>
      <c r="CW7" s="407"/>
      <c r="CX7" s="407"/>
      <c r="CY7" s="407"/>
      <c r="CZ7" s="407"/>
      <c r="DA7" s="408"/>
      <c r="DB7" s="406">
        <v>11893840</v>
      </c>
      <c r="DC7" s="407"/>
      <c r="DD7" s="407"/>
      <c r="DE7" s="407"/>
      <c r="DF7" s="407"/>
      <c r="DG7" s="407"/>
      <c r="DH7" s="407"/>
      <c r="DI7" s="408"/>
    </row>
    <row r="8" spans="1:119" ht="18.75" customHeight="1" thickBot="1" x14ac:dyDescent="0.25">
      <c r="A8" s="156"/>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101</v>
      </c>
      <c r="AN8" s="363"/>
      <c r="AO8" s="363"/>
      <c r="AP8" s="363"/>
      <c r="AQ8" s="363"/>
      <c r="AR8" s="363"/>
      <c r="AS8" s="363"/>
      <c r="AT8" s="364"/>
      <c r="AU8" s="464" t="s">
        <v>87</v>
      </c>
      <c r="AV8" s="465"/>
      <c r="AW8" s="465"/>
      <c r="AX8" s="465"/>
      <c r="AY8" s="420" t="s">
        <v>102</v>
      </c>
      <c r="AZ8" s="421"/>
      <c r="BA8" s="421"/>
      <c r="BB8" s="421"/>
      <c r="BC8" s="421"/>
      <c r="BD8" s="421"/>
      <c r="BE8" s="421"/>
      <c r="BF8" s="421"/>
      <c r="BG8" s="421"/>
      <c r="BH8" s="421"/>
      <c r="BI8" s="421"/>
      <c r="BJ8" s="421"/>
      <c r="BK8" s="421"/>
      <c r="BL8" s="421"/>
      <c r="BM8" s="422"/>
      <c r="BN8" s="406">
        <v>778698</v>
      </c>
      <c r="BO8" s="407"/>
      <c r="BP8" s="407"/>
      <c r="BQ8" s="407"/>
      <c r="BR8" s="407"/>
      <c r="BS8" s="407"/>
      <c r="BT8" s="407"/>
      <c r="BU8" s="408"/>
      <c r="BV8" s="406">
        <v>726667</v>
      </c>
      <c r="BW8" s="407"/>
      <c r="BX8" s="407"/>
      <c r="BY8" s="407"/>
      <c r="BZ8" s="407"/>
      <c r="CA8" s="407"/>
      <c r="CB8" s="407"/>
      <c r="CC8" s="408"/>
      <c r="CD8" s="446" t="s">
        <v>103</v>
      </c>
      <c r="CE8" s="366"/>
      <c r="CF8" s="366"/>
      <c r="CG8" s="366"/>
      <c r="CH8" s="366"/>
      <c r="CI8" s="366"/>
      <c r="CJ8" s="366"/>
      <c r="CK8" s="366"/>
      <c r="CL8" s="366"/>
      <c r="CM8" s="366"/>
      <c r="CN8" s="366"/>
      <c r="CO8" s="366"/>
      <c r="CP8" s="366"/>
      <c r="CQ8" s="366"/>
      <c r="CR8" s="366"/>
      <c r="CS8" s="447"/>
      <c r="CT8" s="509">
        <v>0.86</v>
      </c>
      <c r="CU8" s="510"/>
      <c r="CV8" s="510"/>
      <c r="CW8" s="510"/>
      <c r="CX8" s="510"/>
      <c r="CY8" s="510"/>
      <c r="CZ8" s="510"/>
      <c r="DA8" s="511"/>
      <c r="DB8" s="509">
        <v>0.89</v>
      </c>
      <c r="DC8" s="510"/>
      <c r="DD8" s="510"/>
      <c r="DE8" s="510"/>
      <c r="DF8" s="510"/>
      <c r="DG8" s="510"/>
      <c r="DH8" s="510"/>
      <c r="DI8" s="511"/>
    </row>
    <row r="9" spans="1:119" ht="18.75" customHeight="1" thickBot="1" x14ac:dyDescent="0.25">
      <c r="A9" s="156"/>
      <c r="B9" s="538" t="s">
        <v>104</v>
      </c>
      <c r="C9" s="539"/>
      <c r="D9" s="539"/>
      <c r="E9" s="539"/>
      <c r="F9" s="539"/>
      <c r="G9" s="539"/>
      <c r="H9" s="539"/>
      <c r="I9" s="539"/>
      <c r="J9" s="539"/>
      <c r="K9" s="457"/>
      <c r="L9" s="540" t="s">
        <v>105</v>
      </c>
      <c r="M9" s="541"/>
      <c r="N9" s="541"/>
      <c r="O9" s="541"/>
      <c r="P9" s="541"/>
      <c r="Q9" s="542"/>
      <c r="R9" s="543">
        <v>42465</v>
      </c>
      <c r="S9" s="544"/>
      <c r="T9" s="544"/>
      <c r="U9" s="544"/>
      <c r="V9" s="545"/>
      <c r="W9" s="475" t="s">
        <v>106</v>
      </c>
      <c r="X9" s="476"/>
      <c r="Y9" s="476"/>
      <c r="Z9" s="476"/>
      <c r="AA9" s="476"/>
      <c r="AB9" s="476"/>
      <c r="AC9" s="476"/>
      <c r="AD9" s="476"/>
      <c r="AE9" s="476"/>
      <c r="AF9" s="476"/>
      <c r="AG9" s="476"/>
      <c r="AH9" s="476"/>
      <c r="AI9" s="476"/>
      <c r="AJ9" s="476"/>
      <c r="AK9" s="476"/>
      <c r="AL9" s="546"/>
      <c r="AM9" s="463" t="s">
        <v>107</v>
      </c>
      <c r="AN9" s="363"/>
      <c r="AO9" s="363"/>
      <c r="AP9" s="363"/>
      <c r="AQ9" s="363"/>
      <c r="AR9" s="363"/>
      <c r="AS9" s="363"/>
      <c r="AT9" s="364"/>
      <c r="AU9" s="464" t="s">
        <v>87</v>
      </c>
      <c r="AV9" s="465"/>
      <c r="AW9" s="465"/>
      <c r="AX9" s="465"/>
      <c r="AY9" s="420" t="s">
        <v>108</v>
      </c>
      <c r="AZ9" s="421"/>
      <c r="BA9" s="421"/>
      <c r="BB9" s="421"/>
      <c r="BC9" s="421"/>
      <c r="BD9" s="421"/>
      <c r="BE9" s="421"/>
      <c r="BF9" s="421"/>
      <c r="BG9" s="421"/>
      <c r="BH9" s="421"/>
      <c r="BI9" s="421"/>
      <c r="BJ9" s="421"/>
      <c r="BK9" s="421"/>
      <c r="BL9" s="421"/>
      <c r="BM9" s="422"/>
      <c r="BN9" s="406">
        <v>52031</v>
      </c>
      <c r="BO9" s="407"/>
      <c r="BP9" s="407"/>
      <c r="BQ9" s="407"/>
      <c r="BR9" s="407"/>
      <c r="BS9" s="407"/>
      <c r="BT9" s="407"/>
      <c r="BU9" s="408"/>
      <c r="BV9" s="406">
        <v>-533366</v>
      </c>
      <c r="BW9" s="407"/>
      <c r="BX9" s="407"/>
      <c r="BY9" s="407"/>
      <c r="BZ9" s="407"/>
      <c r="CA9" s="407"/>
      <c r="CB9" s="407"/>
      <c r="CC9" s="408"/>
      <c r="CD9" s="446" t="s">
        <v>109</v>
      </c>
      <c r="CE9" s="366"/>
      <c r="CF9" s="366"/>
      <c r="CG9" s="366"/>
      <c r="CH9" s="366"/>
      <c r="CI9" s="366"/>
      <c r="CJ9" s="366"/>
      <c r="CK9" s="366"/>
      <c r="CL9" s="366"/>
      <c r="CM9" s="366"/>
      <c r="CN9" s="366"/>
      <c r="CO9" s="366"/>
      <c r="CP9" s="366"/>
      <c r="CQ9" s="366"/>
      <c r="CR9" s="366"/>
      <c r="CS9" s="447"/>
      <c r="CT9" s="403">
        <v>11.2</v>
      </c>
      <c r="CU9" s="404"/>
      <c r="CV9" s="404"/>
      <c r="CW9" s="404"/>
      <c r="CX9" s="404"/>
      <c r="CY9" s="404"/>
      <c r="CZ9" s="404"/>
      <c r="DA9" s="405"/>
      <c r="DB9" s="403">
        <v>11.5</v>
      </c>
      <c r="DC9" s="404"/>
      <c r="DD9" s="404"/>
      <c r="DE9" s="404"/>
      <c r="DF9" s="404"/>
      <c r="DG9" s="404"/>
      <c r="DH9" s="404"/>
      <c r="DI9" s="405"/>
    </row>
    <row r="10" spans="1:119" ht="18.75" customHeight="1" thickBot="1" x14ac:dyDescent="0.25">
      <c r="A10" s="156"/>
      <c r="B10" s="538"/>
      <c r="C10" s="539"/>
      <c r="D10" s="539"/>
      <c r="E10" s="539"/>
      <c r="F10" s="539"/>
      <c r="G10" s="539"/>
      <c r="H10" s="539"/>
      <c r="I10" s="539"/>
      <c r="J10" s="539"/>
      <c r="K10" s="457"/>
      <c r="L10" s="362" t="s">
        <v>110</v>
      </c>
      <c r="M10" s="363"/>
      <c r="N10" s="363"/>
      <c r="O10" s="363"/>
      <c r="P10" s="363"/>
      <c r="Q10" s="364"/>
      <c r="R10" s="359">
        <v>45601</v>
      </c>
      <c r="S10" s="360"/>
      <c r="T10" s="360"/>
      <c r="U10" s="360"/>
      <c r="V10" s="419"/>
      <c r="W10" s="547"/>
      <c r="X10" s="357"/>
      <c r="Y10" s="357"/>
      <c r="Z10" s="357"/>
      <c r="AA10" s="357"/>
      <c r="AB10" s="357"/>
      <c r="AC10" s="357"/>
      <c r="AD10" s="357"/>
      <c r="AE10" s="357"/>
      <c r="AF10" s="357"/>
      <c r="AG10" s="357"/>
      <c r="AH10" s="357"/>
      <c r="AI10" s="357"/>
      <c r="AJ10" s="357"/>
      <c r="AK10" s="357"/>
      <c r="AL10" s="548"/>
      <c r="AM10" s="463" t="s">
        <v>111</v>
      </c>
      <c r="AN10" s="363"/>
      <c r="AO10" s="363"/>
      <c r="AP10" s="363"/>
      <c r="AQ10" s="363"/>
      <c r="AR10" s="363"/>
      <c r="AS10" s="363"/>
      <c r="AT10" s="364"/>
      <c r="AU10" s="464" t="s">
        <v>87</v>
      </c>
      <c r="AV10" s="465"/>
      <c r="AW10" s="465"/>
      <c r="AX10" s="465"/>
      <c r="AY10" s="420" t="s">
        <v>112</v>
      </c>
      <c r="AZ10" s="421"/>
      <c r="BA10" s="421"/>
      <c r="BB10" s="421"/>
      <c r="BC10" s="421"/>
      <c r="BD10" s="421"/>
      <c r="BE10" s="421"/>
      <c r="BF10" s="421"/>
      <c r="BG10" s="421"/>
      <c r="BH10" s="421"/>
      <c r="BI10" s="421"/>
      <c r="BJ10" s="421"/>
      <c r="BK10" s="421"/>
      <c r="BL10" s="421"/>
      <c r="BM10" s="422"/>
      <c r="BN10" s="406">
        <v>52307</v>
      </c>
      <c r="BO10" s="407"/>
      <c r="BP10" s="407"/>
      <c r="BQ10" s="407"/>
      <c r="BR10" s="407"/>
      <c r="BS10" s="407"/>
      <c r="BT10" s="407"/>
      <c r="BU10" s="408"/>
      <c r="BV10" s="406">
        <v>49</v>
      </c>
      <c r="BW10" s="407"/>
      <c r="BX10" s="407"/>
      <c r="BY10" s="407"/>
      <c r="BZ10" s="407"/>
      <c r="CA10" s="407"/>
      <c r="CB10" s="407"/>
      <c r="CC10" s="408"/>
      <c r="CD10" s="159" t="s">
        <v>113</v>
      </c>
      <c r="CE10" s="160"/>
      <c r="CF10" s="160"/>
      <c r="CG10" s="160"/>
      <c r="CH10" s="160"/>
      <c r="CI10" s="160"/>
      <c r="CJ10" s="160"/>
      <c r="CK10" s="160"/>
      <c r="CL10" s="160"/>
      <c r="CM10" s="160"/>
      <c r="CN10" s="160"/>
      <c r="CO10" s="160"/>
      <c r="CP10" s="160"/>
      <c r="CQ10" s="160"/>
      <c r="CR10" s="160"/>
      <c r="CS10" s="161"/>
      <c r="CT10" s="162"/>
      <c r="CU10" s="163"/>
      <c r="CV10" s="163"/>
      <c r="CW10" s="163"/>
      <c r="CX10" s="163"/>
      <c r="CY10" s="163"/>
      <c r="CZ10" s="163"/>
      <c r="DA10" s="164"/>
      <c r="DB10" s="162"/>
      <c r="DC10" s="163"/>
      <c r="DD10" s="163"/>
      <c r="DE10" s="163"/>
      <c r="DF10" s="163"/>
      <c r="DG10" s="163"/>
      <c r="DH10" s="163"/>
      <c r="DI10" s="164"/>
    </row>
    <row r="11" spans="1:119" ht="18.75" customHeight="1" thickBot="1" x14ac:dyDescent="0.25">
      <c r="A11" s="156"/>
      <c r="B11" s="538"/>
      <c r="C11" s="539"/>
      <c r="D11" s="539"/>
      <c r="E11" s="539"/>
      <c r="F11" s="539"/>
      <c r="G11" s="539"/>
      <c r="H11" s="539"/>
      <c r="I11" s="539"/>
      <c r="J11" s="539"/>
      <c r="K11" s="457"/>
      <c r="L11" s="367" t="s">
        <v>114</v>
      </c>
      <c r="M11" s="368"/>
      <c r="N11" s="368"/>
      <c r="O11" s="368"/>
      <c r="P11" s="368"/>
      <c r="Q11" s="369"/>
      <c r="R11" s="535" t="s">
        <v>115</v>
      </c>
      <c r="S11" s="536"/>
      <c r="T11" s="536"/>
      <c r="U11" s="536"/>
      <c r="V11" s="537"/>
      <c r="W11" s="547"/>
      <c r="X11" s="357"/>
      <c r="Y11" s="357"/>
      <c r="Z11" s="357"/>
      <c r="AA11" s="357"/>
      <c r="AB11" s="357"/>
      <c r="AC11" s="357"/>
      <c r="AD11" s="357"/>
      <c r="AE11" s="357"/>
      <c r="AF11" s="357"/>
      <c r="AG11" s="357"/>
      <c r="AH11" s="357"/>
      <c r="AI11" s="357"/>
      <c r="AJ11" s="357"/>
      <c r="AK11" s="357"/>
      <c r="AL11" s="548"/>
      <c r="AM11" s="463" t="s">
        <v>116</v>
      </c>
      <c r="AN11" s="363"/>
      <c r="AO11" s="363"/>
      <c r="AP11" s="363"/>
      <c r="AQ11" s="363"/>
      <c r="AR11" s="363"/>
      <c r="AS11" s="363"/>
      <c r="AT11" s="364"/>
      <c r="AU11" s="464" t="s">
        <v>87</v>
      </c>
      <c r="AV11" s="465"/>
      <c r="AW11" s="465"/>
      <c r="AX11" s="465"/>
      <c r="AY11" s="420" t="s">
        <v>117</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118</v>
      </c>
      <c r="CE11" s="366"/>
      <c r="CF11" s="366"/>
      <c r="CG11" s="366"/>
      <c r="CH11" s="366"/>
      <c r="CI11" s="366"/>
      <c r="CJ11" s="366"/>
      <c r="CK11" s="366"/>
      <c r="CL11" s="366"/>
      <c r="CM11" s="366"/>
      <c r="CN11" s="366"/>
      <c r="CO11" s="366"/>
      <c r="CP11" s="366"/>
      <c r="CQ11" s="366"/>
      <c r="CR11" s="366"/>
      <c r="CS11" s="447"/>
      <c r="CT11" s="509" t="s">
        <v>119</v>
      </c>
      <c r="CU11" s="510"/>
      <c r="CV11" s="510"/>
      <c r="CW11" s="510"/>
      <c r="CX11" s="510"/>
      <c r="CY11" s="510"/>
      <c r="CZ11" s="510"/>
      <c r="DA11" s="511"/>
      <c r="DB11" s="509" t="s">
        <v>119</v>
      </c>
      <c r="DC11" s="510"/>
      <c r="DD11" s="510"/>
      <c r="DE11" s="510"/>
      <c r="DF11" s="510"/>
      <c r="DG11" s="510"/>
      <c r="DH11" s="510"/>
      <c r="DI11" s="511"/>
    </row>
    <row r="12" spans="1:119" ht="18.75" customHeight="1" x14ac:dyDescent="0.2">
      <c r="A12" s="156"/>
      <c r="B12" s="512" t="s">
        <v>120</v>
      </c>
      <c r="C12" s="513"/>
      <c r="D12" s="513"/>
      <c r="E12" s="513"/>
      <c r="F12" s="513"/>
      <c r="G12" s="513"/>
      <c r="H12" s="513"/>
      <c r="I12" s="513"/>
      <c r="J12" s="513"/>
      <c r="K12" s="514"/>
      <c r="L12" s="521" t="s">
        <v>121</v>
      </c>
      <c r="M12" s="522"/>
      <c r="N12" s="522"/>
      <c r="O12" s="522"/>
      <c r="P12" s="522"/>
      <c r="Q12" s="523"/>
      <c r="R12" s="524">
        <v>41119</v>
      </c>
      <c r="S12" s="525"/>
      <c r="T12" s="525"/>
      <c r="U12" s="525"/>
      <c r="V12" s="526"/>
      <c r="W12" s="527" t="s">
        <v>1</v>
      </c>
      <c r="X12" s="465"/>
      <c r="Y12" s="465"/>
      <c r="Z12" s="465"/>
      <c r="AA12" s="465"/>
      <c r="AB12" s="528"/>
      <c r="AC12" s="529" t="s">
        <v>122</v>
      </c>
      <c r="AD12" s="530"/>
      <c r="AE12" s="530"/>
      <c r="AF12" s="530"/>
      <c r="AG12" s="531"/>
      <c r="AH12" s="529" t="s">
        <v>123</v>
      </c>
      <c r="AI12" s="530"/>
      <c r="AJ12" s="530"/>
      <c r="AK12" s="530"/>
      <c r="AL12" s="532"/>
      <c r="AM12" s="463" t="s">
        <v>124</v>
      </c>
      <c r="AN12" s="363"/>
      <c r="AO12" s="363"/>
      <c r="AP12" s="363"/>
      <c r="AQ12" s="363"/>
      <c r="AR12" s="363"/>
      <c r="AS12" s="363"/>
      <c r="AT12" s="364"/>
      <c r="AU12" s="464" t="s">
        <v>87</v>
      </c>
      <c r="AV12" s="465"/>
      <c r="AW12" s="465"/>
      <c r="AX12" s="465"/>
      <c r="AY12" s="420" t="s">
        <v>125</v>
      </c>
      <c r="AZ12" s="421"/>
      <c r="BA12" s="421"/>
      <c r="BB12" s="421"/>
      <c r="BC12" s="421"/>
      <c r="BD12" s="421"/>
      <c r="BE12" s="421"/>
      <c r="BF12" s="421"/>
      <c r="BG12" s="421"/>
      <c r="BH12" s="421"/>
      <c r="BI12" s="421"/>
      <c r="BJ12" s="421"/>
      <c r="BK12" s="421"/>
      <c r="BL12" s="421"/>
      <c r="BM12" s="422"/>
      <c r="BN12" s="406">
        <v>262507</v>
      </c>
      <c r="BO12" s="407"/>
      <c r="BP12" s="407"/>
      <c r="BQ12" s="407"/>
      <c r="BR12" s="407"/>
      <c r="BS12" s="407"/>
      <c r="BT12" s="407"/>
      <c r="BU12" s="408"/>
      <c r="BV12" s="406">
        <v>452083</v>
      </c>
      <c r="BW12" s="407"/>
      <c r="BX12" s="407"/>
      <c r="BY12" s="407"/>
      <c r="BZ12" s="407"/>
      <c r="CA12" s="407"/>
      <c r="CB12" s="407"/>
      <c r="CC12" s="408"/>
      <c r="CD12" s="446" t="s">
        <v>126</v>
      </c>
      <c r="CE12" s="366"/>
      <c r="CF12" s="366"/>
      <c r="CG12" s="366"/>
      <c r="CH12" s="366"/>
      <c r="CI12" s="366"/>
      <c r="CJ12" s="366"/>
      <c r="CK12" s="366"/>
      <c r="CL12" s="366"/>
      <c r="CM12" s="366"/>
      <c r="CN12" s="366"/>
      <c r="CO12" s="366"/>
      <c r="CP12" s="366"/>
      <c r="CQ12" s="366"/>
      <c r="CR12" s="366"/>
      <c r="CS12" s="447"/>
      <c r="CT12" s="509" t="s">
        <v>119</v>
      </c>
      <c r="CU12" s="510"/>
      <c r="CV12" s="510"/>
      <c r="CW12" s="510"/>
      <c r="CX12" s="510"/>
      <c r="CY12" s="510"/>
      <c r="CZ12" s="510"/>
      <c r="DA12" s="511"/>
      <c r="DB12" s="509" t="s">
        <v>119</v>
      </c>
      <c r="DC12" s="510"/>
      <c r="DD12" s="510"/>
      <c r="DE12" s="510"/>
      <c r="DF12" s="510"/>
      <c r="DG12" s="510"/>
      <c r="DH12" s="510"/>
      <c r="DI12" s="511"/>
    </row>
    <row r="13" spans="1:119" ht="18.75" customHeight="1" x14ac:dyDescent="0.2">
      <c r="A13" s="156"/>
      <c r="B13" s="515"/>
      <c r="C13" s="516"/>
      <c r="D13" s="516"/>
      <c r="E13" s="516"/>
      <c r="F13" s="516"/>
      <c r="G13" s="516"/>
      <c r="H13" s="516"/>
      <c r="I13" s="516"/>
      <c r="J13" s="516"/>
      <c r="K13" s="517"/>
      <c r="L13" s="165"/>
      <c r="M13" s="490" t="s">
        <v>127</v>
      </c>
      <c r="N13" s="491"/>
      <c r="O13" s="491"/>
      <c r="P13" s="491"/>
      <c r="Q13" s="492"/>
      <c r="R13" s="493">
        <v>40410</v>
      </c>
      <c r="S13" s="494"/>
      <c r="T13" s="494"/>
      <c r="U13" s="494"/>
      <c r="V13" s="495"/>
      <c r="W13" s="496" t="s">
        <v>128</v>
      </c>
      <c r="X13" s="392"/>
      <c r="Y13" s="392"/>
      <c r="Z13" s="392"/>
      <c r="AA13" s="392"/>
      <c r="AB13" s="393"/>
      <c r="AC13" s="359">
        <v>1125</v>
      </c>
      <c r="AD13" s="360"/>
      <c r="AE13" s="360"/>
      <c r="AF13" s="360"/>
      <c r="AG13" s="361"/>
      <c r="AH13" s="359">
        <v>1712</v>
      </c>
      <c r="AI13" s="360"/>
      <c r="AJ13" s="360"/>
      <c r="AK13" s="360"/>
      <c r="AL13" s="419"/>
      <c r="AM13" s="463" t="s">
        <v>129</v>
      </c>
      <c r="AN13" s="363"/>
      <c r="AO13" s="363"/>
      <c r="AP13" s="363"/>
      <c r="AQ13" s="363"/>
      <c r="AR13" s="363"/>
      <c r="AS13" s="363"/>
      <c r="AT13" s="364"/>
      <c r="AU13" s="464" t="s">
        <v>98</v>
      </c>
      <c r="AV13" s="465"/>
      <c r="AW13" s="465"/>
      <c r="AX13" s="465"/>
      <c r="AY13" s="420" t="s">
        <v>130</v>
      </c>
      <c r="AZ13" s="421"/>
      <c r="BA13" s="421"/>
      <c r="BB13" s="421"/>
      <c r="BC13" s="421"/>
      <c r="BD13" s="421"/>
      <c r="BE13" s="421"/>
      <c r="BF13" s="421"/>
      <c r="BG13" s="421"/>
      <c r="BH13" s="421"/>
      <c r="BI13" s="421"/>
      <c r="BJ13" s="421"/>
      <c r="BK13" s="421"/>
      <c r="BL13" s="421"/>
      <c r="BM13" s="422"/>
      <c r="BN13" s="406">
        <v>-158169</v>
      </c>
      <c r="BO13" s="407"/>
      <c r="BP13" s="407"/>
      <c r="BQ13" s="407"/>
      <c r="BR13" s="407"/>
      <c r="BS13" s="407"/>
      <c r="BT13" s="407"/>
      <c r="BU13" s="408"/>
      <c r="BV13" s="406">
        <v>-985400</v>
      </c>
      <c r="BW13" s="407"/>
      <c r="BX13" s="407"/>
      <c r="BY13" s="407"/>
      <c r="BZ13" s="407"/>
      <c r="CA13" s="407"/>
      <c r="CB13" s="407"/>
      <c r="CC13" s="408"/>
      <c r="CD13" s="446" t="s">
        <v>131</v>
      </c>
      <c r="CE13" s="366"/>
      <c r="CF13" s="366"/>
      <c r="CG13" s="366"/>
      <c r="CH13" s="366"/>
      <c r="CI13" s="366"/>
      <c r="CJ13" s="366"/>
      <c r="CK13" s="366"/>
      <c r="CL13" s="366"/>
      <c r="CM13" s="366"/>
      <c r="CN13" s="366"/>
      <c r="CO13" s="366"/>
      <c r="CP13" s="366"/>
      <c r="CQ13" s="366"/>
      <c r="CR13" s="366"/>
      <c r="CS13" s="447"/>
      <c r="CT13" s="403">
        <v>7.7</v>
      </c>
      <c r="CU13" s="404"/>
      <c r="CV13" s="404"/>
      <c r="CW13" s="404"/>
      <c r="CX13" s="404"/>
      <c r="CY13" s="404"/>
      <c r="CZ13" s="404"/>
      <c r="DA13" s="405"/>
      <c r="DB13" s="403">
        <v>7.9</v>
      </c>
      <c r="DC13" s="404"/>
      <c r="DD13" s="404"/>
      <c r="DE13" s="404"/>
      <c r="DF13" s="404"/>
      <c r="DG13" s="404"/>
      <c r="DH13" s="404"/>
      <c r="DI13" s="405"/>
    </row>
    <row r="14" spans="1:119" ht="18.75" customHeight="1" thickBot="1" x14ac:dyDescent="0.25">
      <c r="A14" s="156"/>
      <c r="B14" s="515"/>
      <c r="C14" s="516"/>
      <c r="D14" s="516"/>
      <c r="E14" s="516"/>
      <c r="F14" s="516"/>
      <c r="G14" s="516"/>
      <c r="H14" s="516"/>
      <c r="I14" s="516"/>
      <c r="J14" s="516"/>
      <c r="K14" s="517"/>
      <c r="L14" s="480" t="s">
        <v>132</v>
      </c>
      <c r="M14" s="533"/>
      <c r="N14" s="533"/>
      <c r="O14" s="533"/>
      <c r="P14" s="533"/>
      <c r="Q14" s="534"/>
      <c r="R14" s="493">
        <v>41773</v>
      </c>
      <c r="S14" s="494"/>
      <c r="T14" s="494"/>
      <c r="U14" s="494"/>
      <c r="V14" s="495"/>
      <c r="W14" s="497"/>
      <c r="X14" s="395"/>
      <c r="Y14" s="395"/>
      <c r="Z14" s="395"/>
      <c r="AA14" s="395"/>
      <c r="AB14" s="396"/>
      <c r="AC14" s="486">
        <v>5.8</v>
      </c>
      <c r="AD14" s="487"/>
      <c r="AE14" s="487"/>
      <c r="AF14" s="487"/>
      <c r="AG14" s="488"/>
      <c r="AH14" s="486">
        <v>7.8</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133</v>
      </c>
      <c r="CE14" s="444"/>
      <c r="CF14" s="444"/>
      <c r="CG14" s="444"/>
      <c r="CH14" s="444"/>
      <c r="CI14" s="444"/>
      <c r="CJ14" s="444"/>
      <c r="CK14" s="444"/>
      <c r="CL14" s="444"/>
      <c r="CM14" s="444"/>
      <c r="CN14" s="444"/>
      <c r="CO14" s="444"/>
      <c r="CP14" s="444"/>
      <c r="CQ14" s="444"/>
      <c r="CR14" s="444"/>
      <c r="CS14" s="445"/>
      <c r="CT14" s="503">
        <v>45</v>
      </c>
      <c r="CU14" s="504"/>
      <c r="CV14" s="504"/>
      <c r="CW14" s="504"/>
      <c r="CX14" s="504"/>
      <c r="CY14" s="504"/>
      <c r="CZ14" s="504"/>
      <c r="DA14" s="505"/>
      <c r="DB14" s="503">
        <v>46.6</v>
      </c>
      <c r="DC14" s="504"/>
      <c r="DD14" s="504"/>
      <c r="DE14" s="504"/>
      <c r="DF14" s="504"/>
      <c r="DG14" s="504"/>
      <c r="DH14" s="504"/>
      <c r="DI14" s="505"/>
    </row>
    <row r="15" spans="1:119" ht="18.75" customHeight="1" x14ac:dyDescent="0.2">
      <c r="A15" s="156"/>
      <c r="B15" s="515"/>
      <c r="C15" s="516"/>
      <c r="D15" s="516"/>
      <c r="E15" s="516"/>
      <c r="F15" s="516"/>
      <c r="G15" s="516"/>
      <c r="H15" s="516"/>
      <c r="I15" s="516"/>
      <c r="J15" s="516"/>
      <c r="K15" s="517"/>
      <c r="L15" s="165"/>
      <c r="M15" s="490" t="s">
        <v>127</v>
      </c>
      <c r="N15" s="491"/>
      <c r="O15" s="491"/>
      <c r="P15" s="491"/>
      <c r="Q15" s="492"/>
      <c r="R15" s="493">
        <v>41175</v>
      </c>
      <c r="S15" s="494"/>
      <c r="T15" s="494"/>
      <c r="U15" s="494"/>
      <c r="V15" s="495"/>
      <c r="W15" s="496" t="s">
        <v>134</v>
      </c>
      <c r="X15" s="392"/>
      <c r="Y15" s="392"/>
      <c r="Z15" s="392"/>
      <c r="AA15" s="392"/>
      <c r="AB15" s="393"/>
      <c r="AC15" s="359">
        <v>5446</v>
      </c>
      <c r="AD15" s="360"/>
      <c r="AE15" s="360"/>
      <c r="AF15" s="360"/>
      <c r="AG15" s="361"/>
      <c r="AH15" s="359">
        <v>6205</v>
      </c>
      <c r="AI15" s="360"/>
      <c r="AJ15" s="360"/>
      <c r="AK15" s="360"/>
      <c r="AL15" s="419"/>
      <c r="AM15" s="463"/>
      <c r="AN15" s="363"/>
      <c r="AO15" s="363"/>
      <c r="AP15" s="363"/>
      <c r="AQ15" s="363"/>
      <c r="AR15" s="363"/>
      <c r="AS15" s="363"/>
      <c r="AT15" s="364"/>
      <c r="AU15" s="464"/>
      <c r="AV15" s="465"/>
      <c r="AW15" s="465"/>
      <c r="AX15" s="465"/>
      <c r="AY15" s="432" t="s">
        <v>135</v>
      </c>
      <c r="AZ15" s="433"/>
      <c r="BA15" s="433"/>
      <c r="BB15" s="433"/>
      <c r="BC15" s="433"/>
      <c r="BD15" s="433"/>
      <c r="BE15" s="433"/>
      <c r="BF15" s="433"/>
      <c r="BG15" s="433"/>
      <c r="BH15" s="433"/>
      <c r="BI15" s="433"/>
      <c r="BJ15" s="433"/>
      <c r="BK15" s="433"/>
      <c r="BL15" s="433"/>
      <c r="BM15" s="434"/>
      <c r="BN15" s="435">
        <v>7995984</v>
      </c>
      <c r="BO15" s="436"/>
      <c r="BP15" s="436"/>
      <c r="BQ15" s="436"/>
      <c r="BR15" s="436"/>
      <c r="BS15" s="436"/>
      <c r="BT15" s="436"/>
      <c r="BU15" s="437"/>
      <c r="BV15" s="435">
        <v>8053686</v>
      </c>
      <c r="BW15" s="436"/>
      <c r="BX15" s="436"/>
      <c r="BY15" s="436"/>
      <c r="BZ15" s="436"/>
      <c r="CA15" s="436"/>
      <c r="CB15" s="436"/>
      <c r="CC15" s="437"/>
      <c r="CD15" s="506" t="s">
        <v>136</v>
      </c>
      <c r="CE15" s="507"/>
      <c r="CF15" s="507"/>
      <c r="CG15" s="507"/>
      <c r="CH15" s="507"/>
      <c r="CI15" s="507"/>
      <c r="CJ15" s="507"/>
      <c r="CK15" s="507"/>
      <c r="CL15" s="507"/>
      <c r="CM15" s="507"/>
      <c r="CN15" s="507"/>
      <c r="CO15" s="507"/>
      <c r="CP15" s="507"/>
      <c r="CQ15" s="507"/>
      <c r="CR15" s="507"/>
      <c r="CS15" s="508"/>
      <c r="CT15" s="166"/>
      <c r="CU15" s="167"/>
      <c r="CV15" s="167"/>
      <c r="CW15" s="167"/>
      <c r="CX15" s="167"/>
      <c r="CY15" s="167"/>
      <c r="CZ15" s="167"/>
      <c r="DA15" s="168"/>
      <c r="DB15" s="166"/>
      <c r="DC15" s="167"/>
      <c r="DD15" s="167"/>
      <c r="DE15" s="167"/>
      <c r="DF15" s="167"/>
      <c r="DG15" s="167"/>
      <c r="DH15" s="167"/>
      <c r="DI15" s="168"/>
    </row>
    <row r="16" spans="1:119" ht="18.75" customHeight="1" x14ac:dyDescent="0.2">
      <c r="A16" s="156"/>
      <c r="B16" s="515"/>
      <c r="C16" s="516"/>
      <c r="D16" s="516"/>
      <c r="E16" s="516"/>
      <c r="F16" s="516"/>
      <c r="G16" s="516"/>
      <c r="H16" s="516"/>
      <c r="I16" s="516"/>
      <c r="J16" s="516"/>
      <c r="K16" s="517"/>
      <c r="L16" s="480" t="s">
        <v>137</v>
      </c>
      <c r="M16" s="481"/>
      <c r="N16" s="481"/>
      <c r="O16" s="481"/>
      <c r="P16" s="481"/>
      <c r="Q16" s="482"/>
      <c r="R16" s="483" t="s">
        <v>138</v>
      </c>
      <c r="S16" s="484"/>
      <c r="T16" s="484"/>
      <c r="U16" s="484"/>
      <c r="V16" s="485"/>
      <c r="W16" s="497"/>
      <c r="X16" s="395"/>
      <c r="Y16" s="395"/>
      <c r="Z16" s="395"/>
      <c r="AA16" s="395"/>
      <c r="AB16" s="396"/>
      <c r="AC16" s="486">
        <v>28</v>
      </c>
      <c r="AD16" s="487"/>
      <c r="AE16" s="487"/>
      <c r="AF16" s="487"/>
      <c r="AG16" s="488"/>
      <c r="AH16" s="486">
        <v>28.3</v>
      </c>
      <c r="AI16" s="487"/>
      <c r="AJ16" s="487"/>
      <c r="AK16" s="487"/>
      <c r="AL16" s="489"/>
      <c r="AM16" s="463"/>
      <c r="AN16" s="363"/>
      <c r="AO16" s="363"/>
      <c r="AP16" s="363"/>
      <c r="AQ16" s="363"/>
      <c r="AR16" s="363"/>
      <c r="AS16" s="363"/>
      <c r="AT16" s="364"/>
      <c r="AU16" s="464"/>
      <c r="AV16" s="465"/>
      <c r="AW16" s="465"/>
      <c r="AX16" s="465"/>
      <c r="AY16" s="420" t="s">
        <v>139</v>
      </c>
      <c r="AZ16" s="421"/>
      <c r="BA16" s="421"/>
      <c r="BB16" s="421"/>
      <c r="BC16" s="421"/>
      <c r="BD16" s="421"/>
      <c r="BE16" s="421"/>
      <c r="BF16" s="421"/>
      <c r="BG16" s="421"/>
      <c r="BH16" s="421"/>
      <c r="BI16" s="421"/>
      <c r="BJ16" s="421"/>
      <c r="BK16" s="421"/>
      <c r="BL16" s="421"/>
      <c r="BM16" s="422"/>
      <c r="BN16" s="406">
        <v>9575499</v>
      </c>
      <c r="BO16" s="407"/>
      <c r="BP16" s="407"/>
      <c r="BQ16" s="407"/>
      <c r="BR16" s="407"/>
      <c r="BS16" s="407"/>
      <c r="BT16" s="407"/>
      <c r="BU16" s="408"/>
      <c r="BV16" s="406">
        <v>9351923</v>
      </c>
      <c r="BW16" s="407"/>
      <c r="BX16" s="407"/>
      <c r="BY16" s="407"/>
      <c r="BZ16" s="407"/>
      <c r="CA16" s="407"/>
      <c r="CB16" s="407"/>
      <c r="CC16" s="408"/>
      <c r="CD16" s="169"/>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56"/>
      <c r="B17" s="518"/>
      <c r="C17" s="519"/>
      <c r="D17" s="519"/>
      <c r="E17" s="519"/>
      <c r="F17" s="519"/>
      <c r="G17" s="519"/>
      <c r="H17" s="519"/>
      <c r="I17" s="519"/>
      <c r="J17" s="519"/>
      <c r="K17" s="520"/>
      <c r="L17" s="170"/>
      <c r="M17" s="499" t="s">
        <v>140</v>
      </c>
      <c r="N17" s="500"/>
      <c r="O17" s="500"/>
      <c r="P17" s="500"/>
      <c r="Q17" s="501"/>
      <c r="R17" s="483" t="s">
        <v>141</v>
      </c>
      <c r="S17" s="484"/>
      <c r="T17" s="484"/>
      <c r="U17" s="484"/>
      <c r="V17" s="485"/>
      <c r="W17" s="496" t="s">
        <v>142</v>
      </c>
      <c r="X17" s="392"/>
      <c r="Y17" s="392"/>
      <c r="Z17" s="392"/>
      <c r="AA17" s="392"/>
      <c r="AB17" s="393"/>
      <c r="AC17" s="359">
        <v>12907</v>
      </c>
      <c r="AD17" s="360"/>
      <c r="AE17" s="360"/>
      <c r="AF17" s="360"/>
      <c r="AG17" s="361"/>
      <c r="AH17" s="359">
        <v>14011</v>
      </c>
      <c r="AI17" s="360"/>
      <c r="AJ17" s="360"/>
      <c r="AK17" s="360"/>
      <c r="AL17" s="419"/>
      <c r="AM17" s="463"/>
      <c r="AN17" s="363"/>
      <c r="AO17" s="363"/>
      <c r="AP17" s="363"/>
      <c r="AQ17" s="363"/>
      <c r="AR17" s="363"/>
      <c r="AS17" s="363"/>
      <c r="AT17" s="364"/>
      <c r="AU17" s="464"/>
      <c r="AV17" s="465"/>
      <c r="AW17" s="465"/>
      <c r="AX17" s="465"/>
      <c r="AY17" s="420" t="s">
        <v>143</v>
      </c>
      <c r="AZ17" s="421"/>
      <c r="BA17" s="421"/>
      <c r="BB17" s="421"/>
      <c r="BC17" s="421"/>
      <c r="BD17" s="421"/>
      <c r="BE17" s="421"/>
      <c r="BF17" s="421"/>
      <c r="BG17" s="421"/>
      <c r="BH17" s="421"/>
      <c r="BI17" s="421"/>
      <c r="BJ17" s="421"/>
      <c r="BK17" s="421"/>
      <c r="BL17" s="421"/>
      <c r="BM17" s="422"/>
      <c r="BN17" s="406">
        <v>10247022</v>
      </c>
      <c r="BO17" s="407"/>
      <c r="BP17" s="407"/>
      <c r="BQ17" s="407"/>
      <c r="BR17" s="407"/>
      <c r="BS17" s="407"/>
      <c r="BT17" s="407"/>
      <c r="BU17" s="408"/>
      <c r="BV17" s="406">
        <v>10321737</v>
      </c>
      <c r="BW17" s="407"/>
      <c r="BX17" s="407"/>
      <c r="BY17" s="407"/>
      <c r="BZ17" s="407"/>
      <c r="CA17" s="407"/>
      <c r="CB17" s="407"/>
      <c r="CC17" s="408"/>
      <c r="CD17" s="169"/>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56"/>
      <c r="B18" s="456" t="s">
        <v>144</v>
      </c>
      <c r="C18" s="457"/>
      <c r="D18" s="457"/>
      <c r="E18" s="458"/>
      <c r="F18" s="458"/>
      <c r="G18" s="458"/>
      <c r="H18" s="458"/>
      <c r="I18" s="458"/>
      <c r="J18" s="458"/>
      <c r="K18" s="458"/>
      <c r="L18" s="459">
        <v>205.4</v>
      </c>
      <c r="M18" s="459"/>
      <c r="N18" s="459"/>
      <c r="O18" s="459"/>
      <c r="P18" s="459"/>
      <c r="Q18" s="459"/>
      <c r="R18" s="460"/>
      <c r="S18" s="460"/>
      <c r="T18" s="460"/>
      <c r="U18" s="460"/>
      <c r="V18" s="461"/>
      <c r="W18" s="477"/>
      <c r="X18" s="478"/>
      <c r="Y18" s="478"/>
      <c r="Z18" s="478"/>
      <c r="AA18" s="478"/>
      <c r="AB18" s="502"/>
      <c r="AC18" s="376">
        <v>66.3</v>
      </c>
      <c r="AD18" s="377"/>
      <c r="AE18" s="377"/>
      <c r="AF18" s="377"/>
      <c r="AG18" s="462"/>
      <c r="AH18" s="376">
        <v>63.9</v>
      </c>
      <c r="AI18" s="377"/>
      <c r="AJ18" s="377"/>
      <c r="AK18" s="377"/>
      <c r="AL18" s="378"/>
      <c r="AM18" s="463"/>
      <c r="AN18" s="363"/>
      <c r="AO18" s="363"/>
      <c r="AP18" s="363"/>
      <c r="AQ18" s="363"/>
      <c r="AR18" s="363"/>
      <c r="AS18" s="363"/>
      <c r="AT18" s="364"/>
      <c r="AU18" s="464"/>
      <c r="AV18" s="465"/>
      <c r="AW18" s="465"/>
      <c r="AX18" s="465"/>
      <c r="AY18" s="420" t="s">
        <v>145</v>
      </c>
      <c r="AZ18" s="421"/>
      <c r="BA18" s="421"/>
      <c r="BB18" s="421"/>
      <c r="BC18" s="421"/>
      <c r="BD18" s="421"/>
      <c r="BE18" s="421"/>
      <c r="BF18" s="421"/>
      <c r="BG18" s="421"/>
      <c r="BH18" s="421"/>
      <c r="BI18" s="421"/>
      <c r="BJ18" s="421"/>
      <c r="BK18" s="421"/>
      <c r="BL18" s="421"/>
      <c r="BM18" s="422"/>
      <c r="BN18" s="406">
        <v>11427274</v>
      </c>
      <c r="BO18" s="407"/>
      <c r="BP18" s="407"/>
      <c r="BQ18" s="407"/>
      <c r="BR18" s="407"/>
      <c r="BS18" s="407"/>
      <c r="BT18" s="407"/>
      <c r="BU18" s="408"/>
      <c r="BV18" s="406">
        <v>10981338</v>
      </c>
      <c r="BW18" s="407"/>
      <c r="BX18" s="407"/>
      <c r="BY18" s="407"/>
      <c r="BZ18" s="407"/>
      <c r="CA18" s="407"/>
      <c r="CB18" s="407"/>
      <c r="CC18" s="408"/>
      <c r="CD18" s="169"/>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56"/>
      <c r="B19" s="456" t="s">
        <v>146</v>
      </c>
      <c r="C19" s="457"/>
      <c r="D19" s="457"/>
      <c r="E19" s="458"/>
      <c r="F19" s="458"/>
      <c r="G19" s="458"/>
      <c r="H19" s="458"/>
      <c r="I19" s="458"/>
      <c r="J19" s="458"/>
      <c r="K19" s="458"/>
      <c r="L19" s="466">
        <v>207</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147</v>
      </c>
      <c r="AZ19" s="421"/>
      <c r="BA19" s="421"/>
      <c r="BB19" s="421"/>
      <c r="BC19" s="421"/>
      <c r="BD19" s="421"/>
      <c r="BE19" s="421"/>
      <c r="BF19" s="421"/>
      <c r="BG19" s="421"/>
      <c r="BH19" s="421"/>
      <c r="BI19" s="421"/>
      <c r="BJ19" s="421"/>
      <c r="BK19" s="421"/>
      <c r="BL19" s="421"/>
      <c r="BM19" s="422"/>
      <c r="BN19" s="406">
        <v>14546580</v>
      </c>
      <c r="BO19" s="407"/>
      <c r="BP19" s="407"/>
      <c r="BQ19" s="407"/>
      <c r="BR19" s="407"/>
      <c r="BS19" s="407"/>
      <c r="BT19" s="407"/>
      <c r="BU19" s="408"/>
      <c r="BV19" s="406">
        <v>14524884</v>
      </c>
      <c r="BW19" s="407"/>
      <c r="BX19" s="407"/>
      <c r="BY19" s="407"/>
      <c r="BZ19" s="407"/>
      <c r="CA19" s="407"/>
      <c r="CB19" s="407"/>
      <c r="CC19" s="408"/>
      <c r="CD19" s="169"/>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56"/>
      <c r="B20" s="456" t="s">
        <v>148</v>
      </c>
      <c r="C20" s="457"/>
      <c r="D20" s="457"/>
      <c r="E20" s="458"/>
      <c r="F20" s="458"/>
      <c r="G20" s="458"/>
      <c r="H20" s="458"/>
      <c r="I20" s="458"/>
      <c r="J20" s="458"/>
      <c r="K20" s="458"/>
      <c r="L20" s="466">
        <v>17830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69"/>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56"/>
      <c r="B21" s="453" t="s">
        <v>149</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69"/>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56"/>
      <c r="B22" s="382" t="s">
        <v>150</v>
      </c>
      <c r="C22" s="383"/>
      <c r="D22" s="384"/>
      <c r="E22" s="391" t="s">
        <v>1</v>
      </c>
      <c r="F22" s="392"/>
      <c r="G22" s="392"/>
      <c r="H22" s="392"/>
      <c r="I22" s="392"/>
      <c r="J22" s="392"/>
      <c r="K22" s="393"/>
      <c r="L22" s="391" t="s">
        <v>151</v>
      </c>
      <c r="M22" s="392"/>
      <c r="N22" s="392"/>
      <c r="O22" s="392"/>
      <c r="P22" s="393"/>
      <c r="Q22" s="397" t="s">
        <v>152</v>
      </c>
      <c r="R22" s="398"/>
      <c r="S22" s="398"/>
      <c r="T22" s="398"/>
      <c r="U22" s="398"/>
      <c r="V22" s="399"/>
      <c r="W22" s="448" t="s">
        <v>153</v>
      </c>
      <c r="X22" s="383"/>
      <c r="Y22" s="384"/>
      <c r="Z22" s="391" t="s">
        <v>1</v>
      </c>
      <c r="AA22" s="392"/>
      <c r="AB22" s="392"/>
      <c r="AC22" s="392"/>
      <c r="AD22" s="392"/>
      <c r="AE22" s="392"/>
      <c r="AF22" s="392"/>
      <c r="AG22" s="393"/>
      <c r="AH22" s="409" t="s">
        <v>154</v>
      </c>
      <c r="AI22" s="392"/>
      <c r="AJ22" s="392"/>
      <c r="AK22" s="392"/>
      <c r="AL22" s="393"/>
      <c r="AM22" s="409" t="s">
        <v>155</v>
      </c>
      <c r="AN22" s="410"/>
      <c r="AO22" s="410"/>
      <c r="AP22" s="410"/>
      <c r="AQ22" s="410"/>
      <c r="AR22" s="411"/>
      <c r="AS22" s="397" t="s">
        <v>152</v>
      </c>
      <c r="AT22" s="398"/>
      <c r="AU22" s="398"/>
      <c r="AV22" s="398"/>
      <c r="AW22" s="398"/>
      <c r="AX22" s="415"/>
      <c r="AY22" s="432" t="s">
        <v>156</v>
      </c>
      <c r="AZ22" s="433"/>
      <c r="BA22" s="433"/>
      <c r="BB22" s="433"/>
      <c r="BC22" s="433"/>
      <c r="BD22" s="433"/>
      <c r="BE22" s="433"/>
      <c r="BF22" s="433"/>
      <c r="BG22" s="433"/>
      <c r="BH22" s="433"/>
      <c r="BI22" s="433"/>
      <c r="BJ22" s="433"/>
      <c r="BK22" s="433"/>
      <c r="BL22" s="433"/>
      <c r="BM22" s="434"/>
      <c r="BN22" s="435">
        <v>15470883</v>
      </c>
      <c r="BO22" s="436"/>
      <c r="BP22" s="436"/>
      <c r="BQ22" s="436"/>
      <c r="BR22" s="436"/>
      <c r="BS22" s="436"/>
      <c r="BT22" s="436"/>
      <c r="BU22" s="437"/>
      <c r="BV22" s="435">
        <v>15585429</v>
      </c>
      <c r="BW22" s="436"/>
      <c r="BX22" s="436"/>
      <c r="BY22" s="436"/>
      <c r="BZ22" s="436"/>
      <c r="CA22" s="436"/>
      <c r="CB22" s="436"/>
      <c r="CC22" s="437"/>
      <c r="CD22" s="169"/>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56"/>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157</v>
      </c>
      <c r="AZ23" s="421"/>
      <c r="BA23" s="421"/>
      <c r="BB23" s="421"/>
      <c r="BC23" s="421"/>
      <c r="BD23" s="421"/>
      <c r="BE23" s="421"/>
      <c r="BF23" s="421"/>
      <c r="BG23" s="421"/>
      <c r="BH23" s="421"/>
      <c r="BI23" s="421"/>
      <c r="BJ23" s="421"/>
      <c r="BK23" s="421"/>
      <c r="BL23" s="421"/>
      <c r="BM23" s="422"/>
      <c r="BN23" s="406">
        <v>12052371</v>
      </c>
      <c r="BO23" s="407"/>
      <c r="BP23" s="407"/>
      <c r="BQ23" s="407"/>
      <c r="BR23" s="407"/>
      <c r="BS23" s="407"/>
      <c r="BT23" s="407"/>
      <c r="BU23" s="408"/>
      <c r="BV23" s="406">
        <v>12349885</v>
      </c>
      <c r="BW23" s="407"/>
      <c r="BX23" s="407"/>
      <c r="BY23" s="407"/>
      <c r="BZ23" s="407"/>
      <c r="CA23" s="407"/>
      <c r="CB23" s="407"/>
      <c r="CC23" s="408"/>
      <c r="CD23" s="169"/>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56"/>
      <c r="B24" s="385"/>
      <c r="C24" s="386"/>
      <c r="D24" s="387"/>
      <c r="E24" s="362" t="s">
        <v>158</v>
      </c>
      <c r="F24" s="363"/>
      <c r="G24" s="363"/>
      <c r="H24" s="363"/>
      <c r="I24" s="363"/>
      <c r="J24" s="363"/>
      <c r="K24" s="364"/>
      <c r="L24" s="359">
        <v>1</v>
      </c>
      <c r="M24" s="360"/>
      <c r="N24" s="360"/>
      <c r="O24" s="360"/>
      <c r="P24" s="361"/>
      <c r="Q24" s="359">
        <v>9000</v>
      </c>
      <c r="R24" s="360"/>
      <c r="S24" s="360"/>
      <c r="T24" s="360"/>
      <c r="U24" s="360"/>
      <c r="V24" s="361"/>
      <c r="W24" s="449"/>
      <c r="X24" s="386"/>
      <c r="Y24" s="387"/>
      <c r="Z24" s="362" t="s">
        <v>159</v>
      </c>
      <c r="AA24" s="363"/>
      <c r="AB24" s="363"/>
      <c r="AC24" s="363"/>
      <c r="AD24" s="363"/>
      <c r="AE24" s="363"/>
      <c r="AF24" s="363"/>
      <c r="AG24" s="364"/>
      <c r="AH24" s="359">
        <v>422</v>
      </c>
      <c r="AI24" s="360"/>
      <c r="AJ24" s="360"/>
      <c r="AK24" s="360"/>
      <c r="AL24" s="361"/>
      <c r="AM24" s="359">
        <v>1257138</v>
      </c>
      <c r="AN24" s="360"/>
      <c r="AO24" s="360"/>
      <c r="AP24" s="360"/>
      <c r="AQ24" s="360"/>
      <c r="AR24" s="361"/>
      <c r="AS24" s="359">
        <v>2979</v>
      </c>
      <c r="AT24" s="360"/>
      <c r="AU24" s="360"/>
      <c r="AV24" s="360"/>
      <c r="AW24" s="360"/>
      <c r="AX24" s="419"/>
      <c r="AY24" s="379" t="s">
        <v>160</v>
      </c>
      <c r="AZ24" s="380"/>
      <c r="BA24" s="380"/>
      <c r="BB24" s="380"/>
      <c r="BC24" s="380"/>
      <c r="BD24" s="380"/>
      <c r="BE24" s="380"/>
      <c r="BF24" s="380"/>
      <c r="BG24" s="380"/>
      <c r="BH24" s="380"/>
      <c r="BI24" s="380"/>
      <c r="BJ24" s="380"/>
      <c r="BK24" s="380"/>
      <c r="BL24" s="380"/>
      <c r="BM24" s="381"/>
      <c r="BN24" s="406">
        <v>8776148</v>
      </c>
      <c r="BO24" s="407"/>
      <c r="BP24" s="407"/>
      <c r="BQ24" s="407"/>
      <c r="BR24" s="407"/>
      <c r="BS24" s="407"/>
      <c r="BT24" s="407"/>
      <c r="BU24" s="408"/>
      <c r="BV24" s="406">
        <v>8351051</v>
      </c>
      <c r="BW24" s="407"/>
      <c r="BX24" s="407"/>
      <c r="BY24" s="407"/>
      <c r="BZ24" s="407"/>
      <c r="CA24" s="407"/>
      <c r="CB24" s="407"/>
      <c r="CC24" s="408"/>
      <c r="CD24" s="169"/>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56"/>
      <c r="B25" s="385"/>
      <c r="C25" s="386"/>
      <c r="D25" s="387"/>
      <c r="E25" s="362" t="s">
        <v>161</v>
      </c>
      <c r="F25" s="363"/>
      <c r="G25" s="363"/>
      <c r="H25" s="363"/>
      <c r="I25" s="363"/>
      <c r="J25" s="363"/>
      <c r="K25" s="364"/>
      <c r="L25" s="359">
        <v>1</v>
      </c>
      <c r="M25" s="360"/>
      <c r="N25" s="360"/>
      <c r="O25" s="360"/>
      <c r="P25" s="361"/>
      <c r="Q25" s="359">
        <v>7800</v>
      </c>
      <c r="R25" s="360"/>
      <c r="S25" s="360"/>
      <c r="T25" s="360"/>
      <c r="U25" s="360"/>
      <c r="V25" s="361"/>
      <c r="W25" s="449"/>
      <c r="X25" s="386"/>
      <c r="Y25" s="387"/>
      <c r="Z25" s="362" t="s">
        <v>162</v>
      </c>
      <c r="AA25" s="363"/>
      <c r="AB25" s="363"/>
      <c r="AC25" s="363"/>
      <c r="AD25" s="363"/>
      <c r="AE25" s="363"/>
      <c r="AF25" s="363"/>
      <c r="AG25" s="364"/>
      <c r="AH25" s="359">
        <v>86</v>
      </c>
      <c r="AI25" s="360"/>
      <c r="AJ25" s="360"/>
      <c r="AK25" s="360"/>
      <c r="AL25" s="361"/>
      <c r="AM25" s="359">
        <v>257398</v>
      </c>
      <c r="AN25" s="360"/>
      <c r="AO25" s="360"/>
      <c r="AP25" s="360"/>
      <c r="AQ25" s="360"/>
      <c r="AR25" s="361"/>
      <c r="AS25" s="359">
        <v>2993</v>
      </c>
      <c r="AT25" s="360"/>
      <c r="AU25" s="360"/>
      <c r="AV25" s="360"/>
      <c r="AW25" s="360"/>
      <c r="AX25" s="419"/>
      <c r="AY25" s="432" t="s">
        <v>163</v>
      </c>
      <c r="AZ25" s="433"/>
      <c r="BA25" s="433"/>
      <c r="BB25" s="433"/>
      <c r="BC25" s="433"/>
      <c r="BD25" s="433"/>
      <c r="BE25" s="433"/>
      <c r="BF25" s="433"/>
      <c r="BG25" s="433"/>
      <c r="BH25" s="433"/>
      <c r="BI25" s="433"/>
      <c r="BJ25" s="433"/>
      <c r="BK25" s="433"/>
      <c r="BL25" s="433"/>
      <c r="BM25" s="434"/>
      <c r="BN25" s="435">
        <v>4454234</v>
      </c>
      <c r="BO25" s="436"/>
      <c r="BP25" s="436"/>
      <c r="BQ25" s="436"/>
      <c r="BR25" s="436"/>
      <c r="BS25" s="436"/>
      <c r="BT25" s="436"/>
      <c r="BU25" s="437"/>
      <c r="BV25" s="435">
        <v>4167715</v>
      </c>
      <c r="BW25" s="436"/>
      <c r="BX25" s="436"/>
      <c r="BY25" s="436"/>
      <c r="BZ25" s="436"/>
      <c r="CA25" s="436"/>
      <c r="CB25" s="436"/>
      <c r="CC25" s="437"/>
      <c r="CD25" s="169"/>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56"/>
      <c r="B26" s="385"/>
      <c r="C26" s="386"/>
      <c r="D26" s="387"/>
      <c r="E26" s="362" t="s">
        <v>164</v>
      </c>
      <c r="F26" s="363"/>
      <c r="G26" s="363"/>
      <c r="H26" s="363"/>
      <c r="I26" s="363"/>
      <c r="J26" s="363"/>
      <c r="K26" s="364"/>
      <c r="L26" s="359">
        <v>1</v>
      </c>
      <c r="M26" s="360"/>
      <c r="N26" s="360"/>
      <c r="O26" s="360"/>
      <c r="P26" s="361"/>
      <c r="Q26" s="359">
        <v>6900</v>
      </c>
      <c r="R26" s="360"/>
      <c r="S26" s="360"/>
      <c r="T26" s="360"/>
      <c r="U26" s="360"/>
      <c r="V26" s="361"/>
      <c r="W26" s="449"/>
      <c r="X26" s="386"/>
      <c r="Y26" s="387"/>
      <c r="Z26" s="362" t="s">
        <v>165</v>
      </c>
      <c r="AA26" s="417"/>
      <c r="AB26" s="417"/>
      <c r="AC26" s="417"/>
      <c r="AD26" s="417"/>
      <c r="AE26" s="417"/>
      <c r="AF26" s="417"/>
      <c r="AG26" s="418"/>
      <c r="AH26" s="359">
        <v>2</v>
      </c>
      <c r="AI26" s="360"/>
      <c r="AJ26" s="360"/>
      <c r="AK26" s="360"/>
      <c r="AL26" s="361"/>
      <c r="AM26" s="359" t="s">
        <v>166</v>
      </c>
      <c r="AN26" s="360"/>
      <c r="AO26" s="360"/>
      <c r="AP26" s="360"/>
      <c r="AQ26" s="360"/>
      <c r="AR26" s="361"/>
      <c r="AS26" s="359" t="s">
        <v>166</v>
      </c>
      <c r="AT26" s="360"/>
      <c r="AU26" s="360"/>
      <c r="AV26" s="360"/>
      <c r="AW26" s="360"/>
      <c r="AX26" s="419"/>
      <c r="AY26" s="446" t="s">
        <v>167</v>
      </c>
      <c r="AZ26" s="366"/>
      <c r="BA26" s="366"/>
      <c r="BB26" s="366"/>
      <c r="BC26" s="366"/>
      <c r="BD26" s="366"/>
      <c r="BE26" s="366"/>
      <c r="BF26" s="366"/>
      <c r="BG26" s="366"/>
      <c r="BH26" s="366"/>
      <c r="BI26" s="366"/>
      <c r="BJ26" s="366"/>
      <c r="BK26" s="366"/>
      <c r="BL26" s="366"/>
      <c r="BM26" s="447"/>
      <c r="BN26" s="406" t="s">
        <v>119</v>
      </c>
      <c r="BO26" s="407"/>
      <c r="BP26" s="407"/>
      <c r="BQ26" s="407"/>
      <c r="BR26" s="407"/>
      <c r="BS26" s="407"/>
      <c r="BT26" s="407"/>
      <c r="BU26" s="408"/>
      <c r="BV26" s="406" t="s">
        <v>119</v>
      </c>
      <c r="BW26" s="407"/>
      <c r="BX26" s="407"/>
      <c r="BY26" s="407"/>
      <c r="BZ26" s="407"/>
      <c r="CA26" s="407"/>
      <c r="CB26" s="407"/>
      <c r="CC26" s="408"/>
      <c r="CD26" s="169"/>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56"/>
      <c r="B27" s="385"/>
      <c r="C27" s="386"/>
      <c r="D27" s="387"/>
      <c r="E27" s="362" t="s">
        <v>168</v>
      </c>
      <c r="F27" s="363"/>
      <c r="G27" s="363"/>
      <c r="H27" s="363"/>
      <c r="I27" s="363"/>
      <c r="J27" s="363"/>
      <c r="K27" s="364"/>
      <c r="L27" s="359">
        <v>1</v>
      </c>
      <c r="M27" s="360"/>
      <c r="N27" s="360"/>
      <c r="O27" s="360"/>
      <c r="P27" s="361"/>
      <c r="Q27" s="359">
        <v>5300</v>
      </c>
      <c r="R27" s="360"/>
      <c r="S27" s="360"/>
      <c r="T27" s="360"/>
      <c r="U27" s="360"/>
      <c r="V27" s="361"/>
      <c r="W27" s="449"/>
      <c r="X27" s="386"/>
      <c r="Y27" s="387"/>
      <c r="Z27" s="362" t="s">
        <v>169</v>
      </c>
      <c r="AA27" s="363"/>
      <c r="AB27" s="363"/>
      <c r="AC27" s="363"/>
      <c r="AD27" s="363"/>
      <c r="AE27" s="363"/>
      <c r="AF27" s="363"/>
      <c r="AG27" s="364"/>
      <c r="AH27" s="359">
        <v>7</v>
      </c>
      <c r="AI27" s="360"/>
      <c r="AJ27" s="360"/>
      <c r="AK27" s="360"/>
      <c r="AL27" s="361"/>
      <c r="AM27" s="359">
        <v>27846</v>
      </c>
      <c r="AN27" s="360"/>
      <c r="AO27" s="360"/>
      <c r="AP27" s="360"/>
      <c r="AQ27" s="360"/>
      <c r="AR27" s="361"/>
      <c r="AS27" s="359">
        <v>3978</v>
      </c>
      <c r="AT27" s="360"/>
      <c r="AU27" s="360"/>
      <c r="AV27" s="360"/>
      <c r="AW27" s="360"/>
      <c r="AX27" s="419"/>
      <c r="AY27" s="443" t="s">
        <v>170</v>
      </c>
      <c r="AZ27" s="444"/>
      <c r="BA27" s="444"/>
      <c r="BB27" s="444"/>
      <c r="BC27" s="444"/>
      <c r="BD27" s="444"/>
      <c r="BE27" s="444"/>
      <c r="BF27" s="444"/>
      <c r="BG27" s="444"/>
      <c r="BH27" s="444"/>
      <c r="BI27" s="444"/>
      <c r="BJ27" s="444"/>
      <c r="BK27" s="444"/>
      <c r="BL27" s="444"/>
      <c r="BM27" s="445"/>
      <c r="BN27" s="440" t="s">
        <v>119</v>
      </c>
      <c r="BO27" s="441"/>
      <c r="BP27" s="441"/>
      <c r="BQ27" s="441"/>
      <c r="BR27" s="441"/>
      <c r="BS27" s="441"/>
      <c r="BT27" s="441"/>
      <c r="BU27" s="442"/>
      <c r="BV27" s="440" t="s">
        <v>119</v>
      </c>
      <c r="BW27" s="441"/>
      <c r="BX27" s="441"/>
      <c r="BY27" s="441"/>
      <c r="BZ27" s="441"/>
      <c r="CA27" s="441"/>
      <c r="CB27" s="441"/>
      <c r="CC27" s="442"/>
      <c r="CD27" s="171"/>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56"/>
      <c r="B28" s="385"/>
      <c r="C28" s="386"/>
      <c r="D28" s="387"/>
      <c r="E28" s="362" t="s">
        <v>171</v>
      </c>
      <c r="F28" s="363"/>
      <c r="G28" s="363"/>
      <c r="H28" s="363"/>
      <c r="I28" s="363"/>
      <c r="J28" s="363"/>
      <c r="K28" s="364"/>
      <c r="L28" s="359">
        <v>1</v>
      </c>
      <c r="M28" s="360"/>
      <c r="N28" s="360"/>
      <c r="O28" s="360"/>
      <c r="P28" s="361"/>
      <c r="Q28" s="359">
        <v>4700</v>
      </c>
      <c r="R28" s="360"/>
      <c r="S28" s="360"/>
      <c r="T28" s="360"/>
      <c r="U28" s="360"/>
      <c r="V28" s="361"/>
      <c r="W28" s="449"/>
      <c r="X28" s="386"/>
      <c r="Y28" s="387"/>
      <c r="Z28" s="362" t="s">
        <v>172</v>
      </c>
      <c r="AA28" s="363"/>
      <c r="AB28" s="363"/>
      <c r="AC28" s="363"/>
      <c r="AD28" s="363"/>
      <c r="AE28" s="363"/>
      <c r="AF28" s="363"/>
      <c r="AG28" s="364"/>
      <c r="AH28" s="359" t="s">
        <v>119</v>
      </c>
      <c r="AI28" s="360"/>
      <c r="AJ28" s="360"/>
      <c r="AK28" s="360"/>
      <c r="AL28" s="361"/>
      <c r="AM28" s="359" t="s">
        <v>119</v>
      </c>
      <c r="AN28" s="360"/>
      <c r="AO28" s="360"/>
      <c r="AP28" s="360"/>
      <c r="AQ28" s="360"/>
      <c r="AR28" s="361"/>
      <c r="AS28" s="359" t="s">
        <v>119</v>
      </c>
      <c r="AT28" s="360"/>
      <c r="AU28" s="360"/>
      <c r="AV28" s="360"/>
      <c r="AW28" s="360"/>
      <c r="AX28" s="419"/>
      <c r="AY28" s="423" t="s">
        <v>173</v>
      </c>
      <c r="AZ28" s="424"/>
      <c r="BA28" s="424"/>
      <c r="BB28" s="425"/>
      <c r="BC28" s="432" t="s">
        <v>43</v>
      </c>
      <c r="BD28" s="433"/>
      <c r="BE28" s="433"/>
      <c r="BF28" s="433"/>
      <c r="BG28" s="433"/>
      <c r="BH28" s="433"/>
      <c r="BI28" s="433"/>
      <c r="BJ28" s="433"/>
      <c r="BK28" s="433"/>
      <c r="BL28" s="433"/>
      <c r="BM28" s="434"/>
      <c r="BN28" s="435">
        <v>2837452</v>
      </c>
      <c r="BO28" s="436"/>
      <c r="BP28" s="436"/>
      <c r="BQ28" s="436"/>
      <c r="BR28" s="436"/>
      <c r="BS28" s="436"/>
      <c r="BT28" s="436"/>
      <c r="BU28" s="437"/>
      <c r="BV28" s="435">
        <v>2683652</v>
      </c>
      <c r="BW28" s="436"/>
      <c r="BX28" s="436"/>
      <c r="BY28" s="436"/>
      <c r="BZ28" s="436"/>
      <c r="CA28" s="436"/>
      <c r="CB28" s="436"/>
      <c r="CC28" s="437"/>
      <c r="CD28" s="169"/>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56"/>
      <c r="B29" s="385"/>
      <c r="C29" s="386"/>
      <c r="D29" s="387"/>
      <c r="E29" s="362" t="s">
        <v>174</v>
      </c>
      <c r="F29" s="363"/>
      <c r="G29" s="363"/>
      <c r="H29" s="363"/>
      <c r="I29" s="363"/>
      <c r="J29" s="363"/>
      <c r="K29" s="364"/>
      <c r="L29" s="359">
        <v>14</v>
      </c>
      <c r="M29" s="360"/>
      <c r="N29" s="360"/>
      <c r="O29" s="360"/>
      <c r="P29" s="361"/>
      <c r="Q29" s="359">
        <v>4500</v>
      </c>
      <c r="R29" s="360"/>
      <c r="S29" s="360"/>
      <c r="T29" s="360"/>
      <c r="U29" s="360"/>
      <c r="V29" s="361"/>
      <c r="W29" s="450"/>
      <c r="X29" s="451"/>
      <c r="Y29" s="452"/>
      <c r="Z29" s="362" t="s">
        <v>175</v>
      </c>
      <c r="AA29" s="363"/>
      <c r="AB29" s="363"/>
      <c r="AC29" s="363"/>
      <c r="AD29" s="363"/>
      <c r="AE29" s="363"/>
      <c r="AF29" s="363"/>
      <c r="AG29" s="364"/>
      <c r="AH29" s="359">
        <v>429</v>
      </c>
      <c r="AI29" s="360"/>
      <c r="AJ29" s="360"/>
      <c r="AK29" s="360"/>
      <c r="AL29" s="361"/>
      <c r="AM29" s="359">
        <v>1284984</v>
      </c>
      <c r="AN29" s="360"/>
      <c r="AO29" s="360"/>
      <c r="AP29" s="360"/>
      <c r="AQ29" s="360"/>
      <c r="AR29" s="361"/>
      <c r="AS29" s="359">
        <v>2995</v>
      </c>
      <c r="AT29" s="360"/>
      <c r="AU29" s="360"/>
      <c r="AV29" s="360"/>
      <c r="AW29" s="360"/>
      <c r="AX29" s="419"/>
      <c r="AY29" s="426"/>
      <c r="AZ29" s="427"/>
      <c r="BA29" s="427"/>
      <c r="BB29" s="428"/>
      <c r="BC29" s="420" t="s">
        <v>176</v>
      </c>
      <c r="BD29" s="421"/>
      <c r="BE29" s="421"/>
      <c r="BF29" s="421"/>
      <c r="BG29" s="421"/>
      <c r="BH29" s="421"/>
      <c r="BI29" s="421"/>
      <c r="BJ29" s="421"/>
      <c r="BK29" s="421"/>
      <c r="BL29" s="421"/>
      <c r="BM29" s="422"/>
      <c r="BN29" s="406" t="s">
        <v>119</v>
      </c>
      <c r="BO29" s="407"/>
      <c r="BP29" s="407"/>
      <c r="BQ29" s="407"/>
      <c r="BR29" s="407"/>
      <c r="BS29" s="407"/>
      <c r="BT29" s="407"/>
      <c r="BU29" s="408"/>
      <c r="BV29" s="406" t="s">
        <v>119</v>
      </c>
      <c r="BW29" s="407"/>
      <c r="BX29" s="407"/>
      <c r="BY29" s="407"/>
      <c r="BZ29" s="407"/>
      <c r="CA29" s="407"/>
      <c r="CB29" s="407"/>
      <c r="CC29" s="408"/>
      <c r="CD29" s="171"/>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56"/>
      <c r="B30" s="388"/>
      <c r="C30" s="389"/>
      <c r="D30" s="390"/>
      <c r="E30" s="367"/>
      <c r="F30" s="368"/>
      <c r="G30" s="368"/>
      <c r="H30" s="368"/>
      <c r="I30" s="368"/>
      <c r="J30" s="368"/>
      <c r="K30" s="369"/>
      <c r="L30" s="370"/>
      <c r="M30" s="371"/>
      <c r="N30" s="371"/>
      <c r="O30" s="371"/>
      <c r="P30" s="372"/>
      <c r="Q30" s="370"/>
      <c r="R30" s="371"/>
      <c r="S30" s="371"/>
      <c r="T30" s="371"/>
      <c r="U30" s="371"/>
      <c r="V30" s="372"/>
      <c r="W30" s="373" t="s">
        <v>177</v>
      </c>
      <c r="X30" s="374"/>
      <c r="Y30" s="374"/>
      <c r="Z30" s="374"/>
      <c r="AA30" s="374"/>
      <c r="AB30" s="374"/>
      <c r="AC30" s="374"/>
      <c r="AD30" s="374"/>
      <c r="AE30" s="374"/>
      <c r="AF30" s="374"/>
      <c r="AG30" s="375"/>
      <c r="AH30" s="376">
        <v>102.6</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45</v>
      </c>
      <c r="BD30" s="380"/>
      <c r="BE30" s="380"/>
      <c r="BF30" s="380"/>
      <c r="BG30" s="380"/>
      <c r="BH30" s="380"/>
      <c r="BI30" s="380"/>
      <c r="BJ30" s="380"/>
      <c r="BK30" s="380"/>
      <c r="BL30" s="380"/>
      <c r="BM30" s="381"/>
      <c r="BN30" s="440">
        <v>1605848</v>
      </c>
      <c r="BO30" s="441"/>
      <c r="BP30" s="441"/>
      <c r="BQ30" s="441"/>
      <c r="BR30" s="441"/>
      <c r="BS30" s="441"/>
      <c r="BT30" s="441"/>
      <c r="BU30" s="442"/>
      <c r="BV30" s="440">
        <v>1574162</v>
      </c>
      <c r="BW30" s="441"/>
      <c r="BX30" s="441"/>
      <c r="BY30" s="441"/>
      <c r="BZ30" s="441"/>
      <c r="CA30" s="441"/>
      <c r="CB30" s="441"/>
      <c r="CC30" s="442"/>
      <c r="CD30" s="172"/>
      <c r="CE30" s="173"/>
      <c r="CF30" s="173"/>
      <c r="CG30" s="173"/>
      <c r="CH30" s="173"/>
      <c r="CI30" s="173"/>
      <c r="CJ30" s="173"/>
      <c r="CK30" s="173"/>
      <c r="CL30" s="173"/>
      <c r="CM30" s="173"/>
      <c r="CN30" s="173"/>
      <c r="CO30" s="173"/>
      <c r="CP30" s="173"/>
      <c r="CQ30" s="173"/>
      <c r="CR30" s="173"/>
      <c r="CS30" s="174"/>
      <c r="CT30" s="175"/>
      <c r="CU30" s="176"/>
      <c r="CV30" s="176"/>
      <c r="CW30" s="176"/>
      <c r="CX30" s="176"/>
      <c r="CY30" s="176"/>
      <c r="CZ30" s="176"/>
      <c r="DA30" s="177"/>
      <c r="DB30" s="175"/>
      <c r="DC30" s="176"/>
      <c r="DD30" s="176"/>
      <c r="DE30" s="176"/>
      <c r="DF30" s="176"/>
      <c r="DG30" s="176"/>
      <c r="DH30" s="176"/>
      <c r="DI30" s="177"/>
    </row>
    <row r="31" spans="1:113" ht="13.5" customHeight="1" x14ac:dyDescent="0.2">
      <c r="A31" s="156"/>
      <c r="B31" s="178"/>
      <c r="DI31" s="179"/>
    </row>
    <row r="32" spans="1:113" ht="13.5" customHeight="1" x14ac:dyDescent="0.2">
      <c r="A32" s="156"/>
      <c r="B32" s="180"/>
      <c r="C32" s="365" t="s">
        <v>178</v>
      </c>
      <c r="D32" s="365"/>
      <c r="E32" s="365"/>
      <c r="F32" s="365"/>
      <c r="G32" s="365"/>
      <c r="H32" s="365"/>
      <c r="I32" s="365"/>
      <c r="J32" s="365"/>
      <c r="K32" s="365"/>
      <c r="L32" s="365"/>
      <c r="M32" s="365"/>
      <c r="N32" s="365"/>
      <c r="O32" s="365"/>
      <c r="P32" s="365"/>
      <c r="Q32" s="365"/>
      <c r="R32" s="365"/>
      <c r="S32" s="365"/>
      <c r="U32" s="366" t="s">
        <v>179</v>
      </c>
      <c r="V32" s="366"/>
      <c r="W32" s="366"/>
      <c r="X32" s="366"/>
      <c r="Y32" s="366"/>
      <c r="Z32" s="366"/>
      <c r="AA32" s="366"/>
      <c r="AB32" s="366"/>
      <c r="AC32" s="366"/>
      <c r="AD32" s="366"/>
      <c r="AE32" s="366"/>
      <c r="AF32" s="366"/>
      <c r="AG32" s="366"/>
      <c r="AH32" s="366"/>
      <c r="AI32" s="366"/>
      <c r="AJ32" s="366"/>
      <c r="AK32" s="366"/>
      <c r="AM32" s="366" t="s">
        <v>180</v>
      </c>
      <c r="AN32" s="366"/>
      <c r="AO32" s="366"/>
      <c r="AP32" s="366"/>
      <c r="AQ32" s="366"/>
      <c r="AR32" s="366"/>
      <c r="AS32" s="366"/>
      <c r="AT32" s="366"/>
      <c r="AU32" s="366"/>
      <c r="AV32" s="366"/>
      <c r="AW32" s="366"/>
      <c r="AX32" s="366"/>
      <c r="AY32" s="366"/>
      <c r="AZ32" s="366"/>
      <c r="BA32" s="366"/>
      <c r="BB32" s="366"/>
      <c r="BC32" s="366"/>
      <c r="BE32" s="366" t="s">
        <v>181</v>
      </c>
      <c r="BF32" s="366"/>
      <c r="BG32" s="366"/>
      <c r="BH32" s="366"/>
      <c r="BI32" s="366"/>
      <c r="BJ32" s="366"/>
      <c r="BK32" s="366"/>
      <c r="BL32" s="366"/>
      <c r="BM32" s="366"/>
      <c r="BN32" s="366"/>
      <c r="BO32" s="366"/>
      <c r="BP32" s="366"/>
      <c r="BQ32" s="366"/>
      <c r="BR32" s="366"/>
      <c r="BS32" s="366"/>
      <c r="BT32" s="366"/>
      <c r="BU32" s="366"/>
      <c r="BW32" s="366" t="s">
        <v>182</v>
      </c>
      <c r="BX32" s="366"/>
      <c r="BY32" s="366"/>
      <c r="BZ32" s="366"/>
      <c r="CA32" s="366"/>
      <c r="CB32" s="366"/>
      <c r="CC32" s="366"/>
      <c r="CD32" s="366"/>
      <c r="CE32" s="366"/>
      <c r="CF32" s="366"/>
      <c r="CG32" s="366"/>
      <c r="CH32" s="366"/>
      <c r="CI32" s="366"/>
      <c r="CJ32" s="366"/>
      <c r="CK32" s="366"/>
      <c r="CL32" s="366"/>
      <c r="CM32" s="366"/>
      <c r="CO32" s="366" t="s">
        <v>183</v>
      </c>
      <c r="CP32" s="366"/>
      <c r="CQ32" s="366"/>
      <c r="CR32" s="366"/>
      <c r="CS32" s="366"/>
      <c r="CT32" s="366"/>
      <c r="CU32" s="366"/>
      <c r="CV32" s="366"/>
      <c r="CW32" s="366"/>
      <c r="CX32" s="366"/>
      <c r="CY32" s="366"/>
      <c r="CZ32" s="366"/>
      <c r="DA32" s="366"/>
      <c r="DB32" s="366"/>
      <c r="DC32" s="366"/>
      <c r="DD32" s="366"/>
      <c r="DE32" s="366"/>
      <c r="DI32" s="179"/>
    </row>
    <row r="33" spans="1:113" ht="13.5" customHeight="1" x14ac:dyDescent="0.2">
      <c r="A33" s="156"/>
      <c r="B33" s="180"/>
      <c r="C33" s="358" t="s">
        <v>184</v>
      </c>
      <c r="D33" s="358"/>
      <c r="E33" s="357" t="s">
        <v>185</v>
      </c>
      <c r="F33" s="357"/>
      <c r="G33" s="357"/>
      <c r="H33" s="357"/>
      <c r="I33" s="357"/>
      <c r="J33" s="357"/>
      <c r="K33" s="357"/>
      <c r="L33" s="357"/>
      <c r="M33" s="357"/>
      <c r="N33" s="357"/>
      <c r="O33" s="357"/>
      <c r="P33" s="357"/>
      <c r="Q33" s="357"/>
      <c r="R33" s="357"/>
      <c r="S33" s="357"/>
      <c r="T33" s="181"/>
      <c r="U33" s="358" t="s">
        <v>184</v>
      </c>
      <c r="V33" s="358"/>
      <c r="W33" s="357" t="s">
        <v>185</v>
      </c>
      <c r="X33" s="357"/>
      <c r="Y33" s="357"/>
      <c r="Z33" s="357"/>
      <c r="AA33" s="357"/>
      <c r="AB33" s="357"/>
      <c r="AC33" s="357"/>
      <c r="AD33" s="357"/>
      <c r="AE33" s="357"/>
      <c r="AF33" s="357"/>
      <c r="AG33" s="357"/>
      <c r="AH33" s="357"/>
      <c r="AI33" s="357"/>
      <c r="AJ33" s="357"/>
      <c r="AK33" s="357"/>
      <c r="AL33" s="181"/>
      <c r="AM33" s="358" t="s">
        <v>184</v>
      </c>
      <c r="AN33" s="358"/>
      <c r="AO33" s="357" t="s">
        <v>185</v>
      </c>
      <c r="AP33" s="357"/>
      <c r="AQ33" s="357"/>
      <c r="AR33" s="357"/>
      <c r="AS33" s="357"/>
      <c r="AT33" s="357"/>
      <c r="AU33" s="357"/>
      <c r="AV33" s="357"/>
      <c r="AW33" s="357"/>
      <c r="AX33" s="357"/>
      <c r="AY33" s="357"/>
      <c r="AZ33" s="357"/>
      <c r="BA33" s="357"/>
      <c r="BB33" s="357"/>
      <c r="BC33" s="357"/>
      <c r="BD33" s="182"/>
      <c r="BE33" s="357" t="s">
        <v>186</v>
      </c>
      <c r="BF33" s="357"/>
      <c r="BG33" s="357" t="s">
        <v>187</v>
      </c>
      <c r="BH33" s="357"/>
      <c r="BI33" s="357"/>
      <c r="BJ33" s="357"/>
      <c r="BK33" s="357"/>
      <c r="BL33" s="357"/>
      <c r="BM33" s="357"/>
      <c r="BN33" s="357"/>
      <c r="BO33" s="357"/>
      <c r="BP33" s="357"/>
      <c r="BQ33" s="357"/>
      <c r="BR33" s="357"/>
      <c r="BS33" s="357"/>
      <c r="BT33" s="357"/>
      <c r="BU33" s="357"/>
      <c r="BV33" s="182"/>
      <c r="BW33" s="358" t="s">
        <v>186</v>
      </c>
      <c r="BX33" s="358"/>
      <c r="BY33" s="357" t="s">
        <v>188</v>
      </c>
      <c r="BZ33" s="357"/>
      <c r="CA33" s="357"/>
      <c r="CB33" s="357"/>
      <c r="CC33" s="357"/>
      <c r="CD33" s="357"/>
      <c r="CE33" s="357"/>
      <c r="CF33" s="357"/>
      <c r="CG33" s="357"/>
      <c r="CH33" s="357"/>
      <c r="CI33" s="357"/>
      <c r="CJ33" s="357"/>
      <c r="CK33" s="357"/>
      <c r="CL33" s="357"/>
      <c r="CM33" s="357"/>
      <c r="CN33" s="181"/>
      <c r="CO33" s="358" t="s">
        <v>184</v>
      </c>
      <c r="CP33" s="358"/>
      <c r="CQ33" s="357" t="s">
        <v>189</v>
      </c>
      <c r="CR33" s="357"/>
      <c r="CS33" s="357"/>
      <c r="CT33" s="357"/>
      <c r="CU33" s="357"/>
      <c r="CV33" s="357"/>
      <c r="CW33" s="357"/>
      <c r="CX33" s="357"/>
      <c r="CY33" s="357"/>
      <c r="CZ33" s="357"/>
      <c r="DA33" s="357"/>
      <c r="DB33" s="357"/>
      <c r="DC33" s="357"/>
      <c r="DD33" s="357"/>
      <c r="DE33" s="357"/>
      <c r="DF33" s="181"/>
      <c r="DG33" s="356" t="s">
        <v>190</v>
      </c>
      <c r="DH33" s="356"/>
      <c r="DI33" s="183"/>
    </row>
    <row r="34" spans="1:113" ht="32.25" customHeight="1" x14ac:dyDescent="0.2">
      <c r="A34" s="156"/>
      <c r="B34" s="180"/>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56"/>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56"/>
      <c r="AM34" s="354" t="str">
        <f>IF(AO34="","",MAX(C34:D43,U34:V43)+1)</f>
        <v/>
      </c>
      <c r="AN34" s="354"/>
      <c r="AO34" s="355"/>
      <c r="AP34" s="355"/>
      <c r="AQ34" s="355"/>
      <c r="AR34" s="355"/>
      <c r="AS34" s="355"/>
      <c r="AT34" s="355"/>
      <c r="AU34" s="355"/>
      <c r="AV34" s="355"/>
      <c r="AW34" s="355"/>
      <c r="AX34" s="355"/>
      <c r="AY34" s="355"/>
      <c r="AZ34" s="355"/>
      <c r="BA34" s="355"/>
      <c r="BB34" s="355"/>
      <c r="BC34" s="355"/>
      <c r="BD34" s="156"/>
      <c r="BE34" s="354" t="str">
        <f>IF(BG34="","",MAX(C34:D43,U34:V43,AM34:AN43)+1)</f>
        <v/>
      </c>
      <c r="BF34" s="354"/>
      <c r="BG34" s="355"/>
      <c r="BH34" s="355"/>
      <c r="BI34" s="355"/>
      <c r="BJ34" s="355"/>
      <c r="BK34" s="355"/>
      <c r="BL34" s="355"/>
      <c r="BM34" s="355"/>
      <c r="BN34" s="355"/>
      <c r="BO34" s="355"/>
      <c r="BP34" s="355"/>
      <c r="BQ34" s="355"/>
      <c r="BR34" s="355"/>
      <c r="BS34" s="355"/>
      <c r="BT34" s="355"/>
      <c r="BU34" s="355"/>
      <c r="BV34" s="156"/>
      <c r="BW34" s="354">
        <f>IF(BY34="","",MAX(C34:D43,U34:V43,AM34:AN43,BE34:BF43)+1)</f>
        <v>5</v>
      </c>
      <c r="BX34" s="354"/>
      <c r="BY34" s="355" t="str">
        <f>IF('各会計、関係団体の財政状況及び健全化判断比率'!B68="","",'各会計、関係団体の財政状況及び健全化判断比率'!B68)</f>
        <v>千葉県市町村総合事務組合（一般会計）</v>
      </c>
      <c r="BZ34" s="355"/>
      <c r="CA34" s="355"/>
      <c r="CB34" s="355"/>
      <c r="CC34" s="355"/>
      <c r="CD34" s="355"/>
      <c r="CE34" s="355"/>
      <c r="CF34" s="355"/>
      <c r="CG34" s="355"/>
      <c r="CH34" s="355"/>
      <c r="CI34" s="355"/>
      <c r="CJ34" s="355"/>
      <c r="CK34" s="355"/>
      <c r="CL34" s="355"/>
      <c r="CM34" s="355"/>
      <c r="CN34" s="156"/>
      <c r="CO34" s="354">
        <f>IF(CQ34="","",MAX(C34:D43,U34:V43,AM34:AN43,BE34:BF43,BW34:BX43)+1)</f>
        <v>15</v>
      </c>
      <c r="CP34" s="354"/>
      <c r="CQ34" s="355" t="str">
        <f>IF('各会計、関係団体の財政状況及び健全化判断比率'!BS7="","",'各会計、関係団体の財政状況及び健全化判断比率'!BS7)</f>
        <v>富津市施設利用振興公社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3"/>
    </row>
    <row r="35" spans="1:113" ht="32.25" customHeight="1" x14ac:dyDescent="0.2">
      <c r="A35" s="156"/>
      <c r="B35" s="180"/>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56"/>
      <c r="U35" s="354">
        <f>IF(W35="","",U34+1)</f>
        <v>3</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56"/>
      <c r="AM35" s="354" t="str">
        <f t="shared" ref="AM35:AM43" si="0">IF(AO35="","",AM34+1)</f>
        <v/>
      </c>
      <c r="AN35" s="354"/>
      <c r="AO35" s="355"/>
      <c r="AP35" s="355"/>
      <c r="AQ35" s="355"/>
      <c r="AR35" s="355"/>
      <c r="AS35" s="355"/>
      <c r="AT35" s="355"/>
      <c r="AU35" s="355"/>
      <c r="AV35" s="355"/>
      <c r="AW35" s="355"/>
      <c r="AX35" s="355"/>
      <c r="AY35" s="355"/>
      <c r="AZ35" s="355"/>
      <c r="BA35" s="355"/>
      <c r="BB35" s="355"/>
      <c r="BC35" s="355"/>
      <c r="BD35" s="156"/>
      <c r="BE35" s="354" t="str">
        <f t="shared" ref="BE35:BE43" si="1">IF(BG35="","",BE34+1)</f>
        <v/>
      </c>
      <c r="BF35" s="354"/>
      <c r="BG35" s="355"/>
      <c r="BH35" s="355"/>
      <c r="BI35" s="355"/>
      <c r="BJ35" s="355"/>
      <c r="BK35" s="355"/>
      <c r="BL35" s="355"/>
      <c r="BM35" s="355"/>
      <c r="BN35" s="355"/>
      <c r="BO35" s="355"/>
      <c r="BP35" s="355"/>
      <c r="BQ35" s="355"/>
      <c r="BR35" s="355"/>
      <c r="BS35" s="355"/>
      <c r="BT35" s="355"/>
      <c r="BU35" s="355"/>
      <c r="BV35" s="156"/>
      <c r="BW35" s="354">
        <f t="shared" ref="BW35:BW43" si="2">IF(BY35="","",BW34+1)</f>
        <v>6</v>
      </c>
      <c r="BX35" s="354"/>
      <c r="BY35" s="355" t="str">
        <f>IF('各会計、関係団体の財政状況及び健全化判断比率'!B69="","",'各会計、関係団体の財政状況及び健全化判断比率'!B69)</f>
        <v>千葉県市町村総合事務組合（千葉県自治会館管理運営特別会計）</v>
      </c>
      <c r="BZ35" s="355"/>
      <c r="CA35" s="355"/>
      <c r="CB35" s="355"/>
      <c r="CC35" s="355"/>
      <c r="CD35" s="355"/>
      <c r="CE35" s="355"/>
      <c r="CF35" s="355"/>
      <c r="CG35" s="355"/>
      <c r="CH35" s="355"/>
      <c r="CI35" s="355"/>
      <c r="CJ35" s="355"/>
      <c r="CK35" s="355"/>
      <c r="CL35" s="355"/>
      <c r="CM35" s="355"/>
      <c r="CN35" s="156"/>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3"/>
    </row>
    <row r="36" spans="1:113" ht="32.25" customHeight="1" x14ac:dyDescent="0.2">
      <c r="A36" s="156"/>
      <c r="B36" s="180"/>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56"/>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56"/>
      <c r="AM36" s="354" t="str">
        <f t="shared" si="0"/>
        <v/>
      </c>
      <c r="AN36" s="354"/>
      <c r="AO36" s="355"/>
      <c r="AP36" s="355"/>
      <c r="AQ36" s="355"/>
      <c r="AR36" s="355"/>
      <c r="AS36" s="355"/>
      <c r="AT36" s="355"/>
      <c r="AU36" s="355"/>
      <c r="AV36" s="355"/>
      <c r="AW36" s="355"/>
      <c r="AX36" s="355"/>
      <c r="AY36" s="355"/>
      <c r="AZ36" s="355"/>
      <c r="BA36" s="355"/>
      <c r="BB36" s="355"/>
      <c r="BC36" s="355"/>
      <c r="BD36" s="156"/>
      <c r="BE36" s="354" t="str">
        <f t="shared" si="1"/>
        <v/>
      </c>
      <c r="BF36" s="354"/>
      <c r="BG36" s="355"/>
      <c r="BH36" s="355"/>
      <c r="BI36" s="355"/>
      <c r="BJ36" s="355"/>
      <c r="BK36" s="355"/>
      <c r="BL36" s="355"/>
      <c r="BM36" s="355"/>
      <c r="BN36" s="355"/>
      <c r="BO36" s="355"/>
      <c r="BP36" s="355"/>
      <c r="BQ36" s="355"/>
      <c r="BR36" s="355"/>
      <c r="BS36" s="355"/>
      <c r="BT36" s="355"/>
      <c r="BU36" s="355"/>
      <c r="BV36" s="156"/>
      <c r="BW36" s="354">
        <f t="shared" si="2"/>
        <v>7</v>
      </c>
      <c r="BX36" s="354"/>
      <c r="BY36" s="355" t="str">
        <f>IF('各会計、関係団体の財政状況及び健全化判断比率'!B70="","",'各会計、関係団体の財政状況及び健全化判断比率'!B70)</f>
        <v>千葉県市町村総合事務組合（千葉県自治研修センター特別会計）</v>
      </c>
      <c r="BZ36" s="355"/>
      <c r="CA36" s="355"/>
      <c r="CB36" s="355"/>
      <c r="CC36" s="355"/>
      <c r="CD36" s="355"/>
      <c r="CE36" s="355"/>
      <c r="CF36" s="355"/>
      <c r="CG36" s="355"/>
      <c r="CH36" s="355"/>
      <c r="CI36" s="355"/>
      <c r="CJ36" s="355"/>
      <c r="CK36" s="355"/>
      <c r="CL36" s="355"/>
      <c r="CM36" s="355"/>
      <c r="CN36" s="156"/>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3"/>
    </row>
    <row r="37" spans="1:113" ht="32.25" customHeight="1" x14ac:dyDescent="0.2">
      <c r="A37" s="156"/>
      <c r="B37" s="180"/>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56"/>
      <c r="U37" s="354" t="str">
        <f t="shared" si="4"/>
        <v/>
      </c>
      <c r="V37" s="354"/>
      <c r="W37" s="355"/>
      <c r="X37" s="355"/>
      <c r="Y37" s="355"/>
      <c r="Z37" s="355"/>
      <c r="AA37" s="355"/>
      <c r="AB37" s="355"/>
      <c r="AC37" s="355"/>
      <c r="AD37" s="355"/>
      <c r="AE37" s="355"/>
      <c r="AF37" s="355"/>
      <c r="AG37" s="355"/>
      <c r="AH37" s="355"/>
      <c r="AI37" s="355"/>
      <c r="AJ37" s="355"/>
      <c r="AK37" s="355"/>
      <c r="AL37" s="156"/>
      <c r="AM37" s="354" t="str">
        <f t="shared" si="0"/>
        <v/>
      </c>
      <c r="AN37" s="354"/>
      <c r="AO37" s="355"/>
      <c r="AP37" s="355"/>
      <c r="AQ37" s="355"/>
      <c r="AR37" s="355"/>
      <c r="AS37" s="355"/>
      <c r="AT37" s="355"/>
      <c r="AU37" s="355"/>
      <c r="AV37" s="355"/>
      <c r="AW37" s="355"/>
      <c r="AX37" s="355"/>
      <c r="AY37" s="355"/>
      <c r="AZ37" s="355"/>
      <c r="BA37" s="355"/>
      <c r="BB37" s="355"/>
      <c r="BC37" s="355"/>
      <c r="BD37" s="156"/>
      <c r="BE37" s="354" t="str">
        <f t="shared" si="1"/>
        <v/>
      </c>
      <c r="BF37" s="354"/>
      <c r="BG37" s="355"/>
      <c r="BH37" s="355"/>
      <c r="BI37" s="355"/>
      <c r="BJ37" s="355"/>
      <c r="BK37" s="355"/>
      <c r="BL37" s="355"/>
      <c r="BM37" s="355"/>
      <c r="BN37" s="355"/>
      <c r="BO37" s="355"/>
      <c r="BP37" s="355"/>
      <c r="BQ37" s="355"/>
      <c r="BR37" s="355"/>
      <c r="BS37" s="355"/>
      <c r="BT37" s="355"/>
      <c r="BU37" s="355"/>
      <c r="BV37" s="156"/>
      <c r="BW37" s="354">
        <f t="shared" si="2"/>
        <v>8</v>
      </c>
      <c r="BX37" s="354"/>
      <c r="BY37" s="355" t="str">
        <f>IF('各会計、関係団体の財政状況及び健全化判断比率'!B71="","",'各会計、関係団体の財政状況及び健全化判断比率'!B71)</f>
        <v>千葉県市町村総合事務組合（千葉県市町村交通災害共済特別会計）</v>
      </c>
      <c r="BZ37" s="355"/>
      <c r="CA37" s="355"/>
      <c r="CB37" s="355"/>
      <c r="CC37" s="355"/>
      <c r="CD37" s="355"/>
      <c r="CE37" s="355"/>
      <c r="CF37" s="355"/>
      <c r="CG37" s="355"/>
      <c r="CH37" s="355"/>
      <c r="CI37" s="355"/>
      <c r="CJ37" s="355"/>
      <c r="CK37" s="355"/>
      <c r="CL37" s="355"/>
      <c r="CM37" s="355"/>
      <c r="CN37" s="156"/>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3"/>
    </row>
    <row r="38" spans="1:113" ht="32.25" customHeight="1" x14ac:dyDescent="0.2">
      <c r="A38" s="156"/>
      <c r="B38" s="180"/>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56"/>
      <c r="U38" s="354" t="str">
        <f t="shared" si="4"/>
        <v/>
      </c>
      <c r="V38" s="354"/>
      <c r="W38" s="355"/>
      <c r="X38" s="355"/>
      <c r="Y38" s="355"/>
      <c r="Z38" s="355"/>
      <c r="AA38" s="355"/>
      <c r="AB38" s="355"/>
      <c r="AC38" s="355"/>
      <c r="AD38" s="355"/>
      <c r="AE38" s="355"/>
      <c r="AF38" s="355"/>
      <c r="AG38" s="355"/>
      <c r="AH38" s="355"/>
      <c r="AI38" s="355"/>
      <c r="AJ38" s="355"/>
      <c r="AK38" s="355"/>
      <c r="AL38" s="156"/>
      <c r="AM38" s="354" t="str">
        <f t="shared" si="0"/>
        <v/>
      </c>
      <c r="AN38" s="354"/>
      <c r="AO38" s="355"/>
      <c r="AP38" s="355"/>
      <c r="AQ38" s="355"/>
      <c r="AR38" s="355"/>
      <c r="AS38" s="355"/>
      <c r="AT38" s="355"/>
      <c r="AU38" s="355"/>
      <c r="AV38" s="355"/>
      <c r="AW38" s="355"/>
      <c r="AX38" s="355"/>
      <c r="AY38" s="355"/>
      <c r="AZ38" s="355"/>
      <c r="BA38" s="355"/>
      <c r="BB38" s="355"/>
      <c r="BC38" s="355"/>
      <c r="BD38" s="156"/>
      <c r="BE38" s="354" t="str">
        <f t="shared" si="1"/>
        <v/>
      </c>
      <c r="BF38" s="354"/>
      <c r="BG38" s="355"/>
      <c r="BH38" s="355"/>
      <c r="BI38" s="355"/>
      <c r="BJ38" s="355"/>
      <c r="BK38" s="355"/>
      <c r="BL38" s="355"/>
      <c r="BM38" s="355"/>
      <c r="BN38" s="355"/>
      <c r="BO38" s="355"/>
      <c r="BP38" s="355"/>
      <c r="BQ38" s="355"/>
      <c r="BR38" s="355"/>
      <c r="BS38" s="355"/>
      <c r="BT38" s="355"/>
      <c r="BU38" s="355"/>
      <c r="BV38" s="156"/>
      <c r="BW38" s="354">
        <f t="shared" si="2"/>
        <v>9</v>
      </c>
      <c r="BX38" s="354"/>
      <c r="BY38" s="355" t="str">
        <f>IF('各会計、関係団体の財政状況及び健全化判断比率'!B72="","",'各会計、関係団体の財政状況及び健全化判断比率'!B72)</f>
        <v>かずさ水道広域連合企業団（末端給水事業会計）</v>
      </c>
      <c r="BZ38" s="355"/>
      <c r="CA38" s="355"/>
      <c r="CB38" s="355"/>
      <c r="CC38" s="355"/>
      <c r="CD38" s="355"/>
      <c r="CE38" s="355"/>
      <c r="CF38" s="355"/>
      <c r="CG38" s="355"/>
      <c r="CH38" s="355"/>
      <c r="CI38" s="355"/>
      <c r="CJ38" s="355"/>
      <c r="CK38" s="355"/>
      <c r="CL38" s="355"/>
      <c r="CM38" s="355"/>
      <c r="CN38" s="156"/>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3"/>
    </row>
    <row r="39" spans="1:113" ht="32.25" customHeight="1" x14ac:dyDescent="0.2">
      <c r="A39" s="156"/>
      <c r="B39" s="180"/>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56"/>
      <c r="U39" s="354" t="str">
        <f t="shared" si="4"/>
        <v/>
      </c>
      <c r="V39" s="354"/>
      <c r="W39" s="355"/>
      <c r="X39" s="355"/>
      <c r="Y39" s="355"/>
      <c r="Z39" s="355"/>
      <c r="AA39" s="355"/>
      <c r="AB39" s="355"/>
      <c r="AC39" s="355"/>
      <c r="AD39" s="355"/>
      <c r="AE39" s="355"/>
      <c r="AF39" s="355"/>
      <c r="AG39" s="355"/>
      <c r="AH39" s="355"/>
      <c r="AI39" s="355"/>
      <c r="AJ39" s="355"/>
      <c r="AK39" s="355"/>
      <c r="AL39" s="156"/>
      <c r="AM39" s="354" t="str">
        <f t="shared" si="0"/>
        <v/>
      </c>
      <c r="AN39" s="354"/>
      <c r="AO39" s="355"/>
      <c r="AP39" s="355"/>
      <c r="AQ39" s="355"/>
      <c r="AR39" s="355"/>
      <c r="AS39" s="355"/>
      <c r="AT39" s="355"/>
      <c r="AU39" s="355"/>
      <c r="AV39" s="355"/>
      <c r="AW39" s="355"/>
      <c r="AX39" s="355"/>
      <c r="AY39" s="355"/>
      <c r="AZ39" s="355"/>
      <c r="BA39" s="355"/>
      <c r="BB39" s="355"/>
      <c r="BC39" s="355"/>
      <c r="BD39" s="156"/>
      <c r="BE39" s="354" t="str">
        <f t="shared" si="1"/>
        <v/>
      </c>
      <c r="BF39" s="354"/>
      <c r="BG39" s="355"/>
      <c r="BH39" s="355"/>
      <c r="BI39" s="355"/>
      <c r="BJ39" s="355"/>
      <c r="BK39" s="355"/>
      <c r="BL39" s="355"/>
      <c r="BM39" s="355"/>
      <c r="BN39" s="355"/>
      <c r="BO39" s="355"/>
      <c r="BP39" s="355"/>
      <c r="BQ39" s="355"/>
      <c r="BR39" s="355"/>
      <c r="BS39" s="355"/>
      <c r="BT39" s="355"/>
      <c r="BU39" s="355"/>
      <c r="BV39" s="156"/>
      <c r="BW39" s="354">
        <f t="shared" si="2"/>
        <v>10</v>
      </c>
      <c r="BX39" s="354"/>
      <c r="BY39" s="355" t="str">
        <f>IF('各会計、関係団体の財政状況及び健全化判断比率'!B73="","",'各会計、関係団体の財政状況及び健全化判断比率'!B73)</f>
        <v>かずさ水道広域連合企業団（用水供給事業会計）</v>
      </c>
      <c r="BZ39" s="355"/>
      <c r="CA39" s="355"/>
      <c r="CB39" s="355"/>
      <c r="CC39" s="355"/>
      <c r="CD39" s="355"/>
      <c r="CE39" s="355"/>
      <c r="CF39" s="355"/>
      <c r="CG39" s="355"/>
      <c r="CH39" s="355"/>
      <c r="CI39" s="355"/>
      <c r="CJ39" s="355"/>
      <c r="CK39" s="355"/>
      <c r="CL39" s="355"/>
      <c r="CM39" s="355"/>
      <c r="CN39" s="156"/>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3"/>
    </row>
    <row r="40" spans="1:113" ht="32.25" customHeight="1" x14ac:dyDescent="0.2">
      <c r="A40" s="156"/>
      <c r="B40" s="180"/>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56"/>
      <c r="U40" s="354" t="str">
        <f t="shared" si="4"/>
        <v/>
      </c>
      <c r="V40" s="354"/>
      <c r="W40" s="355"/>
      <c r="X40" s="355"/>
      <c r="Y40" s="355"/>
      <c r="Z40" s="355"/>
      <c r="AA40" s="355"/>
      <c r="AB40" s="355"/>
      <c r="AC40" s="355"/>
      <c r="AD40" s="355"/>
      <c r="AE40" s="355"/>
      <c r="AF40" s="355"/>
      <c r="AG40" s="355"/>
      <c r="AH40" s="355"/>
      <c r="AI40" s="355"/>
      <c r="AJ40" s="355"/>
      <c r="AK40" s="355"/>
      <c r="AL40" s="156"/>
      <c r="AM40" s="354" t="str">
        <f t="shared" si="0"/>
        <v/>
      </c>
      <c r="AN40" s="354"/>
      <c r="AO40" s="355"/>
      <c r="AP40" s="355"/>
      <c r="AQ40" s="355"/>
      <c r="AR40" s="355"/>
      <c r="AS40" s="355"/>
      <c r="AT40" s="355"/>
      <c r="AU40" s="355"/>
      <c r="AV40" s="355"/>
      <c r="AW40" s="355"/>
      <c r="AX40" s="355"/>
      <c r="AY40" s="355"/>
      <c r="AZ40" s="355"/>
      <c r="BA40" s="355"/>
      <c r="BB40" s="355"/>
      <c r="BC40" s="355"/>
      <c r="BD40" s="156"/>
      <c r="BE40" s="354" t="str">
        <f t="shared" si="1"/>
        <v/>
      </c>
      <c r="BF40" s="354"/>
      <c r="BG40" s="355"/>
      <c r="BH40" s="355"/>
      <c r="BI40" s="355"/>
      <c r="BJ40" s="355"/>
      <c r="BK40" s="355"/>
      <c r="BL40" s="355"/>
      <c r="BM40" s="355"/>
      <c r="BN40" s="355"/>
      <c r="BO40" s="355"/>
      <c r="BP40" s="355"/>
      <c r="BQ40" s="355"/>
      <c r="BR40" s="355"/>
      <c r="BS40" s="355"/>
      <c r="BT40" s="355"/>
      <c r="BU40" s="355"/>
      <c r="BV40" s="156"/>
      <c r="BW40" s="354">
        <f t="shared" si="2"/>
        <v>11</v>
      </c>
      <c r="BX40" s="354"/>
      <c r="BY40" s="355" t="str">
        <f>IF('各会計、関係団体の財政状況及び健全化判断比率'!B74="","",'各会計、関係団体の財政状況及び健全化判断比率'!B74)</f>
        <v>君津郡市広域市町村圏事務組合（一般会計）</v>
      </c>
      <c r="BZ40" s="355"/>
      <c r="CA40" s="355"/>
      <c r="CB40" s="355"/>
      <c r="CC40" s="355"/>
      <c r="CD40" s="355"/>
      <c r="CE40" s="355"/>
      <c r="CF40" s="355"/>
      <c r="CG40" s="355"/>
      <c r="CH40" s="355"/>
      <c r="CI40" s="355"/>
      <c r="CJ40" s="355"/>
      <c r="CK40" s="355"/>
      <c r="CL40" s="355"/>
      <c r="CM40" s="355"/>
      <c r="CN40" s="156"/>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3"/>
    </row>
    <row r="41" spans="1:113" ht="32.25" customHeight="1" x14ac:dyDescent="0.2">
      <c r="A41" s="156"/>
      <c r="B41" s="180"/>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56"/>
      <c r="U41" s="354" t="str">
        <f t="shared" si="4"/>
        <v/>
      </c>
      <c r="V41" s="354"/>
      <c r="W41" s="355"/>
      <c r="X41" s="355"/>
      <c r="Y41" s="355"/>
      <c r="Z41" s="355"/>
      <c r="AA41" s="355"/>
      <c r="AB41" s="355"/>
      <c r="AC41" s="355"/>
      <c r="AD41" s="355"/>
      <c r="AE41" s="355"/>
      <c r="AF41" s="355"/>
      <c r="AG41" s="355"/>
      <c r="AH41" s="355"/>
      <c r="AI41" s="355"/>
      <c r="AJ41" s="355"/>
      <c r="AK41" s="355"/>
      <c r="AL41" s="156"/>
      <c r="AM41" s="354" t="str">
        <f t="shared" si="0"/>
        <v/>
      </c>
      <c r="AN41" s="354"/>
      <c r="AO41" s="355"/>
      <c r="AP41" s="355"/>
      <c r="AQ41" s="355"/>
      <c r="AR41" s="355"/>
      <c r="AS41" s="355"/>
      <c r="AT41" s="355"/>
      <c r="AU41" s="355"/>
      <c r="AV41" s="355"/>
      <c r="AW41" s="355"/>
      <c r="AX41" s="355"/>
      <c r="AY41" s="355"/>
      <c r="AZ41" s="355"/>
      <c r="BA41" s="355"/>
      <c r="BB41" s="355"/>
      <c r="BC41" s="355"/>
      <c r="BD41" s="156"/>
      <c r="BE41" s="354" t="str">
        <f t="shared" si="1"/>
        <v/>
      </c>
      <c r="BF41" s="354"/>
      <c r="BG41" s="355"/>
      <c r="BH41" s="355"/>
      <c r="BI41" s="355"/>
      <c r="BJ41" s="355"/>
      <c r="BK41" s="355"/>
      <c r="BL41" s="355"/>
      <c r="BM41" s="355"/>
      <c r="BN41" s="355"/>
      <c r="BO41" s="355"/>
      <c r="BP41" s="355"/>
      <c r="BQ41" s="355"/>
      <c r="BR41" s="355"/>
      <c r="BS41" s="355"/>
      <c r="BT41" s="355"/>
      <c r="BU41" s="355"/>
      <c r="BV41" s="156"/>
      <c r="BW41" s="354">
        <f t="shared" si="2"/>
        <v>12</v>
      </c>
      <c r="BX41" s="354"/>
      <c r="BY41" s="355" t="str">
        <f>IF('各会計、関係団体の財政状況及び健全化判断比率'!B75="","",'各会計、関係団体の財政状況及び健全化判断比率'!B75)</f>
        <v>君津中央病院企業団（病院事業会計）</v>
      </c>
      <c r="BZ41" s="355"/>
      <c r="CA41" s="355"/>
      <c r="CB41" s="355"/>
      <c r="CC41" s="355"/>
      <c r="CD41" s="355"/>
      <c r="CE41" s="355"/>
      <c r="CF41" s="355"/>
      <c r="CG41" s="355"/>
      <c r="CH41" s="355"/>
      <c r="CI41" s="355"/>
      <c r="CJ41" s="355"/>
      <c r="CK41" s="355"/>
      <c r="CL41" s="355"/>
      <c r="CM41" s="355"/>
      <c r="CN41" s="156"/>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3"/>
    </row>
    <row r="42" spans="1:113" ht="32.25" customHeight="1" x14ac:dyDescent="0.2">
      <c r="B42" s="180"/>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56"/>
      <c r="U42" s="354" t="str">
        <f t="shared" si="4"/>
        <v/>
      </c>
      <c r="V42" s="354"/>
      <c r="W42" s="355"/>
      <c r="X42" s="355"/>
      <c r="Y42" s="355"/>
      <c r="Z42" s="355"/>
      <c r="AA42" s="355"/>
      <c r="AB42" s="355"/>
      <c r="AC42" s="355"/>
      <c r="AD42" s="355"/>
      <c r="AE42" s="355"/>
      <c r="AF42" s="355"/>
      <c r="AG42" s="355"/>
      <c r="AH42" s="355"/>
      <c r="AI42" s="355"/>
      <c r="AJ42" s="355"/>
      <c r="AK42" s="355"/>
      <c r="AL42" s="156"/>
      <c r="AM42" s="354" t="str">
        <f t="shared" si="0"/>
        <v/>
      </c>
      <c r="AN42" s="354"/>
      <c r="AO42" s="355"/>
      <c r="AP42" s="355"/>
      <c r="AQ42" s="355"/>
      <c r="AR42" s="355"/>
      <c r="AS42" s="355"/>
      <c r="AT42" s="355"/>
      <c r="AU42" s="355"/>
      <c r="AV42" s="355"/>
      <c r="AW42" s="355"/>
      <c r="AX42" s="355"/>
      <c r="AY42" s="355"/>
      <c r="AZ42" s="355"/>
      <c r="BA42" s="355"/>
      <c r="BB42" s="355"/>
      <c r="BC42" s="355"/>
      <c r="BD42" s="156"/>
      <c r="BE42" s="354" t="str">
        <f t="shared" si="1"/>
        <v/>
      </c>
      <c r="BF42" s="354"/>
      <c r="BG42" s="355"/>
      <c r="BH42" s="355"/>
      <c r="BI42" s="355"/>
      <c r="BJ42" s="355"/>
      <c r="BK42" s="355"/>
      <c r="BL42" s="355"/>
      <c r="BM42" s="355"/>
      <c r="BN42" s="355"/>
      <c r="BO42" s="355"/>
      <c r="BP42" s="355"/>
      <c r="BQ42" s="355"/>
      <c r="BR42" s="355"/>
      <c r="BS42" s="355"/>
      <c r="BT42" s="355"/>
      <c r="BU42" s="355"/>
      <c r="BV42" s="156"/>
      <c r="BW42" s="354">
        <f t="shared" si="2"/>
        <v>13</v>
      </c>
      <c r="BX42" s="354"/>
      <c r="BY42" s="355" t="str">
        <f>IF('各会計、関係団体の財政状況及び健全化判断比率'!B76="","",'各会計、関係団体の財政状況及び健全化判断比率'!B76)</f>
        <v>君津富津広域下水道組合（公共下水道事業会計）</v>
      </c>
      <c r="BZ42" s="355"/>
      <c r="CA42" s="355"/>
      <c r="CB42" s="355"/>
      <c r="CC42" s="355"/>
      <c r="CD42" s="355"/>
      <c r="CE42" s="355"/>
      <c r="CF42" s="355"/>
      <c r="CG42" s="355"/>
      <c r="CH42" s="355"/>
      <c r="CI42" s="355"/>
      <c r="CJ42" s="355"/>
      <c r="CK42" s="355"/>
      <c r="CL42" s="355"/>
      <c r="CM42" s="355"/>
      <c r="CN42" s="156"/>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3"/>
    </row>
    <row r="43" spans="1:113" ht="32.25" customHeight="1" x14ac:dyDescent="0.2">
      <c r="B43" s="180"/>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56"/>
      <c r="U43" s="354" t="str">
        <f t="shared" si="4"/>
        <v/>
      </c>
      <c r="V43" s="354"/>
      <c r="W43" s="355"/>
      <c r="X43" s="355"/>
      <c r="Y43" s="355"/>
      <c r="Z43" s="355"/>
      <c r="AA43" s="355"/>
      <c r="AB43" s="355"/>
      <c r="AC43" s="355"/>
      <c r="AD43" s="355"/>
      <c r="AE43" s="355"/>
      <c r="AF43" s="355"/>
      <c r="AG43" s="355"/>
      <c r="AH43" s="355"/>
      <c r="AI43" s="355"/>
      <c r="AJ43" s="355"/>
      <c r="AK43" s="355"/>
      <c r="AL43" s="156"/>
      <c r="AM43" s="354" t="str">
        <f t="shared" si="0"/>
        <v/>
      </c>
      <c r="AN43" s="354"/>
      <c r="AO43" s="355"/>
      <c r="AP43" s="355"/>
      <c r="AQ43" s="355"/>
      <c r="AR43" s="355"/>
      <c r="AS43" s="355"/>
      <c r="AT43" s="355"/>
      <c r="AU43" s="355"/>
      <c r="AV43" s="355"/>
      <c r="AW43" s="355"/>
      <c r="AX43" s="355"/>
      <c r="AY43" s="355"/>
      <c r="AZ43" s="355"/>
      <c r="BA43" s="355"/>
      <c r="BB43" s="355"/>
      <c r="BC43" s="355"/>
      <c r="BD43" s="156"/>
      <c r="BE43" s="354" t="str">
        <f t="shared" si="1"/>
        <v/>
      </c>
      <c r="BF43" s="354"/>
      <c r="BG43" s="355"/>
      <c r="BH43" s="355"/>
      <c r="BI43" s="355"/>
      <c r="BJ43" s="355"/>
      <c r="BK43" s="355"/>
      <c r="BL43" s="355"/>
      <c r="BM43" s="355"/>
      <c r="BN43" s="355"/>
      <c r="BO43" s="355"/>
      <c r="BP43" s="355"/>
      <c r="BQ43" s="355"/>
      <c r="BR43" s="355"/>
      <c r="BS43" s="355"/>
      <c r="BT43" s="355"/>
      <c r="BU43" s="355"/>
      <c r="BV43" s="156"/>
      <c r="BW43" s="354">
        <f t="shared" si="2"/>
        <v>14</v>
      </c>
      <c r="BX43" s="354"/>
      <c r="BY43" s="355" t="str">
        <f>IF('各会計、関係団体の財政状況及び健全化判断比率'!B77="","",'各会計、関係団体の財政状況及び健全化判断比率'!B77)</f>
        <v>千葉県後期高齢者広域連合（一般会計）</v>
      </c>
      <c r="BZ43" s="355"/>
      <c r="CA43" s="355"/>
      <c r="CB43" s="355"/>
      <c r="CC43" s="355"/>
      <c r="CD43" s="355"/>
      <c r="CE43" s="355"/>
      <c r="CF43" s="355"/>
      <c r="CG43" s="355"/>
      <c r="CH43" s="355"/>
      <c r="CI43" s="355"/>
      <c r="CJ43" s="355"/>
      <c r="CK43" s="355"/>
      <c r="CL43" s="355"/>
      <c r="CM43" s="355"/>
      <c r="CN43" s="156"/>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3"/>
    </row>
    <row r="44" spans="1:113" ht="13.5" customHeight="1" thickBot="1" x14ac:dyDescent="0.25">
      <c r="B44" s="184"/>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c r="BK44" s="185"/>
      <c r="BL44" s="185"/>
      <c r="BM44" s="185"/>
      <c r="BN44" s="185"/>
      <c r="BO44" s="185"/>
      <c r="BP44" s="185"/>
      <c r="BQ44" s="185"/>
      <c r="BR44" s="185"/>
      <c r="BS44" s="185"/>
      <c r="BT44" s="185"/>
      <c r="BU44" s="185"/>
      <c r="BV44" s="185"/>
      <c r="BW44" s="185"/>
      <c r="BX44" s="185"/>
      <c r="BY44" s="185"/>
      <c r="BZ44" s="185"/>
      <c r="CA44" s="185"/>
      <c r="CB44" s="185"/>
      <c r="CC44" s="185"/>
      <c r="CD44" s="185"/>
      <c r="CE44" s="185"/>
      <c r="CF44" s="185"/>
      <c r="CG44" s="185"/>
      <c r="CH44" s="185"/>
      <c r="CI44" s="185"/>
      <c r="CJ44" s="185"/>
      <c r="CK44" s="185"/>
      <c r="CL44" s="185"/>
      <c r="CM44" s="185"/>
      <c r="CN44" s="185"/>
      <c r="CO44" s="185"/>
      <c r="CP44" s="185"/>
      <c r="CQ44" s="185"/>
      <c r="CR44" s="185"/>
      <c r="CS44" s="185"/>
      <c r="CT44" s="185"/>
      <c r="CU44" s="185"/>
      <c r="CV44" s="185"/>
      <c r="CW44" s="185"/>
      <c r="CX44" s="185"/>
      <c r="CY44" s="185"/>
      <c r="CZ44" s="185"/>
      <c r="DA44" s="185"/>
      <c r="DB44" s="185"/>
      <c r="DC44" s="185"/>
      <c r="DD44" s="185"/>
      <c r="DE44" s="185"/>
      <c r="DF44" s="185"/>
      <c r="DG44" s="185"/>
      <c r="DH44" s="185"/>
      <c r="DI44" s="186"/>
    </row>
    <row r="45" spans="1:113" x14ac:dyDescent="0.2"/>
    <row r="46" spans="1:113" x14ac:dyDescent="0.2">
      <c r="B46" s="155" t="s">
        <v>191</v>
      </c>
      <c r="E46" s="351" t="s">
        <v>192</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193</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194</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195</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196</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197</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198</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199</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skqHcu0+MVMd4ky6ZSjD50h9Zbs3YYOQJr5VCA/oXNBortv+pwpNBfiJjDqBx7bIXlLil1KvMxwcW4W07xMp8g==" saltValue="7IzkJeOH7AFoL4cKf5yaQ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189" customWidth="1"/>
    <col min="2" max="2" width="2.33203125" style="189" customWidth="1"/>
    <col min="3" max="16" width="2.6640625" style="189" customWidth="1"/>
    <col min="17" max="17" width="2.33203125" style="189" customWidth="1"/>
    <col min="18" max="95" width="1.6640625" style="189" customWidth="1"/>
    <col min="96" max="133" width="1.6640625" style="201" customWidth="1"/>
    <col min="134" max="143" width="1.6640625" style="189" customWidth="1"/>
    <col min="144" max="16384" width="0" style="189" hidden="1"/>
  </cols>
  <sheetData>
    <row r="1" spans="2:143" ht="22.5" customHeight="1" thickBot="1" x14ac:dyDescent="0.25">
      <c r="B1" s="187"/>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704" t="s">
        <v>200</v>
      </c>
      <c r="DI1" s="705"/>
      <c r="DJ1" s="705"/>
      <c r="DK1" s="705"/>
      <c r="DL1" s="705"/>
      <c r="DM1" s="705"/>
      <c r="DN1" s="706"/>
      <c r="DO1" s="189"/>
      <c r="DP1" s="704" t="s">
        <v>201</v>
      </c>
      <c r="DQ1" s="705"/>
      <c r="DR1" s="705"/>
      <c r="DS1" s="705"/>
      <c r="DT1" s="705"/>
      <c r="DU1" s="705"/>
      <c r="DV1" s="705"/>
      <c r="DW1" s="705"/>
      <c r="DX1" s="705"/>
      <c r="DY1" s="705"/>
      <c r="DZ1" s="705"/>
      <c r="EA1" s="705"/>
      <c r="EB1" s="705"/>
      <c r="EC1" s="706"/>
      <c r="ED1" s="188"/>
      <c r="EE1" s="188"/>
      <c r="EF1" s="188"/>
      <c r="EG1" s="188"/>
      <c r="EH1" s="188"/>
      <c r="EI1" s="188"/>
      <c r="EJ1" s="188"/>
      <c r="EK1" s="188"/>
      <c r="EL1" s="188"/>
      <c r="EM1" s="188"/>
    </row>
    <row r="2" spans="2:143" ht="22.5" customHeight="1" x14ac:dyDescent="0.2">
      <c r="B2" s="190" t="s">
        <v>202</v>
      </c>
      <c r="R2" s="191"/>
      <c r="S2" s="191"/>
      <c r="T2" s="191"/>
      <c r="U2" s="191"/>
      <c r="V2" s="191"/>
      <c r="W2" s="191"/>
      <c r="X2" s="191"/>
      <c r="Y2" s="191"/>
      <c r="Z2" s="191"/>
      <c r="AA2" s="191"/>
      <c r="AB2" s="191"/>
      <c r="AC2" s="191"/>
      <c r="AE2" s="192"/>
      <c r="AF2" s="192"/>
      <c r="AG2" s="192"/>
      <c r="AH2" s="192"/>
      <c r="AI2" s="192"/>
      <c r="AJ2" s="191"/>
      <c r="AK2" s="191"/>
      <c r="AL2" s="191"/>
      <c r="AM2" s="191"/>
      <c r="AN2" s="191"/>
      <c r="AO2" s="191"/>
      <c r="AP2" s="191"/>
      <c r="CD2" s="188"/>
      <c r="CE2" s="188"/>
      <c r="CF2" s="188"/>
      <c r="CG2" s="188"/>
      <c r="CH2" s="188"/>
      <c r="CI2" s="188"/>
      <c r="CJ2" s="188"/>
      <c r="CK2" s="188"/>
      <c r="CL2" s="188"/>
      <c r="CM2" s="188"/>
      <c r="CN2" s="188"/>
      <c r="CO2" s="188"/>
      <c r="CP2" s="188"/>
      <c r="CQ2" s="188"/>
      <c r="CR2" s="188"/>
      <c r="CS2" s="188"/>
      <c r="CT2" s="188"/>
      <c r="CU2" s="188"/>
      <c r="CV2" s="188"/>
      <c r="CW2" s="188"/>
      <c r="CX2" s="188"/>
      <c r="CY2" s="188"/>
      <c r="CZ2" s="188"/>
      <c r="DA2" s="188"/>
      <c r="DB2" s="188"/>
      <c r="DC2" s="188"/>
      <c r="DD2" s="188"/>
      <c r="DE2" s="188"/>
      <c r="DF2" s="188"/>
      <c r="DG2" s="188"/>
      <c r="DH2" s="188"/>
      <c r="DI2" s="188"/>
      <c r="DJ2" s="188"/>
      <c r="DK2" s="188"/>
      <c r="DL2" s="188"/>
      <c r="DM2" s="188"/>
      <c r="DN2" s="188"/>
      <c r="DO2" s="188"/>
      <c r="DP2" s="188"/>
      <c r="DQ2" s="188"/>
      <c r="DR2" s="188"/>
      <c r="DS2" s="188"/>
      <c r="DT2" s="188"/>
      <c r="DU2" s="188"/>
      <c r="DV2" s="188"/>
      <c r="DW2" s="188"/>
      <c r="DX2" s="188"/>
      <c r="DY2" s="188"/>
      <c r="DZ2" s="188"/>
      <c r="EA2" s="188"/>
      <c r="EB2" s="188"/>
      <c r="EC2" s="188"/>
    </row>
    <row r="3" spans="2:143" ht="11.25" customHeight="1" x14ac:dyDescent="0.2">
      <c r="B3" s="660" t="s">
        <v>203</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204</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205</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206</v>
      </c>
      <c r="S4" s="661"/>
      <c r="T4" s="661"/>
      <c r="U4" s="661"/>
      <c r="V4" s="661"/>
      <c r="W4" s="661"/>
      <c r="X4" s="661"/>
      <c r="Y4" s="662"/>
      <c r="Z4" s="660" t="s">
        <v>207</v>
      </c>
      <c r="AA4" s="661"/>
      <c r="AB4" s="661"/>
      <c r="AC4" s="662"/>
      <c r="AD4" s="660" t="s">
        <v>208</v>
      </c>
      <c r="AE4" s="661"/>
      <c r="AF4" s="661"/>
      <c r="AG4" s="661"/>
      <c r="AH4" s="661"/>
      <c r="AI4" s="661"/>
      <c r="AJ4" s="661"/>
      <c r="AK4" s="662"/>
      <c r="AL4" s="660" t="s">
        <v>207</v>
      </c>
      <c r="AM4" s="661"/>
      <c r="AN4" s="661"/>
      <c r="AO4" s="662"/>
      <c r="AP4" s="707" t="s">
        <v>209</v>
      </c>
      <c r="AQ4" s="707"/>
      <c r="AR4" s="707"/>
      <c r="AS4" s="707"/>
      <c r="AT4" s="707"/>
      <c r="AU4" s="707"/>
      <c r="AV4" s="707"/>
      <c r="AW4" s="707"/>
      <c r="AX4" s="707"/>
      <c r="AY4" s="707"/>
      <c r="AZ4" s="707"/>
      <c r="BA4" s="707"/>
      <c r="BB4" s="707"/>
      <c r="BC4" s="707"/>
      <c r="BD4" s="707"/>
      <c r="BE4" s="707"/>
      <c r="BF4" s="707"/>
      <c r="BG4" s="707" t="s">
        <v>210</v>
      </c>
      <c r="BH4" s="707"/>
      <c r="BI4" s="707"/>
      <c r="BJ4" s="707"/>
      <c r="BK4" s="707"/>
      <c r="BL4" s="707"/>
      <c r="BM4" s="707"/>
      <c r="BN4" s="707"/>
      <c r="BO4" s="707" t="s">
        <v>207</v>
      </c>
      <c r="BP4" s="707"/>
      <c r="BQ4" s="707"/>
      <c r="BR4" s="707"/>
      <c r="BS4" s="707" t="s">
        <v>211</v>
      </c>
      <c r="BT4" s="707"/>
      <c r="BU4" s="707"/>
      <c r="BV4" s="707"/>
      <c r="BW4" s="707"/>
      <c r="BX4" s="707"/>
      <c r="BY4" s="707"/>
      <c r="BZ4" s="707"/>
      <c r="CA4" s="707"/>
      <c r="CB4" s="707"/>
      <c r="CD4" s="660" t="s">
        <v>212</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213</v>
      </c>
      <c r="C5" s="667"/>
      <c r="D5" s="667"/>
      <c r="E5" s="667"/>
      <c r="F5" s="667"/>
      <c r="G5" s="667"/>
      <c r="H5" s="667"/>
      <c r="I5" s="667"/>
      <c r="J5" s="667"/>
      <c r="K5" s="667"/>
      <c r="L5" s="667"/>
      <c r="M5" s="667"/>
      <c r="N5" s="667"/>
      <c r="O5" s="667"/>
      <c r="P5" s="667"/>
      <c r="Q5" s="668"/>
      <c r="R5" s="663">
        <v>8877418</v>
      </c>
      <c r="S5" s="664"/>
      <c r="T5" s="664"/>
      <c r="U5" s="664"/>
      <c r="V5" s="664"/>
      <c r="W5" s="664"/>
      <c r="X5" s="664"/>
      <c r="Y5" s="689"/>
      <c r="Z5" s="702">
        <v>42.2</v>
      </c>
      <c r="AA5" s="702"/>
      <c r="AB5" s="702"/>
      <c r="AC5" s="702"/>
      <c r="AD5" s="703">
        <v>8809335</v>
      </c>
      <c r="AE5" s="703"/>
      <c r="AF5" s="703"/>
      <c r="AG5" s="703"/>
      <c r="AH5" s="703"/>
      <c r="AI5" s="703"/>
      <c r="AJ5" s="703"/>
      <c r="AK5" s="703"/>
      <c r="AL5" s="690">
        <v>72.900000000000006</v>
      </c>
      <c r="AM5" s="672"/>
      <c r="AN5" s="672"/>
      <c r="AO5" s="691"/>
      <c r="AP5" s="666" t="s">
        <v>214</v>
      </c>
      <c r="AQ5" s="667"/>
      <c r="AR5" s="667"/>
      <c r="AS5" s="667"/>
      <c r="AT5" s="667"/>
      <c r="AU5" s="667"/>
      <c r="AV5" s="667"/>
      <c r="AW5" s="667"/>
      <c r="AX5" s="667"/>
      <c r="AY5" s="667"/>
      <c r="AZ5" s="667"/>
      <c r="BA5" s="667"/>
      <c r="BB5" s="667"/>
      <c r="BC5" s="667"/>
      <c r="BD5" s="667"/>
      <c r="BE5" s="667"/>
      <c r="BF5" s="668"/>
      <c r="BG5" s="608">
        <v>8875527</v>
      </c>
      <c r="BH5" s="609"/>
      <c r="BI5" s="609"/>
      <c r="BJ5" s="609"/>
      <c r="BK5" s="609"/>
      <c r="BL5" s="609"/>
      <c r="BM5" s="609"/>
      <c r="BN5" s="610"/>
      <c r="BO5" s="646">
        <v>100</v>
      </c>
      <c r="BP5" s="646"/>
      <c r="BQ5" s="646"/>
      <c r="BR5" s="646"/>
      <c r="BS5" s="647">
        <v>68083</v>
      </c>
      <c r="BT5" s="647"/>
      <c r="BU5" s="647"/>
      <c r="BV5" s="647"/>
      <c r="BW5" s="647"/>
      <c r="BX5" s="647"/>
      <c r="BY5" s="647"/>
      <c r="BZ5" s="647"/>
      <c r="CA5" s="647"/>
      <c r="CB5" s="687"/>
      <c r="CD5" s="660" t="s">
        <v>209</v>
      </c>
      <c r="CE5" s="661"/>
      <c r="CF5" s="661"/>
      <c r="CG5" s="661"/>
      <c r="CH5" s="661"/>
      <c r="CI5" s="661"/>
      <c r="CJ5" s="661"/>
      <c r="CK5" s="661"/>
      <c r="CL5" s="661"/>
      <c r="CM5" s="661"/>
      <c r="CN5" s="661"/>
      <c r="CO5" s="661"/>
      <c r="CP5" s="661"/>
      <c r="CQ5" s="662"/>
      <c r="CR5" s="660" t="s">
        <v>215</v>
      </c>
      <c r="CS5" s="661"/>
      <c r="CT5" s="661"/>
      <c r="CU5" s="661"/>
      <c r="CV5" s="661"/>
      <c r="CW5" s="661"/>
      <c r="CX5" s="661"/>
      <c r="CY5" s="662"/>
      <c r="CZ5" s="660" t="s">
        <v>207</v>
      </c>
      <c r="DA5" s="661"/>
      <c r="DB5" s="661"/>
      <c r="DC5" s="662"/>
      <c r="DD5" s="660" t="s">
        <v>216</v>
      </c>
      <c r="DE5" s="661"/>
      <c r="DF5" s="661"/>
      <c r="DG5" s="661"/>
      <c r="DH5" s="661"/>
      <c r="DI5" s="661"/>
      <c r="DJ5" s="661"/>
      <c r="DK5" s="661"/>
      <c r="DL5" s="661"/>
      <c r="DM5" s="661"/>
      <c r="DN5" s="661"/>
      <c r="DO5" s="661"/>
      <c r="DP5" s="662"/>
      <c r="DQ5" s="660" t="s">
        <v>217</v>
      </c>
      <c r="DR5" s="661"/>
      <c r="DS5" s="661"/>
      <c r="DT5" s="661"/>
      <c r="DU5" s="661"/>
      <c r="DV5" s="661"/>
      <c r="DW5" s="661"/>
      <c r="DX5" s="661"/>
      <c r="DY5" s="661"/>
      <c r="DZ5" s="661"/>
      <c r="EA5" s="661"/>
      <c r="EB5" s="661"/>
      <c r="EC5" s="662"/>
    </row>
    <row r="6" spans="2:143" ht="11.25" customHeight="1" x14ac:dyDescent="0.2">
      <c r="B6" s="605" t="s">
        <v>218</v>
      </c>
      <c r="C6" s="606"/>
      <c r="D6" s="606"/>
      <c r="E6" s="606"/>
      <c r="F6" s="606"/>
      <c r="G6" s="606"/>
      <c r="H6" s="606"/>
      <c r="I6" s="606"/>
      <c r="J6" s="606"/>
      <c r="K6" s="606"/>
      <c r="L6" s="606"/>
      <c r="M6" s="606"/>
      <c r="N6" s="606"/>
      <c r="O6" s="606"/>
      <c r="P6" s="606"/>
      <c r="Q6" s="607"/>
      <c r="R6" s="608">
        <v>263075</v>
      </c>
      <c r="S6" s="609"/>
      <c r="T6" s="609"/>
      <c r="U6" s="609"/>
      <c r="V6" s="609"/>
      <c r="W6" s="609"/>
      <c r="X6" s="609"/>
      <c r="Y6" s="610"/>
      <c r="Z6" s="646">
        <v>1.3</v>
      </c>
      <c r="AA6" s="646"/>
      <c r="AB6" s="646"/>
      <c r="AC6" s="646"/>
      <c r="AD6" s="647">
        <v>263075</v>
      </c>
      <c r="AE6" s="647"/>
      <c r="AF6" s="647"/>
      <c r="AG6" s="647"/>
      <c r="AH6" s="647"/>
      <c r="AI6" s="647"/>
      <c r="AJ6" s="647"/>
      <c r="AK6" s="647"/>
      <c r="AL6" s="611">
        <v>2.2000000000000002</v>
      </c>
      <c r="AM6" s="612"/>
      <c r="AN6" s="612"/>
      <c r="AO6" s="648"/>
      <c r="AP6" s="605" t="s">
        <v>219</v>
      </c>
      <c r="AQ6" s="606"/>
      <c r="AR6" s="606"/>
      <c r="AS6" s="606"/>
      <c r="AT6" s="606"/>
      <c r="AU6" s="606"/>
      <c r="AV6" s="606"/>
      <c r="AW6" s="606"/>
      <c r="AX6" s="606"/>
      <c r="AY6" s="606"/>
      <c r="AZ6" s="606"/>
      <c r="BA6" s="606"/>
      <c r="BB6" s="606"/>
      <c r="BC6" s="606"/>
      <c r="BD6" s="606"/>
      <c r="BE6" s="606"/>
      <c r="BF6" s="607"/>
      <c r="BG6" s="608">
        <v>8875527</v>
      </c>
      <c r="BH6" s="609"/>
      <c r="BI6" s="609"/>
      <c r="BJ6" s="609"/>
      <c r="BK6" s="609"/>
      <c r="BL6" s="609"/>
      <c r="BM6" s="609"/>
      <c r="BN6" s="610"/>
      <c r="BO6" s="646">
        <v>100</v>
      </c>
      <c r="BP6" s="646"/>
      <c r="BQ6" s="646"/>
      <c r="BR6" s="646"/>
      <c r="BS6" s="647">
        <v>68083</v>
      </c>
      <c r="BT6" s="647"/>
      <c r="BU6" s="647"/>
      <c r="BV6" s="647"/>
      <c r="BW6" s="647"/>
      <c r="BX6" s="647"/>
      <c r="BY6" s="647"/>
      <c r="BZ6" s="647"/>
      <c r="CA6" s="647"/>
      <c r="CB6" s="687"/>
      <c r="CD6" s="666" t="s">
        <v>220</v>
      </c>
      <c r="CE6" s="667"/>
      <c r="CF6" s="667"/>
      <c r="CG6" s="667"/>
      <c r="CH6" s="667"/>
      <c r="CI6" s="667"/>
      <c r="CJ6" s="667"/>
      <c r="CK6" s="667"/>
      <c r="CL6" s="667"/>
      <c r="CM6" s="667"/>
      <c r="CN6" s="667"/>
      <c r="CO6" s="667"/>
      <c r="CP6" s="667"/>
      <c r="CQ6" s="668"/>
      <c r="CR6" s="608">
        <v>184327</v>
      </c>
      <c r="CS6" s="609"/>
      <c r="CT6" s="609"/>
      <c r="CU6" s="609"/>
      <c r="CV6" s="609"/>
      <c r="CW6" s="609"/>
      <c r="CX6" s="609"/>
      <c r="CY6" s="610"/>
      <c r="CZ6" s="690">
        <v>0.9</v>
      </c>
      <c r="DA6" s="672"/>
      <c r="DB6" s="672"/>
      <c r="DC6" s="692"/>
      <c r="DD6" s="614" t="s">
        <v>119</v>
      </c>
      <c r="DE6" s="609"/>
      <c r="DF6" s="609"/>
      <c r="DG6" s="609"/>
      <c r="DH6" s="609"/>
      <c r="DI6" s="609"/>
      <c r="DJ6" s="609"/>
      <c r="DK6" s="609"/>
      <c r="DL6" s="609"/>
      <c r="DM6" s="609"/>
      <c r="DN6" s="609"/>
      <c r="DO6" s="609"/>
      <c r="DP6" s="610"/>
      <c r="DQ6" s="614">
        <v>184327</v>
      </c>
      <c r="DR6" s="609"/>
      <c r="DS6" s="609"/>
      <c r="DT6" s="609"/>
      <c r="DU6" s="609"/>
      <c r="DV6" s="609"/>
      <c r="DW6" s="609"/>
      <c r="DX6" s="609"/>
      <c r="DY6" s="609"/>
      <c r="DZ6" s="609"/>
      <c r="EA6" s="609"/>
      <c r="EB6" s="609"/>
      <c r="EC6" s="645"/>
    </row>
    <row r="7" spans="2:143" ht="11.25" customHeight="1" x14ac:dyDescent="0.2">
      <c r="B7" s="605" t="s">
        <v>221</v>
      </c>
      <c r="C7" s="606"/>
      <c r="D7" s="606"/>
      <c r="E7" s="606"/>
      <c r="F7" s="606"/>
      <c r="G7" s="606"/>
      <c r="H7" s="606"/>
      <c r="I7" s="606"/>
      <c r="J7" s="606"/>
      <c r="K7" s="606"/>
      <c r="L7" s="606"/>
      <c r="M7" s="606"/>
      <c r="N7" s="606"/>
      <c r="O7" s="606"/>
      <c r="P7" s="606"/>
      <c r="Q7" s="607"/>
      <c r="R7" s="608">
        <v>2615</v>
      </c>
      <c r="S7" s="609"/>
      <c r="T7" s="609"/>
      <c r="U7" s="609"/>
      <c r="V7" s="609"/>
      <c r="W7" s="609"/>
      <c r="X7" s="609"/>
      <c r="Y7" s="610"/>
      <c r="Z7" s="646">
        <v>0</v>
      </c>
      <c r="AA7" s="646"/>
      <c r="AB7" s="646"/>
      <c r="AC7" s="646"/>
      <c r="AD7" s="647">
        <v>2615</v>
      </c>
      <c r="AE7" s="647"/>
      <c r="AF7" s="647"/>
      <c r="AG7" s="647"/>
      <c r="AH7" s="647"/>
      <c r="AI7" s="647"/>
      <c r="AJ7" s="647"/>
      <c r="AK7" s="647"/>
      <c r="AL7" s="611">
        <v>0</v>
      </c>
      <c r="AM7" s="612"/>
      <c r="AN7" s="612"/>
      <c r="AO7" s="648"/>
      <c r="AP7" s="605" t="s">
        <v>222</v>
      </c>
      <c r="AQ7" s="606"/>
      <c r="AR7" s="606"/>
      <c r="AS7" s="606"/>
      <c r="AT7" s="606"/>
      <c r="AU7" s="606"/>
      <c r="AV7" s="606"/>
      <c r="AW7" s="606"/>
      <c r="AX7" s="606"/>
      <c r="AY7" s="606"/>
      <c r="AZ7" s="606"/>
      <c r="BA7" s="606"/>
      <c r="BB7" s="606"/>
      <c r="BC7" s="606"/>
      <c r="BD7" s="606"/>
      <c r="BE7" s="606"/>
      <c r="BF7" s="607"/>
      <c r="BG7" s="608">
        <v>2576626</v>
      </c>
      <c r="BH7" s="609"/>
      <c r="BI7" s="609"/>
      <c r="BJ7" s="609"/>
      <c r="BK7" s="609"/>
      <c r="BL7" s="609"/>
      <c r="BM7" s="609"/>
      <c r="BN7" s="610"/>
      <c r="BO7" s="646">
        <v>29</v>
      </c>
      <c r="BP7" s="646"/>
      <c r="BQ7" s="646"/>
      <c r="BR7" s="646"/>
      <c r="BS7" s="647">
        <v>68083</v>
      </c>
      <c r="BT7" s="647"/>
      <c r="BU7" s="647"/>
      <c r="BV7" s="647"/>
      <c r="BW7" s="647"/>
      <c r="BX7" s="647"/>
      <c r="BY7" s="647"/>
      <c r="BZ7" s="647"/>
      <c r="CA7" s="647"/>
      <c r="CB7" s="687"/>
      <c r="CD7" s="605" t="s">
        <v>223</v>
      </c>
      <c r="CE7" s="606"/>
      <c r="CF7" s="606"/>
      <c r="CG7" s="606"/>
      <c r="CH7" s="606"/>
      <c r="CI7" s="606"/>
      <c r="CJ7" s="606"/>
      <c r="CK7" s="606"/>
      <c r="CL7" s="606"/>
      <c r="CM7" s="606"/>
      <c r="CN7" s="606"/>
      <c r="CO7" s="606"/>
      <c r="CP7" s="606"/>
      <c r="CQ7" s="607"/>
      <c r="CR7" s="608">
        <v>2736421</v>
      </c>
      <c r="CS7" s="609"/>
      <c r="CT7" s="609"/>
      <c r="CU7" s="609"/>
      <c r="CV7" s="609"/>
      <c r="CW7" s="609"/>
      <c r="CX7" s="609"/>
      <c r="CY7" s="610"/>
      <c r="CZ7" s="646">
        <v>13.6</v>
      </c>
      <c r="DA7" s="646"/>
      <c r="DB7" s="646"/>
      <c r="DC7" s="646"/>
      <c r="DD7" s="614">
        <v>58653</v>
      </c>
      <c r="DE7" s="609"/>
      <c r="DF7" s="609"/>
      <c r="DG7" s="609"/>
      <c r="DH7" s="609"/>
      <c r="DI7" s="609"/>
      <c r="DJ7" s="609"/>
      <c r="DK7" s="609"/>
      <c r="DL7" s="609"/>
      <c r="DM7" s="609"/>
      <c r="DN7" s="609"/>
      <c r="DO7" s="609"/>
      <c r="DP7" s="610"/>
      <c r="DQ7" s="614">
        <v>2503470</v>
      </c>
      <c r="DR7" s="609"/>
      <c r="DS7" s="609"/>
      <c r="DT7" s="609"/>
      <c r="DU7" s="609"/>
      <c r="DV7" s="609"/>
      <c r="DW7" s="609"/>
      <c r="DX7" s="609"/>
      <c r="DY7" s="609"/>
      <c r="DZ7" s="609"/>
      <c r="EA7" s="609"/>
      <c r="EB7" s="609"/>
      <c r="EC7" s="645"/>
    </row>
    <row r="8" spans="2:143" ht="11.25" customHeight="1" x14ac:dyDescent="0.2">
      <c r="B8" s="605" t="s">
        <v>224</v>
      </c>
      <c r="C8" s="606"/>
      <c r="D8" s="606"/>
      <c r="E8" s="606"/>
      <c r="F8" s="606"/>
      <c r="G8" s="606"/>
      <c r="H8" s="606"/>
      <c r="I8" s="606"/>
      <c r="J8" s="606"/>
      <c r="K8" s="606"/>
      <c r="L8" s="606"/>
      <c r="M8" s="606"/>
      <c r="N8" s="606"/>
      <c r="O8" s="606"/>
      <c r="P8" s="606"/>
      <c r="Q8" s="607"/>
      <c r="R8" s="608">
        <v>37084</v>
      </c>
      <c r="S8" s="609"/>
      <c r="T8" s="609"/>
      <c r="U8" s="609"/>
      <c r="V8" s="609"/>
      <c r="W8" s="609"/>
      <c r="X8" s="609"/>
      <c r="Y8" s="610"/>
      <c r="Z8" s="646">
        <v>0.2</v>
      </c>
      <c r="AA8" s="646"/>
      <c r="AB8" s="646"/>
      <c r="AC8" s="646"/>
      <c r="AD8" s="647">
        <v>37084</v>
      </c>
      <c r="AE8" s="647"/>
      <c r="AF8" s="647"/>
      <c r="AG8" s="647"/>
      <c r="AH8" s="647"/>
      <c r="AI8" s="647"/>
      <c r="AJ8" s="647"/>
      <c r="AK8" s="647"/>
      <c r="AL8" s="611">
        <v>0.3</v>
      </c>
      <c r="AM8" s="612"/>
      <c r="AN8" s="612"/>
      <c r="AO8" s="648"/>
      <c r="AP8" s="605" t="s">
        <v>225</v>
      </c>
      <c r="AQ8" s="606"/>
      <c r="AR8" s="606"/>
      <c r="AS8" s="606"/>
      <c r="AT8" s="606"/>
      <c r="AU8" s="606"/>
      <c r="AV8" s="606"/>
      <c r="AW8" s="606"/>
      <c r="AX8" s="606"/>
      <c r="AY8" s="606"/>
      <c r="AZ8" s="606"/>
      <c r="BA8" s="606"/>
      <c r="BB8" s="606"/>
      <c r="BC8" s="606"/>
      <c r="BD8" s="606"/>
      <c r="BE8" s="606"/>
      <c r="BF8" s="607"/>
      <c r="BG8" s="608">
        <v>79357</v>
      </c>
      <c r="BH8" s="609"/>
      <c r="BI8" s="609"/>
      <c r="BJ8" s="609"/>
      <c r="BK8" s="609"/>
      <c r="BL8" s="609"/>
      <c r="BM8" s="609"/>
      <c r="BN8" s="610"/>
      <c r="BO8" s="646">
        <v>0.9</v>
      </c>
      <c r="BP8" s="646"/>
      <c r="BQ8" s="646"/>
      <c r="BR8" s="646"/>
      <c r="BS8" s="647" t="s">
        <v>119</v>
      </c>
      <c r="BT8" s="647"/>
      <c r="BU8" s="647"/>
      <c r="BV8" s="647"/>
      <c r="BW8" s="647"/>
      <c r="BX8" s="647"/>
      <c r="BY8" s="647"/>
      <c r="BZ8" s="647"/>
      <c r="CA8" s="647"/>
      <c r="CB8" s="687"/>
      <c r="CD8" s="605" t="s">
        <v>226</v>
      </c>
      <c r="CE8" s="606"/>
      <c r="CF8" s="606"/>
      <c r="CG8" s="606"/>
      <c r="CH8" s="606"/>
      <c r="CI8" s="606"/>
      <c r="CJ8" s="606"/>
      <c r="CK8" s="606"/>
      <c r="CL8" s="606"/>
      <c r="CM8" s="606"/>
      <c r="CN8" s="606"/>
      <c r="CO8" s="606"/>
      <c r="CP8" s="606"/>
      <c r="CQ8" s="607"/>
      <c r="CR8" s="608">
        <v>7817328</v>
      </c>
      <c r="CS8" s="609"/>
      <c r="CT8" s="609"/>
      <c r="CU8" s="609"/>
      <c r="CV8" s="609"/>
      <c r="CW8" s="609"/>
      <c r="CX8" s="609"/>
      <c r="CY8" s="610"/>
      <c r="CZ8" s="646">
        <v>38.799999999999997</v>
      </c>
      <c r="DA8" s="646"/>
      <c r="DB8" s="646"/>
      <c r="DC8" s="646"/>
      <c r="DD8" s="614">
        <v>4840</v>
      </c>
      <c r="DE8" s="609"/>
      <c r="DF8" s="609"/>
      <c r="DG8" s="609"/>
      <c r="DH8" s="609"/>
      <c r="DI8" s="609"/>
      <c r="DJ8" s="609"/>
      <c r="DK8" s="609"/>
      <c r="DL8" s="609"/>
      <c r="DM8" s="609"/>
      <c r="DN8" s="609"/>
      <c r="DO8" s="609"/>
      <c r="DP8" s="610"/>
      <c r="DQ8" s="614">
        <v>4345267</v>
      </c>
      <c r="DR8" s="609"/>
      <c r="DS8" s="609"/>
      <c r="DT8" s="609"/>
      <c r="DU8" s="609"/>
      <c r="DV8" s="609"/>
      <c r="DW8" s="609"/>
      <c r="DX8" s="609"/>
      <c r="DY8" s="609"/>
      <c r="DZ8" s="609"/>
      <c r="EA8" s="609"/>
      <c r="EB8" s="609"/>
      <c r="EC8" s="645"/>
    </row>
    <row r="9" spans="2:143" ht="11.25" customHeight="1" x14ac:dyDescent="0.2">
      <c r="B9" s="605" t="s">
        <v>227</v>
      </c>
      <c r="C9" s="606"/>
      <c r="D9" s="606"/>
      <c r="E9" s="606"/>
      <c r="F9" s="606"/>
      <c r="G9" s="606"/>
      <c r="H9" s="606"/>
      <c r="I9" s="606"/>
      <c r="J9" s="606"/>
      <c r="K9" s="606"/>
      <c r="L9" s="606"/>
      <c r="M9" s="606"/>
      <c r="N9" s="606"/>
      <c r="O9" s="606"/>
      <c r="P9" s="606"/>
      <c r="Q9" s="607"/>
      <c r="R9" s="608">
        <v>44387</v>
      </c>
      <c r="S9" s="609"/>
      <c r="T9" s="609"/>
      <c r="U9" s="609"/>
      <c r="V9" s="609"/>
      <c r="W9" s="609"/>
      <c r="X9" s="609"/>
      <c r="Y9" s="610"/>
      <c r="Z9" s="646">
        <v>0.2</v>
      </c>
      <c r="AA9" s="646"/>
      <c r="AB9" s="646"/>
      <c r="AC9" s="646"/>
      <c r="AD9" s="647">
        <v>44387</v>
      </c>
      <c r="AE9" s="647"/>
      <c r="AF9" s="647"/>
      <c r="AG9" s="647"/>
      <c r="AH9" s="647"/>
      <c r="AI9" s="647"/>
      <c r="AJ9" s="647"/>
      <c r="AK9" s="647"/>
      <c r="AL9" s="611">
        <v>0.4</v>
      </c>
      <c r="AM9" s="612"/>
      <c r="AN9" s="612"/>
      <c r="AO9" s="648"/>
      <c r="AP9" s="605" t="s">
        <v>228</v>
      </c>
      <c r="AQ9" s="606"/>
      <c r="AR9" s="606"/>
      <c r="AS9" s="606"/>
      <c r="AT9" s="606"/>
      <c r="AU9" s="606"/>
      <c r="AV9" s="606"/>
      <c r="AW9" s="606"/>
      <c r="AX9" s="606"/>
      <c r="AY9" s="606"/>
      <c r="AZ9" s="606"/>
      <c r="BA9" s="606"/>
      <c r="BB9" s="606"/>
      <c r="BC9" s="606"/>
      <c r="BD9" s="606"/>
      <c r="BE9" s="606"/>
      <c r="BF9" s="607"/>
      <c r="BG9" s="608">
        <v>2062953</v>
      </c>
      <c r="BH9" s="609"/>
      <c r="BI9" s="609"/>
      <c r="BJ9" s="609"/>
      <c r="BK9" s="609"/>
      <c r="BL9" s="609"/>
      <c r="BM9" s="609"/>
      <c r="BN9" s="610"/>
      <c r="BO9" s="646">
        <v>23.2</v>
      </c>
      <c r="BP9" s="646"/>
      <c r="BQ9" s="646"/>
      <c r="BR9" s="646"/>
      <c r="BS9" s="647" t="s">
        <v>119</v>
      </c>
      <c r="BT9" s="647"/>
      <c r="BU9" s="647"/>
      <c r="BV9" s="647"/>
      <c r="BW9" s="647"/>
      <c r="BX9" s="647"/>
      <c r="BY9" s="647"/>
      <c r="BZ9" s="647"/>
      <c r="CA9" s="647"/>
      <c r="CB9" s="687"/>
      <c r="CD9" s="605" t="s">
        <v>229</v>
      </c>
      <c r="CE9" s="606"/>
      <c r="CF9" s="606"/>
      <c r="CG9" s="606"/>
      <c r="CH9" s="606"/>
      <c r="CI9" s="606"/>
      <c r="CJ9" s="606"/>
      <c r="CK9" s="606"/>
      <c r="CL9" s="606"/>
      <c r="CM9" s="606"/>
      <c r="CN9" s="606"/>
      <c r="CO9" s="606"/>
      <c r="CP9" s="606"/>
      <c r="CQ9" s="607"/>
      <c r="CR9" s="608">
        <v>2739332</v>
      </c>
      <c r="CS9" s="609"/>
      <c r="CT9" s="609"/>
      <c r="CU9" s="609"/>
      <c r="CV9" s="609"/>
      <c r="CW9" s="609"/>
      <c r="CX9" s="609"/>
      <c r="CY9" s="610"/>
      <c r="CZ9" s="646">
        <v>13.6</v>
      </c>
      <c r="DA9" s="646"/>
      <c r="DB9" s="646"/>
      <c r="DC9" s="646"/>
      <c r="DD9" s="614">
        <v>262242</v>
      </c>
      <c r="DE9" s="609"/>
      <c r="DF9" s="609"/>
      <c r="DG9" s="609"/>
      <c r="DH9" s="609"/>
      <c r="DI9" s="609"/>
      <c r="DJ9" s="609"/>
      <c r="DK9" s="609"/>
      <c r="DL9" s="609"/>
      <c r="DM9" s="609"/>
      <c r="DN9" s="609"/>
      <c r="DO9" s="609"/>
      <c r="DP9" s="610"/>
      <c r="DQ9" s="614">
        <v>1586519</v>
      </c>
      <c r="DR9" s="609"/>
      <c r="DS9" s="609"/>
      <c r="DT9" s="609"/>
      <c r="DU9" s="609"/>
      <c r="DV9" s="609"/>
      <c r="DW9" s="609"/>
      <c r="DX9" s="609"/>
      <c r="DY9" s="609"/>
      <c r="DZ9" s="609"/>
      <c r="EA9" s="609"/>
      <c r="EB9" s="609"/>
      <c r="EC9" s="645"/>
    </row>
    <row r="10" spans="2:143" ht="11.25" customHeight="1" x14ac:dyDescent="0.2">
      <c r="B10" s="605" t="s">
        <v>230</v>
      </c>
      <c r="C10" s="606"/>
      <c r="D10" s="606"/>
      <c r="E10" s="606"/>
      <c r="F10" s="606"/>
      <c r="G10" s="606"/>
      <c r="H10" s="606"/>
      <c r="I10" s="606"/>
      <c r="J10" s="606"/>
      <c r="K10" s="606"/>
      <c r="L10" s="606"/>
      <c r="M10" s="606"/>
      <c r="N10" s="606"/>
      <c r="O10" s="606"/>
      <c r="P10" s="606"/>
      <c r="Q10" s="607"/>
      <c r="R10" s="608" t="s">
        <v>119</v>
      </c>
      <c r="S10" s="609"/>
      <c r="T10" s="609"/>
      <c r="U10" s="609"/>
      <c r="V10" s="609"/>
      <c r="W10" s="609"/>
      <c r="X10" s="609"/>
      <c r="Y10" s="610"/>
      <c r="Z10" s="646" t="s">
        <v>119</v>
      </c>
      <c r="AA10" s="646"/>
      <c r="AB10" s="646"/>
      <c r="AC10" s="646"/>
      <c r="AD10" s="647" t="s">
        <v>119</v>
      </c>
      <c r="AE10" s="647"/>
      <c r="AF10" s="647"/>
      <c r="AG10" s="647"/>
      <c r="AH10" s="647"/>
      <c r="AI10" s="647"/>
      <c r="AJ10" s="647"/>
      <c r="AK10" s="647"/>
      <c r="AL10" s="611" t="s">
        <v>119</v>
      </c>
      <c r="AM10" s="612"/>
      <c r="AN10" s="612"/>
      <c r="AO10" s="648"/>
      <c r="AP10" s="605" t="s">
        <v>231</v>
      </c>
      <c r="AQ10" s="606"/>
      <c r="AR10" s="606"/>
      <c r="AS10" s="606"/>
      <c r="AT10" s="606"/>
      <c r="AU10" s="606"/>
      <c r="AV10" s="606"/>
      <c r="AW10" s="606"/>
      <c r="AX10" s="606"/>
      <c r="AY10" s="606"/>
      <c r="AZ10" s="606"/>
      <c r="BA10" s="606"/>
      <c r="BB10" s="606"/>
      <c r="BC10" s="606"/>
      <c r="BD10" s="606"/>
      <c r="BE10" s="606"/>
      <c r="BF10" s="607"/>
      <c r="BG10" s="608">
        <v>130560</v>
      </c>
      <c r="BH10" s="609"/>
      <c r="BI10" s="609"/>
      <c r="BJ10" s="609"/>
      <c r="BK10" s="609"/>
      <c r="BL10" s="609"/>
      <c r="BM10" s="609"/>
      <c r="BN10" s="610"/>
      <c r="BO10" s="646">
        <v>1.5</v>
      </c>
      <c r="BP10" s="646"/>
      <c r="BQ10" s="646"/>
      <c r="BR10" s="646"/>
      <c r="BS10" s="647" t="s">
        <v>119</v>
      </c>
      <c r="BT10" s="647"/>
      <c r="BU10" s="647"/>
      <c r="BV10" s="647"/>
      <c r="BW10" s="647"/>
      <c r="BX10" s="647"/>
      <c r="BY10" s="647"/>
      <c r="BZ10" s="647"/>
      <c r="CA10" s="647"/>
      <c r="CB10" s="687"/>
      <c r="CD10" s="605" t="s">
        <v>232</v>
      </c>
      <c r="CE10" s="606"/>
      <c r="CF10" s="606"/>
      <c r="CG10" s="606"/>
      <c r="CH10" s="606"/>
      <c r="CI10" s="606"/>
      <c r="CJ10" s="606"/>
      <c r="CK10" s="606"/>
      <c r="CL10" s="606"/>
      <c r="CM10" s="606"/>
      <c r="CN10" s="606"/>
      <c r="CO10" s="606"/>
      <c r="CP10" s="606"/>
      <c r="CQ10" s="607"/>
      <c r="CR10" s="608">
        <v>32250</v>
      </c>
      <c r="CS10" s="609"/>
      <c r="CT10" s="609"/>
      <c r="CU10" s="609"/>
      <c r="CV10" s="609"/>
      <c r="CW10" s="609"/>
      <c r="CX10" s="609"/>
      <c r="CY10" s="610"/>
      <c r="CZ10" s="646">
        <v>0.2</v>
      </c>
      <c r="DA10" s="646"/>
      <c r="DB10" s="646"/>
      <c r="DC10" s="646"/>
      <c r="DD10" s="614" t="s">
        <v>119</v>
      </c>
      <c r="DE10" s="609"/>
      <c r="DF10" s="609"/>
      <c r="DG10" s="609"/>
      <c r="DH10" s="609"/>
      <c r="DI10" s="609"/>
      <c r="DJ10" s="609"/>
      <c r="DK10" s="609"/>
      <c r="DL10" s="609"/>
      <c r="DM10" s="609"/>
      <c r="DN10" s="609"/>
      <c r="DO10" s="609"/>
      <c r="DP10" s="610"/>
      <c r="DQ10" s="614">
        <v>32250</v>
      </c>
      <c r="DR10" s="609"/>
      <c r="DS10" s="609"/>
      <c r="DT10" s="609"/>
      <c r="DU10" s="609"/>
      <c r="DV10" s="609"/>
      <c r="DW10" s="609"/>
      <c r="DX10" s="609"/>
      <c r="DY10" s="609"/>
      <c r="DZ10" s="609"/>
      <c r="EA10" s="609"/>
      <c r="EB10" s="609"/>
      <c r="EC10" s="645"/>
    </row>
    <row r="11" spans="2:143" ht="11.25" customHeight="1" x14ac:dyDescent="0.2">
      <c r="B11" s="605" t="s">
        <v>233</v>
      </c>
      <c r="C11" s="606"/>
      <c r="D11" s="606"/>
      <c r="E11" s="606"/>
      <c r="F11" s="606"/>
      <c r="G11" s="606"/>
      <c r="H11" s="606"/>
      <c r="I11" s="606"/>
      <c r="J11" s="606"/>
      <c r="K11" s="606"/>
      <c r="L11" s="606"/>
      <c r="M11" s="606"/>
      <c r="N11" s="606"/>
      <c r="O11" s="606"/>
      <c r="P11" s="606"/>
      <c r="Q11" s="607"/>
      <c r="R11" s="608">
        <v>1050816</v>
      </c>
      <c r="S11" s="609"/>
      <c r="T11" s="609"/>
      <c r="U11" s="609"/>
      <c r="V11" s="609"/>
      <c r="W11" s="609"/>
      <c r="X11" s="609"/>
      <c r="Y11" s="610"/>
      <c r="Z11" s="611">
        <v>5</v>
      </c>
      <c r="AA11" s="612"/>
      <c r="AB11" s="612"/>
      <c r="AC11" s="613"/>
      <c r="AD11" s="614">
        <v>1050816</v>
      </c>
      <c r="AE11" s="609"/>
      <c r="AF11" s="609"/>
      <c r="AG11" s="609"/>
      <c r="AH11" s="609"/>
      <c r="AI11" s="609"/>
      <c r="AJ11" s="609"/>
      <c r="AK11" s="610"/>
      <c r="AL11" s="611">
        <v>8.6999999999999993</v>
      </c>
      <c r="AM11" s="612"/>
      <c r="AN11" s="612"/>
      <c r="AO11" s="648"/>
      <c r="AP11" s="605" t="s">
        <v>234</v>
      </c>
      <c r="AQ11" s="606"/>
      <c r="AR11" s="606"/>
      <c r="AS11" s="606"/>
      <c r="AT11" s="606"/>
      <c r="AU11" s="606"/>
      <c r="AV11" s="606"/>
      <c r="AW11" s="606"/>
      <c r="AX11" s="606"/>
      <c r="AY11" s="606"/>
      <c r="AZ11" s="606"/>
      <c r="BA11" s="606"/>
      <c r="BB11" s="606"/>
      <c r="BC11" s="606"/>
      <c r="BD11" s="606"/>
      <c r="BE11" s="606"/>
      <c r="BF11" s="607"/>
      <c r="BG11" s="608">
        <v>303756</v>
      </c>
      <c r="BH11" s="609"/>
      <c r="BI11" s="609"/>
      <c r="BJ11" s="609"/>
      <c r="BK11" s="609"/>
      <c r="BL11" s="609"/>
      <c r="BM11" s="609"/>
      <c r="BN11" s="610"/>
      <c r="BO11" s="646">
        <v>3.4</v>
      </c>
      <c r="BP11" s="646"/>
      <c r="BQ11" s="646"/>
      <c r="BR11" s="646"/>
      <c r="BS11" s="647">
        <v>68083</v>
      </c>
      <c r="BT11" s="647"/>
      <c r="BU11" s="647"/>
      <c r="BV11" s="647"/>
      <c r="BW11" s="647"/>
      <c r="BX11" s="647"/>
      <c r="BY11" s="647"/>
      <c r="BZ11" s="647"/>
      <c r="CA11" s="647"/>
      <c r="CB11" s="687"/>
      <c r="CD11" s="605" t="s">
        <v>235</v>
      </c>
      <c r="CE11" s="606"/>
      <c r="CF11" s="606"/>
      <c r="CG11" s="606"/>
      <c r="CH11" s="606"/>
      <c r="CI11" s="606"/>
      <c r="CJ11" s="606"/>
      <c r="CK11" s="606"/>
      <c r="CL11" s="606"/>
      <c r="CM11" s="606"/>
      <c r="CN11" s="606"/>
      <c r="CO11" s="606"/>
      <c r="CP11" s="606"/>
      <c r="CQ11" s="607"/>
      <c r="CR11" s="608">
        <v>561467</v>
      </c>
      <c r="CS11" s="609"/>
      <c r="CT11" s="609"/>
      <c r="CU11" s="609"/>
      <c r="CV11" s="609"/>
      <c r="CW11" s="609"/>
      <c r="CX11" s="609"/>
      <c r="CY11" s="610"/>
      <c r="CZ11" s="646">
        <v>2.8</v>
      </c>
      <c r="DA11" s="646"/>
      <c r="DB11" s="646"/>
      <c r="DC11" s="646"/>
      <c r="DD11" s="614">
        <v>156451</v>
      </c>
      <c r="DE11" s="609"/>
      <c r="DF11" s="609"/>
      <c r="DG11" s="609"/>
      <c r="DH11" s="609"/>
      <c r="DI11" s="609"/>
      <c r="DJ11" s="609"/>
      <c r="DK11" s="609"/>
      <c r="DL11" s="609"/>
      <c r="DM11" s="609"/>
      <c r="DN11" s="609"/>
      <c r="DO11" s="609"/>
      <c r="DP11" s="610"/>
      <c r="DQ11" s="614">
        <v>345612</v>
      </c>
      <c r="DR11" s="609"/>
      <c r="DS11" s="609"/>
      <c r="DT11" s="609"/>
      <c r="DU11" s="609"/>
      <c r="DV11" s="609"/>
      <c r="DW11" s="609"/>
      <c r="DX11" s="609"/>
      <c r="DY11" s="609"/>
      <c r="DZ11" s="609"/>
      <c r="EA11" s="609"/>
      <c r="EB11" s="609"/>
      <c r="EC11" s="645"/>
    </row>
    <row r="12" spans="2:143" ht="11.25" customHeight="1" x14ac:dyDescent="0.2">
      <c r="B12" s="605" t="s">
        <v>236</v>
      </c>
      <c r="C12" s="606"/>
      <c r="D12" s="606"/>
      <c r="E12" s="606"/>
      <c r="F12" s="606"/>
      <c r="G12" s="606"/>
      <c r="H12" s="606"/>
      <c r="I12" s="606"/>
      <c r="J12" s="606"/>
      <c r="K12" s="606"/>
      <c r="L12" s="606"/>
      <c r="M12" s="606"/>
      <c r="N12" s="606"/>
      <c r="O12" s="606"/>
      <c r="P12" s="606"/>
      <c r="Q12" s="607"/>
      <c r="R12" s="608">
        <v>67011</v>
      </c>
      <c r="S12" s="609"/>
      <c r="T12" s="609"/>
      <c r="U12" s="609"/>
      <c r="V12" s="609"/>
      <c r="W12" s="609"/>
      <c r="X12" s="609"/>
      <c r="Y12" s="610"/>
      <c r="Z12" s="646">
        <v>0.3</v>
      </c>
      <c r="AA12" s="646"/>
      <c r="AB12" s="646"/>
      <c r="AC12" s="646"/>
      <c r="AD12" s="647">
        <v>67011</v>
      </c>
      <c r="AE12" s="647"/>
      <c r="AF12" s="647"/>
      <c r="AG12" s="647"/>
      <c r="AH12" s="647"/>
      <c r="AI12" s="647"/>
      <c r="AJ12" s="647"/>
      <c r="AK12" s="647"/>
      <c r="AL12" s="611">
        <v>0.6</v>
      </c>
      <c r="AM12" s="612"/>
      <c r="AN12" s="612"/>
      <c r="AO12" s="648"/>
      <c r="AP12" s="605" t="s">
        <v>237</v>
      </c>
      <c r="AQ12" s="606"/>
      <c r="AR12" s="606"/>
      <c r="AS12" s="606"/>
      <c r="AT12" s="606"/>
      <c r="AU12" s="606"/>
      <c r="AV12" s="606"/>
      <c r="AW12" s="606"/>
      <c r="AX12" s="606"/>
      <c r="AY12" s="606"/>
      <c r="AZ12" s="606"/>
      <c r="BA12" s="606"/>
      <c r="BB12" s="606"/>
      <c r="BC12" s="606"/>
      <c r="BD12" s="606"/>
      <c r="BE12" s="606"/>
      <c r="BF12" s="607"/>
      <c r="BG12" s="608">
        <v>5782299</v>
      </c>
      <c r="BH12" s="609"/>
      <c r="BI12" s="609"/>
      <c r="BJ12" s="609"/>
      <c r="BK12" s="609"/>
      <c r="BL12" s="609"/>
      <c r="BM12" s="609"/>
      <c r="BN12" s="610"/>
      <c r="BO12" s="646">
        <v>65.099999999999994</v>
      </c>
      <c r="BP12" s="646"/>
      <c r="BQ12" s="646"/>
      <c r="BR12" s="646"/>
      <c r="BS12" s="647" t="s">
        <v>119</v>
      </c>
      <c r="BT12" s="647"/>
      <c r="BU12" s="647"/>
      <c r="BV12" s="647"/>
      <c r="BW12" s="647"/>
      <c r="BX12" s="647"/>
      <c r="BY12" s="647"/>
      <c r="BZ12" s="647"/>
      <c r="CA12" s="647"/>
      <c r="CB12" s="687"/>
      <c r="CD12" s="605" t="s">
        <v>238</v>
      </c>
      <c r="CE12" s="606"/>
      <c r="CF12" s="606"/>
      <c r="CG12" s="606"/>
      <c r="CH12" s="606"/>
      <c r="CI12" s="606"/>
      <c r="CJ12" s="606"/>
      <c r="CK12" s="606"/>
      <c r="CL12" s="606"/>
      <c r="CM12" s="606"/>
      <c r="CN12" s="606"/>
      <c r="CO12" s="606"/>
      <c r="CP12" s="606"/>
      <c r="CQ12" s="607"/>
      <c r="CR12" s="608">
        <v>221461</v>
      </c>
      <c r="CS12" s="609"/>
      <c r="CT12" s="609"/>
      <c r="CU12" s="609"/>
      <c r="CV12" s="609"/>
      <c r="CW12" s="609"/>
      <c r="CX12" s="609"/>
      <c r="CY12" s="610"/>
      <c r="CZ12" s="646">
        <v>1.1000000000000001</v>
      </c>
      <c r="DA12" s="646"/>
      <c r="DB12" s="646"/>
      <c r="DC12" s="646"/>
      <c r="DD12" s="614">
        <v>218</v>
      </c>
      <c r="DE12" s="609"/>
      <c r="DF12" s="609"/>
      <c r="DG12" s="609"/>
      <c r="DH12" s="609"/>
      <c r="DI12" s="609"/>
      <c r="DJ12" s="609"/>
      <c r="DK12" s="609"/>
      <c r="DL12" s="609"/>
      <c r="DM12" s="609"/>
      <c r="DN12" s="609"/>
      <c r="DO12" s="609"/>
      <c r="DP12" s="610"/>
      <c r="DQ12" s="614">
        <v>148892</v>
      </c>
      <c r="DR12" s="609"/>
      <c r="DS12" s="609"/>
      <c r="DT12" s="609"/>
      <c r="DU12" s="609"/>
      <c r="DV12" s="609"/>
      <c r="DW12" s="609"/>
      <c r="DX12" s="609"/>
      <c r="DY12" s="609"/>
      <c r="DZ12" s="609"/>
      <c r="EA12" s="609"/>
      <c r="EB12" s="609"/>
      <c r="EC12" s="645"/>
    </row>
    <row r="13" spans="2:143" ht="11.25" customHeight="1" x14ac:dyDescent="0.2">
      <c r="B13" s="605" t="s">
        <v>239</v>
      </c>
      <c r="C13" s="606"/>
      <c r="D13" s="606"/>
      <c r="E13" s="606"/>
      <c r="F13" s="606"/>
      <c r="G13" s="606"/>
      <c r="H13" s="606"/>
      <c r="I13" s="606"/>
      <c r="J13" s="606"/>
      <c r="K13" s="606"/>
      <c r="L13" s="606"/>
      <c r="M13" s="606"/>
      <c r="N13" s="606"/>
      <c r="O13" s="606"/>
      <c r="P13" s="606"/>
      <c r="Q13" s="607"/>
      <c r="R13" s="608" t="s">
        <v>119</v>
      </c>
      <c r="S13" s="609"/>
      <c r="T13" s="609"/>
      <c r="U13" s="609"/>
      <c r="V13" s="609"/>
      <c r="W13" s="609"/>
      <c r="X13" s="609"/>
      <c r="Y13" s="610"/>
      <c r="Z13" s="646" t="s">
        <v>119</v>
      </c>
      <c r="AA13" s="646"/>
      <c r="AB13" s="646"/>
      <c r="AC13" s="646"/>
      <c r="AD13" s="647" t="s">
        <v>119</v>
      </c>
      <c r="AE13" s="647"/>
      <c r="AF13" s="647"/>
      <c r="AG13" s="647"/>
      <c r="AH13" s="647"/>
      <c r="AI13" s="647"/>
      <c r="AJ13" s="647"/>
      <c r="AK13" s="647"/>
      <c r="AL13" s="611" t="s">
        <v>119</v>
      </c>
      <c r="AM13" s="612"/>
      <c r="AN13" s="612"/>
      <c r="AO13" s="648"/>
      <c r="AP13" s="605" t="s">
        <v>240</v>
      </c>
      <c r="AQ13" s="606"/>
      <c r="AR13" s="606"/>
      <c r="AS13" s="606"/>
      <c r="AT13" s="606"/>
      <c r="AU13" s="606"/>
      <c r="AV13" s="606"/>
      <c r="AW13" s="606"/>
      <c r="AX13" s="606"/>
      <c r="AY13" s="606"/>
      <c r="AZ13" s="606"/>
      <c r="BA13" s="606"/>
      <c r="BB13" s="606"/>
      <c r="BC13" s="606"/>
      <c r="BD13" s="606"/>
      <c r="BE13" s="606"/>
      <c r="BF13" s="607"/>
      <c r="BG13" s="608">
        <v>5743052</v>
      </c>
      <c r="BH13" s="609"/>
      <c r="BI13" s="609"/>
      <c r="BJ13" s="609"/>
      <c r="BK13" s="609"/>
      <c r="BL13" s="609"/>
      <c r="BM13" s="609"/>
      <c r="BN13" s="610"/>
      <c r="BO13" s="646">
        <v>64.7</v>
      </c>
      <c r="BP13" s="646"/>
      <c r="BQ13" s="646"/>
      <c r="BR13" s="646"/>
      <c r="BS13" s="647" t="s">
        <v>119</v>
      </c>
      <c r="BT13" s="647"/>
      <c r="BU13" s="647"/>
      <c r="BV13" s="647"/>
      <c r="BW13" s="647"/>
      <c r="BX13" s="647"/>
      <c r="BY13" s="647"/>
      <c r="BZ13" s="647"/>
      <c r="CA13" s="647"/>
      <c r="CB13" s="687"/>
      <c r="CD13" s="605" t="s">
        <v>241</v>
      </c>
      <c r="CE13" s="606"/>
      <c r="CF13" s="606"/>
      <c r="CG13" s="606"/>
      <c r="CH13" s="606"/>
      <c r="CI13" s="606"/>
      <c r="CJ13" s="606"/>
      <c r="CK13" s="606"/>
      <c r="CL13" s="606"/>
      <c r="CM13" s="606"/>
      <c r="CN13" s="606"/>
      <c r="CO13" s="606"/>
      <c r="CP13" s="606"/>
      <c r="CQ13" s="607"/>
      <c r="CR13" s="608">
        <v>1169548</v>
      </c>
      <c r="CS13" s="609"/>
      <c r="CT13" s="609"/>
      <c r="CU13" s="609"/>
      <c r="CV13" s="609"/>
      <c r="CW13" s="609"/>
      <c r="CX13" s="609"/>
      <c r="CY13" s="610"/>
      <c r="CZ13" s="646">
        <v>5.8</v>
      </c>
      <c r="DA13" s="646"/>
      <c r="DB13" s="646"/>
      <c r="DC13" s="646"/>
      <c r="DD13" s="614">
        <v>488506</v>
      </c>
      <c r="DE13" s="609"/>
      <c r="DF13" s="609"/>
      <c r="DG13" s="609"/>
      <c r="DH13" s="609"/>
      <c r="DI13" s="609"/>
      <c r="DJ13" s="609"/>
      <c r="DK13" s="609"/>
      <c r="DL13" s="609"/>
      <c r="DM13" s="609"/>
      <c r="DN13" s="609"/>
      <c r="DO13" s="609"/>
      <c r="DP13" s="610"/>
      <c r="DQ13" s="614">
        <v>676326</v>
      </c>
      <c r="DR13" s="609"/>
      <c r="DS13" s="609"/>
      <c r="DT13" s="609"/>
      <c r="DU13" s="609"/>
      <c r="DV13" s="609"/>
      <c r="DW13" s="609"/>
      <c r="DX13" s="609"/>
      <c r="DY13" s="609"/>
      <c r="DZ13" s="609"/>
      <c r="EA13" s="609"/>
      <c r="EB13" s="609"/>
      <c r="EC13" s="645"/>
    </row>
    <row r="14" spans="2:143" ht="11.25" customHeight="1" x14ac:dyDescent="0.2">
      <c r="B14" s="605" t="s">
        <v>242</v>
      </c>
      <c r="C14" s="606"/>
      <c r="D14" s="606"/>
      <c r="E14" s="606"/>
      <c r="F14" s="606"/>
      <c r="G14" s="606"/>
      <c r="H14" s="606"/>
      <c r="I14" s="606"/>
      <c r="J14" s="606"/>
      <c r="K14" s="606"/>
      <c r="L14" s="606"/>
      <c r="M14" s="606"/>
      <c r="N14" s="606"/>
      <c r="O14" s="606"/>
      <c r="P14" s="606"/>
      <c r="Q14" s="607"/>
      <c r="R14" s="608">
        <v>1821</v>
      </c>
      <c r="S14" s="609"/>
      <c r="T14" s="609"/>
      <c r="U14" s="609"/>
      <c r="V14" s="609"/>
      <c r="W14" s="609"/>
      <c r="X14" s="609"/>
      <c r="Y14" s="610"/>
      <c r="Z14" s="646">
        <v>0</v>
      </c>
      <c r="AA14" s="646"/>
      <c r="AB14" s="646"/>
      <c r="AC14" s="646"/>
      <c r="AD14" s="647">
        <v>1821</v>
      </c>
      <c r="AE14" s="647"/>
      <c r="AF14" s="647"/>
      <c r="AG14" s="647"/>
      <c r="AH14" s="647"/>
      <c r="AI14" s="647"/>
      <c r="AJ14" s="647"/>
      <c r="AK14" s="647"/>
      <c r="AL14" s="611">
        <v>0</v>
      </c>
      <c r="AM14" s="612"/>
      <c r="AN14" s="612"/>
      <c r="AO14" s="648"/>
      <c r="AP14" s="605" t="s">
        <v>243</v>
      </c>
      <c r="AQ14" s="606"/>
      <c r="AR14" s="606"/>
      <c r="AS14" s="606"/>
      <c r="AT14" s="606"/>
      <c r="AU14" s="606"/>
      <c r="AV14" s="606"/>
      <c r="AW14" s="606"/>
      <c r="AX14" s="606"/>
      <c r="AY14" s="606"/>
      <c r="AZ14" s="606"/>
      <c r="BA14" s="606"/>
      <c r="BB14" s="606"/>
      <c r="BC14" s="606"/>
      <c r="BD14" s="606"/>
      <c r="BE14" s="606"/>
      <c r="BF14" s="607"/>
      <c r="BG14" s="608">
        <v>170177</v>
      </c>
      <c r="BH14" s="609"/>
      <c r="BI14" s="609"/>
      <c r="BJ14" s="609"/>
      <c r="BK14" s="609"/>
      <c r="BL14" s="609"/>
      <c r="BM14" s="609"/>
      <c r="BN14" s="610"/>
      <c r="BO14" s="646">
        <v>1.9</v>
      </c>
      <c r="BP14" s="646"/>
      <c r="BQ14" s="646"/>
      <c r="BR14" s="646"/>
      <c r="BS14" s="647" t="s">
        <v>119</v>
      </c>
      <c r="BT14" s="647"/>
      <c r="BU14" s="647"/>
      <c r="BV14" s="647"/>
      <c r="BW14" s="647"/>
      <c r="BX14" s="647"/>
      <c r="BY14" s="647"/>
      <c r="BZ14" s="647"/>
      <c r="CA14" s="647"/>
      <c r="CB14" s="687"/>
      <c r="CD14" s="605" t="s">
        <v>244</v>
      </c>
      <c r="CE14" s="606"/>
      <c r="CF14" s="606"/>
      <c r="CG14" s="606"/>
      <c r="CH14" s="606"/>
      <c r="CI14" s="606"/>
      <c r="CJ14" s="606"/>
      <c r="CK14" s="606"/>
      <c r="CL14" s="606"/>
      <c r="CM14" s="606"/>
      <c r="CN14" s="606"/>
      <c r="CO14" s="606"/>
      <c r="CP14" s="606"/>
      <c r="CQ14" s="607"/>
      <c r="CR14" s="608">
        <v>934679</v>
      </c>
      <c r="CS14" s="609"/>
      <c r="CT14" s="609"/>
      <c r="CU14" s="609"/>
      <c r="CV14" s="609"/>
      <c r="CW14" s="609"/>
      <c r="CX14" s="609"/>
      <c r="CY14" s="610"/>
      <c r="CZ14" s="646">
        <v>4.5999999999999996</v>
      </c>
      <c r="DA14" s="646"/>
      <c r="DB14" s="646"/>
      <c r="DC14" s="646"/>
      <c r="DD14" s="614">
        <v>58126</v>
      </c>
      <c r="DE14" s="609"/>
      <c r="DF14" s="609"/>
      <c r="DG14" s="609"/>
      <c r="DH14" s="609"/>
      <c r="DI14" s="609"/>
      <c r="DJ14" s="609"/>
      <c r="DK14" s="609"/>
      <c r="DL14" s="609"/>
      <c r="DM14" s="609"/>
      <c r="DN14" s="609"/>
      <c r="DO14" s="609"/>
      <c r="DP14" s="610"/>
      <c r="DQ14" s="614">
        <v>847599</v>
      </c>
      <c r="DR14" s="609"/>
      <c r="DS14" s="609"/>
      <c r="DT14" s="609"/>
      <c r="DU14" s="609"/>
      <c r="DV14" s="609"/>
      <c r="DW14" s="609"/>
      <c r="DX14" s="609"/>
      <c r="DY14" s="609"/>
      <c r="DZ14" s="609"/>
      <c r="EA14" s="609"/>
      <c r="EB14" s="609"/>
      <c r="EC14" s="645"/>
    </row>
    <row r="15" spans="2:143" ht="11.25" customHeight="1" x14ac:dyDescent="0.2">
      <c r="B15" s="605" t="s">
        <v>245</v>
      </c>
      <c r="C15" s="606"/>
      <c r="D15" s="606"/>
      <c r="E15" s="606"/>
      <c r="F15" s="606"/>
      <c r="G15" s="606"/>
      <c r="H15" s="606"/>
      <c r="I15" s="606"/>
      <c r="J15" s="606"/>
      <c r="K15" s="606"/>
      <c r="L15" s="606"/>
      <c r="M15" s="606"/>
      <c r="N15" s="606"/>
      <c r="O15" s="606"/>
      <c r="P15" s="606"/>
      <c r="Q15" s="607"/>
      <c r="R15" s="608" t="s">
        <v>119</v>
      </c>
      <c r="S15" s="609"/>
      <c r="T15" s="609"/>
      <c r="U15" s="609"/>
      <c r="V15" s="609"/>
      <c r="W15" s="609"/>
      <c r="X15" s="609"/>
      <c r="Y15" s="610"/>
      <c r="Z15" s="646" t="s">
        <v>119</v>
      </c>
      <c r="AA15" s="646"/>
      <c r="AB15" s="646"/>
      <c r="AC15" s="646"/>
      <c r="AD15" s="647" t="s">
        <v>119</v>
      </c>
      <c r="AE15" s="647"/>
      <c r="AF15" s="647"/>
      <c r="AG15" s="647"/>
      <c r="AH15" s="647"/>
      <c r="AI15" s="647"/>
      <c r="AJ15" s="647"/>
      <c r="AK15" s="647"/>
      <c r="AL15" s="611" t="s">
        <v>119</v>
      </c>
      <c r="AM15" s="612"/>
      <c r="AN15" s="612"/>
      <c r="AO15" s="648"/>
      <c r="AP15" s="605" t="s">
        <v>246</v>
      </c>
      <c r="AQ15" s="606"/>
      <c r="AR15" s="606"/>
      <c r="AS15" s="606"/>
      <c r="AT15" s="606"/>
      <c r="AU15" s="606"/>
      <c r="AV15" s="606"/>
      <c r="AW15" s="606"/>
      <c r="AX15" s="606"/>
      <c r="AY15" s="606"/>
      <c r="AZ15" s="606"/>
      <c r="BA15" s="606"/>
      <c r="BB15" s="606"/>
      <c r="BC15" s="606"/>
      <c r="BD15" s="606"/>
      <c r="BE15" s="606"/>
      <c r="BF15" s="607"/>
      <c r="BG15" s="608">
        <v>346425</v>
      </c>
      <c r="BH15" s="609"/>
      <c r="BI15" s="609"/>
      <c r="BJ15" s="609"/>
      <c r="BK15" s="609"/>
      <c r="BL15" s="609"/>
      <c r="BM15" s="609"/>
      <c r="BN15" s="610"/>
      <c r="BO15" s="646">
        <v>3.9</v>
      </c>
      <c r="BP15" s="646"/>
      <c r="BQ15" s="646"/>
      <c r="BR15" s="646"/>
      <c r="BS15" s="647" t="s">
        <v>119</v>
      </c>
      <c r="BT15" s="647"/>
      <c r="BU15" s="647"/>
      <c r="BV15" s="647"/>
      <c r="BW15" s="647"/>
      <c r="BX15" s="647"/>
      <c r="BY15" s="647"/>
      <c r="BZ15" s="647"/>
      <c r="CA15" s="647"/>
      <c r="CB15" s="687"/>
      <c r="CD15" s="605" t="s">
        <v>247</v>
      </c>
      <c r="CE15" s="606"/>
      <c r="CF15" s="606"/>
      <c r="CG15" s="606"/>
      <c r="CH15" s="606"/>
      <c r="CI15" s="606"/>
      <c r="CJ15" s="606"/>
      <c r="CK15" s="606"/>
      <c r="CL15" s="606"/>
      <c r="CM15" s="606"/>
      <c r="CN15" s="606"/>
      <c r="CO15" s="606"/>
      <c r="CP15" s="606"/>
      <c r="CQ15" s="607"/>
      <c r="CR15" s="608">
        <v>2120638</v>
      </c>
      <c r="CS15" s="609"/>
      <c r="CT15" s="609"/>
      <c r="CU15" s="609"/>
      <c r="CV15" s="609"/>
      <c r="CW15" s="609"/>
      <c r="CX15" s="609"/>
      <c r="CY15" s="610"/>
      <c r="CZ15" s="646">
        <v>10.5</v>
      </c>
      <c r="DA15" s="646"/>
      <c r="DB15" s="646"/>
      <c r="DC15" s="646"/>
      <c r="DD15" s="614">
        <v>536171</v>
      </c>
      <c r="DE15" s="609"/>
      <c r="DF15" s="609"/>
      <c r="DG15" s="609"/>
      <c r="DH15" s="609"/>
      <c r="DI15" s="609"/>
      <c r="DJ15" s="609"/>
      <c r="DK15" s="609"/>
      <c r="DL15" s="609"/>
      <c r="DM15" s="609"/>
      <c r="DN15" s="609"/>
      <c r="DO15" s="609"/>
      <c r="DP15" s="610"/>
      <c r="DQ15" s="614">
        <v>1365718</v>
      </c>
      <c r="DR15" s="609"/>
      <c r="DS15" s="609"/>
      <c r="DT15" s="609"/>
      <c r="DU15" s="609"/>
      <c r="DV15" s="609"/>
      <c r="DW15" s="609"/>
      <c r="DX15" s="609"/>
      <c r="DY15" s="609"/>
      <c r="DZ15" s="609"/>
      <c r="EA15" s="609"/>
      <c r="EB15" s="609"/>
      <c r="EC15" s="645"/>
    </row>
    <row r="16" spans="2:143" ht="11.25" customHeight="1" x14ac:dyDescent="0.2">
      <c r="B16" s="605" t="s">
        <v>248</v>
      </c>
      <c r="C16" s="606"/>
      <c r="D16" s="606"/>
      <c r="E16" s="606"/>
      <c r="F16" s="606"/>
      <c r="G16" s="606"/>
      <c r="H16" s="606"/>
      <c r="I16" s="606"/>
      <c r="J16" s="606"/>
      <c r="K16" s="606"/>
      <c r="L16" s="606"/>
      <c r="M16" s="606"/>
      <c r="N16" s="606"/>
      <c r="O16" s="606"/>
      <c r="P16" s="606"/>
      <c r="Q16" s="607"/>
      <c r="R16" s="608">
        <v>25920</v>
      </c>
      <c r="S16" s="609"/>
      <c r="T16" s="609"/>
      <c r="U16" s="609"/>
      <c r="V16" s="609"/>
      <c r="W16" s="609"/>
      <c r="X16" s="609"/>
      <c r="Y16" s="610"/>
      <c r="Z16" s="646">
        <v>0.1</v>
      </c>
      <c r="AA16" s="646"/>
      <c r="AB16" s="646"/>
      <c r="AC16" s="646"/>
      <c r="AD16" s="647">
        <v>25920</v>
      </c>
      <c r="AE16" s="647"/>
      <c r="AF16" s="647"/>
      <c r="AG16" s="647"/>
      <c r="AH16" s="647"/>
      <c r="AI16" s="647"/>
      <c r="AJ16" s="647"/>
      <c r="AK16" s="647"/>
      <c r="AL16" s="611">
        <v>0.2</v>
      </c>
      <c r="AM16" s="612"/>
      <c r="AN16" s="612"/>
      <c r="AO16" s="648"/>
      <c r="AP16" s="605" t="s">
        <v>249</v>
      </c>
      <c r="AQ16" s="606"/>
      <c r="AR16" s="606"/>
      <c r="AS16" s="606"/>
      <c r="AT16" s="606"/>
      <c r="AU16" s="606"/>
      <c r="AV16" s="606"/>
      <c r="AW16" s="606"/>
      <c r="AX16" s="606"/>
      <c r="AY16" s="606"/>
      <c r="AZ16" s="606"/>
      <c r="BA16" s="606"/>
      <c r="BB16" s="606"/>
      <c r="BC16" s="606"/>
      <c r="BD16" s="606"/>
      <c r="BE16" s="606"/>
      <c r="BF16" s="607"/>
      <c r="BG16" s="608" t="s">
        <v>119</v>
      </c>
      <c r="BH16" s="609"/>
      <c r="BI16" s="609"/>
      <c r="BJ16" s="609"/>
      <c r="BK16" s="609"/>
      <c r="BL16" s="609"/>
      <c r="BM16" s="609"/>
      <c r="BN16" s="610"/>
      <c r="BO16" s="646" t="s">
        <v>119</v>
      </c>
      <c r="BP16" s="646"/>
      <c r="BQ16" s="646"/>
      <c r="BR16" s="646"/>
      <c r="BS16" s="647" t="s">
        <v>119</v>
      </c>
      <c r="BT16" s="647"/>
      <c r="BU16" s="647"/>
      <c r="BV16" s="647"/>
      <c r="BW16" s="647"/>
      <c r="BX16" s="647"/>
      <c r="BY16" s="647"/>
      <c r="BZ16" s="647"/>
      <c r="CA16" s="647"/>
      <c r="CB16" s="687"/>
      <c r="CD16" s="605" t="s">
        <v>250</v>
      </c>
      <c r="CE16" s="606"/>
      <c r="CF16" s="606"/>
      <c r="CG16" s="606"/>
      <c r="CH16" s="606"/>
      <c r="CI16" s="606"/>
      <c r="CJ16" s="606"/>
      <c r="CK16" s="606"/>
      <c r="CL16" s="606"/>
      <c r="CM16" s="606"/>
      <c r="CN16" s="606"/>
      <c r="CO16" s="606"/>
      <c r="CP16" s="606"/>
      <c r="CQ16" s="607"/>
      <c r="CR16" s="608">
        <v>10644</v>
      </c>
      <c r="CS16" s="609"/>
      <c r="CT16" s="609"/>
      <c r="CU16" s="609"/>
      <c r="CV16" s="609"/>
      <c r="CW16" s="609"/>
      <c r="CX16" s="609"/>
      <c r="CY16" s="610"/>
      <c r="CZ16" s="646">
        <v>0.1</v>
      </c>
      <c r="DA16" s="646"/>
      <c r="DB16" s="646"/>
      <c r="DC16" s="646"/>
      <c r="DD16" s="614" t="s">
        <v>119</v>
      </c>
      <c r="DE16" s="609"/>
      <c r="DF16" s="609"/>
      <c r="DG16" s="609"/>
      <c r="DH16" s="609"/>
      <c r="DI16" s="609"/>
      <c r="DJ16" s="609"/>
      <c r="DK16" s="609"/>
      <c r="DL16" s="609"/>
      <c r="DM16" s="609"/>
      <c r="DN16" s="609"/>
      <c r="DO16" s="609"/>
      <c r="DP16" s="610"/>
      <c r="DQ16" s="614">
        <v>5288</v>
      </c>
      <c r="DR16" s="609"/>
      <c r="DS16" s="609"/>
      <c r="DT16" s="609"/>
      <c r="DU16" s="609"/>
      <c r="DV16" s="609"/>
      <c r="DW16" s="609"/>
      <c r="DX16" s="609"/>
      <c r="DY16" s="609"/>
      <c r="DZ16" s="609"/>
      <c r="EA16" s="609"/>
      <c r="EB16" s="609"/>
      <c r="EC16" s="645"/>
    </row>
    <row r="17" spans="2:133" ht="11.25" customHeight="1" x14ac:dyDescent="0.2">
      <c r="B17" s="605" t="s">
        <v>251</v>
      </c>
      <c r="C17" s="606"/>
      <c r="D17" s="606"/>
      <c r="E17" s="606"/>
      <c r="F17" s="606"/>
      <c r="G17" s="606"/>
      <c r="H17" s="606"/>
      <c r="I17" s="606"/>
      <c r="J17" s="606"/>
      <c r="K17" s="606"/>
      <c r="L17" s="606"/>
      <c r="M17" s="606"/>
      <c r="N17" s="606"/>
      <c r="O17" s="606"/>
      <c r="P17" s="606"/>
      <c r="Q17" s="607"/>
      <c r="R17" s="608">
        <v>92859</v>
      </c>
      <c r="S17" s="609"/>
      <c r="T17" s="609"/>
      <c r="U17" s="609"/>
      <c r="V17" s="609"/>
      <c r="W17" s="609"/>
      <c r="X17" s="609"/>
      <c r="Y17" s="610"/>
      <c r="Z17" s="646">
        <v>0.4</v>
      </c>
      <c r="AA17" s="646"/>
      <c r="AB17" s="646"/>
      <c r="AC17" s="646"/>
      <c r="AD17" s="647">
        <v>92859</v>
      </c>
      <c r="AE17" s="647"/>
      <c r="AF17" s="647"/>
      <c r="AG17" s="647"/>
      <c r="AH17" s="647"/>
      <c r="AI17" s="647"/>
      <c r="AJ17" s="647"/>
      <c r="AK17" s="647"/>
      <c r="AL17" s="611">
        <v>0.8</v>
      </c>
      <c r="AM17" s="612"/>
      <c r="AN17" s="612"/>
      <c r="AO17" s="648"/>
      <c r="AP17" s="605" t="s">
        <v>252</v>
      </c>
      <c r="AQ17" s="606"/>
      <c r="AR17" s="606"/>
      <c r="AS17" s="606"/>
      <c r="AT17" s="606"/>
      <c r="AU17" s="606"/>
      <c r="AV17" s="606"/>
      <c r="AW17" s="606"/>
      <c r="AX17" s="606"/>
      <c r="AY17" s="606"/>
      <c r="AZ17" s="606"/>
      <c r="BA17" s="606"/>
      <c r="BB17" s="606"/>
      <c r="BC17" s="606"/>
      <c r="BD17" s="606"/>
      <c r="BE17" s="606"/>
      <c r="BF17" s="607"/>
      <c r="BG17" s="608" t="s">
        <v>119</v>
      </c>
      <c r="BH17" s="609"/>
      <c r="BI17" s="609"/>
      <c r="BJ17" s="609"/>
      <c r="BK17" s="609"/>
      <c r="BL17" s="609"/>
      <c r="BM17" s="609"/>
      <c r="BN17" s="610"/>
      <c r="BO17" s="646" t="s">
        <v>119</v>
      </c>
      <c r="BP17" s="646"/>
      <c r="BQ17" s="646"/>
      <c r="BR17" s="646"/>
      <c r="BS17" s="647" t="s">
        <v>119</v>
      </c>
      <c r="BT17" s="647"/>
      <c r="BU17" s="647"/>
      <c r="BV17" s="647"/>
      <c r="BW17" s="647"/>
      <c r="BX17" s="647"/>
      <c r="BY17" s="647"/>
      <c r="BZ17" s="647"/>
      <c r="CA17" s="647"/>
      <c r="CB17" s="687"/>
      <c r="CD17" s="605" t="s">
        <v>253</v>
      </c>
      <c r="CE17" s="606"/>
      <c r="CF17" s="606"/>
      <c r="CG17" s="606"/>
      <c r="CH17" s="606"/>
      <c r="CI17" s="606"/>
      <c r="CJ17" s="606"/>
      <c r="CK17" s="606"/>
      <c r="CL17" s="606"/>
      <c r="CM17" s="606"/>
      <c r="CN17" s="606"/>
      <c r="CO17" s="606"/>
      <c r="CP17" s="606"/>
      <c r="CQ17" s="607"/>
      <c r="CR17" s="608">
        <v>1623833</v>
      </c>
      <c r="CS17" s="609"/>
      <c r="CT17" s="609"/>
      <c r="CU17" s="609"/>
      <c r="CV17" s="609"/>
      <c r="CW17" s="609"/>
      <c r="CX17" s="609"/>
      <c r="CY17" s="610"/>
      <c r="CZ17" s="646">
        <v>8.1</v>
      </c>
      <c r="DA17" s="646"/>
      <c r="DB17" s="646"/>
      <c r="DC17" s="646"/>
      <c r="DD17" s="614" t="s">
        <v>119</v>
      </c>
      <c r="DE17" s="609"/>
      <c r="DF17" s="609"/>
      <c r="DG17" s="609"/>
      <c r="DH17" s="609"/>
      <c r="DI17" s="609"/>
      <c r="DJ17" s="609"/>
      <c r="DK17" s="609"/>
      <c r="DL17" s="609"/>
      <c r="DM17" s="609"/>
      <c r="DN17" s="609"/>
      <c r="DO17" s="609"/>
      <c r="DP17" s="610"/>
      <c r="DQ17" s="614">
        <v>1623833</v>
      </c>
      <c r="DR17" s="609"/>
      <c r="DS17" s="609"/>
      <c r="DT17" s="609"/>
      <c r="DU17" s="609"/>
      <c r="DV17" s="609"/>
      <c r="DW17" s="609"/>
      <c r="DX17" s="609"/>
      <c r="DY17" s="609"/>
      <c r="DZ17" s="609"/>
      <c r="EA17" s="609"/>
      <c r="EB17" s="609"/>
      <c r="EC17" s="645"/>
    </row>
    <row r="18" spans="2:133" ht="11.25" customHeight="1" x14ac:dyDescent="0.2">
      <c r="B18" s="605" t="s">
        <v>254</v>
      </c>
      <c r="C18" s="606"/>
      <c r="D18" s="606"/>
      <c r="E18" s="606"/>
      <c r="F18" s="606"/>
      <c r="G18" s="606"/>
      <c r="H18" s="606"/>
      <c r="I18" s="606"/>
      <c r="J18" s="606"/>
      <c r="K18" s="606"/>
      <c r="L18" s="606"/>
      <c r="M18" s="606"/>
      <c r="N18" s="606"/>
      <c r="O18" s="606"/>
      <c r="P18" s="606"/>
      <c r="Q18" s="607"/>
      <c r="R18" s="608">
        <v>32341</v>
      </c>
      <c r="S18" s="609"/>
      <c r="T18" s="609"/>
      <c r="U18" s="609"/>
      <c r="V18" s="609"/>
      <c r="W18" s="609"/>
      <c r="X18" s="609"/>
      <c r="Y18" s="610"/>
      <c r="Z18" s="646">
        <v>0.2</v>
      </c>
      <c r="AA18" s="646"/>
      <c r="AB18" s="646"/>
      <c r="AC18" s="646"/>
      <c r="AD18" s="647">
        <v>32341</v>
      </c>
      <c r="AE18" s="647"/>
      <c r="AF18" s="647"/>
      <c r="AG18" s="647"/>
      <c r="AH18" s="647"/>
      <c r="AI18" s="647"/>
      <c r="AJ18" s="647"/>
      <c r="AK18" s="647"/>
      <c r="AL18" s="611">
        <v>0.3</v>
      </c>
      <c r="AM18" s="612"/>
      <c r="AN18" s="612"/>
      <c r="AO18" s="648"/>
      <c r="AP18" s="605" t="s">
        <v>255</v>
      </c>
      <c r="AQ18" s="606"/>
      <c r="AR18" s="606"/>
      <c r="AS18" s="606"/>
      <c r="AT18" s="606"/>
      <c r="AU18" s="606"/>
      <c r="AV18" s="606"/>
      <c r="AW18" s="606"/>
      <c r="AX18" s="606"/>
      <c r="AY18" s="606"/>
      <c r="AZ18" s="606"/>
      <c r="BA18" s="606"/>
      <c r="BB18" s="606"/>
      <c r="BC18" s="606"/>
      <c r="BD18" s="606"/>
      <c r="BE18" s="606"/>
      <c r="BF18" s="607"/>
      <c r="BG18" s="608" t="s">
        <v>119</v>
      </c>
      <c r="BH18" s="609"/>
      <c r="BI18" s="609"/>
      <c r="BJ18" s="609"/>
      <c r="BK18" s="609"/>
      <c r="BL18" s="609"/>
      <c r="BM18" s="609"/>
      <c r="BN18" s="610"/>
      <c r="BO18" s="646" t="s">
        <v>119</v>
      </c>
      <c r="BP18" s="646"/>
      <c r="BQ18" s="646"/>
      <c r="BR18" s="646"/>
      <c r="BS18" s="647" t="s">
        <v>119</v>
      </c>
      <c r="BT18" s="647"/>
      <c r="BU18" s="647"/>
      <c r="BV18" s="647"/>
      <c r="BW18" s="647"/>
      <c r="BX18" s="647"/>
      <c r="BY18" s="647"/>
      <c r="BZ18" s="647"/>
      <c r="CA18" s="647"/>
      <c r="CB18" s="687"/>
      <c r="CD18" s="605" t="s">
        <v>256</v>
      </c>
      <c r="CE18" s="606"/>
      <c r="CF18" s="606"/>
      <c r="CG18" s="606"/>
      <c r="CH18" s="606"/>
      <c r="CI18" s="606"/>
      <c r="CJ18" s="606"/>
      <c r="CK18" s="606"/>
      <c r="CL18" s="606"/>
      <c r="CM18" s="606"/>
      <c r="CN18" s="606"/>
      <c r="CO18" s="606"/>
      <c r="CP18" s="606"/>
      <c r="CQ18" s="607"/>
      <c r="CR18" s="608" t="s">
        <v>119</v>
      </c>
      <c r="CS18" s="609"/>
      <c r="CT18" s="609"/>
      <c r="CU18" s="609"/>
      <c r="CV18" s="609"/>
      <c r="CW18" s="609"/>
      <c r="CX18" s="609"/>
      <c r="CY18" s="610"/>
      <c r="CZ18" s="646" t="s">
        <v>119</v>
      </c>
      <c r="DA18" s="646"/>
      <c r="DB18" s="646"/>
      <c r="DC18" s="646"/>
      <c r="DD18" s="614" t="s">
        <v>119</v>
      </c>
      <c r="DE18" s="609"/>
      <c r="DF18" s="609"/>
      <c r="DG18" s="609"/>
      <c r="DH18" s="609"/>
      <c r="DI18" s="609"/>
      <c r="DJ18" s="609"/>
      <c r="DK18" s="609"/>
      <c r="DL18" s="609"/>
      <c r="DM18" s="609"/>
      <c r="DN18" s="609"/>
      <c r="DO18" s="609"/>
      <c r="DP18" s="610"/>
      <c r="DQ18" s="614" t="s">
        <v>119</v>
      </c>
      <c r="DR18" s="609"/>
      <c r="DS18" s="609"/>
      <c r="DT18" s="609"/>
      <c r="DU18" s="609"/>
      <c r="DV18" s="609"/>
      <c r="DW18" s="609"/>
      <c r="DX18" s="609"/>
      <c r="DY18" s="609"/>
      <c r="DZ18" s="609"/>
      <c r="EA18" s="609"/>
      <c r="EB18" s="609"/>
      <c r="EC18" s="645"/>
    </row>
    <row r="19" spans="2:133" ht="11.25" customHeight="1" x14ac:dyDescent="0.2">
      <c r="B19" s="605" t="s">
        <v>257</v>
      </c>
      <c r="C19" s="606"/>
      <c r="D19" s="606"/>
      <c r="E19" s="606"/>
      <c r="F19" s="606"/>
      <c r="G19" s="606"/>
      <c r="H19" s="606"/>
      <c r="I19" s="606"/>
      <c r="J19" s="606"/>
      <c r="K19" s="606"/>
      <c r="L19" s="606"/>
      <c r="M19" s="606"/>
      <c r="N19" s="606"/>
      <c r="O19" s="606"/>
      <c r="P19" s="606"/>
      <c r="Q19" s="607"/>
      <c r="R19" s="608">
        <v>31217</v>
      </c>
      <c r="S19" s="609"/>
      <c r="T19" s="609"/>
      <c r="U19" s="609"/>
      <c r="V19" s="609"/>
      <c r="W19" s="609"/>
      <c r="X19" s="609"/>
      <c r="Y19" s="610"/>
      <c r="Z19" s="646">
        <v>0.1</v>
      </c>
      <c r="AA19" s="646"/>
      <c r="AB19" s="646"/>
      <c r="AC19" s="646"/>
      <c r="AD19" s="647">
        <v>31217</v>
      </c>
      <c r="AE19" s="647"/>
      <c r="AF19" s="647"/>
      <c r="AG19" s="647"/>
      <c r="AH19" s="647"/>
      <c r="AI19" s="647"/>
      <c r="AJ19" s="647"/>
      <c r="AK19" s="647"/>
      <c r="AL19" s="611">
        <v>0.3</v>
      </c>
      <c r="AM19" s="612"/>
      <c r="AN19" s="612"/>
      <c r="AO19" s="648"/>
      <c r="AP19" s="605" t="s">
        <v>258</v>
      </c>
      <c r="AQ19" s="606"/>
      <c r="AR19" s="606"/>
      <c r="AS19" s="606"/>
      <c r="AT19" s="606"/>
      <c r="AU19" s="606"/>
      <c r="AV19" s="606"/>
      <c r="AW19" s="606"/>
      <c r="AX19" s="606"/>
      <c r="AY19" s="606"/>
      <c r="AZ19" s="606"/>
      <c r="BA19" s="606"/>
      <c r="BB19" s="606"/>
      <c r="BC19" s="606"/>
      <c r="BD19" s="606"/>
      <c r="BE19" s="606"/>
      <c r="BF19" s="607"/>
      <c r="BG19" s="608">
        <v>1891</v>
      </c>
      <c r="BH19" s="609"/>
      <c r="BI19" s="609"/>
      <c r="BJ19" s="609"/>
      <c r="BK19" s="609"/>
      <c r="BL19" s="609"/>
      <c r="BM19" s="609"/>
      <c r="BN19" s="610"/>
      <c r="BO19" s="646">
        <v>0</v>
      </c>
      <c r="BP19" s="646"/>
      <c r="BQ19" s="646"/>
      <c r="BR19" s="646"/>
      <c r="BS19" s="647" t="s">
        <v>119</v>
      </c>
      <c r="BT19" s="647"/>
      <c r="BU19" s="647"/>
      <c r="BV19" s="647"/>
      <c r="BW19" s="647"/>
      <c r="BX19" s="647"/>
      <c r="BY19" s="647"/>
      <c r="BZ19" s="647"/>
      <c r="CA19" s="647"/>
      <c r="CB19" s="687"/>
      <c r="CD19" s="605" t="s">
        <v>259</v>
      </c>
      <c r="CE19" s="606"/>
      <c r="CF19" s="606"/>
      <c r="CG19" s="606"/>
      <c r="CH19" s="606"/>
      <c r="CI19" s="606"/>
      <c r="CJ19" s="606"/>
      <c r="CK19" s="606"/>
      <c r="CL19" s="606"/>
      <c r="CM19" s="606"/>
      <c r="CN19" s="606"/>
      <c r="CO19" s="606"/>
      <c r="CP19" s="606"/>
      <c r="CQ19" s="607"/>
      <c r="CR19" s="608" t="s">
        <v>119</v>
      </c>
      <c r="CS19" s="609"/>
      <c r="CT19" s="609"/>
      <c r="CU19" s="609"/>
      <c r="CV19" s="609"/>
      <c r="CW19" s="609"/>
      <c r="CX19" s="609"/>
      <c r="CY19" s="610"/>
      <c r="CZ19" s="646" t="s">
        <v>119</v>
      </c>
      <c r="DA19" s="646"/>
      <c r="DB19" s="646"/>
      <c r="DC19" s="646"/>
      <c r="DD19" s="614" t="s">
        <v>119</v>
      </c>
      <c r="DE19" s="609"/>
      <c r="DF19" s="609"/>
      <c r="DG19" s="609"/>
      <c r="DH19" s="609"/>
      <c r="DI19" s="609"/>
      <c r="DJ19" s="609"/>
      <c r="DK19" s="609"/>
      <c r="DL19" s="609"/>
      <c r="DM19" s="609"/>
      <c r="DN19" s="609"/>
      <c r="DO19" s="609"/>
      <c r="DP19" s="610"/>
      <c r="DQ19" s="614" t="s">
        <v>119</v>
      </c>
      <c r="DR19" s="609"/>
      <c r="DS19" s="609"/>
      <c r="DT19" s="609"/>
      <c r="DU19" s="609"/>
      <c r="DV19" s="609"/>
      <c r="DW19" s="609"/>
      <c r="DX19" s="609"/>
      <c r="DY19" s="609"/>
      <c r="DZ19" s="609"/>
      <c r="EA19" s="609"/>
      <c r="EB19" s="609"/>
      <c r="EC19" s="645"/>
    </row>
    <row r="20" spans="2:133" ht="11.25" customHeight="1" x14ac:dyDescent="0.2">
      <c r="B20" s="675" t="s">
        <v>260</v>
      </c>
      <c r="C20" s="676"/>
      <c r="D20" s="676"/>
      <c r="E20" s="676"/>
      <c r="F20" s="676"/>
      <c r="G20" s="676"/>
      <c r="H20" s="676"/>
      <c r="I20" s="676"/>
      <c r="J20" s="676"/>
      <c r="K20" s="676"/>
      <c r="L20" s="676"/>
      <c r="M20" s="676"/>
      <c r="N20" s="676"/>
      <c r="O20" s="676"/>
      <c r="P20" s="676"/>
      <c r="Q20" s="677"/>
      <c r="R20" s="608">
        <v>1124</v>
      </c>
      <c r="S20" s="609"/>
      <c r="T20" s="609"/>
      <c r="U20" s="609"/>
      <c r="V20" s="609"/>
      <c r="W20" s="609"/>
      <c r="X20" s="609"/>
      <c r="Y20" s="610"/>
      <c r="Z20" s="646">
        <v>0</v>
      </c>
      <c r="AA20" s="646"/>
      <c r="AB20" s="646"/>
      <c r="AC20" s="646"/>
      <c r="AD20" s="647">
        <v>1124</v>
      </c>
      <c r="AE20" s="647"/>
      <c r="AF20" s="647"/>
      <c r="AG20" s="647"/>
      <c r="AH20" s="647"/>
      <c r="AI20" s="647"/>
      <c r="AJ20" s="647"/>
      <c r="AK20" s="647"/>
      <c r="AL20" s="611">
        <v>0</v>
      </c>
      <c r="AM20" s="612"/>
      <c r="AN20" s="612"/>
      <c r="AO20" s="648"/>
      <c r="AP20" s="605" t="s">
        <v>261</v>
      </c>
      <c r="AQ20" s="606"/>
      <c r="AR20" s="606"/>
      <c r="AS20" s="606"/>
      <c r="AT20" s="606"/>
      <c r="AU20" s="606"/>
      <c r="AV20" s="606"/>
      <c r="AW20" s="606"/>
      <c r="AX20" s="606"/>
      <c r="AY20" s="606"/>
      <c r="AZ20" s="606"/>
      <c r="BA20" s="606"/>
      <c r="BB20" s="606"/>
      <c r="BC20" s="606"/>
      <c r="BD20" s="606"/>
      <c r="BE20" s="606"/>
      <c r="BF20" s="607"/>
      <c r="BG20" s="608">
        <v>1891</v>
      </c>
      <c r="BH20" s="609"/>
      <c r="BI20" s="609"/>
      <c r="BJ20" s="609"/>
      <c r="BK20" s="609"/>
      <c r="BL20" s="609"/>
      <c r="BM20" s="609"/>
      <c r="BN20" s="610"/>
      <c r="BO20" s="646">
        <v>0</v>
      </c>
      <c r="BP20" s="646"/>
      <c r="BQ20" s="646"/>
      <c r="BR20" s="646"/>
      <c r="BS20" s="647" t="s">
        <v>119</v>
      </c>
      <c r="BT20" s="647"/>
      <c r="BU20" s="647"/>
      <c r="BV20" s="647"/>
      <c r="BW20" s="647"/>
      <c r="BX20" s="647"/>
      <c r="BY20" s="647"/>
      <c r="BZ20" s="647"/>
      <c r="CA20" s="647"/>
      <c r="CB20" s="687"/>
      <c r="CD20" s="605" t="s">
        <v>262</v>
      </c>
      <c r="CE20" s="606"/>
      <c r="CF20" s="606"/>
      <c r="CG20" s="606"/>
      <c r="CH20" s="606"/>
      <c r="CI20" s="606"/>
      <c r="CJ20" s="606"/>
      <c r="CK20" s="606"/>
      <c r="CL20" s="606"/>
      <c r="CM20" s="606"/>
      <c r="CN20" s="606"/>
      <c r="CO20" s="606"/>
      <c r="CP20" s="606"/>
      <c r="CQ20" s="607"/>
      <c r="CR20" s="608">
        <v>20151928</v>
      </c>
      <c r="CS20" s="609"/>
      <c r="CT20" s="609"/>
      <c r="CU20" s="609"/>
      <c r="CV20" s="609"/>
      <c r="CW20" s="609"/>
      <c r="CX20" s="609"/>
      <c r="CY20" s="610"/>
      <c r="CZ20" s="646">
        <v>100</v>
      </c>
      <c r="DA20" s="646"/>
      <c r="DB20" s="646"/>
      <c r="DC20" s="646"/>
      <c r="DD20" s="614">
        <v>1565207</v>
      </c>
      <c r="DE20" s="609"/>
      <c r="DF20" s="609"/>
      <c r="DG20" s="609"/>
      <c r="DH20" s="609"/>
      <c r="DI20" s="609"/>
      <c r="DJ20" s="609"/>
      <c r="DK20" s="609"/>
      <c r="DL20" s="609"/>
      <c r="DM20" s="609"/>
      <c r="DN20" s="609"/>
      <c r="DO20" s="609"/>
      <c r="DP20" s="610"/>
      <c r="DQ20" s="614">
        <v>13665101</v>
      </c>
      <c r="DR20" s="609"/>
      <c r="DS20" s="609"/>
      <c r="DT20" s="609"/>
      <c r="DU20" s="609"/>
      <c r="DV20" s="609"/>
      <c r="DW20" s="609"/>
      <c r="DX20" s="609"/>
      <c r="DY20" s="609"/>
      <c r="DZ20" s="609"/>
      <c r="EA20" s="609"/>
      <c r="EB20" s="609"/>
      <c r="EC20" s="645"/>
    </row>
    <row r="21" spans="2:133" ht="11.25" customHeight="1" x14ac:dyDescent="0.2">
      <c r="B21" s="605" t="s">
        <v>263</v>
      </c>
      <c r="C21" s="606"/>
      <c r="D21" s="606"/>
      <c r="E21" s="606"/>
      <c r="F21" s="606"/>
      <c r="G21" s="606"/>
      <c r="H21" s="606"/>
      <c r="I21" s="606"/>
      <c r="J21" s="606"/>
      <c r="K21" s="606"/>
      <c r="L21" s="606"/>
      <c r="M21" s="606"/>
      <c r="N21" s="606"/>
      <c r="O21" s="606"/>
      <c r="P21" s="606"/>
      <c r="Q21" s="607"/>
      <c r="R21" s="608">
        <v>1933415</v>
      </c>
      <c r="S21" s="609"/>
      <c r="T21" s="609"/>
      <c r="U21" s="609"/>
      <c r="V21" s="609"/>
      <c r="W21" s="609"/>
      <c r="X21" s="609"/>
      <c r="Y21" s="610"/>
      <c r="Z21" s="646">
        <v>9.1999999999999993</v>
      </c>
      <c r="AA21" s="646"/>
      <c r="AB21" s="646"/>
      <c r="AC21" s="646"/>
      <c r="AD21" s="647">
        <v>1579515</v>
      </c>
      <c r="AE21" s="647"/>
      <c r="AF21" s="647"/>
      <c r="AG21" s="647"/>
      <c r="AH21" s="647"/>
      <c r="AI21" s="647"/>
      <c r="AJ21" s="647"/>
      <c r="AK21" s="647"/>
      <c r="AL21" s="611">
        <v>13.1</v>
      </c>
      <c r="AM21" s="612"/>
      <c r="AN21" s="612"/>
      <c r="AO21" s="648"/>
      <c r="AP21" s="605" t="s">
        <v>264</v>
      </c>
      <c r="AQ21" s="685"/>
      <c r="AR21" s="685"/>
      <c r="AS21" s="685"/>
      <c r="AT21" s="685"/>
      <c r="AU21" s="685"/>
      <c r="AV21" s="685"/>
      <c r="AW21" s="685"/>
      <c r="AX21" s="685"/>
      <c r="AY21" s="685"/>
      <c r="AZ21" s="685"/>
      <c r="BA21" s="685"/>
      <c r="BB21" s="685"/>
      <c r="BC21" s="685"/>
      <c r="BD21" s="685"/>
      <c r="BE21" s="685"/>
      <c r="BF21" s="686"/>
      <c r="BG21" s="608">
        <v>1891</v>
      </c>
      <c r="BH21" s="609"/>
      <c r="BI21" s="609"/>
      <c r="BJ21" s="609"/>
      <c r="BK21" s="609"/>
      <c r="BL21" s="609"/>
      <c r="BM21" s="609"/>
      <c r="BN21" s="610"/>
      <c r="BO21" s="646">
        <v>0</v>
      </c>
      <c r="BP21" s="646"/>
      <c r="BQ21" s="646"/>
      <c r="BR21" s="646"/>
      <c r="BS21" s="647" t="s">
        <v>119</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265</v>
      </c>
      <c r="C22" s="606"/>
      <c r="D22" s="606"/>
      <c r="E22" s="606"/>
      <c r="F22" s="606"/>
      <c r="G22" s="606"/>
      <c r="H22" s="606"/>
      <c r="I22" s="606"/>
      <c r="J22" s="606"/>
      <c r="K22" s="606"/>
      <c r="L22" s="606"/>
      <c r="M22" s="606"/>
      <c r="N22" s="606"/>
      <c r="O22" s="606"/>
      <c r="P22" s="606"/>
      <c r="Q22" s="607"/>
      <c r="R22" s="608">
        <v>1579515</v>
      </c>
      <c r="S22" s="609"/>
      <c r="T22" s="609"/>
      <c r="U22" s="609"/>
      <c r="V22" s="609"/>
      <c r="W22" s="609"/>
      <c r="X22" s="609"/>
      <c r="Y22" s="610"/>
      <c r="Z22" s="646">
        <v>7.5</v>
      </c>
      <c r="AA22" s="646"/>
      <c r="AB22" s="646"/>
      <c r="AC22" s="646"/>
      <c r="AD22" s="647">
        <v>1579515</v>
      </c>
      <c r="AE22" s="647"/>
      <c r="AF22" s="647"/>
      <c r="AG22" s="647"/>
      <c r="AH22" s="647"/>
      <c r="AI22" s="647"/>
      <c r="AJ22" s="647"/>
      <c r="AK22" s="647"/>
      <c r="AL22" s="611">
        <v>13.1</v>
      </c>
      <c r="AM22" s="612"/>
      <c r="AN22" s="612"/>
      <c r="AO22" s="648"/>
      <c r="AP22" s="605" t="s">
        <v>266</v>
      </c>
      <c r="AQ22" s="685"/>
      <c r="AR22" s="685"/>
      <c r="AS22" s="685"/>
      <c r="AT22" s="685"/>
      <c r="AU22" s="685"/>
      <c r="AV22" s="685"/>
      <c r="AW22" s="685"/>
      <c r="AX22" s="685"/>
      <c r="AY22" s="685"/>
      <c r="AZ22" s="685"/>
      <c r="BA22" s="685"/>
      <c r="BB22" s="685"/>
      <c r="BC22" s="685"/>
      <c r="BD22" s="685"/>
      <c r="BE22" s="685"/>
      <c r="BF22" s="686"/>
      <c r="BG22" s="608" t="s">
        <v>119</v>
      </c>
      <c r="BH22" s="609"/>
      <c r="BI22" s="609"/>
      <c r="BJ22" s="609"/>
      <c r="BK22" s="609"/>
      <c r="BL22" s="609"/>
      <c r="BM22" s="609"/>
      <c r="BN22" s="610"/>
      <c r="BO22" s="646" t="s">
        <v>119</v>
      </c>
      <c r="BP22" s="646"/>
      <c r="BQ22" s="646"/>
      <c r="BR22" s="646"/>
      <c r="BS22" s="647" t="s">
        <v>119</v>
      </c>
      <c r="BT22" s="647"/>
      <c r="BU22" s="647"/>
      <c r="BV22" s="647"/>
      <c r="BW22" s="647"/>
      <c r="BX22" s="647"/>
      <c r="BY22" s="647"/>
      <c r="BZ22" s="647"/>
      <c r="CA22" s="647"/>
      <c r="CB22" s="687"/>
      <c r="CD22" s="660" t="s">
        <v>267</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268</v>
      </c>
      <c r="C23" s="606"/>
      <c r="D23" s="606"/>
      <c r="E23" s="606"/>
      <c r="F23" s="606"/>
      <c r="G23" s="606"/>
      <c r="H23" s="606"/>
      <c r="I23" s="606"/>
      <c r="J23" s="606"/>
      <c r="K23" s="606"/>
      <c r="L23" s="606"/>
      <c r="M23" s="606"/>
      <c r="N23" s="606"/>
      <c r="O23" s="606"/>
      <c r="P23" s="606"/>
      <c r="Q23" s="607"/>
      <c r="R23" s="608">
        <v>353868</v>
      </c>
      <c r="S23" s="609"/>
      <c r="T23" s="609"/>
      <c r="U23" s="609"/>
      <c r="V23" s="609"/>
      <c r="W23" s="609"/>
      <c r="X23" s="609"/>
      <c r="Y23" s="610"/>
      <c r="Z23" s="646">
        <v>1.7</v>
      </c>
      <c r="AA23" s="646"/>
      <c r="AB23" s="646"/>
      <c r="AC23" s="646"/>
      <c r="AD23" s="647" t="s">
        <v>119</v>
      </c>
      <c r="AE23" s="647"/>
      <c r="AF23" s="647"/>
      <c r="AG23" s="647"/>
      <c r="AH23" s="647"/>
      <c r="AI23" s="647"/>
      <c r="AJ23" s="647"/>
      <c r="AK23" s="647"/>
      <c r="AL23" s="611" t="s">
        <v>119</v>
      </c>
      <c r="AM23" s="612"/>
      <c r="AN23" s="612"/>
      <c r="AO23" s="648"/>
      <c r="AP23" s="605" t="s">
        <v>269</v>
      </c>
      <c r="AQ23" s="685"/>
      <c r="AR23" s="685"/>
      <c r="AS23" s="685"/>
      <c r="AT23" s="685"/>
      <c r="AU23" s="685"/>
      <c r="AV23" s="685"/>
      <c r="AW23" s="685"/>
      <c r="AX23" s="685"/>
      <c r="AY23" s="685"/>
      <c r="AZ23" s="685"/>
      <c r="BA23" s="685"/>
      <c r="BB23" s="685"/>
      <c r="BC23" s="685"/>
      <c r="BD23" s="685"/>
      <c r="BE23" s="685"/>
      <c r="BF23" s="686"/>
      <c r="BG23" s="608" t="s">
        <v>119</v>
      </c>
      <c r="BH23" s="609"/>
      <c r="BI23" s="609"/>
      <c r="BJ23" s="609"/>
      <c r="BK23" s="609"/>
      <c r="BL23" s="609"/>
      <c r="BM23" s="609"/>
      <c r="BN23" s="610"/>
      <c r="BO23" s="646" t="s">
        <v>119</v>
      </c>
      <c r="BP23" s="646"/>
      <c r="BQ23" s="646"/>
      <c r="BR23" s="646"/>
      <c r="BS23" s="647" t="s">
        <v>119</v>
      </c>
      <c r="BT23" s="647"/>
      <c r="BU23" s="647"/>
      <c r="BV23" s="647"/>
      <c r="BW23" s="647"/>
      <c r="BX23" s="647"/>
      <c r="BY23" s="647"/>
      <c r="BZ23" s="647"/>
      <c r="CA23" s="647"/>
      <c r="CB23" s="687"/>
      <c r="CD23" s="660" t="s">
        <v>209</v>
      </c>
      <c r="CE23" s="661"/>
      <c r="CF23" s="661"/>
      <c r="CG23" s="661"/>
      <c r="CH23" s="661"/>
      <c r="CI23" s="661"/>
      <c r="CJ23" s="661"/>
      <c r="CK23" s="661"/>
      <c r="CL23" s="661"/>
      <c r="CM23" s="661"/>
      <c r="CN23" s="661"/>
      <c r="CO23" s="661"/>
      <c r="CP23" s="661"/>
      <c r="CQ23" s="662"/>
      <c r="CR23" s="660" t="s">
        <v>270</v>
      </c>
      <c r="CS23" s="661"/>
      <c r="CT23" s="661"/>
      <c r="CU23" s="661"/>
      <c r="CV23" s="661"/>
      <c r="CW23" s="661"/>
      <c r="CX23" s="661"/>
      <c r="CY23" s="662"/>
      <c r="CZ23" s="660" t="s">
        <v>271</v>
      </c>
      <c r="DA23" s="661"/>
      <c r="DB23" s="661"/>
      <c r="DC23" s="662"/>
      <c r="DD23" s="660" t="s">
        <v>272</v>
      </c>
      <c r="DE23" s="661"/>
      <c r="DF23" s="661"/>
      <c r="DG23" s="661"/>
      <c r="DH23" s="661"/>
      <c r="DI23" s="661"/>
      <c r="DJ23" s="661"/>
      <c r="DK23" s="662"/>
      <c r="DL23" s="698" t="s">
        <v>273</v>
      </c>
      <c r="DM23" s="699"/>
      <c r="DN23" s="699"/>
      <c r="DO23" s="699"/>
      <c r="DP23" s="699"/>
      <c r="DQ23" s="699"/>
      <c r="DR23" s="699"/>
      <c r="DS23" s="699"/>
      <c r="DT23" s="699"/>
      <c r="DU23" s="699"/>
      <c r="DV23" s="700"/>
      <c r="DW23" s="660" t="s">
        <v>274</v>
      </c>
      <c r="DX23" s="661"/>
      <c r="DY23" s="661"/>
      <c r="DZ23" s="661"/>
      <c r="EA23" s="661"/>
      <c r="EB23" s="661"/>
      <c r="EC23" s="662"/>
    </row>
    <row r="24" spans="2:133" ht="11.25" customHeight="1" x14ac:dyDescent="0.2">
      <c r="B24" s="605" t="s">
        <v>275</v>
      </c>
      <c r="C24" s="606"/>
      <c r="D24" s="606"/>
      <c r="E24" s="606"/>
      <c r="F24" s="606"/>
      <c r="G24" s="606"/>
      <c r="H24" s="606"/>
      <c r="I24" s="606"/>
      <c r="J24" s="606"/>
      <c r="K24" s="606"/>
      <c r="L24" s="606"/>
      <c r="M24" s="606"/>
      <c r="N24" s="606"/>
      <c r="O24" s="606"/>
      <c r="P24" s="606"/>
      <c r="Q24" s="607"/>
      <c r="R24" s="608">
        <v>32</v>
      </c>
      <c r="S24" s="609"/>
      <c r="T24" s="609"/>
      <c r="U24" s="609"/>
      <c r="V24" s="609"/>
      <c r="W24" s="609"/>
      <c r="X24" s="609"/>
      <c r="Y24" s="610"/>
      <c r="Z24" s="646">
        <v>0</v>
      </c>
      <c r="AA24" s="646"/>
      <c r="AB24" s="646"/>
      <c r="AC24" s="646"/>
      <c r="AD24" s="647" t="s">
        <v>119</v>
      </c>
      <c r="AE24" s="647"/>
      <c r="AF24" s="647"/>
      <c r="AG24" s="647"/>
      <c r="AH24" s="647"/>
      <c r="AI24" s="647"/>
      <c r="AJ24" s="647"/>
      <c r="AK24" s="647"/>
      <c r="AL24" s="611" t="s">
        <v>119</v>
      </c>
      <c r="AM24" s="612"/>
      <c r="AN24" s="612"/>
      <c r="AO24" s="648"/>
      <c r="AP24" s="605" t="s">
        <v>276</v>
      </c>
      <c r="AQ24" s="685"/>
      <c r="AR24" s="685"/>
      <c r="AS24" s="685"/>
      <c r="AT24" s="685"/>
      <c r="AU24" s="685"/>
      <c r="AV24" s="685"/>
      <c r="AW24" s="685"/>
      <c r="AX24" s="685"/>
      <c r="AY24" s="685"/>
      <c r="AZ24" s="685"/>
      <c r="BA24" s="685"/>
      <c r="BB24" s="685"/>
      <c r="BC24" s="685"/>
      <c r="BD24" s="685"/>
      <c r="BE24" s="685"/>
      <c r="BF24" s="686"/>
      <c r="BG24" s="608" t="s">
        <v>119</v>
      </c>
      <c r="BH24" s="609"/>
      <c r="BI24" s="609"/>
      <c r="BJ24" s="609"/>
      <c r="BK24" s="609"/>
      <c r="BL24" s="609"/>
      <c r="BM24" s="609"/>
      <c r="BN24" s="610"/>
      <c r="BO24" s="646" t="s">
        <v>119</v>
      </c>
      <c r="BP24" s="646"/>
      <c r="BQ24" s="646"/>
      <c r="BR24" s="646"/>
      <c r="BS24" s="647" t="s">
        <v>119</v>
      </c>
      <c r="BT24" s="647"/>
      <c r="BU24" s="647"/>
      <c r="BV24" s="647"/>
      <c r="BW24" s="647"/>
      <c r="BX24" s="647"/>
      <c r="BY24" s="647"/>
      <c r="BZ24" s="647"/>
      <c r="CA24" s="647"/>
      <c r="CB24" s="687"/>
      <c r="CD24" s="666" t="s">
        <v>277</v>
      </c>
      <c r="CE24" s="667"/>
      <c r="CF24" s="667"/>
      <c r="CG24" s="667"/>
      <c r="CH24" s="667"/>
      <c r="CI24" s="667"/>
      <c r="CJ24" s="667"/>
      <c r="CK24" s="667"/>
      <c r="CL24" s="667"/>
      <c r="CM24" s="667"/>
      <c r="CN24" s="667"/>
      <c r="CO24" s="667"/>
      <c r="CP24" s="667"/>
      <c r="CQ24" s="668"/>
      <c r="CR24" s="663">
        <v>10228440</v>
      </c>
      <c r="CS24" s="664"/>
      <c r="CT24" s="664"/>
      <c r="CU24" s="664"/>
      <c r="CV24" s="664"/>
      <c r="CW24" s="664"/>
      <c r="CX24" s="664"/>
      <c r="CY24" s="689"/>
      <c r="CZ24" s="690">
        <v>50.8</v>
      </c>
      <c r="DA24" s="672"/>
      <c r="DB24" s="672"/>
      <c r="DC24" s="692"/>
      <c r="DD24" s="688">
        <v>7181993</v>
      </c>
      <c r="DE24" s="664"/>
      <c r="DF24" s="664"/>
      <c r="DG24" s="664"/>
      <c r="DH24" s="664"/>
      <c r="DI24" s="664"/>
      <c r="DJ24" s="664"/>
      <c r="DK24" s="689"/>
      <c r="DL24" s="688">
        <v>6556184</v>
      </c>
      <c r="DM24" s="664"/>
      <c r="DN24" s="664"/>
      <c r="DO24" s="664"/>
      <c r="DP24" s="664"/>
      <c r="DQ24" s="664"/>
      <c r="DR24" s="664"/>
      <c r="DS24" s="664"/>
      <c r="DT24" s="664"/>
      <c r="DU24" s="664"/>
      <c r="DV24" s="689"/>
      <c r="DW24" s="690">
        <v>53.7</v>
      </c>
      <c r="DX24" s="672"/>
      <c r="DY24" s="672"/>
      <c r="DZ24" s="672"/>
      <c r="EA24" s="672"/>
      <c r="EB24" s="672"/>
      <c r="EC24" s="691"/>
    </row>
    <row r="25" spans="2:133" ht="11.25" customHeight="1" x14ac:dyDescent="0.2">
      <c r="B25" s="605" t="s">
        <v>278</v>
      </c>
      <c r="C25" s="606"/>
      <c r="D25" s="606"/>
      <c r="E25" s="606"/>
      <c r="F25" s="606"/>
      <c r="G25" s="606"/>
      <c r="H25" s="606"/>
      <c r="I25" s="606"/>
      <c r="J25" s="606"/>
      <c r="K25" s="606"/>
      <c r="L25" s="606"/>
      <c r="M25" s="606"/>
      <c r="N25" s="606"/>
      <c r="O25" s="606"/>
      <c r="P25" s="606"/>
      <c r="Q25" s="607"/>
      <c r="R25" s="608">
        <v>12428762</v>
      </c>
      <c r="S25" s="609"/>
      <c r="T25" s="609"/>
      <c r="U25" s="609"/>
      <c r="V25" s="609"/>
      <c r="W25" s="609"/>
      <c r="X25" s="609"/>
      <c r="Y25" s="610"/>
      <c r="Z25" s="646">
        <v>59.1</v>
      </c>
      <c r="AA25" s="646"/>
      <c r="AB25" s="646"/>
      <c r="AC25" s="646"/>
      <c r="AD25" s="647">
        <v>12006779</v>
      </c>
      <c r="AE25" s="647"/>
      <c r="AF25" s="647"/>
      <c r="AG25" s="647"/>
      <c r="AH25" s="647"/>
      <c r="AI25" s="647"/>
      <c r="AJ25" s="647"/>
      <c r="AK25" s="647"/>
      <c r="AL25" s="611">
        <v>99.4</v>
      </c>
      <c r="AM25" s="612"/>
      <c r="AN25" s="612"/>
      <c r="AO25" s="648"/>
      <c r="AP25" s="605" t="s">
        <v>279</v>
      </c>
      <c r="AQ25" s="685"/>
      <c r="AR25" s="685"/>
      <c r="AS25" s="685"/>
      <c r="AT25" s="685"/>
      <c r="AU25" s="685"/>
      <c r="AV25" s="685"/>
      <c r="AW25" s="685"/>
      <c r="AX25" s="685"/>
      <c r="AY25" s="685"/>
      <c r="AZ25" s="685"/>
      <c r="BA25" s="685"/>
      <c r="BB25" s="685"/>
      <c r="BC25" s="685"/>
      <c r="BD25" s="685"/>
      <c r="BE25" s="685"/>
      <c r="BF25" s="686"/>
      <c r="BG25" s="608" t="s">
        <v>119</v>
      </c>
      <c r="BH25" s="609"/>
      <c r="BI25" s="609"/>
      <c r="BJ25" s="609"/>
      <c r="BK25" s="609"/>
      <c r="BL25" s="609"/>
      <c r="BM25" s="609"/>
      <c r="BN25" s="610"/>
      <c r="BO25" s="646" t="s">
        <v>119</v>
      </c>
      <c r="BP25" s="646"/>
      <c r="BQ25" s="646"/>
      <c r="BR25" s="646"/>
      <c r="BS25" s="647" t="s">
        <v>119</v>
      </c>
      <c r="BT25" s="647"/>
      <c r="BU25" s="647"/>
      <c r="BV25" s="647"/>
      <c r="BW25" s="647"/>
      <c r="BX25" s="647"/>
      <c r="BY25" s="647"/>
      <c r="BZ25" s="647"/>
      <c r="CA25" s="647"/>
      <c r="CB25" s="687"/>
      <c r="CD25" s="605" t="s">
        <v>280</v>
      </c>
      <c r="CE25" s="606"/>
      <c r="CF25" s="606"/>
      <c r="CG25" s="606"/>
      <c r="CH25" s="606"/>
      <c r="CI25" s="606"/>
      <c r="CJ25" s="606"/>
      <c r="CK25" s="606"/>
      <c r="CL25" s="606"/>
      <c r="CM25" s="606"/>
      <c r="CN25" s="606"/>
      <c r="CO25" s="606"/>
      <c r="CP25" s="606"/>
      <c r="CQ25" s="607"/>
      <c r="CR25" s="608">
        <v>3998147</v>
      </c>
      <c r="CS25" s="621"/>
      <c r="CT25" s="621"/>
      <c r="CU25" s="621"/>
      <c r="CV25" s="621"/>
      <c r="CW25" s="621"/>
      <c r="CX25" s="621"/>
      <c r="CY25" s="622"/>
      <c r="CZ25" s="611">
        <v>19.8</v>
      </c>
      <c r="DA25" s="623"/>
      <c r="DB25" s="623"/>
      <c r="DC25" s="624"/>
      <c r="DD25" s="614">
        <v>3773355</v>
      </c>
      <c r="DE25" s="621"/>
      <c r="DF25" s="621"/>
      <c r="DG25" s="621"/>
      <c r="DH25" s="621"/>
      <c r="DI25" s="621"/>
      <c r="DJ25" s="621"/>
      <c r="DK25" s="622"/>
      <c r="DL25" s="614">
        <v>3714139</v>
      </c>
      <c r="DM25" s="621"/>
      <c r="DN25" s="621"/>
      <c r="DO25" s="621"/>
      <c r="DP25" s="621"/>
      <c r="DQ25" s="621"/>
      <c r="DR25" s="621"/>
      <c r="DS25" s="621"/>
      <c r="DT25" s="621"/>
      <c r="DU25" s="621"/>
      <c r="DV25" s="622"/>
      <c r="DW25" s="611">
        <v>30.4</v>
      </c>
      <c r="DX25" s="623"/>
      <c r="DY25" s="623"/>
      <c r="DZ25" s="623"/>
      <c r="EA25" s="623"/>
      <c r="EB25" s="623"/>
      <c r="EC25" s="635"/>
    </row>
    <row r="26" spans="2:133" ht="11.25" customHeight="1" x14ac:dyDescent="0.2">
      <c r="B26" s="605" t="s">
        <v>281</v>
      </c>
      <c r="C26" s="606"/>
      <c r="D26" s="606"/>
      <c r="E26" s="606"/>
      <c r="F26" s="606"/>
      <c r="G26" s="606"/>
      <c r="H26" s="606"/>
      <c r="I26" s="606"/>
      <c r="J26" s="606"/>
      <c r="K26" s="606"/>
      <c r="L26" s="606"/>
      <c r="M26" s="606"/>
      <c r="N26" s="606"/>
      <c r="O26" s="606"/>
      <c r="P26" s="606"/>
      <c r="Q26" s="607"/>
      <c r="R26" s="608">
        <v>3224</v>
      </c>
      <c r="S26" s="609"/>
      <c r="T26" s="609"/>
      <c r="U26" s="609"/>
      <c r="V26" s="609"/>
      <c r="W26" s="609"/>
      <c r="X26" s="609"/>
      <c r="Y26" s="610"/>
      <c r="Z26" s="646">
        <v>0</v>
      </c>
      <c r="AA26" s="646"/>
      <c r="AB26" s="646"/>
      <c r="AC26" s="646"/>
      <c r="AD26" s="647">
        <v>3224</v>
      </c>
      <c r="AE26" s="647"/>
      <c r="AF26" s="647"/>
      <c r="AG26" s="647"/>
      <c r="AH26" s="647"/>
      <c r="AI26" s="647"/>
      <c r="AJ26" s="647"/>
      <c r="AK26" s="647"/>
      <c r="AL26" s="611">
        <v>0</v>
      </c>
      <c r="AM26" s="612"/>
      <c r="AN26" s="612"/>
      <c r="AO26" s="648"/>
      <c r="AP26" s="605" t="s">
        <v>282</v>
      </c>
      <c r="AQ26" s="685"/>
      <c r="AR26" s="685"/>
      <c r="AS26" s="685"/>
      <c r="AT26" s="685"/>
      <c r="AU26" s="685"/>
      <c r="AV26" s="685"/>
      <c r="AW26" s="685"/>
      <c r="AX26" s="685"/>
      <c r="AY26" s="685"/>
      <c r="AZ26" s="685"/>
      <c r="BA26" s="685"/>
      <c r="BB26" s="685"/>
      <c r="BC26" s="685"/>
      <c r="BD26" s="685"/>
      <c r="BE26" s="685"/>
      <c r="BF26" s="686"/>
      <c r="BG26" s="608" t="s">
        <v>119</v>
      </c>
      <c r="BH26" s="609"/>
      <c r="BI26" s="609"/>
      <c r="BJ26" s="609"/>
      <c r="BK26" s="609"/>
      <c r="BL26" s="609"/>
      <c r="BM26" s="609"/>
      <c r="BN26" s="610"/>
      <c r="BO26" s="646" t="s">
        <v>119</v>
      </c>
      <c r="BP26" s="646"/>
      <c r="BQ26" s="646"/>
      <c r="BR26" s="646"/>
      <c r="BS26" s="647" t="s">
        <v>119</v>
      </c>
      <c r="BT26" s="647"/>
      <c r="BU26" s="647"/>
      <c r="BV26" s="647"/>
      <c r="BW26" s="647"/>
      <c r="BX26" s="647"/>
      <c r="BY26" s="647"/>
      <c r="BZ26" s="647"/>
      <c r="CA26" s="647"/>
      <c r="CB26" s="687"/>
      <c r="CD26" s="605" t="s">
        <v>283</v>
      </c>
      <c r="CE26" s="606"/>
      <c r="CF26" s="606"/>
      <c r="CG26" s="606"/>
      <c r="CH26" s="606"/>
      <c r="CI26" s="606"/>
      <c r="CJ26" s="606"/>
      <c r="CK26" s="606"/>
      <c r="CL26" s="606"/>
      <c r="CM26" s="606"/>
      <c r="CN26" s="606"/>
      <c r="CO26" s="606"/>
      <c r="CP26" s="606"/>
      <c r="CQ26" s="607"/>
      <c r="CR26" s="608">
        <v>2413375</v>
      </c>
      <c r="CS26" s="609"/>
      <c r="CT26" s="609"/>
      <c r="CU26" s="609"/>
      <c r="CV26" s="609"/>
      <c r="CW26" s="609"/>
      <c r="CX26" s="609"/>
      <c r="CY26" s="610"/>
      <c r="CZ26" s="611">
        <v>12</v>
      </c>
      <c r="DA26" s="623"/>
      <c r="DB26" s="623"/>
      <c r="DC26" s="624"/>
      <c r="DD26" s="614">
        <v>2272805</v>
      </c>
      <c r="DE26" s="609"/>
      <c r="DF26" s="609"/>
      <c r="DG26" s="609"/>
      <c r="DH26" s="609"/>
      <c r="DI26" s="609"/>
      <c r="DJ26" s="609"/>
      <c r="DK26" s="610"/>
      <c r="DL26" s="614" t="s">
        <v>119</v>
      </c>
      <c r="DM26" s="609"/>
      <c r="DN26" s="609"/>
      <c r="DO26" s="609"/>
      <c r="DP26" s="609"/>
      <c r="DQ26" s="609"/>
      <c r="DR26" s="609"/>
      <c r="DS26" s="609"/>
      <c r="DT26" s="609"/>
      <c r="DU26" s="609"/>
      <c r="DV26" s="610"/>
      <c r="DW26" s="611" t="s">
        <v>119</v>
      </c>
      <c r="DX26" s="623"/>
      <c r="DY26" s="623"/>
      <c r="DZ26" s="623"/>
      <c r="EA26" s="623"/>
      <c r="EB26" s="623"/>
      <c r="EC26" s="635"/>
    </row>
    <row r="27" spans="2:133" ht="11.25" customHeight="1" x14ac:dyDescent="0.2">
      <c r="B27" s="605" t="s">
        <v>284</v>
      </c>
      <c r="C27" s="606"/>
      <c r="D27" s="606"/>
      <c r="E27" s="606"/>
      <c r="F27" s="606"/>
      <c r="G27" s="606"/>
      <c r="H27" s="606"/>
      <c r="I27" s="606"/>
      <c r="J27" s="606"/>
      <c r="K27" s="606"/>
      <c r="L27" s="606"/>
      <c r="M27" s="606"/>
      <c r="N27" s="606"/>
      <c r="O27" s="606"/>
      <c r="P27" s="606"/>
      <c r="Q27" s="607"/>
      <c r="R27" s="608">
        <v>174990</v>
      </c>
      <c r="S27" s="609"/>
      <c r="T27" s="609"/>
      <c r="U27" s="609"/>
      <c r="V27" s="609"/>
      <c r="W27" s="609"/>
      <c r="X27" s="609"/>
      <c r="Y27" s="610"/>
      <c r="Z27" s="646">
        <v>0.8</v>
      </c>
      <c r="AA27" s="646"/>
      <c r="AB27" s="646"/>
      <c r="AC27" s="646"/>
      <c r="AD27" s="647" t="s">
        <v>119</v>
      </c>
      <c r="AE27" s="647"/>
      <c r="AF27" s="647"/>
      <c r="AG27" s="647"/>
      <c r="AH27" s="647"/>
      <c r="AI27" s="647"/>
      <c r="AJ27" s="647"/>
      <c r="AK27" s="647"/>
      <c r="AL27" s="611" t="s">
        <v>119</v>
      </c>
      <c r="AM27" s="612"/>
      <c r="AN27" s="612"/>
      <c r="AO27" s="648"/>
      <c r="AP27" s="605" t="s">
        <v>285</v>
      </c>
      <c r="AQ27" s="606"/>
      <c r="AR27" s="606"/>
      <c r="AS27" s="606"/>
      <c r="AT27" s="606"/>
      <c r="AU27" s="606"/>
      <c r="AV27" s="606"/>
      <c r="AW27" s="606"/>
      <c r="AX27" s="606"/>
      <c r="AY27" s="606"/>
      <c r="AZ27" s="606"/>
      <c r="BA27" s="606"/>
      <c r="BB27" s="606"/>
      <c r="BC27" s="606"/>
      <c r="BD27" s="606"/>
      <c r="BE27" s="606"/>
      <c r="BF27" s="607"/>
      <c r="BG27" s="608">
        <v>8877418</v>
      </c>
      <c r="BH27" s="609"/>
      <c r="BI27" s="609"/>
      <c r="BJ27" s="609"/>
      <c r="BK27" s="609"/>
      <c r="BL27" s="609"/>
      <c r="BM27" s="609"/>
      <c r="BN27" s="610"/>
      <c r="BO27" s="646">
        <v>100</v>
      </c>
      <c r="BP27" s="646"/>
      <c r="BQ27" s="646"/>
      <c r="BR27" s="646"/>
      <c r="BS27" s="647">
        <v>68083</v>
      </c>
      <c r="BT27" s="647"/>
      <c r="BU27" s="647"/>
      <c r="BV27" s="647"/>
      <c r="BW27" s="647"/>
      <c r="BX27" s="647"/>
      <c r="BY27" s="647"/>
      <c r="BZ27" s="647"/>
      <c r="CA27" s="647"/>
      <c r="CB27" s="687"/>
      <c r="CD27" s="605" t="s">
        <v>286</v>
      </c>
      <c r="CE27" s="606"/>
      <c r="CF27" s="606"/>
      <c r="CG27" s="606"/>
      <c r="CH27" s="606"/>
      <c r="CI27" s="606"/>
      <c r="CJ27" s="606"/>
      <c r="CK27" s="606"/>
      <c r="CL27" s="606"/>
      <c r="CM27" s="606"/>
      <c r="CN27" s="606"/>
      <c r="CO27" s="606"/>
      <c r="CP27" s="606"/>
      <c r="CQ27" s="607"/>
      <c r="CR27" s="608">
        <v>4606460</v>
      </c>
      <c r="CS27" s="621"/>
      <c r="CT27" s="621"/>
      <c r="CU27" s="621"/>
      <c r="CV27" s="621"/>
      <c r="CW27" s="621"/>
      <c r="CX27" s="621"/>
      <c r="CY27" s="622"/>
      <c r="CZ27" s="611">
        <v>22.9</v>
      </c>
      <c r="DA27" s="623"/>
      <c r="DB27" s="623"/>
      <c r="DC27" s="624"/>
      <c r="DD27" s="614">
        <v>1784805</v>
      </c>
      <c r="DE27" s="621"/>
      <c r="DF27" s="621"/>
      <c r="DG27" s="621"/>
      <c r="DH27" s="621"/>
      <c r="DI27" s="621"/>
      <c r="DJ27" s="621"/>
      <c r="DK27" s="622"/>
      <c r="DL27" s="614">
        <v>1218212</v>
      </c>
      <c r="DM27" s="621"/>
      <c r="DN27" s="621"/>
      <c r="DO27" s="621"/>
      <c r="DP27" s="621"/>
      <c r="DQ27" s="621"/>
      <c r="DR27" s="621"/>
      <c r="DS27" s="621"/>
      <c r="DT27" s="621"/>
      <c r="DU27" s="621"/>
      <c r="DV27" s="622"/>
      <c r="DW27" s="611">
        <v>10</v>
      </c>
      <c r="DX27" s="623"/>
      <c r="DY27" s="623"/>
      <c r="DZ27" s="623"/>
      <c r="EA27" s="623"/>
      <c r="EB27" s="623"/>
      <c r="EC27" s="635"/>
    </row>
    <row r="28" spans="2:133" ht="11.25" customHeight="1" x14ac:dyDescent="0.2">
      <c r="B28" s="605" t="s">
        <v>287</v>
      </c>
      <c r="C28" s="606"/>
      <c r="D28" s="606"/>
      <c r="E28" s="606"/>
      <c r="F28" s="606"/>
      <c r="G28" s="606"/>
      <c r="H28" s="606"/>
      <c r="I28" s="606"/>
      <c r="J28" s="606"/>
      <c r="K28" s="606"/>
      <c r="L28" s="606"/>
      <c r="M28" s="606"/>
      <c r="N28" s="606"/>
      <c r="O28" s="606"/>
      <c r="P28" s="606"/>
      <c r="Q28" s="607"/>
      <c r="R28" s="608">
        <v>68396</v>
      </c>
      <c r="S28" s="609"/>
      <c r="T28" s="609"/>
      <c r="U28" s="609"/>
      <c r="V28" s="609"/>
      <c r="W28" s="609"/>
      <c r="X28" s="609"/>
      <c r="Y28" s="610"/>
      <c r="Z28" s="646">
        <v>0.3</v>
      </c>
      <c r="AA28" s="646"/>
      <c r="AB28" s="646"/>
      <c r="AC28" s="646"/>
      <c r="AD28" s="647">
        <v>21842</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288</v>
      </c>
      <c r="CE28" s="606"/>
      <c r="CF28" s="606"/>
      <c r="CG28" s="606"/>
      <c r="CH28" s="606"/>
      <c r="CI28" s="606"/>
      <c r="CJ28" s="606"/>
      <c r="CK28" s="606"/>
      <c r="CL28" s="606"/>
      <c r="CM28" s="606"/>
      <c r="CN28" s="606"/>
      <c r="CO28" s="606"/>
      <c r="CP28" s="606"/>
      <c r="CQ28" s="607"/>
      <c r="CR28" s="608">
        <v>1623833</v>
      </c>
      <c r="CS28" s="609"/>
      <c r="CT28" s="609"/>
      <c r="CU28" s="609"/>
      <c r="CV28" s="609"/>
      <c r="CW28" s="609"/>
      <c r="CX28" s="609"/>
      <c r="CY28" s="610"/>
      <c r="CZ28" s="611">
        <v>8.1</v>
      </c>
      <c r="DA28" s="623"/>
      <c r="DB28" s="623"/>
      <c r="DC28" s="624"/>
      <c r="DD28" s="614">
        <v>1623833</v>
      </c>
      <c r="DE28" s="609"/>
      <c r="DF28" s="609"/>
      <c r="DG28" s="609"/>
      <c r="DH28" s="609"/>
      <c r="DI28" s="609"/>
      <c r="DJ28" s="609"/>
      <c r="DK28" s="610"/>
      <c r="DL28" s="614">
        <v>1623833</v>
      </c>
      <c r="DM28" s="609"/>
      <c r="DN28" s="609"/>
      <c r="DO28" s="609"/>
      <c r="DP28" s="609"/>
      <c r="DQ28" s="609"/>
      <c r="DR28" s="609"/>
      <c r="DS28" s="609"/>
      <c r="DT28" s="609"/>
      <c r="DU28" s="609"/>
      <c r="DV28" s="610"/>
      <c r="DW28" s="611">
        <v>13.3</v>
      </c>
      <c r="DX28" s="623"/>
      <c r="DY28" s="623"/>
      <c r="DZ28" s="623"/>
      <c r="EA28" s="623"/>
      <c r="EB28" s="623"/>
      <c r="EC28" s="635"/>
    </row>
    <row r="29" spans="2:133" ht="11.25" customHeight="1" x14ac:dyDescent="0.2">
      <c r="B29" s="605" t="s">
        <v>289</v>
      </c>
      <c r="C29" s="606"/>
      <c r="D29" s="606"/>
      <c r="E29" s="606"/>
      <c r="F29" s="606"/>
      <c r="G29" s="606"/>
      <c r="H29" s="606"/>
      <c r="I29" s="606"/>
      <c r="J29" s="606"/>
      <c r="K29" s="606"/>
      <c r="L29" s="606"/>
      <c r="M29" s="606"/>
      <c r="N29" s="606"/>
      <c r="O29" s="606"/>
      <c r="P29" s="606"/>
      <c r="Q29" s="607"/>
      <c r="R29" s="608">
        <v>181906</v>
      </c>
      <c r="S29" s="609"/>
      <c r="T29" s="609"/>
      <c r="U29" s="609"/>
      <c r="V29" s="609"/>
      <c r="W29" s="609"/>
      <c r="X29" s="609"/>
      <c r="Y29" s="610"/>
      <c r="Z29" s="646">
        <v>0.9</v>
      </c>
      <c r="AA29" s="646"/>
      <c r="AB29" s="646"/>
      <c r="AC29" s="646"/>
      <c r="AD29" s="647" t="s">
        <v>119</v>
      </c>
      <c r="AE29" s="647"/>
      <c r="AF29" s="647"/>
      <c r="AG29" s="647"/>
      <c r="AH29" s="647"/>
      <c r="AI29" s="647"/>
      <c r="AJ29" s="647"/>
      <c r="AK29" s="647"/>
      <c r="AL29" s="611" t="s">
        <v>119</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290</v>
      </c>
      <c r="CE29" s="628"/>
      <c r="CF29" s="605" t="s">
        <v>63</v>
      </c>
      <c r="CG29" s="606"/>
      <c r="CH29" s="606"/>
      <c r="CI29" s="606"/>
      <c r="CJ29" s="606"/>
      <c r="CK29" s="606"/>
      <c r="CL29" s="606"/>
      <c r="CM29" s="606"/>
      <c r="CN29" s="606"/>
      <c r="CO29" s="606"/>
      <c r="CP29" s="606"/>
      <c r="CQ29" s="607"/>
      <c r="CR29" s="608">
        <v>1623833</v>
      </c>
      <c r="CS29" s="621"/>
      <c r="CT29" s="621"/>
      <c r="CU29" s="621"/>
      <c r="CV29" s="621"/>
      <c r="CW29" s="621"/>
      <c r="CX29" s="621"/>
      <c r="CY29" s="622"/>
      <c r="CZ29" s="611">
        <v>8.1</v>
      </c>
      <c r="DA29" s="623"/>
      <c r="DB29" s="623"/>
      <c r="DC29" s="624"/>
      <c r="DD29" s="614">
        <v>1623833</v>
      </c>
      <c r="DE29" s="621"/>
      <c r="DF29" s="621"/>
      <c r="DG29" s="621"/>
      <c r="DH29" s="621"/>
      <c r="DI29" s="621"/>
      <c r="DJ29" s="621"/>
      <c r="DK29" s="622"/>
      <c r="DL29" s="614">
        <v>1623833</v>
      </c>
      <c r="DM29" s="621"/>
      <c r="DN29" s="621"/>
      <c r="DO29" s="621"/>
      <c r="DP29" s="621"/>
      <c r="DQ29" s="621"/>
      <c r="DR29" s="621"/>
      <c r="DS29" s="621"/>
      <c r="DT29" s="621"/>
      <c r="DU29" s="621"/>
      <c r="DV29" s="622"/>
      <c r="DW29" s="611">
        <v>13.3</v>
      </c>
      <c r="DX29" s="623"/>
      <c r="DY29" s="623"/>
      <c r="DZ29" s="623"/>
      <c r="EA29" s="623"/>
      <c r="EB29" s="623"/>
      <c r="EC29" s="635"/>
    </row>
    <row r="30" spans="2:133" ht="11.25" customHeight="1" x14ac:dyDescent="0.2">
      <c r="B30" s="605" t="s">
        <v>291</v>
      </c>
      <c r="C30" s="606"/>
      <c r="D30" s="606"/>
      <c r="E30" s="606"/>
      <c r="F30" s="606"/>
      <c r="G30" s="606"/>
      <c r="H30" s="606"/>
      <c r="I30" s="606"/>
      <c r="J30" s="606"/>
      <c r="K30" s="606"/>
      <c r="L30" s="606"/>
      <c r="M30" s="606"/>
      <c r="N30" s="606"/>
      <c r="O30" s="606"/>
      <c r="P30" s="606"/>
      <c r="Q30" s="607"/>
      <c r="R30" s="608">
        <v>3418158</v>
      </c>
      <c r="S30" s="609"/>
      <c r="T30" s="609"/>
      <c r="U30" s="609"/>
      <c r="V30" s="609"/>
      <c r="W30" s="609"/>
      <c r="X30" s="609"/>
      <c r="Y30" s="610"/>
      <c r="Z30" s="646">
        <v>16.3</v>
      </c>
      <c r="AA30" s="646"/>
      <c r="AB30" s="646"/>
      <c r="AC30" s="646"/>
      <c r="AD30" s="647" t="s">
        <v>119</v>
      </c>
      <c r="AE30" s="647"/>
      <c r="AF30" s="647"/>
      <c r="AG30" s="647"/>
      <c r="AH30" s="647"/>
      <c r="AI30" s="647"/>
      <c r="AJ30" s="647"/>
      <c r="AK30" s="647"/>
      <c r="AL30" s="611" t="s">
        <v>119</v>
      </c>
      <c r="AM30" s="612"/>
      <c r="AN30" s="612"/>
      <c r="AO30" s="648"/>
      <c r="AP30" s="660" t="s">
        <v>209</v>
      </c>
      <c r="AQ30" s="661"/>
      <c r="AR30" s="661"/>
      <c r="AS30" s="661"/>
      <c r="AT30" s="661"/>
      <c r="AU30" s="661"/>
      <c r="AV30" s="661"/>
      <c r="AW30" s="661"/>
      <c r="AX30" s="661"/>
      <c r="AY30" s="661"/>
      <c r="AZ30" s="661"/>
      <c r="BA30" s="661"/>
      <c r="BB30" s="661"/>
      <c r="BC30" s="661"/>
      <c r="BD30" s="661"/>
      <c r="BE30" s="661"/>
      <c r="BF30" s="662"/>
      <c r="BG30" s="660" t="s">
        <v>292</v>
      </c>
      <c r="BH30" s="678"/>
      <c r="BI30" s="678"/>
      <c r="BJ30" s="678"/>
      <c r="BK30" s="678"/>
      <c r="BL30" s="678"/>
      <c r="BM30" s="678"/>
      <c r="BN30" s="678"/>
      <c r="BO30" s="678"/>
      <c r="BP30" s="678"/>
      <c r="BQ30" s="679"/>
      <c r="BR30" s="660" t="s">
        <v>293</v>
      </c>
      <c r="BS30" s="678"/>
      <c r="BT30" s="678"/>
      <c r="BU30" s="678"/>
      <c r="BV30" s="678"/>
      <c r="BW30" s="678"/>
      <c r="BX30" s="678"/>
      <c r="BY30" s="678"/>
      <c r="BZ30" s="678"/>
      <c r="CA30" s="678"/>
      <c r="CB30" s="679"/>
      <c r="CD30" s="629"/>
      <c r="CE30" s="630"/>
      <c r="CF30" s="605" t="s">
        <v>294</v>
      </c>
      <c r="CG30" s="606"/>
      <c r="CH30" s="606"/>
      <c r="CI30" s="606"/>
      <c r="CJ30" s="606"/>
      <c r="CK30" s="606"/>
      <c r="CL30" s="606"/>
      <c r="CM30" s="606"/>
      <c r="CN30" s="606"/>
      <c r="CO30" s="606"/>
      <c r="CP30" s="606"/>
      <c r="CQ30" s="607"/>
      <c r="CR30" s="608">
        <v>1565746</v>
      </c>
      <c r="CS30" s="609"/>
      <c r="CT30" s="609"/>
      <c r="CU30" s="609"/>
      <c r="CV30" s="609"/>
      <c r="CW30" s="609"/>
      <c r="CX30" s="609"/>
      <c r="CY30" s="610"/>
      <c r="CZ30" s="611">
        <v>7.8</v>
      </c>
      <c r="DA30" s="623"/>
      <c r="DB30" s="623"/>
      <c r="DC30" s="624"/>
      <c r="DD30" s="614">
        <v>1565746</v>
      </c>
      <c r="DE30" s="609"/>
      <c r="DF30" s="609"/>
      <c r="DG30" s="609"/>
      <c r="DH30" s="609"/>
      <c r="DI30" s="609"/>
      <c r="DJ30" s="609"/>
      <c r="DK30" s="610"/>
      <c r="DL30" s="614">
        <v>1565746</v>
      </c>
      <c r="DM30" s="609"/>
      <c r="DN30" s="609"/>
      <c r="DO30" s="609"/>
      <c r="DP30" s="609"/>
      <c r="DQ30" s="609"/>
      <c r="DR30" s="609"/>
      <c r="DS30" s="609"/>
      <c r="DT30" s="609"/>
      <c r="DU30" s="609"/>
      <c r="DV30" s="610"/>
      <c r="DW30" s="611">
        <v>12.8</v>
      </c>
      <c r="DX30" s="623"/>
      <c r="DY30" s="623"/>
      <c r="DZ30" s="623"/>
      <c r="EA30" s="623"/>
      <c r="EB30" s="623"/>
      <c r="EC30" s="635"/>
    </row>
    <row r="31" spans="2:133" ht="11.25" customHeight="1" x14ac:dyDescent="0.2">
      <c r="B31" s="675" t="s">
        <v>295</v>
      </c>
      <c r="C31" s="676"/>
      <c r="D31" s="676"/>
      <c r="E31" s="676"/>
      <c r="F31" s="676"/>
      <c r="G31" s="676"/>
      <c r="H31" s="676"/>
      <c r="I31" s="676"/>
      <c r="J31" s="676"/>
      <c r="K31" s="676"/>
      <c r="L31" s="676"/>
      <c r="M31" s="676"/>
      <c r="N31" s="676"/>
      <c r="O31" s="676"/>
      <c r="P31" s="676"/>
      <c r="Q31" s="677"/>
      <c r="R31" s="608" t="s">
        <v>119</v>
      </c>
      <c r="S31" s="609"/>
      <c r="T31" s="609"/>
      <c r="U31" s="609"/>
      <c r="V31" s="609"/>
      <c r="W31" s="609"/>
      <c r="X31" s="609"/>
      <c r="Y31" s="610"/>
      <c r="Z31" s="646" t="s">
        <v>119</v>
      </c>
      <c r="AA31" s="646"/>
      <c r="AB31" s="646"/>
      <c r="AC31" s="646"/>
      <c r="AD31" s="647" t="s">
        <v>119</v>
      </c>
      <c r="AE31" s="647"/>
      <c r="AF31" s="647"/>
      <c r="AG31" s="647"/>
      <c r="AH31" s="647"/>
      <c r="AI31" s="647"/>
      <c r="AJ31" s="647"/>
      <c r="AK31" s="647"/>
      <c r="AL31" s="611" t="s">
        <v>119</v>
      </c>
      <c r="AM31" s="612"/>
      <c r="AN31" s="612"/>
      <c r="AO31" s="648"/>
      <c r="AP31" s="680" t="s">
        <v>296</v>
      </c>
      <c r="AQ31" s="681"/>
      <c r="AR31" s="681"/>
      <c r="AS31" s="681"/>
      <c r="AT31" s="682" t="s">
        <v>297</v>
      </c>
      <c r="AU31" s="193"/>
      <c r="AV31" s="193"/>
      <c r="AW31" s="193"/>
      <c r="AX31" s="666" t="s">
        <v>175</v>
      </c>
      <c r="AY31" s="667"/>
      <c r="AZ31" s="667"/>
      <c r="BA31" s="667"/>
      <c r="BB31" s="667"/>
      <c r="BC31" s="667"/>
      <c r="BD31" s="667"/>
      <c r="BE31" s="667"/>
      <c r="BF31" s="668"/>
      <c r="BG31" s="670">
        <v>99.3</v>
      </c>
      <c r="BH31" s="671"/>
      <c r="BI31" s="671"/>
      <c r="BJ31" s="671"/>
      <c r="BK31" s="671"/>
      <c r="BL31" s="671"/>
      <c r="BM31" s="672">
        <v>97.6</v>
      </c>
      <c r="BN31" s="671"/>
      <c r="BO31" s="671"/>
      <c r="BP31" s="671"/>
      <c r="BQ31" s="673"/>
      <c r="BR31" s="670">
        <v>99.3</v>
      </c>
      <c r="BS31" s="671"/>
      <c r="BT31" s="671"/>
      <c r="BU31" s="671"/>
      <c r="BV31" s="671"/>
      <c r="BW31" s="671"/>
      <c r="BX31" s="672">
        <v>97.2</v>
      </c>
      <c r="BY31" s="671"/>
      <c r="BZ31" s="671"/>
      <c r="CA31" s="671"/>
      <c r="CB31" s="673"/>
      <c r="CD31" s="629"/>
      <c r="CE31" s="630"/>
      <c r="CF31" s="605" t="s">
        <v>298</v>
      </c>
      <c r="CG31" s="606"/>
      <c r="CH31" s="606"/>
      <c r="CI31" s="606"/>
      <c r="CJ31" s="606"/>
      <c r="CK31" s="606"/>
      <c r="CL31" s="606"/>
      <c r="CM31" s="606"/>
      <c r="CN31" s="606"/>
      <c r="CO31" s="606"/>
      <c r="CP31" s="606"/>
      <c r="CQ31" s="607"/>
      <c r="CR31" s="608">
        <v>58087</v>
      </c>
      <c r="CS31" s="621"/>
      <c r="CT31" s="621"/>
      <c r="CU31" s="621"/>
      <c r="CV31" s="621"/>
      <c r="CW31" s="621"/>
      <c r="CX31" s="621"/>
      <c r="CY31" s="622"/>
      <c r="CZ31" s="611">
        <v>0.3</v>
      </c>
      <c r="DA31" s="623"/>
      <c r="DB31" s="623"/>
      <c r="DC31" s="624"/>
      <c r="DD31" s="614">
        <v>58087</v>
      </c>
      <c r="DE31" s="621"/>
      <c r="DF31" s="621"/>
      <c r="DG31" s="621"/>
      <c r="DH31" s="621"/>
      <c r="DI31" s="621"/>
      <c r="DJ31" s="621"/>
      <c r="DK31" s="622"/>
      <c r="DL31" s="614">
        <v>58087</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2">
      <c r="B32" s="605" t="s">
        <v>299</v>
      </c>
      <c r="C32" s="606"/>
      <c r="D32" s="606"/>
      <c r="E32" s="606"/>
      <c r="F32" s="606"/>
      <c r="G32" s="606"/>
      <c r="H32" s="606"/>
      <c r="I32" s="606"/>
      <c r="J32" s="606"/>
      <c r="K32" s="606"/>
      <c r="L32" s="606"/>
      <c r="M32" s="606"/>
      <c r="N32" s="606"/>
      <c r="O32" s="606"/>
      <c r="P32" s="606"/>
      <c r="Q32" s="607"/>
      <c r="R32" s="608">
        <v>1407387</v>
      </c>
      <c r="S32" s="609"/>
      <c r="T32" s="609"/>
      <c r="U32" s="609"/>
      <c r="V32" s="609"/>
      <c r="W32" s="609"/>
      <c r="X32" s="609"/>
      <c r="Y32" s="610"/>
      <c r="Z32" s="646">
        <v>6.7</v>
      </c>
      <c r="AA32" s="646"/>
      <c r="AB32" s="646"/>
      <c r="AC32" s="646"/>
      <c r="AD32" s="647" t="s">
        <v>119</v>
      </c>
      <c r="AE32" s="647"/>
      <c r="AF32" s="647"/>
      <c r="AG32" s="647"/>
      <c r="AH32" s="647"/>
      <c r="AI32" s="647"/>
      <c r="AJ32" s="647"/>
      <c r="AK32" s="647"/>
      <c r="AL32" s="611" t="s">
        <v>119</v>
      </c>
      <c r="AM32" s="612"/>
      <c r="AN32" s="612"/>
      <c r="AO32" s="648"/>
      <c r="AP32" s="649"/>
      <c r="AQ32" s="650"/>
      <c r="AR32" s="650"/>
      <c r="AS32" s="650"/>
      <c r="AT32" s="683"/>
      <c r="AU32" s="189" t="s">
        <v>300</v>
      </c>
      <c r="AX32" s="605" t="s">
        <v>301</v>
      </c>
      <c r="AY32" s="606"/>
      <c r="AZ32" s="606"/>
      <c r="BA32" s="606"/>
      <c r="BB32" s="606"/>
      <c r="BC32" s="606"/>
      <c r="BD32" s="606"/>
      <c r="BE32" s="606"/>
      <c r="BF32" s="607"/>
      <c r="BG32" s="674">
        <v>98.9</v>
      </c>
      <c r="BH32" s="621"/>
      <c r="BI32" s="621"/>
      <c r="BJ32" s="621"/>
      <c r="BK32" s="621"/>
      <c r="BL32" s="621"/>
      <c r="BM32" s="612">
        <v>96.4</v>
      </c>
      <c r="BN32" s="621"/>
      <c r="BO32" s="621"/>
      <c r="BP32" s="621"/>
      <c r="BQ32" s="644"/>
      <c r="BR32" s="674">
        <v>98.7</v>
      </c>
      <c r="BS32" s="621"/>
      <c r="BT32" s="621"/>
      <c r="BU32" s="621"/>
      <c r="BV32" s="621"/>
      <c r="BW32" s="621"/>
      <c r="BX32" s="612">
        <v>95.8</v>
      </c>
      <c r="BY32" s="621"/>
      <c r="BZ32" s="621"/>
      <c r="CA32" s="621"/>
      <c r="CB32" s="644"/>
      <c r="CD32" s="631"/>
      <c r="CE32" s="632"/>
      <c r="CF32" s="605" t="s">
        <v>302</v>
      </c>
      <c r="CG32" s="606"/>
      <c r="CH32" s="606"/>
      <c r="CI32" s="606"/>
      <c r="CJ32" s="606"/>
      <c r="CK32" s="606"/>
      <c r="CL32" s="606"/>
      <c r="CM32" s="606"/>
      <c r="CN32" s="606"/>
      <c r="CO32" s="606"/>
      <c r="CP32" s="606"/>
      <c r="CQ32" s="607"/>
      <c r="CR32" s="608" t="s">
        <v>119</v>
      </c>
      <c r="CS32" s="609"/>
      <c r="CT32" s="609"/>
      <c r="CU32" s="609"/>
      <c r="CV32" s="609"/>
      <c r="CW32" s="609"/>
      <c r="CX32" s="609"/>
      <c r="CY32" s="610"/>
      <c r="CZ32" s="611" t="s">
        <v>119</v>
      </c>
      <c r="DA32" s="623"/>
      <c r="DB32" s="623"/>
      <c r="DC32" s="624"/>
      <c r="DD32" s="614" t="s">
        <v>119</v>
      </c>
      <c r="DE32" s="609"/>
      <c r="DF32" s="609"/>
      <c r="DG32" s="609"/>
      <c r="DH32" s="609"/>
      <c r="DI32" s="609"/>
      <c r="DJ32" s="609"/>
      <c r="DK32" s="610"/>
      <c r="DL32" s="614" t="s">
        <v>119</v>
      </c>
      <c r="DM32" s="609"/>
      <c r="DN32" s="609"/>
      <c r="DO32" s="609"/>
      <c r="DP32" s="609"/>
      <c r="DQ32" s="609"/>
      <c r="DR32" s="609"/>
      <c r="DS32" s="609"/>
      <c r="DT32" s="609"/>
      <c r="DU32" s="609"/>
      <c r="DV32" s="610"/>
      <c r="DW32" s="611" t="s">
        <v>119</v>
      </c>
      <c r="DX32" s="623"/>
      <c r="DY32" s="623"/>
      <c r="DZ32" s="623"/>
      <c r="EA32" s="623"/>
      <c r="EB32" s="623"/>
      <c r="EC32" s="635"/>
    </row>
    <row r="33" spans="2:133" ht="11.25" customHeight="1" x14ac:dyDescent="0.2">
      <c r="B33" s="605" t="s">
        <v>303</v>
      </c>
      <c r="C33" s="606"/>
      <c r="D33" s="606"/>
      <c r="E33" s="606"/>
      <c r="F33" s="606"/>
      <c r="G33" s="606"/>
      <c r="H33" s="606"/>
      <c r="I33" s="606"/>
      <c r="J33" s="606"/>
      <c r="K33" s="606"/>
      <c r="L33" s="606"/>
      <c r="M33" s="606"/>
      <c r="N33" s="606"/>
      <c r="O33" s="606"/>
      <c r="P33" s="606"/>
      <c r="Q33" s="607"/>
      <c r="R33" s="608">
        <v>46371</v>
      </c>
      <c r="S33" s="609"/>
      <c r="T33" s="609"/>
      <c r="U33" s="609"/>
      <c r="V33" s="609"/>
      <c r="W33" s="609"/>
      <c r="X33" s="609"/>
      <c r="Y33" s="610"/>
      <c r="Z33" s="646">
        <v>0.2</v>
      </c>
      <c r="AA33" s="646"/>
      <c r="AB33" s="646"/>
      <c r="AC33" s="646"/>
      <c r="AD33" s="647">
        <v>44228</v>
      </c>
      <c r="AE33" s="647"/>
      <c r="AF33" s="647"/>
      <c r="AG33" s="647"/>
      <c r="AH33" s="647"/>
      <c r="AI33" s="647"/>
      <c r="AJ33" s="647"/>
      <c r="AK33" s="647"/>
      <c r="AL33" s="611">
        <v>0.4</v>
      </c>
      <c r="AM33" s="612"/>
      <c r="AN33" s="612"/>
      <c r="AO33" s="648"/>
      <c r="AP33" s="651"/>
      <c r="AQ33" s="652"/>
      <c r="AR33" s="652"/>
      <c r="AS33" s="652"/>
      <c r="AT33" s="684"/>
      <c r="AU33" s="194"/>
      <c r="AV33" s="194"/>
      <c r="AW33" s="194"/>
      <c r="AX33" s="589" t="s">
        <v>304</v>
      </c>
      <c r="AY33" s="590"/>
      <c r="AZ33" s="590"/>
      <c r="BA33" s="590"/>
      <c r="BB33" s="590"/>
      <c r="BC33" s="590"/>
      <c r="BD33" s="590"/>
      <c r="BE33" s="590"/>
      <c r="BF33" s="591"/>
      <c r="BG33" s="669">
        <v>99.5</v>
      </c>
      <c r="BH33" s="593"/>
      <c r="BI33" s="593"/>
      <c r="BJ33" s="593"/>
      <c r="BK33" s="593"/>
      <c r="BL33" s="593"/>
      <c r="BM33" s="639">
        <v>98.1</v>
      </c>
      <c r="BN33" s="593"/>
      <c r="BO33" s="593"/>
      <c r="BP33" s="593"/>
      <c r="BQ33" s="656"/>
      <c r="BR33" s="669">
        <v>99.5</v>
      </c>
      <c r="BS33" s="593"/>
      <c r="BT33" s="593"/>
      <c r="BU33" s="593"/>
      <c r="BV33" s="593"/>
      <c r="BW33" s="593"/>
      <c r="BX33" s="639">
        <v>97.8</v>
      </c>
      <c r="BY33" s="593"/>
      <c r="BZ33" s="593"/>
      <c r="CA33" s="593"/>
      <c r="CB33" s="656"/>
      <c r="CD33" s="605" t="s">
        <v>305</v>
      </c>
      <c r="CE33" s="606"/>
      <c r="CF33" s="606"/>
      <c r="CG33" s="606"/>
      <c r="CH33" s="606"/>
      <c r="CI33" s="606"/>
      <c r="CJ33" s="606"/>
      <c r="CK33" s="606"/>
      <c r="CL33" s="606"/>
      <c r="CM33" s="606"/>
      <c r="CN33" s="606"/>
      <c r="CO33" s="606"/>
      <c r="CP33" s="606"/>
      <c r="CQ33" s="607"/>
      <c r="CR33" s="608">
        <v>8347637</v>
      </c>
      <c r="CS33" s="621"/>
      <c r="CT33" s="621"/>
      <c r="CU33" s="621"/>
      <c r="CV33" s="621"/>
      <c r="CW33" s="621"/>
      <c r="CX33" s="621"/>
      <c r="CY33" s="622"/>
      <c r="CZ33" s="611">
        <v>41.4</v>
      </c>
      <c r="DA33" s="623"/>
      <c r="DB33" s="623"/>
      <c r="DC33" s="624"/>
      <c r="DD33" s="614">
        <v>6142500</v>
      </c>
      <c r="DE33" s="621"/>
      <c r="DF33" s="621"/>
      <c r="DG33" s="621"/>
      <c r="DH33" s="621"/>
      <c r="DI33" s="621"/>
      <c r="DJ33" s="621"/>
      <c r="DK33" s="622"/>
      <c r="DL33" s="614">
        <v>4871090</v>
      </c>
      <c r="DM33" s="621"/>
      <c r="DN33" s="621"/>
      <c r="DO33" s="621"/>
      <c r="DP33" s="621"/>
      <c r="DQ33" s="621"/>
      <c r="DR33" s="621"/>
      <c r="DS33" s="621"/>
      <c r="DT33" s="621"/>
      <c r="DU33" s="621"/>
      <c r="DV33" s="622"/>
      <c r="DW33" s="611">
        <v>39.9</v>
      </c>
      <c r="DX33" s="623"/>
      <c r="DY33" s="623"/>
      <c r="DZ33" s="623"/>
      <c r="EA33" s="623"/>
      <c r="EB33" s="623"/>
      <c r="EC33" s="635"/>
    </row>
    <row r="34" spans="2:133" ht="11.25" customHeight="1" x14ac:dyDescent="0.2">
      <c r="B34" s="605" t="s">
        <v>306</v>
      </c>
      <c r="C34" s="606"/>
      <c r="D34" s="606"/>
      <c r="E34" s="606"/>
      <c r="F34" s="606"/>
      <c r="G34" s="606"/>
      <c r="H34" s="606"/>
      <c r="I34" s="606"/>
      <c r="J34" s="606"/>
      <c r="K34" s="606"/>
      <c r="L34" s="606"/>
      <c r="M34" s="606"/>
      <c r="N34" s="606"/>
      <c r="O34" s="606"/>
      <c r="P34" s="606"/>
      <c r="Q34" s="607"/>
      <c r="R34" s="608">
        <v>263416</v>
      </c>
      <c r="S34" s="609"/>
      <c r="T34" s="609"/>
      <c r="U34" s="609"/>
      <c r="V34" s="609"/>
      <c r="W34" s="609"/>
      <c r="X34" s="609"/>
      <c r="Y34" s="610"/>
      <c r="Z34" s="646">
        <v>1.3</v>
      </c>
      <c r="AA34" s="646"/>
      <c r="AB34" s="646"/>
      <c r="AC34" s="646"/>
      <c r="AD34" s="647" t="s">
        <v>119</v>
      </c>
      <c r="AE34" s="647"/>
      <c r="AF34" s="647"/>
      <c r="AG34" s="647"/>
      <c r="AH34" s="647"/>
      <c r="AI34" s="647"/>
      <c r="AJ34" s="647"/>
      <c r="AK34" s="647"/>
      <c r="AL34" s="611" t="s">
        <v>119</v>
      </c>
      <c r="AM34" s="612"/>
      <c r="AN34" s="612"/>
      <c r="AO34" s="648"/>
      <c r="AP34" s="195"/>
      <c r="AQ34" s="196"/>
      <c r="AS34" s="193"/>
      <c r="AT34" s="193"/>
      <c r="AU34" s="193"/>
      <c r="AV34" s="193"/>
      <c r="AW34" s="193"/>
      <c r="AX34" s="193"/>
      <c r="AY34" s="193"/>
      <c r="AZ34" s="193"/>
      <c r="BA34" s="193"/>
      <c r="BB34" s="193"/>
      <c r="BC34" s="193"/>
      <c r="BD34" s="193"/>
      <c r="BE34" s="193"/>
      <c r="BF34" s="193"/>
      <c r="BG34" s="196"/>
      <c r="BH34" s="196"/>
      <c r="BI34" s="196"/>
      <c r="BJ34" s="196"/>
      <c r="BK34" s="196"/>
      <c r="BL34" s="196"/>
      <c r="BM34" s="196"/>
      <c r="BN34" s="196"/>
      <c r="BO34" s="196"/>
      <c r="BP34" s="196"/>
      <c r="BQ34" s="196"/>
      <c r="BR34" s="196"/>
      <c r="BS34" s="196"/>
      <c r="BT34" s="196"/>
      <c r="BU34" s="196"/>
      <c r="BV34" s="196"/>
      <c r="BW34" s="196"/>
      <c r="BX34" s="196"/>
      <c r="BY34" s="196"/>
      <c r="BZ34" s="196"/>
      <c r="CA34" s="196"/>
      <c r="CB34" s="196"/>
      <c r="CD34" s="605" t="s">
        <v>307</v>
      </c>
      <c r="CE34" s="606"/>
      <c r="CF34" s="606"/>
      <c r="CG34" s="606"/>
      <c r="CH34" s="606"/>
      <c r="CI34" s="606"/>
      <c r="CJ34" s="606"/>
      <c r="CK34" s="606"/>
      <c r="CL34" s="606"/>
      <c r="CM34" s="606"/>
      <c r="CN34" s="606"/>
      <c r="CO34" s="606"/>
      <c r="CP34" s="606"/>
      <c r="CQ34" s="607"/>
      <c r="CR34" s="608">
        <v>3616900</v>
      </c>
      <c r="CS34" s="609"/>
      <c r="CT34" s="609"/>
      <c r="CU34" s="609"/>
      <c r="CV34" s="609"/>
      <c r="CW34" s="609"/>
      <c r="CX34" s="609"/>
      <c r="CY34" s="610"/>
      <c r="CZ34" s="611">
        <v>17.899999999999999</v>
      </c>
      <c r="DA34" s="623"/>
      <c r="DB34" s="623"/>
      <c r="DC34" s="624"/>
      <c r="DD34" s="614">
        <v>2714413</v>
      </c>
      <c r="DE34" s="609"/>
      <c r="DF34" s="609"/>
      <c r="DG34" s="609"/>
      <c r="DH34" s="609"/>
      <c r="DI34" s="609"/>
      <c r="DJ34" s="609"/>
      <c r="DK34" s="610"/>
      <c r="DL34" s="614">
        <v>2328516</v>
      </c>
      <c r="DM34" s="609"/>
      <c r="DN34" s="609"/>
      <c r="DO34" s="609"/>
      <c r="DP34" s="609"/>
      <c r="DQ34" s="609"/>
      <c r="DR34" s="609"/>
      <c r="DS34" s="609"/>
      <c r="DT34" s="609"/>
      <c r="DU34" s="609"/>
      <c r="DV34" s="610"/>
      <c r="DW34" s="611">
        <v>19.100000000000001</v>
      </c>
      <c r="DX34" s="623"/>
      <c r="DY34" s="623"/>
      <c r="DZ34" s="623"/>
      <c r="EA34" s="623"/>
      <c r="EB34" s="623"/>
      <c r="EC34" s="635"/>
    </row>
    <row r="35" spans="2:133" ht="11.25" customHeight="1" x14ac:dyDescent="0.2">
      <c r="B35" s="605" t="s">
        <v>308</v>
      </c>
      <c r="C35" s="606"/>
      <c r="D35" s="606"/>
      <c r="E35" s="606"/>
      <c r="F35" s="606"/>
      <c r="G35" s="606"/>
      <c r="H35" s="606"/>
      <c r="I35" s="606"/>
      <c r="J35" s="606"/>
      <c r="K35" s="606"/>
      <c r="L35" s="606"/>
      <c r="M35" s="606"/>
      <c r="N35" s="606"/>
      <c r="O35" s="606"/>
      <c r="P35" s="606"/>
      <c r="Q35" s="607"/>
      <c r="R35" s="608">
        <v>613393</v>
      </c>
      <c r="S35" s="609"/>
      <c r="T35" s="609"/>
      <c r="U35" s="609"/>
      <c r="V35" s="609"/>
      <c r="W35" s="609"/>
      <c r="X35" s="609"/>
      <c r="Y35" s="610"/>
      <c r="Z35" s="646">
        <v>2.9</v>
      </c>
      <c r="AA35" s="646"/>
      <c r="AB35" s="646"/>
      <c r="AC35" s="646"/>
      <c r="AD35" s="647" t="s">
        <v>119</v>
      </c>
      <c r="AE35" s="647"/>
      <c r="AF35" s="647"/>
      <c r="AG35" s="647"/>
      <c r="AH35" s="647"/>
      <c r="AI35" s="647"/>
      <c r="AJ35" s="647"/>
      <c r="AK35" s="647"/>
      <c r="AL35" s="611" t="s">
        <v>119</v>
      </c>
      <c r="AM35" s="612"/>
      <c r="AN35" s="612"/>
      <c r="AO35" s="648"/>
      <c r="AP35" s="197"/>
      <c r="AQ35" s="660" t="s">
        <v>309</v>
      </c>
      <c r="AR35" s="661"/>
      <c r="AS35" s="661"/>
      <c r="AT35" s="661"/>
      <c r="AU35" s="661"/>
      <c r="AV35" s="661"/>
      <c r="AW35" s="661"/>
      <c r="AX35" s="661"/>
      <c r="AY35" s="661"/>
      <c r="AZ35" s="661"/>
      <c r="BA35" s="661"/>
      <c r="BB35" s="661"/>
      <c r="BC35" s="661"/>
      <c r="BD35" s="661"/>
      <c r="BE35" s="661"/>
      <c r="BF35" s="662"/>
      <c r="BG35" s="660" t="s">
        <v>310</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311</v>
      </c>
      <c r="CE35" s="606"/>
      <c r="CF35" s="606"/>
      <c r="CG35" s="606"/>
      <c r="CH35" s="606"/>
      <c r="CI35" s="606"/>
      <c r="CJ35" s="606"/>
      <c r="CK35" s="606"/>
      <c r="CL35" s="606"/>
      <c r="CM35" s="606"/>
      <c r="CN35" s="606"/>
      <c r="CO35" s="606"/>
      <c r="CP35" s="606"/>
      <c r="CQ35" s="607"/>
      <c r="CR35" s="608">
        <v>218232</v>
      </c>
      <c r="CS35" s="621"/>
      <c r="CT35" s="621"/>
      <c r="CU35" s="621"/>
      <c r="CV35" s="621"/>
      <c r="CW35" s="621"/>
      <c r="CX35" s="621"/>
      <c r="CY35" s="622"/>
      <c r="CZ35" s="611">
        <v>1.1000000000000001</v>
      </c>
      <c r="DA35" s="623"/>
      <c r="DB35" s="623"/>
      <c r="DC35" s="624"/>
      <c r="DD35" s="614">
        <v>76210</v>
      </c>
      <c r="DE35" s="621"/>
      <c r="DF35" s="621"/>
      <c r="DG35" s="621"/>
      <c r="DH35" s="621"/>
      <c r="DI35" s="621"/>
      <c r="DJ35" s="621"/>
      <c r="DK35" s="622"/>
      <c r="DL35" s="614">
        <v>76210</v>
      </c>
      <c r="DM35" s="621"/>
      <c r="DN35" s="621"/>
      <c r="DO35" s="621"/>
      <c r="DP35" s="621"/>
      <c r="DQ35" s="621"/>
      <c r="DR35" s="621"/>
      <c r="DS35" s="621"/>
      <c r="DT35" s="621"/>
      <c r="DU35" s="621"/>
      <c r="DV35" s="622"/>
      <c r="DW35" s="611">
        <v>0.6</v>
      </c>
      <c r="DX35" s="623"/>
      <c r="DY35" s="623"/>
      <c r="DZ35" s="623"/>
      <c r="EA35" s="623"/>
      <c r="EB35" s="623"/>
      <c r="EC35" s="635"/>
    </row>
    <row r="36" spans="2:133" ht="11.25" customHeight="1" x14ac:dyDescent="0.2">
      <c r="B36" s="605" t="s">
        <v>312</v>
      </c>
      <c r="C36" s="606"/>
      <c r="D36" s="606"/>
      <c r="E36" s="606"/>
      <c r="F36" s="606"/>
      <c r="G36" s="606"/>
      <c r="H36" s="606"/>
      <c r="I36" s="606"/>
      <c r="J36" s="606"/>
      <c r="K36" s="606"/>
      <c r="L36" s="606"/>
      <c r="M36" s="606"/>
      <c r="N36" s="606"/>
      <c r="O36" s="606"/>
      <c r="P36" s="606"/>
      <c r="Q36" s="607"/>
      <c r="R36" s="608">
        <v>587367</v>
      </c>
      <c r="S36" s="609"/>
      <c r="T36" s="609"/>
      <c r="U36" s="609"/>
      <c r="V36" s="609"/>
      <c r="W36" s="609"/>
      <c r="X36" s="609"/>
      <c r="Y36" s="610"/>
      <c r="Z36" s="646">
        <v>2.8</v>
      </c>
      <c r="AA36" s="646"/>
      <c r="AB36" s="646"/>
      <c r="AC36" s="646"/>
      <c r="AD36" s="647" t="s">
        <v>119</v>
      </c>
      <c r="AE36" s="647"/>
      <c r="AF36" s="647"/>
      <c r="AG36" s="647"/>
      <c r="AH36" s="647"/>
      <c r="AI36" s="647"/>
      <c r="AJ36" s="647"/>
      <c r="AK36" s="647"/>
      <c r="AL36" s="611" t="s">
        <v>119</v>
      </c>
      <c r="AM36" s="612"/>
      <c r="AN36" s="612"/>
      <c r="AO36" s="648"/>
      <c r="AP36" s="197"/>
      <c r="AQ36" s="657" t="s">
        <v>313</v>
      </c>
      <c r="AR36" s="658"/>
      <c r="AS36" s="658"/>
      <c r="AT36" s="658"/>
      <c r="AU36" s="658"/>
      <c r="AV36" s="658"/>
      <c r="AW36" s="658"/>
      <c r="AX36" s="658"/>
      <c r="AY36" s="659"/>
      <c r="AZ36" s="663">
        <v>2890273</v>
      </c>
      <c r="BA36" s="664"/>
      <c r="BB36" s="664"/>
      <c r="BC36" s="664"/>
      <c r="BD36" s="664"/>
      <c r="BE36" s="664"/>
      <c r="BF36" s="665"/>
      <c r="BG36" s="666" t="s">
        <v>314</v>
      </c>
      <c r="BH36" s="667"/>
      <c r="BI36" s="667"/>
      <c r="BJ36" s="667"/>
      <c r="BK36" s="667"/>
      <c r="BL36" s="667"/>
      <c r="BM36" s="667"/>
      <c r="BN36" s="667"/>
      <c r="BO36" s="667"/>
      <c r="BP36" s="667"/>
      <c r="BQ36" s="667"/>
      <c r="BR36" s="667"/>
      <c r="BS36" s="667"/>
      <c r="BT36" s="667"/>
      <c r="BU36" s="668"/>
      <c r="BV36" s="663">
        <v>49775</v>
      </c>
      <c r="BW36" s="664"/>
      <c r="BX36" s="664"/>
      <c r="BY36" s="664"/>
      <c r="BZ36" s="664"/>
      <c r="CA36" s="664"/>
      <c r="CB36" s="665"/>
      <c r="CD36" s="605" t="s">
        <v>315</v>
      </c>
      <c r="CE36" s="606"/>
      <c r="CF36" s="606"/>
      <c r="CG36" s="606"/>
      <c r="CH36" s="606"/>
      <c r="CI36" s="606"/>
      <c r="CJ36" s="606"/>
      <c r="CK36" s="606"/>
      <c r="CL36" s="606"/>
      <c r="CM36" s="606"/>
      <c r="CN36" s="606"/>
      <c r="CO36" s="606"/>
      <c r="CP36" s="606"/>
      <c r="CQ36" s="607"/>
      <c r="CR36" s="608">
        <v>1560661</v>
      </c>
      <c r="CS36" s="609"/>
      <c r="CT36" s="609"/>
      <c r="CU36" s="609"/>
      <c r="CV36" s="609"/>
      <c r="CW36" s="609"/>
      <c r="CX36" s="609"/>
      <c r="CY36" s="610"/>
      <c r="CZ36" s="611">
        <v>7.7</v>
      </c>
      <c r="DA36" s="623"/>
      <c r="DB36" s="623"/>
      <c r="DC36" s="624"/>
      <c r="DD36" s="614">
        <v>1216296</v>
      </c>
      <c r="DE36" s="609"/>
      <c r="DF36" s="609"/>
      <c r="DG36" s="609"/>
      <c r="DH36" s="609"/>
      <c r="DI36" s="609"/>
      <c r="DJ36" s="609"/>
      <c r="DK36" s="610"/>
      <c r="DL36" s="614">
        <v>879994</v>
      </c>
      <c r="DM36" s="609"/>
      <c r="DN36" s="609"/>
      <c r="DO36" s="609"/>
      <c r="DP36" s="609"/>
      <c r="DQ36" s="609"/>
      <c r="DR36" s="609"/>
      <c r="DS36" s="609"/>
      <c r="DT36" s="609"/>
      <c r="DU36" s="609"/>
      <c r="DV36" s="610"/>
      <c r="DW36" s="611">
        <v>7.2</v>
      </c>
      <c r="DX36" s="623"/>
      <c r="DY36" s="623"/>
      <c r="DZ36" s="623"/>
      <c r="EA36" s="623"/>
      <c r="EB36" s="623"/>
      <c r="EC36" s="635"/>
    </row>
    <row r="37" spans="2:133" ht="11.25" customHeight="1" x14ac:dyDescent="0.2">
      <c r="B37" s="605" t="s">
        <v>316</v>
      </c>
      <c r="C37" s="606"/>
      <c r="D37" s="606"/>
      <c r="E37" s="606"/>
      <c r="F37" s="606"/>
      <c r="G37" s="606"/>
      <c r="H37" s="606"/>
      <c r="I37" s="606"/>
      <c r="J37" s="606"/>
      <c r="K37" s="606"/>
      <c r="L37" s="606"/>
      <c r="M37" s="606"/>
      <c r="N37" s="606"/>
      <c r="O37" s="606"/>
      <c r="P37" s="606"/>
      <c r="Q37" s="607"/>
      <c r="R37" s="608">
        <v>388837</v>
      </c>
      <c r="S37" s="609"/>
      <c r="T37" s="609"/>
      <c r="U37" s="609"/>
      <c r="V37" s="609"/>
      <c r="W37" s="609"/>
      <c r="X37" s="609"/>
      <c r="Y37" s="610"/>
      <c r="Z37" s="646">
        <v>1.8</v>
      </c>
      <c r="AA37" s="646"/>
      <c r="AB37" s="646"/>
      <c r="AC37" s="646"/>
      <c r="AD37" s="647">
        <v>776</v>
      </c>
      <c r="AE37" s="647"/>
      <c r="AF37" s="647"/>
      <c r="AG37" s="647"/>
      <c r="AH37" s="647"/>
      <c r="AI37" s="647"/>
      <c r="AJ37" s="647"/>
      <c r="AK37" s="647"/>
      <c r="AL37" s="611">
        <v>0</v>
      </c>
      <c r="AM37" s="612"/>
      <c r="AN37" s="612"/>
      <c r="AO37" s="648"/>
      <c r="AQ37" s="641" t="s">
        <v>317</v>
      </c>
      <c r="AR37" s="642"/>
      <c r="AS37" s="642"/>
      <c r="AT37" s="642"/>
      <c r="AU37" s="642"/>
      <c r="AV37" s="642"/>
      <c r="AW37" s="642"/>
      <c r="AX37" s="642"/>
      <c r="AY37" s="643"/>
      <c r="AZ37" s="608">
        <v>381325</v>
      </c>
      <c r="BA37" s="609"/>
      <c r="BB37" s="609"/>
      <c r="BC37" s="609"/>
      <c r="BD37" s="621"/>
      <c r="BE37" s="621"/>
      <c r="BF37" s="644"/>
      <c r="BG37" s="605" t="s">
        <v>318</v>
      </c>
      <c r="BH37" s="606"/>
      <c r="BI37" s="606"/>
      <c r="BJ37" s="606"/>
      <c r="BK37" s="606"/>
      <c r="BL37" s="606"/>
      <c r="BM37" s="606"/>
      <c r="BN37" s="606"/>
      <c r="BO37" s="606"/>
      <c r="BP37" s="606"/>
      <c r="BQ37" s="606"/>
      <c r="BR37" s="606"/>
      <c r="BS37" s="606"/>
      <c r="BT37" s="606"/>
      <c r="BU37" s="607"/>
      <c r="BV37" s="608">
        <v>18642</v>
      </c>
      <c r="BW37" s="609"/>
      <c r="BX37" s="609"/>
      <c r="BY37" s="609"/>
      <c r="BZ37" s="609"/>
      <c r="CA37" s="609"/>
      <c r="CB37" s="645"/>
      <c r="CD37" s="605" t="s">
        <v>319</v>
      </c>
      <c r="CE37" s="606"/>
      <c r="CF37" s="606"/>
      <c r="CG37" s="606"/>
      <c r="CH37" s="606"/>
      <c r="CI37" s="606"/>
      <c r="CJ37" s="606"/>
      <c r="CK37" s="606"/>
      <c r="CL37" s="606"/>
      <c r="CM37" s="606"/>
      <c r="CN37" s="606"/>
      <c r="CO37" s="606"/>
      <c r="CP37" s="606"/>
      <c r="CQ37" s="607"/>
      <c r="CR37" s="608">
        <v>93123</v>
      </c>
      <c r="CS37" s="621"/>
      <c r="CT37" s="621"/>
      <c r="CU37" s="621"/>
      <c r="CV37" s="621"/>
      <c r="CW37" s="621"/>
      <c r="CX37" s="621"/>
      <c r="CY37" s="622"/>
      <c r="CZ37" s="611">
        <v>0.5</v>
      </c>
      <c r="DA37" s="623"/>
      <c r="DB37" s="623"/>
      <c r="DC37" s="624"/>
      <c r="DD37" s="614">
        <v>93123</v>
      </c>
      <c r="DE37" s="621"/>
      <c r="DF37" s="621"/>
      <c r="DG37" s="621"/>
      <c r="DH37" s="621"/>
      <c r="DI37" s="621"/>
      <c r="DJ37" s="621"/>
      <c r="DK37" s="622"/>
      <c r="DL37" s="614">
        <v>93123</v>
      </c>
      <c r="DM37" s="621"/>
      <c r="DN37" s="621"/>
      <c r="DO37" s="621"/>
      <c r="DP37" s="621"/>
      <c r="DQ37" s="621"/>
      <c r="DR37" s="621"/>
      <c r="DS37" s="621"/>
      <c r="DT37" s="621"/>
      <c r="DU37" s="621"/>
      <c r="DV37" s="622"/>
      <c r="DW37" s="611">
        <v>0.8</v>
      </c>
      <c r="DX37" s="623"/>
      <c r="DY37" s="623"/>
      <c r="DZ37" s="623"/>
      <c r="EA37" s="623"/>
      <c r="EB37" s="623"/>
      <c r="EC37" s="635"/>
    </row>
    <row r="38" spans="2:133" ht="11.25" customHeight="1" x14ac:dyDescent="0.2">
      <c r="B38" s="605" t="s">
        <v>320</v>
      </c>
      <c r="C38" s="606"/>
      <c r="D38" s="606"/>
      <c r="E38" s="606"/>
      <c r="F38" s="606"/>
      <c r="G38" s="606"/>
      <c r="H38" s="606"/>
      <c r="I38" s="606"/>
      <c r="J38" s="606"/>
      <c r="K38" s="606"/>
      <c r="L38" s="606"/>
      <c r="M38" s="606"/>
      <c r="N38" s="606"/>
      <c r="O38" s="606"/>
      <c r="P38" s="606"/>
      <c r="Q38" s="607"/>
      <c r="R38" s="608">
        <v>1451200</v>
      </c>
      <c r="S38" s="609"/>
      <c r="T38" s="609"/>
      <c r="U38" s="609"/>
      <c r="V38" s="609"/>
      <c r="W38" s="609"/>
      <c r="X38" s="609"/>
      <c r="Y38" s="610"/>
      <c r="Z38" s="646">
        <v>6.9</v>
      </c>
      <c r="AA38" s="646"/>
      <c r="AB38" s="646"/>
      <c r="AC38" s="646"/>
      <c r="AD38" s="647" t="s">
        <v>119</v>
      </c>
      <c r="AE38" s="647"/>
      <c r="AF38" s="647"/>
      <c r="AG38" s="647"/>
      <c r="AH38" s="647"/>
      <c r="AI38" s="647"/>
      <c r="AJ38" s="647"/>
      <c r="AK38" s="647"/>
      <c r="AL38" s="611" t="s">
        <v>119</v>
      </c>
      <c r="AM38" s="612"/>
      <c r="AN38" s="612"/>
      <c r="AO38" s="648"/>
      <c r="AQ38" s="641" t="s">
        <v>321</v>
      </c>
      <c r="AR38" s="642"/>
      <c r="AS38" s="642"/>
      <c r="AT38" s="642"/>
      <c r="AU38" s="642"/>
      <c r="AV38" s="642"/>
      <c r="AW38" s="642"/>
      <c r="AX38" s="642"/>
      <c r="AY38" s="643"/>
      <c r="AZ38" s="608">
        <v>357819</v>
      </c>
      <c r="BA38" s="609"/>
      <c r="BB38" s="609"/>
      <c r="BC38" s="609"/>
      <c r="BD38" s="621"/>
      <c r="BE38" s="621"/>
      <c r="BF38" s="644"/>
      <c r="BG38" s="605" t="s">
        <v>322</v>
      </c>
      <c r="BH38" s="606"/>
      <c r="BI38" s="606"/>
      <c r="BJ38" s="606"/>
      <c r="BK38" s="606"/>
      <c r="BL38" s="606"/>
      <c r="BM38" s="606"/>
      <c r="BN38" s="606"/>
      <c r="BO38" s="606"/>
      <c r="BP38" s="606"/>
      <c r="BQ38" s="606"/>
      <c r="BR38" s="606"/>
      <c r="BS38" s="606"/>
      <c r="BT38" s="606"/>
      <c r="BU38" s="607"/>
      <c r="BV38" s="608">
        <v>6141</v>
      </c>
      <c r="BW38" s="609"/>
      <c r="BX38" s="609"/>
      <c r="BY38" s="609"/>
      <c r="BZ38" s="609"/>
      <c r="CA38" s="609"/>
      <c r="CB38" s="645"/>
      <c r="CD38" s="605" t="s">
        <v>323</v>
      </c>
      <c r="CE38" s="606"/>
      <c r="CF38" s="606"/>
      <c r="CG38" s="606"/>
      <c r="CH38" s="606"/>
      <c r="CI38" s="606"/>
      <c r="CJ38" s="606"/>
      <c r="CK38" s="606"/>
      <c r="CL38" s="606"/>
      <c r="CM38" s="606"/>
      <c r="CN38" s="606"/>
      <c r="CO38" s="606"/>
      <c r="CP38" s="606"/>
      <c r="CQ38" s="607"/>
      <c r="CR38" s="608">
        <v>2011129</v>
      </c>
      <c r="CS38" s="609"/>
      <c r="CT38" s="609"/>
      <c r="CU38" s="609"/>
      <c r="CV38" s="609"/>
      <c r="CW38" s="609"/>
      <c r="CX38" s="609"/>
      <c r="CY38" s="610"/>
      <c r="CZ38" s="611">
        <v>10</v>
      </c>
      <c r="DA38" s="623"/>
      <c r="DB38" s="623"/>
      <c r="DC38" s="624"/>
      <c r="DD38" s="614">
        <v>1622335</v>
      </c>
      <c r="DE38" s="609"/>
      <c r="DF38" s="609"/>
      <c r="DG38" s="609"/>
      <c r="DH38" s="609"/>
      <c r="DI38" s="609"/>
      <c r="DJ38" s="609"/>
      <c r="DK38" s="610"/>
      <c r="DL38" s="614">
        <v>1586370</v>
      </c>
      <c r="DM38" s="609"/>
      <c r="DN38" s="609"/>
      <c r="DO38" s="609"/>
      <c r="DP38" s="609"/>
      <c r="DQ38" s="609"/>
      <c r="DR38" s="609"/>
      <c r="DS38" s="609"/>
      <c r="DT38" s="609"/>
      <c r="DU38" s="609"/>
      <c r="DV38" s="610"/>
      <c r="DW38" s="611">
        <v>13</v>
      </c>
      <c r="DX38" s="623"/>
      <c r="DY38" s="623"/>
      <c r="DZ38" s="623"/>
      <c r="EA38" s="623"/>
      <c r="EB38" s="623"/>
      <c r="EC38" s="635"/>
    </row>
    <row r="39" spans="2:133" ht="11.25" customHeight="1" x14ac:dyDescent="0.2">
      <c r="B39" s="605" t="s">
        <v>324</v>
      </c>
      <c r="C39" s="606"/>
      <c r="D39" s="606"/>
      <c r="E39" s="606"/>
      <c r="F39" s="606"/>
      <c r="G39" s="606"/>
      <c r="H39" s="606"/>
      <c r="I39" s="606"/>
      <c r="J39" s="606"/>
      <c r="K39" s="606"/>
      <c r="L39" s="606"/>
      <c r="M39" s="606"/>
      <c r="N39" s="606"/>
      <c r="O39" s="606"/>
      <c r="P39" s="606"/>
      <c r="Q39" s="607"/>
      <c r="R39" s="608" t="s">
        <v>119</v>
      </c>
      <c r="S39" s="609"/>
      <c r="T39" s="609"/>
      <c r="U39" s="609"/>
      <c r="V39" s="609"/>
      <c r="W39" s="609"/>
      <c r="X39" s="609"/>
      <c r="Y39" s="610"/>
      <c r="Z39" s="646" t="s">
        <v>119</v>
      </c>
      <c r="AA39" s="646"/>
      <c r="AB39" s="646"/>
      <c r="AC39" s="646"/>
      <c r="AD39" s="647" t="s">
        <v>119</v>
      </c>
      <c r="AE39" s="647"/>
      <c r="AF39" s="647"/>
      <c r="AG39" s="647"/>
      <c r="AH39" s="647"/>
      <c r="AI39" s="647"/>
      <c r="AJ39" s="647"/>
      <c r="AK39" s="647"/>
      <c r="AL39" s="611" t="s">
        <v>119</v>
      </c>
      <c r="AM39" s="612"/>
      <c r="AN39" s="612"/>
      <c r="AO39" s="648"/>
      <c r="AQ39" s="641" t="s">
        <v>325</v>
      </c>
      <c r="AR39" s="642"/>
      <c r="AS39" s="642"/>
      <c r="AT39" s="642"/>
      <c r="AU39" s="642"/>
      <c r="AV39" s="642"/>
      <c r="AW39" s="642"/>
      <c r="AX39" s="642"/>
      <c r="AY39" s="643"/>
      <c r="AZ39" s="608">
        <v>140000</v>
      </c>
      <c r="BA39" s="609"/>
      <c r="BB39" s="609"/>
      <c r="BC39" s="609"/>
      <c r="BD39" s="621"/>
      <c r="BE39" s="621"/>
      <c r="BF39" s="644"/>
      <c r="BG39" s="605" t="s">
        <v>326</v>
      </c>
      <c r="BH39" s="606"/>
      <c r="BI39" s="606"/>
      <c r="BJ39" s="606"/>
      <c r="BK39" s="606"/>
      <c r="BL39" s="606"/>
      <c r="BM39" s="606"/>
      <c r="BN39" s="606"/>
      <c r="BO39" s="606"/>
      <c r="BP39" s="606"/>
      <c r="BQ39" s="606"/>
      <c r="BR39" s="606"/>
      <c r="BS39" s="606"/>
      <c r="BT39" s="606"/>
      <c r="BU39" s="607"/>
      <c r="BV39" s="608">
        <v>8995</v>
      </c>
      <c r="BW39" s="609"/>
      <c r="BX39" s="609"/>
      <c r="BY39" s="609"/>
      <c r="BZ39" s="609"/>
      <c r="CA39" s="609"/>
      <c r="CB39" s="645"/>
      <c r="CD39" s="605" t="s">
        <v>327</v>
      </c>
      <c r="CE39" s="606"/>
      <c r="CF39" s="606"/>
      <c r="CG39" s="606"/>
      <c r="CH39" s="606"/>
      <c r="CI39" s="606"/>
      <c r="CJ39" s="606"/>
      <c r="CK39" s="606"/>
      <c r="CL39" s="606"/>
      <c r="CM39" s="606"/>
      <c r="CN39" s="606"/>
      <c r="CO39" s="606"/>
      <c r="CP39" s="606"/>
      <c r="CQ39" s="607"/>
      <c r="CR39" s="608">
        <v>433089</v>
      </c>
      <c r="CS39" s="621"/>
      <c r="CT39" s="621"/>
      <c r="CU39" s="621"/>
      <c r="CV39" s="621"/>
      <c r="CW39" s="621"/>
      <c r="CX39" s="621"/>
      <c r="CY39" s="622"/>
      <c r="CZ39" s="611">
        <v>2.1</v>
      </c>
      <c r="DA39" s="623"/>
      <c r="DB39" s="623"/>
      <c r="DC39" s="624"/>
      <c r="DD39" s="614">
        <v>430992</v>
      </c>
      <c r="DE39" s="621"/>
      <c r="DF39" s="621"/>
      <c r="DG39" s="621"/>
      <c r="DH39" s="621"/>
      <c r="DI39" s="621"/>
      <c r="DJ39" s="621"/>
      <c r="DK39" s="622"/>
      <c r="DL39" s="614" t="s">
        <v>119</v>
      </c>
      <c r="DM39" s="621"/>
      <c r="DN39" s="621"/>
      <c r="DO39" s="621"/>
      <c r="DP39" s="621"/>
      <c r="DQ39" s="621"/>
      <c r="DR39" s="621"/>
      <c r="DS39" s="621"/>
      <c r="DT39" s="621"/>
      <c r="DU39" s="621"/>
      <c r="DV39" s="622"/>
      <c r="DW39" s="611" t="s">
        <v>119</v>
      </c>
      <c r="DX39" s="623"/>
      <c r="DY39" s="623"/>
      <c r="DZ39" s="623"/>
      <c r="EA39" s="623"/>
      <c r="EB39" s="623"/>
      <c r="EC39" s="635"/>
    </row>
    <row r="40" spans="2:133" ht="11.25" customHeight="1" x14ac:dyDescent="0.2">
      <c r="B40" s="605" t="s">
        <v>328</v>
      </c>
      <c r="C40" s="606"/>
      <c r="D40" s="606"/>
      <c r="E40" s="606"/>
      <c r="F40" s="606"/>
      <c r="G40" s="606"/>
      <c r="H40" s="606"/>
      <c r="I40" s="606"/>
      <c r="J40" s="606"/>
      <c r="K40" s="606"/>
      <c r="L40" s="606"/>
      <c r="M40" s="606"/>
      <c r="N40" s="606"/>
      <c r="O40" s="606"/>
      <c r="P40" s="606"/>
      <c r="Q40" s="607"/>
      <c r="R40" s="608">
        <v>136100</v>
      </c>
      <c r="S40" s="609"/>
      <c r="T40" s="609"/>
      <c r="U40" s="609"/>
      <c r="V40" s="609"/>
      <c r="W40" s="609"/>
      <c r="X40" s="609"/>
      <c r="Y40" s="610"/>
      <c r="Z40" s="646">
        <v>0.6</v>
      </c>
      <c r="AA40" s="646"/>
      <c r="AB40" s="646"/>
      <c r="AC40" s="646"/>
      <c r="AD40" s="647" t="s">
        <v>119</v>
      </c>
      <c r="AE40" s="647"/>
      <c r="AF40" s="647"/>
      <c r="AG40" s="647"/>
      <c r="AH40" s="647"/>
      <c r="AI40" s="647"/>
      <c r="AJ40" s="647"/>
      <c r="AK40" s="647"/>
      <c r="AL40" s="611" t="s">
        <v>119</v>
      </c>
      <c r="AM40" s="612"/>
      <c r="AN40" s="612"/>
      <c r="AO40" s="648"/>
      <c r="AQ40" s="641" t="s">
        <v>329</v>
      </c>
      <c r="AR40" s="642"/>
      <c r="AS40" s="642"/>
      <c r="AT40" s="642"/>
      <c r="AU40" s="642"/>
      <c r="AV40" s="642"/>
      <c r="AW40" s="642"/>
      <c r="AX40" s="642"/>
      <c r="AY40" s="643"/>
      <c r="AZ40" s="608" t="s">
        <v>119</v>
      </c>
      <c r="BA40" s="609"/>
      <c r="BB40" s="609"/>
      <c r="BC40" s="609"/>
      <c r="BD40" s="621"/>
      <c r="BE40" s="621"/>
      <c r="BF40" s="644"/>
      <c r="BG40" s="649" t="s">
        <v>330</v>
      </c>
      <c r="BH40" s="650"/>
      <c r="BI40" s="650"/>
      <c r="BJ40" s="650"/>
      <c r="BK40" s="650"/>
      <c r="BL40" s="198"/>
      <c r="BM40" s="606" t="s">
        <v>331</v>
      </c>
      <c r="BN40" s="606"/>
      <c r="BO40" s="606"/>
      <c r="BP40" s="606"/>
      <c r="BQ40" s="606"/>
      <c r="BR40" s="606"/>
      <c r="BS40" s="606"/>
      <c r="BT40" s="606"/>
      <c r="BU40" s="607"/>
      <c r="BV40" s="608">
        <v>106</v>
      </c>
      <c r="BW40" s="609"/>
      <c r="BX40" s="609"/>
      <c r="BY40" s="609"/>
      <c r="BZ40" s="609"/>
      <c r="CA40" s="609"/>
      <c r="CB40" s="645"/>
      <c r="CD40" s="605" t="s">
        <v>332</v>
      </c>
      <c r="CE40" s="606"/>
      <c r="CF40" s="606"/>
      <c r="CG40" s="606"/>
      <c r="CH40" s="606"/>
      <c r="CI40" s="606"/>
      <c r="CJ40" s="606"/>
      <c r="CK40" s="606"/>
      <c r="CL40" s="606"/>
      <c r="CM40" s="606"/>
      <c r="CN40" s="606"/>
      <c r="CO40" s="606"/>
      <c r="CP40" s="606"/>
      <c r="CQ40" s="607"/>
      <c r="CR40" s="608">
        <v>507626</v>
      </c>
      <c r="CS40" s="609"/>
      <c r="CT40" s="609"/>
      <c r="CU40" s="609"/>
      <c r="CV40" s="609"/>
      <c r="CW40" s="609"/>
      <c r="CX40" s="609"/>
      <c r="CY40" s="610"/>
      <c r="CZ40" s="611">
        <v>2.5</v>
      </c>
      <c r="DA40" s="623"/>
      <c r="DB40" s="623"/>
      <c r="DC40" s="624"/>
      <c r="DD40" s="614">
        <v>82254</v>
      </c>
      <c r="DE40" s="609"/>
      <c r="DF40" s="609"/>
      <c r="DG40" s="609"/>
      <c r="DH40" s="609"/>
      <c r="DI40" s="609"/>
      <c r="DJ40" s="609"/>
      <c r="DK40" s="610"/>
      <c r="DL40" s="614" t="s">
        <v>119</v>
      </c>
      <c r="DM40" s="609"/>
      <c r="DN40" s="609"/>
      <c r="DO40" s="609"/>
      <c r="DP40" s="609"/>
      <c r="DQ40" s="609"/>
      <c r="DR40" s="609"/>
      <c r="DS40" s="609"/>
      <c r="DT40" s="609"/>
      <c r="DU40" s="609"/>
      <c r="DV40" s="610"/>
      <c r="DW40" s="611" t="s">
        <v>119</v>
      </c>
      <c r="DX40" s="623"/>
      <c r="DY40" s="623"/>
      <c r="DZ40" s="623"/>
      <c r="EA40" s="623"/>
      <c r="EB40" s="623"/>
      <c r="EC40" s="635"/>
    </row>
    <row r="41" spans="2:133" ht="11.25" customHeight="1" x14ac:dyDescent="0.2">
      <c r="B41" s="589" t="s">
        <v>333</v>
      </c>
      <c r="C41" s="590"/>
      <c r="D41" s="590"/>
      <c r="E41" s="590"/>
      <c r="F41" s="590"/>
      <c r="G41" s="590"/>
      <c r="H41" s="590"/>
      <c r="I41" s="590"/>
      <c r="J41" s="590"/>
      <c r="K41" s="590"/>
      <c r="L41" s="590"/>
      <c r="M41" s="590"/>
      <c r="N41" s="590"/>
      <c r="O41" s="590"/>
      <c r="P41" s="590"/>
      <c r="Q41" s="591"/>
      <c r="R41" s="592">
        <v>21033407</v>
      </c>
      <c r="S41" s="633"/>
      <c r="T41" s="633"/>
      <c r="U41" s="633"/>
      <c r="V41" s="633"/>
      <c r="W41" s="633"/>
      <c r="X41" s="633"/>
      <c r="Y41" s="636"/>
      <c r="Z41" s="637">
        <v>100</v>
      </c>
      <c r="AA41" s="637"/>
      <c r="AB41" s="637"/>
      <c r="AC41" s="637"/>
      <c r="AD41" s="638">
        <v>12076849</v>
      </c>
      <c r="AE41" s="638"/>
      <c r="AF41" s="638"/>
      <c r="AG41" s="638"/>
      <c r="AH41" s="638"/>
      <c r="AI41" s="638"/>
      <c r="AJ41" s="638"/>
      <c r="AK41" s="638"/>
      <c r="AL41" s="595">
        <v>100</v>
      </c>
      <c r="AM41" s="639"/>
      <c r="AN41" s="639"/>
      <c r="AO41" s="640"/>
      <c r="AQ41" s="641" t="s">
        <v>334</v>
      </c>
      <c r="AR41" s="642"/>
      <c r="AS41" s="642"/>
      <c r="AT41" s="642"/>
      <c r="AU41" s="642"/>
      <c r="AV41" s="642"/>
      <c r="AW41" s="642"/>
      <c r="AX41" s="642"/>
      <c r="AY41" s="643"/>
      <c r="AZ41" s="608">
        <v>432192</v>
      </c>
      <c r="BA41" s="609"/>
      <c r="BB41" s="609"/>
      <c r="BC41" s="609"/>
      <c r="BD41" s="621"/>
      <c r="BE41" s="621"/>
      <c r="BF41" s="644"/>
      <c r="BG41" s="649"/>
      <c r="BH41" s="650"/>
      <c r="BI41" s="650"/>
      <c r="BJ41" s="650"/>
      <c r="BK41" s="650"/>
      <c r="BL41" s="198"/>
      <c r="BM41" s="606" t="s">
        <v>335</v>
      </c>
      <c r="BN41" s="606"/>
      <c r="BO41" s="606"/>
      <c r="BP41" s="606"/>
      <c r="BQ41" s="606"/>
      <c r="BR41" s="606"/>
      <c r="BS41" s="606"/>
      <c r="BT41" s="606"/>
      <c r="BU41" s="607"/>
      <c r="BV41" s="608" t="s">
        <v>119</v>
      </c>
      <c r="BW41" s="609"/>
      <c r="BX41" s="609"/>
      <c r="BY41" s="609"/>
      <c r="BZ41" s="609"/>
      <c r="CA41" s="609"/>
      <c r="CB41" s="645"/>
      <c r="CD41" s="605" t="s">
        <v>336</v>
      </c>
      <c r="CE41" s="606"/>
      <c r="CF41" s="606"/>
      <c r="CG41" s="606"/>
      <c r="CH41" s="606"/>
      <c r="CI41" s="606"/>
      <c r="CJ41" s="606"/>
      <c r="CK41" s="606"/>
      <c r="CL41" s="606"/>
      <c r="CM41" s="606"/>
      <c r="CN41" s="606"/>
      <c r="CO41" s="606"/>
      <c r="CP41" s="606"/>
      <c r="CQ41" s="607"/>
      <c r="CR41" s="608" t="s">
        <v>119</v>
      </c>
      <c r="CS41" s="621"/>
      <c r="CT41" s="621"/>
      <c r="CU41" s="621"/>
      <c r="CV41" s="621"/>
      <c r="CW41" s="621"/>
      <c r="CX41" s="621"/>
      <c r="CY41" s="622"/>
      <c r="CZ41" s="611" t="s">
        <v>119</v>
      </c>
      <c r="DA41" s="623"/>
      <c r="DB41" s="623"/>
      <c r="DC41" s="624"/>
      <c r="DD41" s="614" t="s">
        <v>119</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337</v>
      </c>
      <c r="AR42" s="654"/>
      <c r="AS42" s="654"/>
      <c r="AT42" s="654"/>
      <c r="AU42" s="654"/>
      <c r="AV42" s="654"/>
      <c r="AW42" s="654"/>
      <c r="AX42" s="654"/>
      <c r="AY42" s="655"/>
      <c r="AZ42" s="592">
        <v>1578937</v>
      </c>
      <c r="BA42" s="633"/>
      <c r="BB42" s="633"/>
      <c r="BC42" s="633"/>
      <c r="BD42" s="593"/>
      <c r="BE42" s="593"/>
      <c r="BF42" s="656"/>
      <c r="BG42" s="651"/>
      <c r="BH42" s="652"/>
      <c r="BI42" s="652"/>
      <c r="BJ42" s="652"/>
      <c r="BK42" s="652"/>
      <c r="BL42" s="199"/>
      <c r="BM42" s="590" t="s">
        <v>338</v>
      </c>
      <c r="BN42" s="590"/>
      <c r="BO42" s="590"/>
      <c r="BP42" s="590"/>
      <c r="BQ42" s="590"/>
      <c r="BR42" s="590"/>
      <c r="BS42" s="590"/>
      <c r="BT42" s="590"/>
      <c r="BU42" s="591"/>
      <c r="BV42" s="592">
        <v>407</v>
      </c>
      <c r="BW42" s="633"/>
      <c r="BX42" s="633"/>
      <c r="BY42" s="633"/>
      <c r="BZ42" s="633"/>
      <c r="CA42" s="633"/>
      <c r="CB42" s="634"/>
      <c r="CD42" s="605" t="s">
        <v>339</v>
      </c>
      <c r="CE42" s="606"/>
      <c r="CF42" s="606"/>
      <c r="CG42" s="606"/>
      <c r="CH42" s="606"/>
      <c r="CI42" s="606"/>
      <c r="CJ42" s="606"/>
      <c r="CK42" s="606"/>
      <c r="CL42" s="606"/>
      <c r="CM42" s="606"/>
      <c r="CN42" s="606"/>
      <c r="CO42" s="606"/>
      <c r="CP42" s="606"/>
      <c r="CQ42" s="607"/>
      <c r="CR42" s="608">
        <v>1575851</v>
      </c>
      <c r="CS42" s="621"/>
      <c r="CT42" s="621"/>
      <c r="CU42" s="621"/>
      <c r="CV42" s="621"/>
      <c r="CW42" s="621"/>
      <c r="CX42" s="621"/>
      <c r="CY42" s="622"/>
      <c r="CZ42" s="611">
        <v>7.8</v>
      </c>
      <c r="DA42" s="623"/>
      <c r="DB42" s="623"/>
      <c r="DC42" s="624"/>
      <c r="DD42" s="614">
        <v>340608</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189" t="s">
        <v>340</v>
      </c>
      <c r="CD43" s="605" t="s">
        <v>341</v>
      </c>
      <c r="CE43" s="606"/>
      <c r="CF43" s="606"/>
      <c r="CG43" s="606"/>
      <c r="CH43" s="606"/>
      <c r="CI43" s="606"/>
      <c r="CJ43" s="606"/>
      <c r="CK43" s="606"/>
      <c r="CL43" s="606"/>
      <c r="CM43" s="606"/>
      <c r="CN43" s="606"/>
      <c r="CO43" s="606"/>
      <c r="CP43" s="606"/>
      <c r="CQ43" s="607"/>
      <c r="CR43" s="608">
        <v>85240</v>
      </c>
      <c r="CS43" s="621"/>
      <c r="CT43" s="621"/>
      <c r="CU43" s="621"/>
      <c r="CV43" s="621"/>
      <c r="CW43" s="621"/>
      <c r="CX43" s="621"/>
      <c r="CY43" s="622"/>
      <c r="CZ43" s="611">
        <v>0.4</v>
      </c>
      <c r="DA43" s="623"/>
      <c r="DB43" s="623"/>
      <c r="DC43" s="624"/>
      <c r="DD43" s="614">
        <v>85240</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342</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290</v>
      </c>
      <c r="CE44" s="628"/>
      <c r="CF44" s="605" t="s">
        <v>343</v>
      </c>
      <c r="CG44" s="606"/>
      <c r="CH44" s="606"/>
      <c r="CI44" s="606"/>
      <c r="CJ44" s="606"/>
      <c r="CK44" s="606"/>
      <c r="CL44" s="606"/>
      <c r="CM44" s="606"/>
      <c r="CN44" s="606"/>
      <c r="CO44" s="606"/>
      <c r="CP44" s="606"/>
      <c r="CQ44" s="607"/>
      <c r="CR44" s="608">
        <v>1565207</v>
      </c>
      <c r="CS44" s="609"/>
      <c r="CT44" s="609"/>
      <c r="CU44" s="609"/>
      <c r="CV44" s="609"/>
      <c r="CW44" s="609"/>
      <c r="CX44" s="609"/>
      <c r="CY44" s="610"/>
      <c r="CZ44" s="611">
        <v>7.8</v>
      </c>
      <c r="DA44" s="612"/>
      <c r="DB44" s="612"/>
      <c r="DC44" s="613"/>
      <c r="DD44" s="614">
        <v>335320</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344</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345</v>
      </c>
      <c r="CG45" s="606"/>
      <c r="CH45" s="606"/>
      <c r="CI45" s="606"/>
      <c r="CJ45" s="606"/>
      <c r="CK45" s="606"/>
      <c r="CL45" s="606"/>
      <c r="CM45" s="606"/>
      <c r="CN45" s="606"/>
      <c r="CO45" s="606"/>
      <c r="CP45" s="606"/>
      <c r="CQ45" s="607"/>
      <c r="CR45" s="608">
        <v>501959</v>
      </c>
      <c r="CS45" s="621"/>
      <c r="CT45" s="621"/>
      <c r="CU45" s="621"/>
      <c r="CV45" s="621"/>
      <c r="CW45" s="621"/>
      <c r="CX45" s="621"/>
      <c r="CY45" s="622"/>
      <c r="CZ45" s="611">
        <v>2.5</v>
      </c>
      <c r="DA45" s="623"/>
      <c r="DB45" s="623"/>
      <c r="DC45" s="624"/>
      <c r="DD45" s="614">
        <v>66789</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00"/>
      <c r="CD46" s="629"/>
      <c r="CE46" s="630"/>
      <c r="CF46" s="605" t="s">
        <v>346</v>
      </c>
      <c r="CG46" s="606"/>
      <c r="CH46" s="606"/>
      <c r="CI46" s="606"/>
      <c r="CJ46" s="606"/>
      <c r="CK46" s="606"/>
      <c r="CL46" s="606"/>
      <c r="CM46" s="606"/>
      <c r="CN46" s="606"/>
      <c r="CO46" s="606"/>
      <c r="CP46" s="606"/>
      <c r="CQ46" s="607"/>
      <c r="CR46" s="608">
        <v>996913</v>
      </c>
      <c r="CS46" s="609"/>
      <c r="CT46" s="609"/>
      <c r="CU46" s="609"/>
      <c r="CV46" s="609"/>
      <c r="CW46" s="609"/>
      <c r="CX46" s="609"/>
      <c r="CY46" s="610"/>
      <c r="CZ46" s="611">
        <v>4.9000000000000004</v>
      </c>
      <c r="DA46" s="612"/>
      <c r="DB46" s="612"/>
      <c r="DC46" s="613"/>
      <c r="DD46" s="614">
        <v>248296</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00"/>
      <c r="CD47" s="629"/>
      <c r="CE47" s="630"/>
      <c r="CF47" s="605" t="s">
        <v>347</v>
      </c>
      <c r="CG47" s="606"/>
      <c r="CH47" s="606"/>
      <c r="CI47" s="606"/>
      <c r="CJ47" s="606"/>
      <c r="CK47" s="606"/>
      <c r="CL47" s="606"/>
      <c r="CM47" s="606"/>
      <c r="CN47" s="606"/>
      <c r="CO47" s="606"/>
      <c r="CP47" s="606"/>
      <c r="CQ47" s="607"/>
      <c r="CR47" s="608">
        <v>10644</v>
      </c>
      <c r="CS47" s="621"/>
      <c r="CT47" s="621"/>
      <c r="CU47" s="621"/>
      <c r="CV47" s="621"/>
      <c r="CW47" s="621"/>
      <c r="CX47" s="621"/>
      <c r="CY47" s="622"/>
      <c r="CZ47" s="611">
        <v>0.1</v>
      </c>
      <c r="DA47" s="623"/>
      <c r="DB47" s="623"/>
      <c r="DC47" s="624"/>
      <c r="DD47" s="614">
        <v>5288</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00"/>
      <c r="CD48" s="631"/>
      <c r="CE48" s="632"/>
      <c r="CF48" s="605" t="s">
        <v>348</v>
      </c>
      <c r="CG48" s="606"/>
      <c r="CH48" s="606"/>
      <c r="CI48" s="606"/>
      <c r="CJ48" s="606"/>
      <c r="CK48" s="606"/>
      <c r="CL48" s="606"/>
      <c r="CM48" s="606"/>
      <c r="CN48" s="606"/>
      <c r="CO48" s="606"/>
      <c r="CP48" s="606"/>
      <c r="CQ48" s="607"/>
      <c r="CR48" s="608" t="s">
        <v>119</v>
      </c>
      <c r="CS48" s="609"/>
      <c r="CT48" s="609"/>
      <c r="CU48" s="609"/>
      <c r="CV48" s="609"/>
      <c r="CW48" s="609"/>
      <c r="CX48" s="609"/>
      <c r="CY48" s="610"/>
      <c r="CZ48" s="611" t="s">
        <v>119</v>
      </c>
      <c r="DA48" s="612"/>
      <c r="DB48" s="612"/>
      <c r="DC48" s="613"/>
      <c r="DD48" s="614" t="s">
        <v>119</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00"/>
      <c r="CD49" s="589" t="s">
        <v>349</v>
      </c>
      <c r="CE49" s="590"/>
      <c r="CF49" s="590"/>
      <c r="CG49" s="590"/>
      <c r="CH49" s="590"/>
      <c r="CI49" s="590"/>
      <c r="CJ49" s="590"/>
      <c r="CK49" s="590"/>
      <c r="CL49" s="590"/>
      <c r="CM49" s="590"/>
      <c r="CN49" s="590"/>
      <c r="CO49" s="590"/>
      <c r="CP49" s="590"/>
      <c r="CQ49" s="591"/>
      <c r="CR49" s="592">
        <v>20151928</v>
      </c>
      <c r="CS49" s="593"/>
      <c r="CT49" s="593"/>
      <c r="CU49" s="593"/>
      <c r="CV49" s="593"/>
      <c r="CW49" s="593"/>
      <c r="CX49" s="593"/>
      <c r="CY49" s="594"/>
      <c r="CZ49" s="595">
        <v>100</v>
      </c>
      <c r="DA49" s="596"/>
      <c r="DB49" s="596"/>
      <c r="DC49" s="597"/>
      <c r="DD49" s="598">
        <v>13665101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ybTJS7VS/jtgWA8/ibevYxx2+OOAzgQN0IDCUBF4oYZczLyVpyecizjs48Yzo/JmeyDd79ojweOc5sBFZvQuJg==" saltValue="EDKGkyQsEMLwwZeXGarTO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06" customWidth="1"/>
    <col min="131" max="131" width="1.6640625" style="206" customWidth="1"/>
    <col min="132" max="16384" width="9" style="206" hidden="1"/>
  </cols>
  <sheetData>
    <row r="1" spans="1:131" ht="11.25" customHeight="1" thickBot="1" x14ac:dyDescent="0.25">
      <c r="A1" s="202"/>
      <c r="B1" s="202"/>
      <c r="C1" s="202"/>
      <c r="D1" s="202"/>
      <c r="E1" s="202"/>
      <c r="F1" s="202"/>
      <c r="G1" s="202"/>
      <c r="H1" s="202"/>
      <c r="I1" s="202"/>
      <c r="J1" s="202"/>
      <c r="K1" s="202"/>
      <c r="L1" s="202"/>
      <c r="M1" s="202"/>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203"/>
      <c r="DI1" s="203"/>
      <c r="DJ1" s="203"/>
      <c r="DK1" s="203"/>
      <c r="DL1" s="203"/>
      <c r="DM1" s="203"/>
      <c r="DN1" s="203"/>
      <c r="DO1" s="203"/>
      <c r="DP1" s="203"/>
      <c r="DQ1" s="204"/>
      <c r="DR1" s="204"/>
      <c r="DS1" s="204"/>
      <c r="DT1" s="204"/>
      <c r="DU1" s="204"/>
      <c r="DV1" s="204"/>
      <c r="DW1" s="204"/>
      <c r="DX1" s="204"/>
      <c r="DY1" s="204"/>
      <c r="DZ1" s="204"/>
      <c r="EA1" s="205"/>
    </row>
    <row r="2" spans="1:131" ht="26.25" customHeight="1" thickBot="1" x14ac:dyDescent="0.25">
      <c r="A2" s="1077" t="s">
        <v>350</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03"/>
      <c r="BK2" s="203"/>
      <c r="BL2" s="203"/>
      <c r="BM2" s="203"/>
      <c r="BN2" s="203"/>
      <c r="BO2" s="203"/>
      <c r="BP2" s="203"/>
      <c r="BQ2" s="203"/>
      <c r="BR2" s="203"/>
      <c r="BS2" s="203"/>
      <c r="BT2" s="203"/>
      <c r="BU2" s="203"/>
      <c r="BV2" s="203"/>
      <c r="BW2" s="203"/>
      <c r="BX2" s="203"/>
      <c r="BY2" s="203"/>
      <c r="BZ2" s="203"/>
      <c r="CA2" s="203"/>
      <c r="CB2" s="203"/>
      <c r="CC2" s="203"/>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1078" t="s">
        <v>351</v>
      </c>
      <c r="DK2" s="1079"/>
      <c r="DL2" s="1079"/>
      <c r="DM2" s="1079"/>
      <c r="DN2" s="1079"/>
      <c r="DO2" s="1080"/>
      <c r="DP2" s="203"/>
      <c r="DQ2" s="1078" t="s">
        <v>352</v>
      </c>
      <c r="DR2" s="1079"/>
      <c r="DS2" s="1079"/>
      <c r="DT2" s="1079"/>
      <c r="DU2" s="1079"/>
      <c r="DV2" s="1079"/>
      <c r="DW2" s="1079"/>
      <c r="DX2" s="1079"/>
      <c r="DY2" s="1079"/>
      <c r="DZ2" s="1080"/>
      <c r="EA2" s="205"/>
    </row>
    <row r="3" spans="1:131" ht="11.25" customHeight="1" x14ac:dyDescent="0.2">
      <c r="A3" s="203"/>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203"/>
      <c r="BS3" s="203"/>
      <c r="BT3" s="203"/>
      <c r="BU3" s="203"/>
      <c r="BV3" s="203"/>
      <c r="BW3" s="203"/>
      <c r="BX3" s="203"/>
      <c r="BY3" s="203"/>
      <c r="BZ3" s="203"/>
      <c r="CA3" s="203"/>
      <c r="CB3" s="203"/>
      <c r="CC3" s="203"/>
      <c r="CD3" s="203"/>
      <c r="CE3" s="203"/>
      <c r="CF3" s="203"/>
      <c r="CG3" s="203"/>
      <c r="CH3" s="203"/>
      <c r="CI3" s="203"/>
      <c r="CJ3" s="203"/>
      <c r="CK3" s="203"/>
      <c r="CL3" s="203"/>
      <c r="CM3" s="203"/>
      <c r="CN3" s="203"/>
      <c r="CO3" s="203"/>
      <c r="CP3" s="203"/>
      <c r="CQ3" s="203"/>
      <c r="CR3" s="203"/>
      <c r="CS3" s="203"/>
      <c r="CT3" s="203"/>
      <c r="CU3" s="203"/>
      <c r="CV3" s="203"/>
      <c r="CW3" s="203"/>
      <c r="CX3" s="203"/>
      <c r="CY3" s="203"/>
      <c r="CZ3" s="203"/>
      <c r="DA3" s="203"/>
      <c r="DB3" s="203"/>
      <c r="DC3" s="203"/>
      <c r="DD3" s="203"/>
      <c r="DE3" s="203"/>
      <c r="DF3" s="203"/>
      <c r="DG3" s="203"/>
      <c r="DH3" s="203"/>
      <c r="DI3" s="203"/>
      <c r="DJ3" s="203"/>
      <c r="DK3" s="203"/>
      <c r="DL3" s="203"/>
      <c r="DM3" s="203"/>
      <c r="DN3" s="203"/>
      <c r="DO3" s="203"/>
      <c r="DP3" s="203"/>
      <c r="DQ3" s="203"/>
      <c r="DR3" s="203"/>
      <c r="DS3" s="203"/>
      <c r="DT3" s="203"/>
      <c r="DU3" s="203"/>
      <c r="DV3" s="203"/>
      <c r="DW3" s="203"/>
      <c r="DX3" s="203"/>
      <c r="DY3" s="203"/>
      <c r="DZ3" s="203"/>
      <c r="EA3" s="205"/>
    </row>
    <row r="4" spans="1:131" s="210" customFormat="1" ht="26.25" customHeight="1" thickBot="1" x14ac:dyDescent="0.25">
      <c r="A4" s="1046" t="s">
        <v>353</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07"/>
      <c r="BA4" s="207"/>
      <c r="BB4" s="207"/>
      <c r="BC4" s="207"/>
      <c r="BD4" s="207"/>
      <c r="BE4" s="208"/>
      <c r="BF4" s="208"/>
      <c r="BG4" s="208"/>
      <c r="BH4" s="208"/>
      <c r="BI4" s="208"/>
      <c r="BJ4" s="208"/>
      <c r="BK4" s="208"/>
      <c r="BL4" s="208"/>
      <c r="BM4" s="208"/>
      <c r="BN4" s="208"/>
      <c r="BO4" s="208"/>
      <c r="BP4" s="208"/>
      <c r="BQ4" s="717" t="s">
        <v>354</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09"/>
    </row>
    <row r="5" spans="1:131" s="210" customFormat="1" ht="26.25" customHeight="1" x14ac:dyDescent="0.2">
      <c r="A5" s="982" t="s">
        <v>355</v>
      </c>
      <c r="B5" s="983"/>
      <c r="C5" s="983"/>
      <c r="D5" s="983"/>
      <c r="E5" s="983"/>
      <c r="F5" s="983"/>
      <c r="G5" s="983"/>
      <c r="H5" s="983"/>
      <c r="I5" s="983"/>
      <c r="J5" s="983"/>
      <c r="K5" s="983"/>
      <c r="L5" s="983"/>
      <c r="M5" s="983"/>
      <c r="N5" s="983"/>
      <c r="O5" s="983"/>
      <c r="P5" s="984"/>
      <c r="Q5" s="988" t="s">
        <v>356</v>
      </c>
      <c r="R5" s="989"/>
      <c r="S5" s="989"/>
      <c r="T5" s="989"/>
      <c r="U5" s="990"/>
      <c r="V5" s="988" t="s">
        <v>357</v>
      </c>
      <c r="W5" s="989"/>
      <c r="X5" s="989"/>
      <c r="Y5" s="989"/>
      <c r="Z5" s="990"/>
      <c r="AA5" s="988" t="s">
        <v>358</v>
      </c>
      <c r="AB5" s="989"/>
      <c r="AC5" s="989"/>
      <c r="AD5" s="989"/>
      <c r="AE5" s="989"/>
      <c r="AF5" s="1081" t="s">
        <v>359</v>
      </c>
      <c r="AG5" s="989"/>
      <c r="AH5" s="989"/>
      <c r="AI5" s="989"/>
      <c r="AJ5" s="1002"/>
      <c r="AK5" s="989" t="s">
        <v>360</v>
      </c>
      <c r="AL5" s="989"/>
      <c r="AM5" s="989"/>
      <c r="AN5" s="989"/>
      <c r="AO5" s="990"/>
      <c r="AP5" s="988" t="s">
        <v>361</v>
      </c>
      <c r="AQ5" s="989"/>
      <c r="AR5" s="989"/>
      <c r="AS5" s="989"/>
      <c r="AT5" s="990"/>
      <c r="AU5" s="988" t="s">
        <v>362</v>
      </c>
      <c r="AV5" s="989"/>
      <c r="AW5" s="989"/>
      <c r="AX5" s="989"/>
      <c r="AY5" s="1002"/>
      <c r="AZ5" s="207"/>
      <c r="BA5" s="207"/>
      <c r="BB5" s="207"/>
      <c r="BC5" s="207"/>
      <c r="BD5" s="207"/>
      <c r="BE5" s="208"/>
      <c r="BF5" s="208"/>
      <c r="BG5" s="208"/>
      <c r="BH5" s="208"/>
      <c r="BI5" s="208"/>
      <c r="BJ5" s="208"/>
      <c r="BK5" s="208"/>
      <c r="BL5" s="208"/>
      <c r="BM5" s="208"/>
      <c r="BN5" s="208"/>
      <c r="BO5" s="208"/>
      <c r="BP5" s="208"/>
      <c r="BQ5" s="982" t="s">
        <v>363</v>
      </c>
      <c r="BR5" s="983"/>
      <c r="BS5" s="983"/>
      <c r="BT5" s="983"/>
      <c r="BU5" s="983"/>
      <c r="BV5" s="983"/>
      <c r="BW5" s="983"/>
      <c r="BX5" s="983"/>
      <c r="BY5" s="983"/>
      <c r="BZ5" s="983"/>
      <c r="CA5" s="983"/>
      <c r="CB5" s="983"/>
      <c r="CC5" s="983"/>
      <c r="CD5" s="983"/>
      <c r="CE5" s="983"/>
      <c r="CF5" s="983"/>
      <c r="CG5" s="984"/>
      <c r="CH5" s="988" t="s">
        <v>364</v>
      </c>
      <c r="CI5" s="989"/>
      <c r="CJ5" s="989"/>
      <c r="CK5" s="989"/>
      <c r="CL5" s="990"/>
      <c r="CM5" s="988" t="s">
        <v>365</v>
      </c>
      <c r="CN5" s="989"/>
      <c r="CO5" s="989"/>
      <c r="CP5" s="989"/>
      <c r="CQ5" s="990"/>
      <c r="CR5" s="988" t="s">
        <v>366</v>
      </c>
      <c r="CS5" s="989"/>
      <c r="CT5" s="989"/>
      <c r="CU5" s="989"/>
      <c r="CV5" s="990"/>
      <c r="CW5" s="988" t="s">
        <v>367</v>
      </c>
      <c r="CX5" s="989"/>
      <c r="CY5" s="989"/>
      <c r="CZ5" s="989"/>
      <c r="DA5" s="990"/>
      <c r="DB5" s="988" t="s">
        <v>368</v>
      </c>
      <c r="DC5" s="989"/>
      <c r="DD5" s="989"/>
      <c r="DE5" s="989"/>
      <c r="DF5" s="990"/>
      <c r="DG5" s="1071" t="s">
        <v>369</v>
      </c>
      <c r="DH5" s="1072"/>
      <c r="DI5" s="1072"/>
      <c r="DJ5" s="1072"/>
      <c r="DK5" s="1073"/>
      <c r="DL5" s="1071" t="s">
        <v>370</v>
      </c>
      <c r="DM5" s="1072"/>
      <c r="DN5" s="1072"/>
      <c r="DO5" s="1072"/>
      <c r="DP5" s="1073"/>
      <c r="DQ5" s="988" t="s">
        <v>371</v>
      </c>
      <c r="DR5" s="989"/>
      <c r="DS5" s="989"/>
      <c r="DT5" s="989"/>
      <c r="DU5" s="990"/>
      <c r="DV5" s="988" t="s">
        <v>362</v>
      </c>
      <c r="DW5" s="989"/>
      <c r="DX5" s="989"/>
      <c r="DY5" s="989"/>
      <c r="DZ5" s="1002"/>
      <c r="EA5" s="209"/>
    </row>
    <row r="6" spans="1:131" s="21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07"/>
      <c r="BA6" s="207"/>
      <c r="BB6" s="207"/>
      <c r="BC6" s="207"/>
      <c r="BD6" s="207"/>
      <c r="BE6" s="208"/>
      <c r="BF6" s="208"/>
      <c r="BG6" s="208"/>
      <c r="BH6" s="208"/>
      <c r="BI6" s="208"/>
      <c r="BJ6" s="208"/>
      <c r="BK6" s="208"/>
      <c r="BL6" s="208"/>
      <c r="BM6" s="208"/>
      <c r="BN6" s="208"/>
      <c r="BO6" s="208"/>
      <c r="BP6" s="208"/>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09"/>
    </row>
    <row r="7" spans="1:131" s="210" customFormat="1" ht="26.25" customHeight="1" thickTop="1" x14ac:dyDescent="0.2">
      <c r="A7" s="211">
        <v>1</v>
      </c>
      <c r="B7" s="1034" t="s">
        <v>372</v>
      </c>
      <c r="C7" s="1035"/>
      <c r="D7" s="1035"/>
      <c r="E7" s="1035"/>
      <c r="F7" s="1035"/>
      <c r="G7" s="1035"/>
      <c r="H7" s="1035"/>
      <c r="I7" s="1035"/>
      <c r="J7" s="1035"/>
      <c r="K7" s="1035"/>
      <c r="L7" s="1035"/>
      <c r="M7" s="1035"/>
      <c r="N7" s="1035"/>
      <c r="O7" s="1035"/>
      <c r="P7" s="1036"/>
      <c r="Q7" s="1089">
        <v>21080</v>
      </c>
      <c r="R7" s="1090"/>
      <c r="S7" s="1090"/>
      <c r="T7" s="1090"/>
      <c r="U7" s="1090"/>
      <c r="V7" s="1090">
        <v>20198</v>
      </c>
      <c r="W7" s="1090"/>
      <c r="X7" s="1090"/>
      <c r="Y7" s="1090"/>
      <c r="Z7" s="1090"/>
      <c r="AA7" s="1090">
        <v>881</v>
      </c>
      <c r="AB7" s="1090"/>
      <c r="AC7" s="1090"/>
      <c r="AD7" s="1090"/>
      <c r="AE7" s="1091"/>
      <c r="AF7" s="1092">
        <v>779</v>
      </c>
      <c r="AG7" s="1093"/>
      <c r="AH7" s="1093"/>
      <c r="AI7" s="1093"/>
      <c r="AJ7" s="1094"/>
      <c r="AK7" s="1095">
        <v>612</v>
      </c>
      <c r="AL7" s="1096"/>
      <c r="AM7" s="1096"/>
      <c r="AN7" s="1096"/>
      <c r="AO7" s="1096"/>
      <c r="AP7" s="1096">
        <v>15471</v>
      </c>
      <c r="AQ7" s="1096"/>
      <c r="AR7" s="1096"/>
      <c r="AS7" s="1096"/>
      <c r="AT7" s="1096"/>
      <c r="AU7" s="1097"/>
      <c r="AV7" s="1097"/>
      <c r="AW7" s="1097"/>
      <c r="AX7" s="1097"/>
      <c r="AY7" s="1098"/>
      <c r="AZ7" s="207"/>
      <c r="BA7" s="207"/>
      <c r="BB7" s="207"/>
      <c r="BC7" s="207"/>
      <c r="BD7" s="207"/>
      <c r="BE7" s="208"/>
      <c r="BF7" s="208"/>
      <c r="BG7" s="208"/>
      <c r="BH7" s="208"/>
      <c r="BI7" s="208"/>
      <c r="BJ7" s="208"/>
      <c r="BK7" s="208"/>
      <c r="BL7" s="208"/>
      <c r="BM7" s="208"/>
      <c r="BN7" s="208"/>
      <c r="BO7" s="208"/>
      <c r="BP7" s="208"/>
      <c r="BQ7" s="211">
        <v>1</v>
      </c>
      <c r="BR7" s="212"/>
      <c r="BS7" s="1086" t="s">
        <v>535</v>
      </c>
      <c r="BT7" s="1087"/>
      <c r="BU7" s="1087"/>
      <c r="BV7" s="1087"/>
      <c r="BW7" s="1087"/>
      <c r="BX7" s="1087"/>
      <c r="BY7" s="1087"/>
      <c r="BZ7" s="1087"/>
      <c r="CA7" s="1087"/>
      <c r="CB7" s="1087"/>
      <c r="CC7" s="1087"/>
      <c r="CD7" s="1087"/>
      <c r="CE7" s="1087"/>
      <c r="CF7" s="1087"/>
      <c r="CG7" s="1099"/>
      <c r="CH7" s="1083">
        <v>0</v>
      </c>
      <c r="CI7" s="1084"/>
      <c r="CJ7" s="1084"/>
      <c r="CK7" s="1084"/>
      <c r="CL7" s="1085"/>
      <c r="CM7" s="1083">
        <v>47</v>
      </c>
      <c r="CN7" s="1084"/>
      <c r="CO7" s="1084"/>
      <c r="CP7" s="1084"/>
      <c r="CQ7" s="1085"/>
      <c r="CR7" s="1083">
        <v>40</v>
      </c>
      <c r="CS7" s="1084"/>
      <c r="CT7" s="1084"/>
      <c r="CU7" s="1084"/>
      <c r="CV7" s="1085"/>
      <c r="CW7" s="1083" t="s">
        <v>495</v>
      </c>
      <c r="CX7" s="1084"/>
      <c r="CY7" s="1084"/>
      <c r="CZ7" s="1084"/>
      <c r="DA7" s="1085"/>
      <c r="DB7" s="1083" t="s">
        <v>495</v>
      </c>
      <c r="DC7" s="1084"/>
      <c r="DD7" s="1084"/>
      <c r="DE7" s="1084"/>
      <c r="DF7" s="1085"/>
      <c r="DG7" s="1083" t="s">
        <v>495</v>
      </c>
      <c r="DH7" s="1084"/>
      <c r="DI7" s="1084"/>
      <c r="DJ7" s="1084"/>
      <c r="DK7" s="1085"/>
      <c r="DL7" s="1083" t="s">
        <v>495</v>
      </c>
      <c r="DM7" s="1084"/>
      <c r="DN7" s="1084"/>
      <c r="DO7" s="1084"/>
      <c r="DP7" s="1085"/>
      <c r="DQ7" s="1083" t="s">
        <v>495</v>
      </c>
      <c r="DR7" s="1084"/>
      <c r="DS7" s="1084"/>
      <c r="DT7" s="1084"/>
      <c r="DU7" s="1085"/>
      <c r="DV7" s="1086"/>
      <c r="DW7" s="1087"/>
      <c r="DX7" s="1087"/>
      <c r="DY7" s="1087"/>
      <c r="DZ7" s="1088"/>
      <c r="EA7" s="209"/>
    </row>
    <row r="8" spans="1:131" s="210" customFormat="1" ht="26.25" customHeight="1" x14ac:dyDescent="0.2">
      <c r="A8" s="21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07"/>
      <c r="BA8" s="207"/>
      <c r="BB8" s="207"/>
      <c r="BC8" s="207"/>
      <c r="BD8" s="207"/>
      <c r="BE8" s="208"/>
      <c r="BF8" s="208"/>
      <c r="BG8" s="208"/>
      <c r="BH8" s="208"/>
      <c r="BI8" s="208"/>
      <c r="BJ8" s="208"/>
      <c r="BK8" s="208"/>
      <c r="BL8" s="208"/>
      <c r="BM8" s="208"/>
      <c r="BN8" s="208"/>
      <c r="BO8" s="208"/>
      <c r="BP8" s="208"/>
      <c r="BQ8" s="213">
        <v>2</v>
      </c>
      <c r="BR8" s="21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09"/>
    </row>
    <row r="9" spans="1:131" s="210" customFormat="1" ht="26.25" customHeight="1" x14ac:dyDescent="0.2">
      <c r="A9" s="21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07"/>
      <c r="BA9" s="207"/>
      <c r="BB9" s="207"/>
      <c r="BC9" s="207"/>
      <c r="BD9" s="207"/>
      <c r="BE9" s="208"/>
      <c r="BF9" s="208"/>
      <c r="BG9" s="208"/>
      <c r="BH9" s="208"/>
      <c r="BI9" s="208"/>
      <c r="BJ9" s="208"/>
      <c r="BK9" s="208"/>
      <c r="BL9" s="208"/>
      <c r="BM9" s="208"/>
      <c r="BN9" s="208"/>
      <c r="BO9" s="208"/>
      <c r="BP9" s="208"/>
      <c r="BQ9" s="213">
        <v>3</v>
      </c>
      <c r="BR9" s="21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09"/>
    </row>
    <row r="10" spans="1:131" s="210" customFormat="1" ht="26.25" customHeight="1" x14ac:dyDescent="0.2">
      <c r="A10" s="21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07"/>
      <c r="BA10" s="207"/>
      <c r="BB10" s="207"/>
      <c r="BC10" s="207"/>
      <c r="BD10" s="207"/>
      <c r="BE10" s="208"/>
      <c r="BF10" s="208"/>
      <c r="BG10" s="208"/>
      <c r="BH10" s="208"/>
      <c r="BI10" s="208"/>
      <c r="BJ10" s="208"/>
      <c r="BK10" s="208"/>
      <c r="BL10" s="208"/>
      <c r="BM10" s="208"/>
      <c r="BN10" s="208"/>
      <c r="BO10" s="208"/>
      <c r="BP10" s="208"/>
      <c r="BQ10" s="213">
        <v>4</v>
      </c>
      <c r="BR10" s="21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09"/>
    </row>
    <row r="11" spans="1:131" s="210" customFormat="1" ht="26.25" customHeight="1" x14ac:dyDescent="0.2">
      <c r="A11" s="21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07"/>
      <c r="BA11" s="207"/>
      <c r="BB11" s="207"/>
      <c r="BC11" s="207"/>
      <c r="BD11" s="207"/>
      <c r="BE11" s="208"/>
      <c r="BF11" s="208"/>
      <c r="BG11" s="208"/>
      <c r="BH11" s="208"/>
      <c r="BI11" s="208"/>
      <c r="BJ11" s="208"/>
      <c r="BK11" s="208"/>
      <c r="BL11" s="208"/>
      <c r="BM11" s="208"/>
      <c r="BN11" s="208"/>
      <c r="BO11" s="208"/>
      <c r="BP11" s="208"/>
      <c r="BQ11" s="213">
        <v>5</v>
      </c>
      <c r="BR11" s="21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09"/>
    </row>
    <row r="12" spans="1:131" s="210" customFormat="1" ht="26.25" customHeight="1" x14ac:dyDescent="0.2">
      <c r="A12" s="21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07"/>
      <c r="BA12" s="207"/>
      <c r="BB12" s="207"/>
      <c r="BC12" s="207"/>
      <c r="BD12" s="207"/>
      <c r="BE12" s="208"/>
      <c r="BF12" s="208"/>
      <c r="BG12" s="208"/>
      <c r="BH12" s="208"/>
      <c r="BI12" s="208"/>
      <c r="BJ12" s="208"/>
      <c r="BK12" s="208"/>
      <c r="BL12" s="208"/>
      <c r="BM12" s="208"/>
      <c r="BN12" s="208"/>
      <c r="BO12" s="208"/>
      <c r="BP12" s="208"/>
      <c r="BQ12" s="213">
        <v>6</v>
      </c>
      <c r="BR12" s="21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09"/>
    </row>
    <row r="13" spans="1:131" s="210" customFormat="1" ht="26.25" customHeight="1" x14ac:dyDescent="0.2">
      <c r="A13" s="21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07"/>
      <c r="BA13" s="207"/>
      <c r="BB13" s="207"/>
      <c r="BC13" s="207"/>
      <c r="BD13" s="207"/>
      <c r="BE13" s="208"/>
      <c r="BF13" s="208"/>
      <c r="BG13" s="208"/>
      <c r="BH13" s="208"/>
      <c r="BI13" s="208"/>
      <c r="BJ13" s="208"/>
      <c r="BK13" s="208"/>
      <c r="BL13" s="208"/>
      <c r="BM13" s="208"/>
      <c r="BN13" s="208"/>
      <c r="BO13" s="208"/>
      <c r="BP13" s="208"/>
      <c r="BQ13" s="213">
        <v>7</v>
      </c>
      <c r="BR13" s="21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09"/>
    </row>
    <row r="14" spans="1:131" s="210" customFormat="1" ht="26.25" customHeight="1" x14ac:dyDescent="0.2">
      <c r="A14" s="21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07"/>
      <c r="BA14" s="207"/>
      <c r="BB14" s="207"/>
      <c r="BC14" s="207"/>
      <c r="BD14" s="207"/>
      <c r="BE14" s="208"/>
      <c r="BF14" s="208"/>
      <c r="BG14" s="208"/>
      <c r="BH14" s="208"/>
      <c r="BI14" s="208"/>
      <c r="BJ14" s="208"/>
      <c r="BK14" s="208"/>
      <c r="BL14" s="208"/>
      <c r="BM14" s="208"/>
      <c r="BN14" s="208"/>
      <c r="BO14" s="208"/>
      <c r="BP14" s="208"/>
      <c r="BQ14" s="213">
        <v>8</v>
      </c>
      <c r="BR14" s="21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09"/>
    </row>
    <row r="15" spans="1:131" s="210" customFormat="1" ht="26.25" customHeight="1" x14ac:dyDescent="0.2">
      <c r="A15" s="21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07"/>
      <c r="BA15" s="207"/>
      <c r="BB15" s="207"/>
      <c r="BC15" s="207"/>
      <c r="BD15" s="207"/>
      <c r="BE15" s="208"/>
      <c r="BF15" s="208"/>
      <c r="BG15" s="208"/>
      <c r="BH15" s="208"/>
      <c r="BI15" s="208"/>
      <c r="BJ15" s="208"/>
      <c r="BK15" s="208"/>
      <c r="BL15" s="208"/>
      <c r="BM15" s="208"/>
      <c r="BN15" s="208"/>
      <c r="BO15" s="208"/>
      <c r="BP15" s="208"/>
      <c r="BQ15" s="213">
        <v>9</v>
      </c>
      <c r="BR15" s="21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09"/>
    </row>
    <row r="16" spans="1:131" s="210" customFormat="1" ht="26.25" customHeight="1" x14ac:dyDescent="0.2">
      <c r="A16" s="21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07"/>
      <c r="BA16" s="207"/>
      <c r="BB16" s="207"/>
      <c r="BC16" s="207"/>
      <c r="BD16" s="207"/>
      <c r="BE16" s="208"/>
      <c r="BF16" s="208"/>
      <c r="BG16" s="208"/>
      <c r="BH16" s="208"/>
      <c r="BI16" s="208"/>
      <c r="BJ16" s="208"/>
      <c r="BK16" s="208"/>
      <c r="BL16" s="208"/>
      <c r="BM16" s="208"/>
      <c r="BN16" s="208"/>
      <c r="BO16" s="208"/>
      <c r="BP16" s="208"/>
      <c r="BQ16" s="213">
        <v>10</v>
      </c>
      <c r="BR16" s="21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09"/>
    </row>
    <row r="17" spans="1:131" s="210" customFormat="1" ht="26.25" customHeight="1" x14ac:dyDescent="0.2">
      <c r="A17" s="21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07"/>
      <c r="BA17" s="207"/>
      <c r="BB17" s="207"/>
      <c r="BC17" s="207"/>
      <c r="BD17" s="207"/>
      <c r="BE17" s="208"/>
      <c r="BF17" s="208"/>
      <c r="BG17" s="208"/>
      <c r="BH17" s="208"/>
      <c r="BI17" s="208"/>
      <c r="BJ17" s="208"/>
      <c r="BK17" s="208"/>
      <c r="BL17" s="208"/>
      <c r="BM17" s="208"/>
      <c r="BN17" s="208"/>
      <c r="BO17" s="208"/>
      <c r="BP17" s="208"/>
      <c r="BQ17" s="213">
        <v>11</v>
      </c>
      <c r="BR17" s="21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09"/>
    </row>
    <row r="18" spans="1:131" s="210" customFormat="1" ht="26.25" customHeight="1" x14ac:dyDescent="0.2">
      <c r="A18" s="21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07"/>
      <c r="BA18" s="207"/>
      <c r="BB18" s="207"/>
      <c r="BC18" s="207"/>
      <c r="BD18" s="207"/>
      <c r="BE18" s="208"/>
      <c r="BF18" s="208"/>
      <c r="BG18" s="208"/>
      <c r="BH18" s="208"/>
      <c r="BI18" s="208"/>
      <c r="BJ18" s="208"/>
      <c r="BK18" s="208"/>
      <c r="BL18" s="208"/>
      <c r="BM18" s="208"/>
      <c r="BN18" s="208"/>
      <c r="BO18" s="208"/>
      <c r="BP18" s="208"/>
      <c r="BQ18" s="213">
        <v>12</v>
      </c>
      <c r="BR18" s="21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09"/>
    </row>
    <row r="19" spans="1:131" s="210" customFormat="1" ht="26.25" customHeight="1" x14ac:dyDescent="0.2">
      <c r="A19" s="21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07"/>
      <c r="BA19" s="207"/>
      <c r="BB19" s="207"/>
      <c r="BC19" s="207"/>
      <c r="BD19" s="207"/>
      <c r="BE19" s="208"/>
      <c r="BF19" s="208"/>
      <c r="BG19" s="208"/>
      <c r="BH19" s="208"/>
      <c r="BI19" s="208"/>
      <c r="BJ19" s="208"/>
      <c r="BK19" s="208"/>
      <c r="BL19" s="208"/>
      <c r="BM19" s="208"/>
      <c r="BN19" s="208"/>
      <c r="BO19" s="208"/>
      <c r="BP19" s="208"/>
      <c r="BQ19" s="213">
        <v>13</v>
      </c>
      <c r="BR19" s="21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09"/>
    </row>
    <row r="20" spans="1:131" s="210" customFormat="1" ht="26.25" customHeight="1" x14ac:dyDescent="0.2">
      <c r="A20" s="21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07"/>
      <c r="BA20" s="207"/>
      <c r="BB20" s="207"/>
      <c r="BC20" s="207"/>
      <c r="BD20" s="207"/>
      <c r="BE20" s="208"/>
      <c r="BF20" s="208"/>
      <c r="BG20" s="208"/>
      <c r="BH20" s="208"/>
      <c r="BI20" s="208"/>
      <c r="BJ20" s="208"/>
      <c r="BK20" s="208"/>
      <c r="BL20" s="208"/>
      <c r="BM20" s="208"/>
      <c r="BN20" s="208"/>
      <c r="BO20" s="208"/>
      <c r="BP20" s="208"/>
      <c r="BQ20" s="213">
        <v>14</v>
      </c>
      <c r="BR20" s="21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09"/>
    </row>
    <row r="21" spans="1:131" s="210" customFormat="1" ht="26.25" customHeight="1" thickBot="1" x14ac:dyDescent="0.25">
      <c r="A21" s="21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07"/>
      <c r="BA21" s="207"/>
      <c r="BB21" s="207"/>
      <c r="BC21" s="207"/>
      <c r="BD21" s="207"/>
      <c r="BE21" s="208"/>
      <c r="BF21" s="208"/>
      <c r="BG21" s="208"/>
      <c r="BH21" s="208"/>
      <c r="BI21" s="208"/>
      <c r="BJ21" s="208"/>
      <c r="BK21" s="208"/>
      <c r="BL21" s="208"/>
      <c r="BM21" s="208"/>
      <c r="BN21" s="208"/>
      <c r="BO21" s="208"/>
      <c r="BP21" s="208"/>
      <c r="BQ21" s="213">
        <v>15</v>
      </c>
      <c r="BR21" s="21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09"/>
    </row>
    <row r="22" spans="1:131" s="210" customFormat="1" ht="26.25" customHeight="1" x14ac:dyDescent="0.2">
      <c r="A22" s="21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373</v>
      </c>
      <c r="BA22" s="1015"/>
      <c r="BB22" s="1015"/>
      <c r="BC22" s="1015"/>
      <c r="BD22" s="1016"/>
      <c r="BE22" s="208"/>
      <c r="BF22" s="208"/>
      <c r="BG22" s="208"/>
      <c r="BH22" s="208"/>
      <c r="BI22" s="208"/>
      <c r="BJ22" s="208"/>
      <c r="BK22" s="208"/>
      <c r="BL22" s="208"/>
      <c r="BM22" s="208"/>
      <c r="BN22" s="208"/>
      <c r="BO22" s="208"/>
      <c r="BP22" s="208"/>
      <c r="BQ22" s="213">
        <v>16</v>
      </c>
      <c r="BR22" s="21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09"/>
    </row>
    <row r="23" spans="1:131" s="210" customFormat="1" ht="26.25" customHeight="1" thickBot="1" x14ac:dyDescent="0.25">
      <c r="A23" s="215" t="s">
        <v>374</v>
      </c>
      <c r="B23" s="924" t="s">
        <v>375</v>
      </c>
      <c r="C23" s="925"/>
      <c r="D23" s="925"/>
      <c r="E23" s="925"/>
      <c r="F23" s="925"/>
      <c r="G23" s="925"/>
      <c r="H23" s="925"/>
      <c r="I23" s="925"/>
      <c r="J23" s="925"/>
      <c r="K23" s="925"/>
      <c r="L23" s="925"/>
      <c r="M23" s="925"/>
      <c r="N23" s="925"/>
      <c r="O23" s="925"/>
      <c r="P23" s="935"/>
      <c r="Q23" s="1054">
        <v>21080</v>
      </c>
      <c r="R23" s="1048"/>
      <c r="S23" s="1048"/>
      <c r="T23" s="1048"/>
      <c r="U23" s="1048"/>
      <c r="V23" s="1048">
        <v>20198</v>
      </c>
      <c r="W23" s="1048"/>
      <c r="X23" s="1048"/>
      <c r="Y23" s="1048"/>
      <c r="Z23" s="1048"/>
      <c r="AA23" s="1048">
        <v>881</v>
      </c>
      <c r="AB23" s="1048"/>
      <c r="AC23" s="1048"/>
      <c r="AD23" s="1048"/>
      <c r="AE23" s="1055"/>
      <c r="AF23" s="1056">
        <v>779</v>
      </c>
      <c r="AG23" s="1048"/>
      <c r="AH23" s="1048"/>
      <c r="AI23" s="1048"/>
      <c r="AJ23" s="1057"/>
      <c r="AK23" s="1058"/>
      <c r="AL23" s="1059"/>
      <c r="AM23" s="1059"/>
      <c r="AN23" s="1059"/>
      <c r="AO23" s="1059"/>
      <c r="AP23" s="1048">
        <v>15471</v>
      </c>
      <c r="AQ23" s="1048"/>
      <c r="AR23" s="1048"/>
      <c r="AS23" s="1048"/>
      <c r="AT23" s="1048"/>
      <c r="AU23" s="1049"/>
      <c r="AV23" s="1049"/>
      <c r="AW23" s="1049"/>
      <c r="AX23" s="1049"/>
      <c r="AY23" s="1050"/>
      <c r="AZ23" s="1051" t="s">
        <v>119</v>
      </c>
      <c r="BA23" s="1052"/>
      <c r="BB23" s="1052"/>
      <c r="BC23" s="1052"/>
      <c r="BD23" s="1053"/>
      <c r="BE23" s="208"/>
      <c r="BF23" s="208"/>
      <c r="BG23" s="208"/>
      <c r="BH23" s="208"/>
      <c r="BI23" s="208"/>
      <c r="BJ23" s="208"/>
      <c r="BK23" s="208"/>
      <c r="BL23" s="208"/>
      <c r="BM23" s="208"/>
      <c r="BN23" s="208"/>
      <c r="BO23" s="208"/>
      <c r="BP23" s="208"/>
      <c r="BQ23" s="213">
        <v>17</v>
      </c>
      <c r="BR23" s="21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09"/>
    </row>
    <row r="24" spans="1:131" s="210" customFormat="1" ht="26.25" customHeight="1" x14ac:dyDescent="0.2">
      <c r="A24" s="1047" t="s">
        <v>376</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07"/>
      <c r="BA24" s="207"/>
      <c r="BB24" s="207"/>
      <c r="BC24" s="207"/>
      <c r="BD24" s="207"/>
      <c r="BE24" s="208"/>
      <c r="BF24" s="208"/>
      <c r="BG24" s="208"/>
      <c r="BH24" s="208"/>
      <c r="BI24" s="208"/>
      <c r="BJ24" s="208"/>
      <c r="BK24" s="208"/>
      <c r="BL24" s="208"/>
      <c r="BM24" s="208"/>
      <c r="BN24" s="208"/>
      <c r="BO24" s="208"/>
      <c r="BP24" s="208"/>
      <c r="BQ24" s="213">
        <v>18</v>
      </c>
      <c r="BR24" s="21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09"/>
    </row>
    <row r="25" spans="1:131" ht="26.25" customHeight="1" thickBot="1" x14ac:dyDescent="0.25">
      <c r="A25" s="1046" t="s">
        <v>377</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07"/>
      <c r="BK25" s="207"/>
      <c r="BL25" s="207"/>
      <c r="BM25" s="207"/>
      <c r="BN25" s="207"/>
      <c r="BO25" s="216"/>
      <c r="BP25" s="216"/>
      <c r="BQ25" s="213">
        <v>19</v>
      </c>
      <c r="BR25" s="21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05"/>
    </row>
    <row r="26" spans="1:131" ht="26.25" customHeight="1" x14ac:dyDescent="0.2">
      <c r="A26" s="982" t="s">
        <v>355</v>
      </c>
      <c r="B26" s="983"/>
      <c r="C26" s="983"/>
      <c r="D26" s="983"/>
      <c r="E26" s="983"/>
      <c r="F26" s="983"/>
      <c r="G26" s="983"/>
      <c r="H26" s="983"/>
      <c r="I26" s="983"/>
      <c r="J26" s="983"/>
      <c r="K26" s="983"/>
      <c r="L26" s="983"/>
      <c r="M26" s="983"/>
      <c r="N26" s="983"/>
      <c r="O26" s="983"/>
      <c r="P26" s="984"/>
      <c r="Q26" s="988" t="s">
        <v>378</v>
      </c>
      <c r="R26" s="989"/>
      <c r="S26" s="989"/>
      <c r="T26" s="989"/>
      <c r="U26" s="990"/>
      <c r="V26" s="988" t="s">
        <v>379</v>
      </c>
      <c r="W26" s="989"/>
      <c r="X26" s="989"/>
      <c r="Y26" s="989"/>
      <c r="Z26" s="990"/>
      <c r="AA26" s="988" t="s">
        <v>380</v>
      </c>
      <c r="AB26" s="989"/>
      <c r="AC26" s="989"/>
      <c r="AD26" s="989"/>
      <c r="AE26" s="989"/>
      <c r="AF26" s="1042" t="s">
        <v>381</v>
      </c>
      <c r="AG26" s="995"/>
      <c r="AH26" s="995"/>
      <c r="AI26" s="995"/>
      <c r="AJ26" s="1043"/>
      <c r="AK26" s="989" t="s">
        <v>382</v>
      </c>
      <c r="AL26" s="989"/>
      <c r="AM26" s="989"/>
      <c r="AN26" s="989"/>
      <c r="AO26" s="990"/>
      <c r="AP26" s="988" t="s">
        <v>383</v>
      </c>
      <c r="AQ26" s="989"/>
      <c r="AR26" s="989"/>
      <c r="AS26" s="989"/>
      <c r="AT26" s="990"/>
      <c r="AU26" s="988" t="s">
        <v>384</v>
      </c>
      <c r="AV26" s="989"/>
      <c r="AW26" s="989"/>
      <c r="AX26" s="989"/>
      <c r="AY26" s="990"/>
      <c r="AZ26" s="988" t="s">
        <v>385</v>
      </c>
      <c r="BA26" s="989"/>
      <c r="BB26" s="989"/>
      <c r="BC26" s="989"/>
      <c r="BD26" s="990"/>
      <c r="BE26" s="988" t="s">
        <v>362</v>
      </c>
      <c r="BF26" s="989"/>
      <c r="BG26" s="989"/>
      <c r="BH26" s="989"/>
      <c r="BI26" s="1002"/>
      <c r="BJ26" s="207"/>
      <c r="BK26" s="207"/>
      <c r="BL26" s="207"/>
      <c r="BM26" s="207"/>
      <c r="BN26" s="207"/>
      <c r="BO26" s="216"/>
      <c r="BP26" s="216"/>
      <c r="BQ26" s="213">
        <v>20</v>
      </c>
      <c r="BR26" s="21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05"/>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07"/>
      <c r="BK27" s="207"/>
      <c r="BL27" s="207"/>
      <c r="BM27" s="207"/>
      <c r="BN27" s="207"/>
      <c r="BO27" s="216"/>
      <c r="BP27" s="216"/>
      <c r="BQ27" s="213">
        <v>21</v>
      </c>
      <c r="BR27" s="21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05"/>
    </row>
    <row r="28" spans="1:131" ht="26.25" customHeight="1" thickTop="1" x14ac:dyDescent="0.2">
      <c r="A28" s="217">
        <v>1</v>
      </c>
      <c r="B28" s="1034" t="s">
        <v>386</v>
      </c>
      <c r="C28" s="1035"/>
      <c r="D28" s="1035"/>
      <c r="E28" s="1035"/>
      <c r="F28" s="1035"/>
      <c r="G28" s="1035"/>
      <c r="H28" s="1035"/>
      <c r="I28" s="1035"/>
      <c r="J28" s="1035"/>
      <c r="K28" s="1035"/>
      <c r="L28" s="1035"/>
      <c r="M28" s="1035"/>
      <c r="N28" s="1035"/>
      <c r="O28" s="1035"/>
      <c r="P28" s="1036"/>
      <c r="Q28" s="1037">
        <v>5389</v>
      </c>
      <c r="R28" s="1038"/>
      <c r="S28" s="1038"/>
      <c r="T28" s="1038"/>
      <c r="U28" s="1038"/>
      <c r="V28" s="1038">
        <v>5340</v>
      </c>
      <c r="W28" s="1038"/>
      <c r="X28" s="1038"/>
      <c r="Y28" s="1038"/>
      <c r="Z28" s="1038"/>
      <c r="AA28" s="1038">
        <v>50</v>
      </c>
      <c r="AB28" s="1038"/>
      <c r="AC28" s="1038"/>
      <c r="AD28" s="1038"/>
      <c r="AE28" s="1039"/>
      <c r="AF28" s="1040">
        <v>50</v>
      </c>
      <c r="AG28" s="1038"/>
      <c r="AH28" s="1038"/>
      <c r="AI28" s="1038"/>
      <c r="AJ28" s="1041"/>
      <c r="AK28" s="1029">
        <v>562</v>
      </c>
      <c r="AL28" s="1030"/>
      <c r="AM28" s="1030"/>
      <c r="AN28" s="1030"/>
      <c r="AO28" s="1030"/>
      <c r="AP28" s="1030" t="s">
        <v>495</v>
      </c>
      <c r="AQ28" s="1030"/>
      <c r="AR28" s="1030"/>
      <c r="AS28" s="1030"/>
      <c r="AT28" s="1030"/>
      <c r="AU28" s="1030" t="s">
        <v>495</v>
      </c>
      <c r="AV28" s="1030"/>
      <c r="AW28" s="1030"/>
      <c r="AX28" s="1030"/>
      <c r="AY28" s="1030"/>
      <c r="AZ28" s="1031" t="s">
        <v>495</v>
      </c>
      <c r="BA28" s="1031"/>
      <c r="BB28" s="1031"/>
      <c r="BC28" s="1031"/>
      <c r="BD28" s="1031"/>
      <c r="BE28" s="1032"/>
      <c r="BF28" s="1032"/>
      <c r="BG28" s="1032"/>
      <c r="BH28" s="1032"/>
      <c r="BI28" s="1033"/>
      <c r="BJ28" s="207"/>
      <c r="BK28" s="207"/>
      <c r="BL28" s="207"/>
      <c r="BM28" s="207"/>
      <c r="BN28" s="207"/>
      <c r="BO28" s="216"/>
      <c r="BP28" s="216"/>
      <c r="BQ28" s="213">
        <v>22</v>
      </c>
      <c r="BR28" s="21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05"/>
    </row>
    <row r="29" spans="1:131" ht="26.25" customHeight="1" x14ac:dyDescent="0.2">
      <c r="A29" s="217">
        <v>2</v>
      </c>
      <c r="B29" s="1017" t="s">
        <v>387</v>
      </c>
      <c r="C29" s="1018"/>
      <c r="D29" s="1018"/>
      <c r="E29" s="1018"/>
      <c r="F29" s="1018"/>
      <c r="G29" s="1018"/>
      <c r="H29" s="1018"/>
      <c r="I29" s="1018"/>
      <c r="J29" s="1018"/>
      <c r="K29" s="1018"/>
      <c r="L29" s="1018"/>
      <c r="M29" s="1018"/>
      <c r="N29" s="1018"/>
      <c r="O29" s="1018"/>
      <c r="P29" s="1019"/>
      <c r="Q29" s="1025">
        <v>5595</v>
      </c>
      <c r="R29" s="1026"/>
      <c r="S29" s="1026"/>
      <c r="T29" s="1026"/>
      <c r="U29" s="1026"/>
      <c r="V29" s="1026">
        <v>5517</v>
      </c>
      <c r="W29" s="1026"/>
      <c r="X29" s="1026"/>
      <c r="Y29" s="1026"/>
      <c r="Z29" s="1026"/>
      <c r="AA29" s="1026">
        <v>78</v>
      </c>
      <c r="AB29" s="1026"/>
      <c r="AC29" s="1026"/>
      <c r="AD29" s="1026"/>
      <c r="AE29" s="1027"/>
      <c r="AF29" s="1022">
        <v>78</v>
      </c>
      <c r="AG29" s="1023"/>
      <c r="AH29" s="1023"/>
      <c r="AI29" s="1023"/>
      <c r="AJ29" s="1024"/>
      <c r="AK29" s="967">
        <v>968</v>
      </c>
      <c r="AL29" s="958"/>
      <c r="AM29" s="958"/>
      <c r="AN29" s="958"/>
      <c r="AO29" s="958"/>
      <c r="AP29" s="958" t="s">
        <v>495</v>
      </c>
      <c r="AQ29" s="958"/>
      <c r="AR29" s="958"/>
      <c r="AS29" s="958"/>
      <c r="AT29" s="958"/>
      <c r="AU29" s="958" t="s">
        <v>495</v>
      </c>
      <c r="AV29" s="958"/>
      <c r="AW29" s="958"/>
      <c r="AX29" s="958"/>
      <c r="AY29" s="958"/>
      <c r="AZ29" s="1028" t="s">
        <v>495</v>
      </c>
      <c r="BA29" s="1028"/>
      <c r="BB29" s="1028"/>
      <c r="BC29" s="1028"/>
      <c r="BD29" s="1028"/>
      <c r="BE29" s="959"/>
      <c r="BF29" s="959"/>
      <c r="BG29" s="959"/>
      <c r="BH29" s="959"/>
      <c r="BI29" s="960"/>
      <c r="BJ29" s="207"/>
      <c r="BK29" s="207"/>
      <c r="BL29" s="207"/>
      <c r="BM29" s="207"/>
      <c r="BN29" s="207"/>
      <c r="BO29" s="216"/>
      <c r="BP29" s="216"/>
      <c r="BQ29" s="213">
        <v>23</v>
      </c>
      <c r="BR29" s="21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05"/>
    </row>
    <row r="30" spans="1:131" ht="26.25" customHeight="1" x14ac:dyDescent="0.2">
      <c r="A30" s="217">
        <v>3</v>
      </c>
      <c r="B30" s="1017" t="s">
        <v>388</v>
      </c>
      <c r="C30" s="1018"/>
      <c r="D30" s="1018"/>
      <c r="E30" s="1018"/>
      <c r="F30" s="1018"/>
      <c r="G30" s="1018"/>
      <c r="H30" s="1018"/>
      <c r="I30" s="1018"/>
      <c r="J30" s="1018"/>
      <c r="K30" s="1018"/>
      <c r="L30" s="1018"/>
      <c r="M30" s="1018"/>
      <c r="N30" s="1018"/>
      <c r="O30" s="1018"/>
      <c r="P30" s="1019"/>
      <c r="Q30" s="1025">
        <v>738</v>
      </c>
      <c r="R30" s="1026"/>
      <c r="S30" s="1026"/>
      <c r="T30" s="1026"/>
      <c r="U30" s="1026"/>
      <c r="V30" s="1026">
        <v>733</v>
      </c>
      <c r="W30" s="1026"/>
      <c r="X30" s="1026"/>
      <c r="Y30" s="1026"/>
      <c r="Z30" s="1026"/>
      <c r="AA30" s="1026">
        <v>4</v>
      </c>
      <c r="AB30" s="1026"/>
      <c r="AC30" s="1026"/>
      <c r="AD30" s="1026"/>
      <c r="AE30" s="1027"/>
      <c r="AF30" s="1022">
        <v>4</v>
      </c>
      <c r="AG30" s="1023"/>
      <c r="AH30" s="1023"/>
      <c r="AI30" s="1023"/>
      <c r="AJ30" s="1024"/>
      <c r="AK30" s="967">
        <v>187</v>
      </c>
      <c r="AL30" s="958"/>
      <c r="AM30" s="958"/>
      <c r="AN30" s="958"/>
      <c r="AO30" s="958"/>
      <c r="AP30" s="958" t="s">
        <v>495</v>
      </c>
      <c r="AQ30" s="958"/>
      <c r="AR30" s="958"/>
      <c r="AS30" s="958"/>
      <c r="AT30" s="958"/>
      <c r="AU30" s="958" t="s">
        <v>495</v>
      </c>
      <c r="AV30" s="958"/>
      <c r="AW30" s="958"/>
      <c r="AX30" s="958"/>
      <c r="AY30" s="958"/>
      <c r="AZ30" s="1028" t="s">
        <v>495</v>
      </c>
      <c r="BA30" s="1028"/>
      <c r="BB30" s="1028"/>
      <c r="BC30" s="1028"/>
      <c r="BD30" s="1028"/>
      <c r="BE30" s="959"/>
      <c r="BF30" s="959"/>
      <c r="BG30" s="959"/>
      <c r="BH30" s="959"/>
      <c r="BI30" s="960"/>
      <c r="BJ30" s="207"/>
      <c r="BK30" s="207"/>
      <c r="BL30" s="207"/>
      <c r="BM30" s="207"/>
      <c r="BN30" s="207"/>
      <c r="BO30" s="216"/>
      <c r="BP30" s="216"/>
      <c r="BQ30" s="213">
        <v>24</v>
      </c>
      <c r="BR30" s="21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05"/>
    </row>
    <row r="31" spans="1:131" ht="26.25" customHeight="1" x14ac:dyDescent="0.2">
      <c r="A31" s="217">
        <v>4</v>
      </c>
      <c r="B31" s="1017"/>
      <c r="C31" s="1018"/>
      <c r="D31" s="1018"/>
      <c r="E31" s="1018"/>
      <c r="F31" s="1018"/>
      <c r="G31" s="1018"/>
      <c r="H31" s="1018"/>
      <c r="I31" s="1018"/>
      <c r="J31" s="1018"/>
      <c r="K31" s="1018"/>
      <c r="L31" s="1018"/>
      <c r="M31" s="1018"/>
      <c r="N31" s="1018"/>
      <c r="O31" s="1018"/>
      <c r="P31" s="1019"/>
      <c r="Q31" s="1025"/>
      <c r="R31" s="1026"/>
      <c r="S31" s="1026"/>
      <c r="T31" s="1026"/>
      <c r="U31" s="1026"/>
      <c r="V31" s="1026"/>
      <c r="W31" s="1026"/>
      <c r="X31" s="1026"/>
      <c r="Y31" s="1026"/>
      <c r="Z31" s="1026"/>
      <c r="AA31" s="1026"/>
      <c r="AB31" s="1026"/>
      <c r="AC31" s="1026"/>
      <c r="AD31" s="1026"/>
      <c r="AE31" s="1027"/>
      <c r="AF31" s="1022"/>
      <c r="AG31" s="1023"/>
      <c r="AH31" s="1023"/>
      <c r="AI31" s="1023"/>
      <c r="AJ31" s="1024"/>
      <c r="AK31" s="967"/>
      <c r="AL31" s="958"/>
      <c r="AM31" s="958"/>
      <c r="AN31" s="958"/>
      <c r="AO31" s="958"/>
      <c r="AP31" s="958"/>
      <c r="AQ31" s="958"/>
      <c r="AR31" s="958"/>
      <c r="AS31" s="958"/>
      <c r="AT31" s="958"/>
      <c r="AU31" s="958"/>
      <c r="AV31" s="958"/>
      <c r="AW31" s="958"/>
      <c r="AX31" s="958"/>
      <c r="AY31" s="958"/>
      <c r="AZ31" s="1028"/>
      <c r="BA31" s="1028"/>
      <c r="BB31" s="1028"/>
      <c r="BC31" s="1028"/>
      <c r="BD31" s="1028"/>
      <c r="BE31" s="959"/>
      <c r="BF31" s="959"/>
      <c r="BG31" s="959"/>
      <c r="BH31" s="959"/>
      <c r="BI31" s="960"/>
      <c r="BJ31" s="207"/>
      <c r="BK31" s="207"/>
      <c r="BL31" s="207"/>
      <c r="BM31" s="207"/>
      <c r="BN31" s="207"/>
      <c r="BO31" s="216"/>
      <c r="BP31" s="216"/>
      <c r="BQ31" s="213">
        <v>25</v>
      </c>
      <c r="BR31" s="21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05"/>
    </row>
    <row r="32" spans="1:131" ht="26.25" customHeight="1" x14ac:dyDescent="0.2">
      <c r="A32" s="217">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07"/>
      <c r="BK32" s="207"/>
      <c r="BL32" s="207"/>
      <c r="BM32" s="207"/>
      <c r="BN32" s="207"/>
      <c r="BO32" s="216"/>
      <c r="BP32" s="216"/>
      <c r="BQ32" s="213">
        <v>26</v>
      </c>
      <c r="BR32" s="21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05"/>
    </row>
    <row r="33" spans="1:131" ht="26.25" customHeight="1" x14ac:dyDescent="0.2">
      <c r="A33" s="21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07"/>
      <c r="BK33" s="207"/>
      <c r="BL33" s="207"/>
      <c r="BM33" s="207"/>
      <c r="BN33" s="207"/>
      <c r="BO33" s="216"/>
      <c r="BP33" s="216"/>
      <c r="BQ33" s="213">
        <v>27</v>
      </c>
      <c r="BR33" s="21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05"/>
    </row>
    <row r="34" spans="1:131" ht="26.25" customHeight="1" x14ac:dyDescent="0.2">
      <c r="A34" s="21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07"/>
      <c r="BK34" s="207"/>
      <c r="BL34" s="207"/>
      <c r="BM34" s="207"/>
      <c r="BN34" s="207"/>
      <c r="BO34" s="216"/>
      <c r="BP34" s="216"/>
      <c r="BQ34" s="213">
        <v>28</v>
      </c>
      <c r="BR34" s="21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05"/>
    </row>
    <row r="35" spans="1:131" ht="26.25" customHeight="1" x14ac:dyDescent="0.2">
      <c r="A35" s="21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07"/>
      <c r="BK35" s="207"/>
      <c r="BL35" s="207"/>
      <c r="BM35" s="207"/>
      <c r="BN35" s="207"/>
      <c r="BO35" s="216"/>
      <c r="BP35" s="216"/>
      <c r="BQ35" s="213">
        <v>29</v>
      </c>
      <c r="BR35" s="21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05"/>
    </row>
    <row r="36" spans="1:131" ht="26.25" customHeight="1" x14ac:dyDescent="0.2">
      <c r="A36" s="21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07"/>
      <c r="BK36" s="207"/>
      <c r="BL36" s="207"/>
      <c r="BM36" s="207"/>
      <c r="BN36" s="207"/>
      <c r="BO36" s="216"/>
      <c r="BP36" s="216"/>
      <c r="BQ36" s="213">
        <v>30</v>
      </c>
      <c r="BR36" s="21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05"/>
    </row>
    <row r="37" spans="1:131" ht="26.25" customHeight="1" x14ac:dyDescent="0.2">
      <c r="A37" s="21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07"/>
      <c r="BK37" s="207"/>
      <c r="BL37" s="207"/>
      <c r="BM37" s="207"/>
      <c r="BN37" s="207"/>
      <c r="BO37" s="216"/>
      <c r="BP37" s="216"/>
      <c r="BQ37" s="213">
        <v>31</v>
      </c>
      <c r="BR37" s="21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05"/>
    </row>
    <row r="38" spans="1:131" ht="26.25" customHeight="1" x14ac:dyDescent="0.2">
      <c r="A38" s="21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07"/>
      <c r="BK38" s="207"/>
      <c r="BL38" s="207"/>
      <c r="BM38" s="207"/>
      <c r="BN38" s="207"/>
      <c r="BO38" s="216"/>
      <c r="BP38" s="216"/>
      <c r="BQ38" s="213">
        <v>32</v>
      </c>
      <c r="BR38" s="21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05"/>
    </row>
    <row r="39" spans="1:131" ht="26.25" customHeight="1" x14ac:dyDescent="0.2">
      <c r="A39" s="21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07"/>
      <c r="BK39" s="207"/>
      <c r="BL39" s="207"/>
      <c r="BM39" s="207"/>
      <c r="BN39" s="207"/>
      <c r="BO39" s="216"/>
      <c r="BP39" s="216"/>
      <c r="BQ39" s="213">
        <v>33</v>
      </c>
      <c r="BR39" s="21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05"/>
    </row>
    <row r="40" spans="1:131" ht="26.25" customHeight="1" x14ac:dyDescent="0.2">
      <c r="A40" s="21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07"/>
      <c r="BK40" s="207"/>
      <c r="BL40" s="207"/>
      <c r="BM40" s="207"/>
      <c r="BN40" s="207"/>
      <c r="BO40" s="216"/>
      <c r="BP40" s="216"/>
      <c r="BQ40" s="213">
        <v>34</v>
      </c>
      <c r="BR40" s="21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05"/>
    </row>
    <row r="41" spans="1:131" ht="26.25" customHeight="1" x14ac:dyDescent="0.2">
      <c r="A41" s="21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07"/>
      <c r="BK41" s="207"/>
      <c r="BL41" s="207"/>
      <c r="BM41" s="207"/>
      <c r="BN41" s="207"/>
      <c r="BO41" s="216"/>
      <c r="BP41" s="216"/>
      <c r="BQ41" s="213">
        <v>35</v>
      </c>
      <c r="BR41" s="21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05"/>
    </row>
    <row r="42" spans="1:131" ht="26.25" customHeight="1" x14ac:dyDescent="0.2">
      <c r="A42" s="21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07"/>
      <c r="BK42" s="207"/>
      <c r="BL42" s="207"/>
      <c r="BM42" s="207"/>
      <c r="BN42" s="207"/>
      <c r="BO42" s="216"/>
      <c r="BP42" s="216"/>
      <c r="BQ42" s="213">
        <v>36</v>
      </c>
      <c r="BR42" s="21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05"/>
    </row>
    <row r="43" spans="1:131" ht="26.25" customHeight="1" x14ac:dyDescent="0.2">
      <c r="A43" s="21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07"/>
      <c r="BK43" s="207"/>
      <c r="BL43" s="207"/>
      <c r="BM43" s="207"/>
      <c r="BN43" s="207"/>
      <c r="BO43" s="216"/>
      <c r="BP43" s="216"/>
      <c r="BQ43" s="213">
        <v>37</v>
      </c>
      <c r="BR43" s="21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05"/>
    </row>
    <row r="44" spans="1:131" ht="26.25" customHeight="1" x14ac:dyDescent="0.2">
      <c r="A44" s="21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07"/>
      <c r="BK44" s="207"/>
      <c r="BL44" s="207"/>
      <c r="BM44" s="207"/>
      <c r="BN44" s="207"/>
      <c r="BO44" s="216"/>
      <c r="BP44" s="216"/>
      <c r="BQ44" s="213">
        <v>38</v>
      </c>
      <c r="BR44" s="21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05"/>
    </row>
    <row r="45" spans="1:131" ht="26.25" customHeight="1" x14ac:dyDescent="0.2">
      <c r="A45" s="21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07"/>
      <c r="BK45" s="207"/>
      <c r="BL45" s="207"/>
      <c r="BM45" s="207"/>
      <c r="BN45" s="207"/>
      <c r="BO45" s="216"/>
      <c r="BP45" s="216"/>
      <c r="BQ45" s="213">
        <v>39</v>
      </c>
      <c r="BR45" s="21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05"/>
    </row>
    <row r="46" spans="1:131" ht="26.25" customHeight="1" x14ac:dyDescent="0.2">
      <c r="A46" s="21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07"/>
      <c r="BK46" s="207"/>
      <c r="BL46" s="207"/>
      <c r="BM46" s="207"/>
      <c r="BN46" s="207"/>
      <c r="BO46" s="216"/>
      <c r="BP46" s="216"/>
      <c r="BQ46" s="213">
        <v>40</v>
      </c>
      <c r="BR46" s="21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05"/>
    </row>
    <row r="47" spans="1:131" ht="26.25" customHeight="1" x14ac:dyDescent="0.2">
      <c r="A47" s="21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07"/>
      <c r="BK47" s="207"/>
      <c r="BL47" s="207"/>
      <c r="BM47" s="207"/>
      <c r="BN47" s="207"/>
      <c r="BO47" s="216"/>
      <c r="BP47" s="216"/>
      <c r="BQ47" s="213">
        <v>41</v>
      </c>
      <c r="BR47" s="21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05"/>
    </row>
    <row r="48" spans="1:131" ht="26.25" customHeight="1" x14ac:dyDescent="0.2">
      <c r="A48" s="21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07"/>
      <c r="BK48" s="207"/>
      <c r="BL48" s="207"/>
      <c r="BM48" s="207"/>
      <c r="BN48" s="207"/>
      <c r="BO48" s="216"/>
      <c r="BP48" s="216"/>
      <c r="BQ48" s="213">
        <v>42</v>
      </c>
      <c r="BR48" s="21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05"/>
    </row>
    <row r="49" spans="1:131" ht="26.25" customHeight="1" x14ac:dyDescent="0.2">
      <c r="A49" s="21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07"/>
      <c r="BK49" s="207"/>
      <c r="BL49" s="207"/>
      <c r="BM49" s="207"/>
      <c r="BN49" s="207"/>
      <c r="BO49" s="216"/>
      <c r="BP49" s="216"/>
      <c r="BQ49" s="213">
        <v>43</v>
      </c>
      <c r="BR49" s="21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05"/>
    </row>
    <row r="50" spans="1:131" ht="26.25" customHeight="1" x14ac:dyDescent="0.2">
      <c r="A50" s="21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07"/>
      <c r="BK50" s="207"/>
      <c r="BL50" s="207"/>
      <c r="BM50" s="207"/>
      <c r="BN50" s="207"/>
      <c r="BO50" s="216"/>
      <c r="BP50" s="216"/>
      <c r="BQ50" s="213">
        <v>44</v>
      </c>
      <c r="BR50" s="21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05"/>
    </row>
    <row r="51" spans="1:131" ht="26.25" customHeight="1" x14ac:dyDescent="0.2">
      <c r="A51" s="21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07"/>
      <c r="BK51" s="207"/>
      <c r="BL51" s="207"/>
      <c r="BM51" s="207"/>
      <c r="BN51" s="207"/>
      <c r="BO51" s="216"/>
      <c r="BP51" s="216"/>
      <c r="BQ51" s="213">
        <v>45</v>
      </c>
      <c r="BR51" s="21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05"/>
    </row>
    <row r="52" spans="1:131" ht="26.25" customHeight="1" x14ac:dyDescent="0.2">
      <c r="A52" s="21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07"/>
      <c r="BK52" s="207"/>
      <c r="BL52" s="207"/>
      <c r="BM52" s="207"/>
      <c r="BN52" s="207"/>
      <c r="BO52" s="216"/>
      <c r="BP52" s="216"/>
      <c r="BQ52" s="213">
        <v>46</v>
      </c>
      <c r="BR52" s="21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05"/>
    </row>
    <row r="53" spans="1:131" ht="26.25" customHeight="1" x14ac:dyDescent="0.2">
      <c r="A53" s="21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07"/>
      <c r="BK53" s="207"/>
      <c r="BL53" s="207"/>
      <c r="BM53" s="207"/>
      <c r="BN53" s="207"/>
      <c r="BO53" s="216"/>
      <c r="BP53" s="216"/>
      <c r="BQ53" s="213">
        <v>47</v>
      </c>
      <c r="BR53" s="21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05"/>
    </row>
    <row r="54" spans="1:131" ht="26.25" customHeight="1" x14ac:dyDescent="0.2">
      <c r="A54" s="21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07"/>
      <c r="BK54" s="207"/>
      <c r="BL54" s="207"/>
      <c r="BM54" s="207"/>
      <c r="BN54" s="207"/>
      <c r="BO54" s="216"/>
      <c r="BP54" s="216"/>
      <c r="BQ54" s="213">
        <v>48</v>
      </c>
      <c r="BR54" s="21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05"/>
    </row>
    <row r="55" spans="1:131" ht="26.25" customHeight="1" x14ac:dyDescent="0.2">
      <c r="A55" s="21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07"/>
      <c r="BK55" s="207"/>
      <c r="BL55" s="207"/>
      <c r="BM55" s="207"/>
      <c r="BN55" s="207"/>
      <c r="BO55" s="216"/>
      <c r="BP55" s="216"/>
      <c r="BQ55" s="213">
        <v>49</v>
      </c>
      <c r="BR55" s="21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05"/>
    </row>
    <row r="56" spans="1:131" ht="26.25" customHeight="1" x14ac:dyDescent="0.2">
      <c r="A56" s="21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07"/>
      <c r="BK56" s="207"/>
      <c r="BL56" s="207"/>
      <c r="BM56" s="207"/>
      <c r="BN56" s="207"/>
      <c r="BO56" s="216"/>
      <c r="BP56" s="216"/>
      <c r="BQ56" s="213">
        <v>50</v>
      </c>
      <c r="BR56" s="21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05"/>
    </row>
    <row r="57" spans="1:131" ht="26.25" customHeight="1" x14ac:dyDescent="0.2">
      <c r="A57" s="21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07"/>
      <c r="BK57" s="207"/>
      <c r="BL57" s="207"/>
      <c r="BM57" s="207"/>
      <c r="BN57" s="207"/>
      <c r="BO57" s="216"/>
      <c r="BP57" s="216"/>
      <c r="BQ57" s="213">
        <v>51</v>
      </c>
      <c r="BR57" s="21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05"/>
    </row>
    <row r="58" spans="1:131" ht="26.25" customHeight="1" x14ac:dyDescent="0.2">
      <c r="A58" s="21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07"/>
      <c r="BK58" s="207"/>
      <c r="BL58" s="207"/>
      <c r="BM58" s="207"/>
      <c r="BN58" s="207"/>
      <c r="BO58" s="216"/>
      <c r="BP58" s="216"/>
      <c r="BQ58" s="213">
        <v>52</v>
      </c>
      <c r="BR58" s="21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05"/>
    </row>
    <row r="59" spans="1:131" ht="26.25" customHeight="1" x14ac:dyDescent="0.2">
      <c r="A59" s="21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07"/>
      <c r="BK59" s="207"/>
      <c r="BL59" s="207"/>
      <c r="BM59" s="207"/>
      <c r="BN59" s="207"/>
      <c r="BO59" s="216"/>
      <c r="BP59" s="216"/>
      <c r="BQ59" s="213">
        <v>53</v>
      </c>
      <c r="BR59" s="21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05"/>
    </row>
    <row r="60" spans="1:131" ht="26.25" customHeight="1" x14ac:dyDescent="0.2">
      <c r="A60" s="21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07"/>
      <c r="BK60" s="207"/>
      <c r="BL60" s="207"/>
      <c r="BM60" s="207"/>
      <c r="BN60" s="207"/>
      <c r="BO60" s="216"/>
      <c r="BP60" s="216"/>
      <c r="BQ60" s="213">
        <v>54</v>
      </c>
      <c r="BR60" s="21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05"/>
    </row>
    <row r="61" spans="1:131" ht="26.25" customHeight="1" thickBot="1" x14ac:dyDescent="0.25">
      <c r="A61" s="21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07"/>
      <c r="BK61" s="207"/>
      <c r="BL61" s="207"/>
      <c r="BM61" s="207"/>
      <c r="BN61" s="207"/>
      <c r="BO61" s="216"/>
      <c r="BP61" s="216"/>
      <c r="BQ61" s="213">
        <v>55</v>
      </c>
      <c r="BR61" s="21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05"/>
    </row>
    <row r="62" spans="1:131" ht="26.25" customHeight="1" x14ac:dyDescent="0.2">
      <c r="A62" s="21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389</v>
      </c>
      <c r="BK62" s="1015"/>
      <c r="BL62" s="1015"/>
      <c r="BM62" s="1015"/>
      <c r="BN62" s="1016"/>
      <c r="BO62" s="216"/>
      <c r="BP62" s="216"/>
      <c r="BQ62" s="213">
        <v>56</v>
      </c>
      <c r="BR62" s="21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05"/>
    </row>
    <row r="63" spans="1:131" ht="26.25" customHeight="1" thickBot="1" x14ac:dyDescent="0.25">
      <c r="A63" s="215" t="s">
        <v>374</v>
      </c>
      <c r="B63" s="924" t="s">
        <v>390</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132</v>
      </c>
      <c r="AG63" s="946"/>
      <c r="AH63" s="946"/>
      <c r="AI63" s="946"/>
      <c r="AJ63" s="1009"/>
      <c r="AK63" s="1010"/>
      <c r="AL63" s="950"/>
      <c r="AM63" s="950"/>
      <c r="AN63" s="950"/>
      <c r="AO63" s="950"/>
      <c r="AP63" s="946" t="s">
        <v>495</v>
      </c>
      <c r="AQ63" s="946"/>
      <c r="AR63" s="946"/>
      <c r="AS63" s="946"/>
      <c r="AT63" s="946"/>
      <c r="AU63" s="946" t="s">
        <v>495</v>
      </c>
      <c r="AV63" s="946"/>
      <c r="AW63" s="946"/>
      <c r="AX63" s="946"/>
      <c r="AY63" s="946"/>
      <c r="AZ63" s="1004"/>
      <c r="BA63" s="1004"/>
      <c r="BB63" s="1004"/>
      <c r="BC63" s="1004"/>
      <c r="BD63" s="1004"/>
      <c r="BE63" s="947"/>
      <c r="BF63" s="947"/>
      <c r="BG63" s="947"/>
      <c r="BH63" s="947"/>
      <c r="BI63" s="948"/>
      <c r="BJ63" s="1005" t="s">
        <v>119</v>
      </c>
      <c r="BK63" s="940"/>
      <c r="BL63" s="940"/>
      <c r="BM63" s="940"/>
      <c r="BN63" s="1006"/>
      <c r="BO63" s="216"/>
      <c r="BP63" s="216"/>
      <c r="BQ63" s="213">
        <v>57</v>
      </c>
      <c r="BR63" s="21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05"/>
    </row>
    <row r="64" spans="1:131" ht="26.25" customHeight="1" x14ac:dyDescent="0.2">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05"/>
    </row>
    <row r="65" spans="1:131" ht="26.25" customHeight="1" thickBot="1" x14ac:dyDescent="0.25">
      <c r="A65" s="207" t="s">
        <v>391</v>
      </c>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16"/>
      <c r="BF65" s="216"/>
      <c r="BG65" s="216"/>
      <c r="BH65" s="216"/>
      <c r="BI65" s="216"/>
      <c r="BJ65" s="216"/>
      <c r="BK65" s="216"/>
      <c r="BL65" s="216"/>
      <c r="BM65" s="216"/>
      <c r="BN65" s="216"/>
      <c r="BO65" s="216"/>
      <c r="BP65" s="216"/>
      <c r="BQ65" s="213">
        <v>59</v>
      </c>
      <c r="BR65" s="21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05"/>
    </row>
    <row r="66" spans="1:131" ht="26.25" customHeight="1" x14ac:dyDescent="0.2">
      <c r="A66" s="982" t="s">
        <v>392</v>
      </c>
      <c r="B66" s="983"/>
      <c r="C66" s="983"/>
      <c r="D66" s="983"/>
      <c r="E66" s="983"/>
      <c r="F66" s="983"/>
      <c r="G66" s="983"/>
      <c r="H66" s="983"/>
      <c r="I66" s="983"/>
      <c r="J66" s="983"/>
      <c r="K66" s="983"/>
      <c r="L66" s="983"/>
      <c r="M66" s="983"/>
      <c r="N66" s="983"/>
      <c r="O66" s="983"/>
      <c r="P66" s="984"/>
      <c r="Q66" s="988" t="s">
        <v>378</v>
      </c>
      <c r="R66" s="989"/>
      <c r="S66" s="989"/>
      <c r="T66" s="989"/>
      <c r="U66" s="990"/>
      <c r="V66" s="988" t="s">
        <v>379</v>
      </c>
      <c r="W66" s="989"/>
      <c r="X66" s="989"/>
      <c r="Y66" s="989"/>
      <c r="Z66" s="990"/>
      <c r="AA66" s="988" t="s">
        <v>380</v>
      </c>
      <c r="AB66" s="989"/>
      <c r="AC66" s="989"/>
      <c r="AD66" s="989"/>
      <c r="AE66" s="990"/>
      <c r="AF66" s="994" t="s">
        <v>381</v>
      </c>
      <c r="AG66" s="995"/>
      <c r="AH66" s="995"/>
      <c r="AI66" s="995"/>
      <c r="AJ66" s="996"/>
      <c r="AK66" s="988" t="s">
        <v>382</v>
      </c>
      <c r="AL66" s="983"/>
      <c r="AM66" s="983"/>
      <c r="AN66" s="983"/>
      <c r="AO66" s="984"/>
      <c r="AP66" s="988" t="s">
        <v>383</v>
      </c>
      <c r="AQ66" s="989"/>
      <c r="AR66" s="989"/>
      <c r="AS66" s="989"/>
      <c r="AT66" s="990"/>
      <c r="AU66" s="988" t="s">
        <v>393</v>
      </c>
      <c r="AV66" s="989"/>
      <c r="AW66" s="989"/>
      <c r="AX66" s="989"/>
      <c r="AY66" s="990"/>
      <c r="AZ66" s="988" t="s">
        <v>362</v>
      </c>
      <c r="BA66" s="989"/>
      <c r="BB66" s="989"/>
      <c r="BC66" s="989"/>
      <c r="BD66" s="1002"/>
      <c r="BE66" s="216"/>
      <c r="BF66" s="216"/>
      <c r="BG66" s="216"/>
      <c r="BH66" s="216"/>
      <c r="BI66" s="216"/>
      <c r="BJ66" s="216"/>
      <c r="BK66" s="216"/>
      <c r="BL66" s="216"/>
      <c r="BM66" s="216"/>
      <c r="BN66" s="216"/>
      <c r="BO66" s="216"/>
      <c r="BP66" s="216"/>
      <c r="BQ66" s="213">
        <v>60</v>
      </c>
      <c r="BR66" s="21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05"/>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16"/>
      <c r="BF67" s="216"/>
      <c r="BG67" s="216"/>
      <c r="BH67" s="216"/>
      <c r="BI67" s="216"/>
      <c r="BJ67" s="216"/>
      <c r="BK67" s="216"/>
      <c r="BL67" s="216"/>
      <c r="BM67" s="216"/>
      <c r="BN67" s="216"/>
      <c r="BO67" s="216"/>
      <c r="BP67" s="216"/>
      <c r="BQ67" s="213">
        <v>61</v>
      </c>
      <c r="BR67" s="21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05"/>
    </row>
    <row r="68" spans="1:131" ht="26.25" customHeight="1" thickTop="1" x14ac:dyDescent="0.2">
      <c r="A68" s="211">
        <v>1</v>
      </c>
      <c r="B68" s="972" t="s">
        <v>536</v>
      </c>
      <c r="C68" s="973"/>
      <c r="D68" s="973"/>
      <c r="E68" s="973"/>
      <c r="F68" s="973"/>
      <c r="G68" s="973"/>
      <c r="H68" s="973"/>
      <c r="I68" s="973"/>
      <c r="J68" s="973"/>
      <c r="K68" s="973"/>
      <c r="L68" s="973"/>
      <c r="M68" s="973"/>
      <c r="N68" s="973"/>
      <c r="O68" s="973"/>
      <c r="P68" s="974"/>
      <c r="Q68" s="975">
        <v>22493</v>
      </c>
      <c r="R68" s="969"/>
      <c r="S68" s="969"/>
      <c r="T68" s="969"/>
      <c r="U68" s="969"/>
      <c r="V68" s="969">
        <v>18905</v>
      </c>
      <c r="W68" s="969"/>
      <c r="X68" s="969"/>
      <c r="Y68" s="969"/>
      <c r="Z68" s="969"/>
      <c r="AA68" s="969">
        <v>3589</v>
      </c>
      <c r="AB68" s="969"/>
      <c r="AC68" s="969"/>
      <c r="AD68" s="969"/>
      <c r="AE68" s="969"/>
      <c r="AF68" s="969">
        <v>3589</v>
      </c>
      <c r="AG68" s="969"/>
      <c r="AH68" s="969"/>
      <c r="AI68" s="969"/>
      <c r="AJ68" s="969"/>
      <c r="AK68" s="969">
        <v>216</v>
      </c>
      <c r="AL68" s="969"/>
      <c r="AM68" s="969"/>
      <c r="AN68" s="969"/>
      <c r="AO68" s="969"/>
      <c r="AP68" s="969" t="s">
        <v>495</v>
      </c>
      <c r="AQ68" s="969"/>
      <c r="AR68" s="969"/>
      <c r="AS68" s="969"/>
      <c r="AT68" s="969"/>
      <c r="AU68" s="969" t="s">
        <v>495</v>
      </c>
      <c r="AV68" s="969"/>
      <c r="AW68" s="969"/>
      <c r="AX68" s="969"/>
      <c r="AY68" s="969"/>
      <c r="AZ68" s="970"/>
      <c r="BA68" s="970"/>
      <c r="BB68" s="970"/>
      <c r="BC68" s="970"/>
      <c r="BD68" s="971"/>
      <c r="BE68" s="216"/>
      <c r="BF68" s="216"/>
      <c r="BG68" s="216"/>
      <c r="BH68" s="216"/>
      <c r="BI68" s="216"/>
      <c r="BJ68" s="216"/>
      <c r="BK68" s="216"/>
      <c r="BL68" s="216"/>
      <c r="BM68" s="216"/>
      <c r="BN68" s="216"/>
      <c r="BO68" s="216"/>
      <c r="BP68" s="216"/>
      <c r="BQ68" s="213">
        <v>62</v>
      </c>
      <c r="BR68" s="21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05"/>
    </row>
    <row r="69" spans="1:131" ht="26.25" customHeight="1" x14ac:dyDescent="0.2">
      <c r="A69" s="213">
        <v>2</v>
      </c>
      <c r="B69" s="961" t="s">
        <v>537</v>
      </c>
      <c r="C69" s="962"/>
      <c r="D69" s="962"/>
      <c r="E69" s="962"/>
      <c r="F69" s="962"/>
      <c r="G69" s="962"/>
      <c r="H69" s="962"/>
      <c r="I69" s="962"/>
      <c r="J69" s="962"/>
      <c r="K69" s="962"/>
      <c r="L69" s="962"/>
      <c r="M69" s="962"/>
      <c r="N69" s="962"/>
      <c r="O69" s="962"/>
      <c r="P69" s="963"/>
      <c r="Q69" s="964">
        <v>187</v>
      </c>
      <c r="R69" s="958"/>
      <c r="S69" s="958"/>
      <c r="T69" s="958"/>
      <c r="U69" s="958"/>
      <c r="V69" s="958">
        <v>162</v>
      </c>
      <c r="W69" s="958"/>
      <c r="X69" s="958"/>
      <c r="Y69" s="958"/>
      <c r="Z69" s="958"/>
      <c r="AA69" s="958">
        <v>26</v>
      </c>
      <c r="AB69" s="958"/>
      <c r="AC69" s="958"/>
      <c r="AD69" s="958"/>
      <c r="AE69" s="958"/>
      <c r="AF69" s="958">
        <v>26</v>
      </c>
      <c r="AG69" s="958"/>
      <c r="AH69" s="958"/>
      <c r="AI69" s="958"/>
      <c r="AJ69" s="958"/>
      <c r="AK69" s="958" t="s">
        <v>495</v>
      </c>
      <c r="AL69" s="958"/>
      <c r="AM69" s="958"/>
      <c r="AN69" s="958"/>
      <c r="AO69" s="958"/>
      <c r="AP69" s="958" t="s">
        <v>495</v>
      </c>
      <c r="AQ69" s="958"/>
      <c r="AR69" s="958"/>
      <c r="AS69" s="958"/>
      <c r="AT69" s="958"/>
      <c r="AU69" s="958" t="s">
        <v>495</v>
      </c>
      <c r="AV69" s="958"/>
      <c r="AW69" s="958"/>
      <c r="AX69" s="958"/>
      <c r="AY69" s="958"/>
      <c r="AZ69" s="959"/>
      <c r="BA69" s="959"/>
      <c r="BB69" s="959"/>
      <c r="BC69" s="959"/>
      <c r="BD69" s="960"/>
      <c r="BE69" s="216"/>
      <c r="BF69" s="216"/>
      <c r="BG69" s="216"/>
      <c r="BH69" s="216"/>
      <c r="BI69" s="216"/>
      <c r="BJ69" s="216"/>
      <c r="BK69" s="216"/>
      <c r="BL69" s="216"/>
      <c r="BM69" s="216"/>
      <c r="BN69" s="216"/>
      <c r="BO69" s="216"/>
      <c r="BP69" s="216"/>
      <c r="BQ69" s="213">
        <v>63</v>
      </c>
      <c r="BR69" s="21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05"/>
    </row>
    <row r="70" spans="1:131" ht="26.25" customHeight="1" x14ac:dyDescent="0.2">
      <c r="A70" s="213">
        <v>3</v>
      </c>
      <c r="B70" s="961" t="s">
        <v>538</v>
      </c>
      <c r="C70" s="962"/>
      <c r="D70" s="962"/>
      <c r="E70" s="962"/>
      <c r="F70" s="962"/>
      <c r="G70" s="962"/>
      <c r="H70" s="962"/>
      <c r="I70" s="962"/>
      <c r="J70" s="962"/>
      <c r="K70" s="962"/>
      <c r="L70" s="962"/>
      <c r="M70" s="962"/>
      <c r="N70" s="962"/>
      <c r="O70" s="962"/>
      <c r="P70" s="963"/>
      <c r="Q70" s="964">
        <v>104</v>
      </c>
      <c r="R70" s="958"/>
      <c r="S70" s="958"/>
      <c r="T70" s="958"/>
      <c r="U70" s="958"/>
      <c r="V70" s="958">
        <v>94</v>
      </c>
      <c r="W70" s="958"/>
      <c r="X70" s="958"/>
      <c r="Y70" s="958"/>
      <c r="Z70" s="958"/>
      <c r="AA70" s="958">
        <v>10</v>
      </c>
      <c r="AB70" s="958"/>
      <c r="AC70" s="958"/>
      <c r="AD70" s="958"/>
      <c r="AE70" s="958"/>
      <c r="AF70" s="958">
        <v>10</v>
      </c>
      <c r="AG70" s="958"/>
      <c r="AH70" s="958"/>
      <c r="AI70" s="958"/>
      <c r="AJ70" s="958"/>
      <c r="AK70" s="958">
        <v>1</v>
      </c>
      <c r="AL70" s="958"/>
      <c r="AM70" s="958"/>
      <c r="AN70" s="958"/>
      <c r="AO70" s="958"/>
      <c r="AP70" s="958" t="s">
        <v>495</v>
      </c>
      <c r="AQ70" s="958"/>
      <c r="AR70" s="958"/>
      <c r="AS70" s="958"/>
      <c r="AT70" s="958"/>
      <c r="AU70" s="958" t="s">
        <v>495</v>
      </c>
      <c r="AV70" s="958"/>
      <c r="AW70" s="958"/>
      <c r="AX70" s="958"/>
      <c r="AY70" s="958"/>
      <c r="AZ70" s="959"/>
      <c r="BA70" s="959"/>
      <c r="BB70" s="959"/>
      <c r="BC70" s="959"/>
      <c r="BD70" s="960"/>
      <c r="BE70" s="216"/>
      <c r="BF70" s="216"/>
      <c r="BG70" s="216"/>
      <c r="BH70" s="216"/>
      <c r="BI70" s="216"/>
      <c r="BJ70" s="216"/>
      <c r="BK70" s="216"/>
      <c r="BL70" s="216"/>
      <c r="BM70" s="216"/>
      <c r="BN70" s="216"/>
      <c r="BO70" s="216"/>
      <c r="BP70" s="216"/>
      <c r="BQ70" s="213">
        <v>64</v>
      </c>
      <c r="BR70" s="21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05"/>
    </row>
    <row r="71" spans="1:131" ht="26.25" customHeight="1" x14ac:dyDescent="0.2">
      <c r="A71" s="213">
        <v>4</v>
      </c>
      <c r="B71" s="961" t="s">
        <v>539</v>
      </c>
      <c r="C71" s="962"/>
      <c r="D71" s="962"/>
      <c r="E71" s="962"/>
      <c r="F71" s="962"/>
      <c r="G71" s="962"/>
      <c r="H71" s="962"/>
      <c r="I71" s="962"/>
      <c r="J71" s="962"/>
      <c r="K71" s="962"/>
      <c r="L71" s="962"/>
      <c r="M71" s="962"/>
      <c r="N71" s="962"/>
      <c r="O71" s="962"/>
      <c r="P71" s="963"/>
      <c r="Q71" s="964">
        <v>100</v>
      </c>
      <c r="R71" s="958"/>
      <c r="S71" s="958"/>
      <c r="T71" s="958"/>
      <c r="U71" s="958"/>
      <c r="V71" s="958">
        <v>62</v>
      </c>
      <c r="W71" s="958"/>
      <c r="X71" s="958"/>
      <c r="Y71" s="958"/>
      <c r="Z71" s="958"/>
      <c r="AA71" s="958">
        <v>37</v>
      </c>
      <c r="AB71" s="958"/>
      <c r="AC71" s="958"/>
      <c r="AD71" s="958"/>
      <c r="AE71" s="958"/>
      <c r="AF71" s="958">
        <v>37</v>
      </c>
      <c r="AG71" s="958"/>
      <c r="AH71" s="958"/>
      <c r="AI71" s="958"/>
      <c r="AJ71" s="958"/>
      <c r="AK71" s="958" t="s">
        <v>495</v>
      </c>
      <c r="AL71" s="958"/>
      <c r="AM71" s="958"/>
      <c r="AN71" s="958"/>
      <c r="AO71" s="958"/>
      <c r="AP71" s="958" t="s">
        <v>495</v>
      </c>
      <c r="AQ71" s="958"/>
      <c r="AR71" s="958"/>
      <c r="AS71" s="958"/>
      <c r="AT71" s="958"/>
      <c r="AU71" s="958" t="s">
        <v>495</v>
      </c>
      <c r="AV71" s="958"/>
      <c r="AW71" s="958"/>
      <c r="AX71" s="958"/>
      <c r="AY71" s="958"/>
      <c r="AZ71" s="959"/>
      <c r="BA71" s="959"/>
      <c r="BB71" s="959"/>
      <c r="BC71" s="959"/>
      <c r="BD71" s="960"/>
      <c r="BE71" s="216"/>
      <c r="BF71" s="216"/>
      <c r="BG71" s="216"/>
      <c r="BH71" s="216"/>
      <c r="BI71" s="216"/>
      <c r="BJ71" s="216"/>
      <c r="BK71" s="216"/>
      <c r="BL71" s="216"/>
      <c r="BM71" s="216"/>
      <c r="BN71" s="216"/>
      <c r="BO71" s="216"/>
      <c r="BP71" s="216"/>
      <c r="BQ71" s="213">
        <v>65</v>
      </c>
      <c r="BR71" s="21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05"/>
    </row>
    <row r="72" spans="1:131" ht="26.25" customHeight="1" x14ac:dyDescent="0.2">
      <c r="A72" s="213">
        <v>5</v>
      </c>
      <c r="B72" s="961" t="s">
        <v>540</v>
      </c>
      <c r="C72" s="962"/>
      <c r="D72" s="962"/>
      <c r="E72" s="962"/>
      <c r="F72" s="962"/>
      <c r="G72" s="962"/>
      <c r="H72" s="962"/>
      <c r="I72" s="962"/>
      <c r="J72" s="962"/>
      <c r="K72" s="962"/>
      <c r="L72" s="962"/>
      <c r="M72" s="962"/>
      <c r="N72" s="962"/>
      <c r="O72" s="962"/>
      <c r="P72" s="963"/>
      <c r="Q72" s="964">
        <v>9866</v>
      </c>
      <c r="R72" s="958"/>
      <c r="S72" s="958"/>
      <c r="T72" s="958"/>
      <c r="U72" s="958"/>
      <c r="V72" s="958">
        <v>9516</v>
      </c>
      <c r="W72" s="958"/>
      <c r="X72" s="958"/>
      <c r="Y72" s="958"/>
      <c r="Z72" s="958"/>
      <c r="AA72" s="958">
        <v>350</v>
      </c>
      <c r="AB72" s="958"/>
      <c r="AC72" s="958"/>
      <c r="AD72" s="958"/>
      <c r="AE72" s="958"/>
      <c r="AF72" s="958">
        <v>5598</v>
      </c>
      <c r="AG72" s="958"/>
      <c r="AH72" s="958"/>
      <c r="AI72" s="958"/>
      <c r="AJ72" s="958"/>
      <c r="AK72" s="958" t="s">
        <v>495</v>
      </c>
      <c r="AL72" s="958"/>
      <c r="AM72" s="958"/>
      <c r="AN72" s="958"/>
      <c r="AO72" s="958"/>
      <c r="AP72" s="958">
        <v>26560</v>
      </c>
      <c r="AQ72" s="958"/>
      <c r="AR72" s="958"/>
      <c r="AS72" s="958"/>
      <c r="AT72" s="958"/>
      <c r="AU72" s="958" t="s">
        <v>495</v>
      </c>
      <c r="AV72" s="958"/>
      <c r="AW72" s="958"/>
      <c r="AX72" s="958"/>
      <c r="AY72" s="958"/>
      <c r="AZ72" s="959"/>
      <c r="BA72" s="959"/>
      <c r="BB72" s="959"/>
      <c r="BC72" s="959"/>
      <c r="BD72" s="960"/>
      <c r="BE72" s="216"/>
      <c r="BF72" s="216"/>
      <c r="BG72" s="216"/>
      <c r="BH72" s="216"/>
      <c r="BI72" s="216"/>
      <c r="BJ72" s="216"/>
      <c r="BK72" s="216"/>
      <c r="BL72" s="216"/>
      <c r="BM72" s="216"/>
      <c r="BN72" s="216"/>
      <c r="BO72" s="216"/>
      <c r="BP72" s="216"/>
      <c r="BQ72" s="213">
        <v>66</v>
      </c>
      <c r="BR72" s="21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05"/>
    </row>
    <row r="73" spans="1:131" ht="26.25" customHeight="1" x14ac:dyDescent="0.2">
      <c r="A73" s="213">
        <v>6</v>
      </c>
      <c r="B73" s="961" t="s">
        <v>541</v>
      </c>
      <c r="C73" s="962"/>
      <c r="D73" s="962"/>
      <c r="E73" s="962"/>
      <c r="F73" s="962"/>
      <c r="G73" s="962"/>
      <c r="H73" s="962"/>
      <c r="I73" s="962"/>
      <c r="J73" s="962"/>
      <c r="K73" s="962"/>
      <c r="L73" s="962"/>
      <c r="M73" s="962"/>
      <c r="N73" s="962"/>
      <c r="O73" s="962"/>
      <c r="P73" s="963"/>
      <c r="Q73" s="964">
        <v>6186</v>
      </c>
      <c r="R73" s="958"/>
      <c r="S73" s="958"/>
      <c r="T73" s="958"/>
      <c r="U73" s="958"/>
      <c r="V73" s="958">
        <v>6019</v>
      </c>
      <c r="W73" s="958"/>
      <c r="X73" s="958"/>
      <c r="Y73" s="958"/>
      <c r="Z73" s="958"/>
      <c r="AA73" s="958">
        <v>167</v>
      </c>
      <c r="AB73" s="958"/>
      <c r="AC73" s="958"/>
      <c r="AD73" s="958"/>
      <c r="AE73" s="958"/>
      <c r="AF73" s="958">
        <v>7347</v>
      </c>
      <c r="AG73" s="958"/>
      <c r="AH73" s="958"/>
      <c r="AI73" s="958"/>
      <c r="AJ73" s="958"/>
      <c r="AK73" s="958" t="s">
        <v>495</v>
      </c>
      <c r="AL73" s="958"/>
      <c r="AM73" s="958"/>
      <c r="AN73" s="958"/>
      <c r="AO73" s="958"/>
      <c r="AP73" s="958">
        <v>5046</v>
      </c>
      <c r="AQ73" s="958"/>
      <c r="AR73" s="958"/>
      <c r="AS73" s="958"/>
      <c r="AT73" s="958"/>
      <c r="AU73" s="958" t="s">
        <v>495</v>
      </c>
      <c r="AV73" s="958"/>
      <c r="AW73" s="958"/>
      <c r="AX73" s="958"/>
      <c r="AY73" s="958"/>
      <c r="AZ73" s="959"/>
      <c r="BA73" s="959"/>
      <c r="BB73" s="959"/>
      <c r="BC73" s="959"/>
      <c r="BD73" s="960"/>
      <c r="BE73" s="216"/>
      <c r="BF73" s="216"/>
      <c r="BG73" s="216"/>
      <c r="BH73" s="216"/>
      <c r="BI73" s="216"/>
      <c r="BJ73" s="216"/>
      <c r="BK73" s="216"/>
      <c r="BL73" s="216"/>
      <c r="BM73" s="216"/>
      <c r="BN73" s="216"/>
      <c r="BO73" s="216"/>
      <c r="BP73" s="216"/>
      <c r="BQ73" s="213">
        <v>67</v>
      </c>
      <c r="BR73" s="21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05"/>
    </row>
    <row r="74" spans="1:131" ht="26.25" customHeight="1" x14ac:dyDescent="0.2">
      <c r="A74" s="213">
        <v>7</v>
      </c>
      <c r="B74" s="961" t="s">
        <v>542</v>
      </c>
      <c r="C74" s="962"/>
      <c r="D74" s="962"/>
      <c r="E74" s="962"/>
      <c r="F74" s="962"/>
      <c r="G74" s="962"/>
      <c r="H74" s="962"/>
      <c r="I74" s="962"/>
      <c r="J74" s="962"/>
      <c r="K74" s="962"/>
      <c r="L74" s="962"/>
      <c r="M74" s="962"/>
      <c r="N74" s="962"/>
      <c r="O74" s="962"/>
      <c r="P74" s="963"/>
      <c r="Q74" s="964">
        <v>620</v>
      </c>
      <c r="R74" s="958"/>
      <c r="S74" s="958"/>
      <c r="T74" s="958"/>
      <c r="U74" s="958"/>
      <c r="V74" s="958">
        <v>563</v>
      </c>
      <c r="W74" s="958"/>
      <c r="X74" s="958"/>
      <c r="Y74" s="958"/>
      <c r="Z74" s="958"/>
      <c r="AA74" s="958">
        <v>57</v>
      </c>
      <c r="AB74" s="958"/>
      <c r="AC74" s="958"/>
      <c r="AD74" s="958"/>
      <c r="AE74" s="958"/>
      <c r="AF74" s="958">
        <v>57</v>
      </c>
      <c r="AG74" s="958"/>
      <c r="AH74" s="958"/>
      <c r="AI74" s="958"/>
      <c r="AJ74" s="958"/>
      <c r="AK74" s="958" t="s">
        <v>495</v>
      </c>
      <c r="AL74" s="958"/>
      <c r="AM74" s="958"/>
      <c r="AN74" s="958"/>
      <c r="AO74" s="958"/>
      <c r="AP74" s="958" t="s">
        <v>495</v>
      </c>
      <c r="AQ74" s="958"/>
      <c r="AR74" s="958"/>
      <c r="AS74" s="958"/>
      <c r="AT74" s="958"/>
      <c r="AU74" s="958" t="s">
        <v>495</v>
      </c>
      <c r="AV74" s="958"/>
      <c r="AW74" s="958"/>
      <c r="AX74" s="958"/>
      <c r="AY74" s="958"/>
      <c r="AZ74" s="959"/>
      <c r="BA74" s="959"/>
      <c r="BB74" s="959"/>
      <c r="BC74" s="959"/>
      <c r="BD74" s="960"/>
      <c r="BE74" s="216"/>
      <c r="BF74" s="216"/>
      <c r="BG74" s="216"/>
      <c r="BH74" s="216"/>
      <c r="BI74" s="216"/>
      <c r="BJ74" s="216"/>
      <c r="BK74" s="216"/>
      <c r="BL74" s="216"/>
      <c r="BM74" s="216"/>
      <c r="BN74" s="216"/>
      <c r="BO74" s="216"/>
      <c r="BP74" s="216"/>
      <c r="BQ74" s="213">
        <v>68</v>
      </c>
      <c r="BR74" s="21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05"/>
    </row>
    <row r="75" spans="1:131" ht="26.25" customHeight="1" x14ac:dyDescent="0.2">
      <c r="A75" s="213">
        <v>8</v>
      </c>
      <c r="B75" s="961" t="s">
        <v>543</v>
      </c>
      <c r="C75" s="962"/>
      <c r="D75" s="962"/>
      <c r="E75" s="962"/>
      <c r="F75" s="962"/>
      <c r="G75" s="962"/>
      <c r="H75" s="962"/>
      <c r="I75" s="962"/>
      <c r="J75" s="962"/>
      <c r="K75" s="962"/>
      <c r="L75" s="962"/>
      <c r="M75" s="962"/>
      <c r="N75" s="962"/>
      <c r="O75" s="962"/>
      <c r="P75" s="963"/>
      <c r="Q75" s="965">
        <v>24625</v>
      </c>
      <c r="R75" s="966"/>
      <c r="S75" s="966"/>
      <c r="T75" s="966"/>
      <c r="U75" s="967"/>
      <c r="V75" s="968">
        <v>24327</v>
      </c>
      <c r="W75" s="966"/>
      <c r="X75" s="966"/>
      <c r="Y75" s="966"/>
      <c r="Z75" s="967"/>
      <c r="AA75" s="968">
        <v>298</v>
      </c>
      <c r="AB75" s="966"/>
      <c r="AC75" s="966"/>
      <c r="AD75" s="966"/>
      <c r="AE75" s="967"/>
      <c r="AF75" s="968">
        <v>6251</v>
      </c>
      <c r="AG75" s="966"/>
      <c r="AH75" s="966"/>
      <c r="AI75" s="966"/>
      <c r="AJ75" s="967"/>
      <c r="AK75" s="968" t="s">
        <v>495</v>
      </c>
      <c r="AL75" s="966"/>
      <c r="AM75" s="966"/>
      <c r="AN75" s="966"/>
      <c r="AO75" s="967"/>
      <c r="AP75" s="968">
        <v>11583</v>
      </c>
      <c r="AQ75" s="966"/>
      <c r="AR75" s="966"/>
      <c r="AS75" s="966"/>
      <c r="AT75" s="967"/>
      <c r="AU75" s="968">
        <v>1390</v>
      </c>
      <c r="AV75" s="966"/>
      <c r="AW75" s="966"/>
      <c r="AX75" s="966"/>
      <c r="AY75" s="967"/>
      <c r="AZ75" s="959"/>
      <c r="BA75" s="959"/>
      <c r="BB75" s="959"/>
      <c r="BC75" s="959"/>
      <c r="BD75" s="960"/>
      <c r="BE75" s="216"/>
      <c r="BF75" s="216"/>
      <c r="BG75" s="216"/>
      <c r="BH75" s="216"/>
      <c r="BI75" s="216"/>
      <c r="BJ75" s="216"/>
      <c r="BK75" s="216"/>
      <c r="BL75" s="216"/>
      <c r="BM75" s="216"/>
      <c r="BN75" s="216"/>
      <c r="BO75" s="216"/>
      <c r="BP75" s="216"/>
      <c r="BQ75" s="213">
        <v>69</v>
      </c>
      <c r="BR75" s="21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05"/>
    </row>
    <row r="76" spans="1:131" ht="26.25" customHeight="1" x14ac:dyDescent="0.2">
      <c r="A76" s="213">
        <v>9</v>
      </c>
      <c r="B76" s="961" t="s">
        <v>544</v>
      </c>
      <c r="C76" s="962"/>
      <c r="D76" s="962"/>
      <c r="E76" s="962"/>
      <c r="F76" s="962"/>
      <c r="G76" s="962"/>
      <c r="H76" s="962"/>
      <c r="I76" s="962"/>
      <c r="J76" s="962"/>
      <c r="K76" s="962"/>
      <c r="L76" s="962"/>
      <c r="M76" s="962"/>
      <c r="N76" s="962"/>
      <c r="O76" s="962"/>
      <c r="P76" s="963"/>
      <c r="Q76" s="965">
        <v>3010</v>
      </c>
      <c r="R76" s="966"/>
      <c r="S76" s="966"/>
      <c r="T76" s="966"/>
      <c r="U76" s="967"/>
      <c r="V76" s="968">
        <v>2743</v>
      </c>
      <c r="W76" s="966"/>
      <c r="X76" s="966"/>
      <c r="Y76" s="966"/>
      <c r="Z76" s="967"/>
      <c r="AA76" s="968">
        <v>267</v>
      </c>
      <c r="AB76" s="966"/>
      <c r="AC76" s="966"/>
      <c r="AD76" s="966"/>
      <c r="AE76" s="967"/>
      <c r="AF76" s="968">
        <v>703</v>
      </c>
      <c r="AG76" s="966"/>
      <c r="AH76" s="966"/>
      <c r="AI76" s="966"/>
      <c r="AJ76" s="967"/>
      <c r="AK76" s="968" t="s">
        <v>495</v>
      </c>
      <c r="AL76" s="966"/>
      <c r="AM76" s="966"/>
      <c r="AN76" s="966"/>
      <c r="AO76" s="967"/>
      <c r="AP76" s="968">
        <v>7626</v>
      </c>
      <c r="AQ76" s="966"/>
      <c r="AR76" s="966"/>
      <c r="AS76" s="966"/>
      <c r="AT76" s="967"/>
      <c r="AU76" s="968">
        <v>1378</v>
      </c>
      <c r="AV76" s="966"/>
      <c r="AW76" s="966"/>
      <c r="AX76" s="966"/>
      <c r="AY76" s="967"/>
      <c r="AZ76" s="959"/>
      <c r="BA76" s="959"/>
      <c r="BB76" s="959"/>
      <c r="BC76" s="959"/>
      <c r="BD76" s="960"/>
      <c r="BE76" s="216"/>
      <c r="BF76" s="216"/>
      <c r="BG76" s="216"/>
      <c r="BH76" s="216"/>
      <c r="BI76" s="216"/>
      <c r="BJ76" s="216"/>
      <c r="BK76" s="216"/>
      <c r="BL76" s="216"/>
      <c r="BM76" s="216"/>
      <c r="BN76" s="216"/>
      <c r="BO76" s="216"/>
      <c r="BP76" s="216"/>
      <c r="BQ76" s="213">
        <v>70</v>
      </c>
      <c r="BR76" s="21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05"/>
    </row>
    <row r="77" spans="1:131" ht="26.25" customHeight="1" x14ac:dyDescent="0.2">
      <c r="A77" s="213">
        <v>10</v>
      </c>
      <c r="B77" s="961" t="s">
        <v>545</v>
      </c>
      <c r="C77" s="962"/>
      <c r="D77" s="962"/>
      <c r="E77" s="962"/>
      <c r="F77" s="962"/>
      <c r="G77" s="962"/>
      <c r="H77" s="962"/>
      <c r="I77" s="962"/>
      <c r="J77" s="962"/>
      <c r="K77" s="962"/>
      <c r="L77" s="962"/>
      <c r="M77" s="962"/>
      <c r="N77" s="962"/>
      <c r="O77" s="962"/>
      <c r="P77" s="963"/>
      <c r="Q77" s="965">
        <v>2922</v>
      </c>
      <c r="R77" s="966"/>
      <c r="S77" s="966"/>
      <c r="T77" s="966"/>
      <c r="U77" s="967"/>
      <c r="V77" s="968">
        <v>2446</v>
      </c>
      <c r="W77" s="966"/>
      <c r="X77" s="966"/>
      <c r="Y77" s="966"/>
      <c r="Z77" s="967"/>
      <c r="AA77" s="968">
        <v>476</v>
      </c>
      <c r="AB77" s="966"/>
      <c r="AC77" s="966"/>
      <c r="AD77" s="966"/>
      <c r="AE77" s="967"/>
      <c r="AF77" s="968">
        <v>476</v>
      </c>
      <c r="AG77" s="966"/>
      <c r="AH77" s="966"/>
      <c r="AI77" s="966"/>
      <c r="AJ77" s="967"/>
      <c r="AK77" s="968">
        <v>58</v>
      </c>
      <c r="AL77" s="966"/>
      <c r="AM77" s="966"/>
      <c r="AN77" s="966"/>
      <c r="AO77" s="967"/>
      <c r="AP77" s="968" t="s">
        <v>495</v>
      </c>
      <c r="AQ77" s="966"/>
      <c r="AR77" s="966"/>
      <c r="AS77" s="966"/>
      <c r="AT77" s="967"/>
      <c r="AU77" s="968" t="s">
        <v>495</v>
      </c>
      <c r="AV77" s="966"/>
      <c r="AW77" s="966"/>
      <c r="AX77" s="966"/>
      <c r="AY77" s="967"/>
      <c r="AZ77" s="959"/>
      <c r="BA77" s="959"/>
      <c r="BB77" s="959"/>
      <c r="BC77" s="959"/>
      <c r="BD77" s="960"/>
      <c r="BE77" s="216"/>
      <c r="BF77" s="216"/>
      <c r="BG77" s="216"/>
      <c r="BH77" s="216"/>
      <c r="BI77" s="216"/>
      <c r="BJ77" s="216"/>
      <c r="BK77" s="216"/>
      <c r="BL77" s="216"/>
      <c r="BM77" s="216"/>
      <c r="BN77" s="216"/>
      <c r="BO77" s="216"/>
      <c r="BP77" s="216"/>
      <c r="BQ77" s="213">
        <v>71</v>
      </c>
      <c r="BR77" s="21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05"/>
    </row>
    <row r="78" spans="1:131" ht="26.25" customHeight="1" x14ac:dyDescent="0.2">
      <c r="A78" s="213">
        <v>11</v>
      </c>
      <c r="B78" s="961" t="s">
        <v>546</v>
      </c>
      <c r="C78" s="962"/>
      <c r="D78" s="962"/>
      <c r="E78" s="962"/>
      <c r="F78" s="962"/>
      <c r="G78" s="962"/>
      <c r="H78" s="962"/>
      <c r="I78" s="962"/>
      <c r="J78" s="962"/>
      <c r="K78" s="962"/>
      <c r="L78" s="962"/>
      <c r="M78" s="962"/>
      <c r="N78" s="962"/>
      <c r="O78" s="962"/>
      <c r="P78" s="963"/>
      <c r="Q78" s="964">
        <v>758421</v>
      </c>
      <c r="R78" s="958"/>
      <c r="S78" s="958"/>
      <c r="T78" s="958"/>
      <c r="U78" s="958"/>
      <c r="V78" s="958">
        <v>750353</v>
      </c>
      <c r="W78" s="958"/>
      <c r="X78" s="958"/>
      <c r="Y78" s="958"/>
      <c r="Z78" s="958"/>
      <c r="AA78" s="958">
        <v>8067</v>
      </c>
      <c r="AB78" s="958"/>
      <c r="AC78" s="958"/>
      <c r="AD78" s="958"/>
      <c r="AE78" s="958"/>
      <c r="AF78" s="958">
        <v>8067</v>
      </c>
      <c r="AG78" s="958"/>
      <c r="AH78" s="958"/>
      <c r="AI78" s="958"/>
      <c r="AJ78" s="958"/>
      <c r="AK78" s="958">
        <v>4245</v>
      </c>
      <c r="AL78" s="958"/>
      <c r="AM78" s="958"/>
      <c r="AN78" s="958"/>
      <c r="AO78" s="958"/>
      <c r="AP78" s="958" t="s">
        <v>495</v>
      </c>
      <c r="AQ78" s="958"/>
      <c r="AR78" s="958"/>
      <c r="AS78" s="958"/>
      <c r="AT78" s="958"/>
      <c r="AU78" s="958" t="s">
        <v>495</v>
      </c>
      <c r="AV78" s="958"/>
      <c r="AW78" s="958"/>
      <c r="AX78" s="958"/>
      <c r="AY78" s="958"/>
      <c r="AZ78" s="959"/>
      <c r="BA78" s="959"/>
      <c r="BB78" s="959"/>
      <c r="BC78" s="959"/>
      <c r="BD78" s="960"/>
      <c r="BE78" s="216"/>
      <c r="BF78" s="216"/>
      <c r="BG78" s="216"/>
      <c r="BH78" s="216"/>
      <c r="BI78" s="216"/>
      <c r="BJ78" s="205"/>
      <c r="BK78" s="205"/>
      <c r="BL78" s="205"/>
      <c r="BM78" s="205"/>
      <c r="BN78" s="205"/>
      <c r="BO78" s="216"/>
      <c r="BP78" s="216"/>
      <c r="BQ78" s="213">
        <v>72</v>
      </c>
      <c r="BR78" s="21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05"/>
    </row>
    <row r="79" spans="1:131" ht="26.25" customHeight="1" x14ac:dyDescent="0.2">
      <c r="A79" s="21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16"/>
      <c r="BF79" s="216"/>
      <c r="BG79" s="216"/>
      <c r="BH79" s="216"/>
      <c r="BI79" s="216"/>
      <c r="BJ79" s="205"/>
      <c r="BK79" s="205"/>
      <c r="BL79" s="205"/>
      <c r="BM79" s="205"/>
      <c r="BN79" s="205"/>
      <c r="BO79" s="216"/>
      <c r="BP79" s="216"/>
      <c r="BQ79" s="213">
        <v>73</v>
      </c>
      <c r="BR79" s="21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05"/>
    </row>
    <row r="80" spans="1:131" ht="26.25" customHeight="1" x14ac:dyDescent="0.2">
      <c r="A80" s="21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16"/>
      <c r="BF80" s="216"/>
      <c r="BG80" s="216"/>
      <c r="BH80" s="216"/>
      <c r="BI80" s="216"/>
      <c r="BJ80" s="216"/>
      <c r="BK80" s="216"/>
      <c r="BL80" s="216"/>
      <c r="BM80" s="216"/>
      <c r="BN80" s="216"/>
      <c r="BO80" s="216"/>
      <c r="BP80" s="216"/>
      <c r="BQ80" s="213">
        <v>74</v>
      </c>
      <c r="BR80" s="21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05"/>
    </row>
    <row r="81" spans="1:131" ht="26.25" customHeight="1" x14ac:dyDescent="0.2">
      <c r="A81" s="21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16"/>
      <c r="BF81" s="216"/>
      <c r="BG81" s="216"/>
      <c r="BH81" s="216"/>
      <c r="BI81" s="216"/>
      <c r="BJ81" s="216"/>
      <c r="BK81" s="216"/>
      <c r="BL81" s="216"/>
      <c r="BM81" s="216"/>
      <c r="BN81" s="216"/>
      <c r="BO81" s="216"/>
      <c r="BP81" s="216"/>
      <c r="BQ81" s="213">
        <v>75</v>
      </c>
      <c r="BR81" s="21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05"/>
    </row>
    <row r="82" spans="1:131" ht="26.25" customHeight="1" x14ac:dyDescent="0.2">
      <c r="A82" s="21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16"/>
      <c r="BF82" s="216"/>
      <c r="BG82" s="216"/>
      <c r="BH82" s="216"/>
      <c r="BI82" s="216"/>
      <c r="BJ82" s="216"/>
      <c r="BK82" s="216"/>
      <c r="BL82" s="216"/>
      <c r="BM82" s="216"/>
      <c r="BN82" s="216"/>
      <c r="BO82" s="216"/>
      <c r="BP82" s="216"/>
      <c r="BQ82" s="213">
        <v>76</v>
      </c>
      <c r="BR82" s="21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05"/>
    </row>
    <row r="83" spans="1:131" ht="26.25" customHeight="1" x14ac:dyDescent="0.2">
      <c r="A83" s="21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16"/>
      <c r="BF83" s="216"/>
      <c r="BG83" s="216"/>
      <c r="BH83" s="216"/>
      <c r="BI83" s="216"/>
      <c r="BJ83" s="216"/>
      <c r="BK83" s="216"/>
      <c r="BL83" s="216"/>
      <c r="BM83" s="216"/>
      <c r="BN83" s="216"/>
      <c r="BO83" s="216"/>
      <c r="BP83" s="216"/>
      <c r="BQ83" s="213">
        <v>77</v>
      </c>
      <c r="BR83" s="21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05"/>
    </row>
    <row r="84" spans="1:131" ht="26.25" customHeight="1" x14ac:dyDescent="0.2">
      <c r="A84" s="21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16"/>
      <c r="BF84" s="216"/>
      <c r="BG84" s="216"/>
      <c r="BH84" s="216"/>
      <c r="BI84" s="216"/>
      <c r="BJ84" s="216"/>
      <c r="BK84" s="216"/>
      <c r="BL84" s="216"/>
      <c r="BM84" s="216"/>
      <c r="BN84" s="216"/>
      <c r="BO84" s="216"/>
      <c r="BP84" s="216"/>
      <c r="BQ84" s="213">
        <v>78</v>
      </c>
      <c r="BR84" s="21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05"/>
    </row>
    <row r="85" spans="1:131" ht="26.25" customHeight="1" x14ac:dyDescent="0.2">
      <c r="A85" s="21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16"/>
      <c r="BF85" s="216"/>
      <c r="BG85" s="216"/>
      <c r="BH85" s="216"/>
      <c r="BI85" s="216"/>
      <c r="BJ85" s="216"/>
      <c r="BK85" s="216"/>
      <c r="BL85" s="216"/>
      <c r="BM85" s="216"/>
      <c r="BN85" s="216"/>
      <c r="BO85" s="216"/>
      <c r="BP85" s="216"/>
      <c r="BQ85" s="213">
        <v>79</v>
      </c>
      <c r="BR85" s="21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05"/>
    </row>
    <row r="86" spans="1:131" ht="26.25" customHeight="1" x14ac:dyDescent="0.2">
      <c r="A86" s="21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16"/>
      <c r="BF86" s="216"/>
      <c r="BG86" s="216"/>
      <c r="BH86" s="216"/>
      <c r="BI86" s="216"/>
      <c r="BJ86" s="216"/>
      <c r="BK86" s="216"/>
      <c r="BL86" s="216"/>
      <c r="BM86" s="216"/>
      <c r="BN86" s="216"/>
      <c r="BO86" s="216"/>
      <c r="BP86" s="216"/>
      <c r="BQ86" s="213">
        <v>80</v>
      </c>
      <c r="BR86" s="21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05"/>
    </row>
    <row r="87" spans="1:131" ht="26.25" customHeight="1" x14ac:dyDescent="0.2">
      <c r="A87" s="21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16"/>
      <c r="BF87" s="216"/>
      <c r="BG87" s="216"/>
      <c r="BH87" s="216"/>
      <c r="BI87" s="216"/>
      <c r="BJ87" s="216"/>
      <c r="BK87" s="216"/>
      <c r="BL87" s="216"/>
      <c r="BM87" s="216"/>
      <c r="BN87" s="216"/>
      <c r="BO87" s="216"/>
      <c r="BP87" s="216"/>
      <c r="BQ87" s="213">
        <v>81</v>
      </c>
      <c r="BR87" s="21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05"/>
    </row>
    <row r="88" spans="1:131" ht="26.25" customHeight="1" thickBot="1" x14ac:dyDescent="0.25">
      <c r="A88" s="215" t="s">
        <v>374</v>
      </c>
      <c r="B88" s="924" t="s">
        <v>394</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32162</v>
      </c>
      <c r="AG88" s="946"/>
      <c r="AH88" s="946"/>
      <c r="AI88" s="946"/>
      <c r="AJ88" s="946"/>
      <c r="AK88" s="950"/>
      <c r="AL88" s="950"/>
      <c r="AM88" s="950"/>
      <c r="AN88" s="950"/>
      <c r="AO88" s="950"/>
      <c r="AP88" s="946">
        <v>50854</v>
      </c>
      <c r="AQ88" s="946"/>
      <c r="AR88" s="946"/>
      <c r="AS88" s="946"/>
      <c r="AT88" s="946"/>
      <c r="AU88" s="946">
        <v>2768</v>
      </c>
      <c r="AV88" s="946"/>
      <c r="AW88" s="946"/>
      <c r="AX88" s="946"/>
      <c r="AY88" s="946"/>
      <c r="AZ88" s="947"/>
      <c r="BA88" s="947"/>
      <c r="BB88" s="947"/>
      <c r="BC88" s="947"/>
      <c r="BD88" s="948"/>
      <c r="BE88" s="216"/>
      <c r="BF88" s="216"/>
      <c r="BG88" s="216"/>
      <c r="BH88" s="216"/>
      <c r="BI88" s="216"/>
      <c r="BJ88" s="216"/>
      <c r="BK88" s="216"/>
      <c r="BL88" s="216"/>
      <c r="BM88" s="216"/>
      <c r="BN88" s="216"/>
      <c r="BO88" s="216"/>
      <c r="BP88" s="216"/>
      <c r="BQ88" s="213">
        <v>82</v>
      </c>
      <c r="BR88" s="21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05"/>
    </row>
    <row r="89" spans="1:131" ht="26.25" hidden="1" customHeight="1" x14ac:dyDescent="0.2">
      <c r="A89" s="220"/>
      <c r="B89" s="221"/>
      <c r="C89" s="221"/>
      <c r="D89" s="221"/>
      <c r="E89" s="221"/>
      <c r="F89" s="221"/>
      <c r="G89" s="221"/>
      <c r="H89" s="221"/>
      <c r="I89" s="221"/>
      <c r="J89" s="221"/>
      <c r="K89" s="221"/>
      <c r="L89" s="221"/>
      <c r="M89" s="221"/>
      <c r="N89" s="221"/>
      <c r="O89" s="221"/>
      <c r="P89" s="221"/>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3"/>
      <c r="BA89" s="223"/>
      <c r="BB89" s="223"/>
      <c r="BC89" s="223"/>
      <c r="BD89" s="223"/>
      <c r="BE89" s="216"/>
      <c r="BF89" s="216"/>
      <c r="BG89" s="216"/>
      <c r="BH89" s="216"/>
      <c r="BI89" s="216"/>
      <c r="BJ89" s="216"/>
      <c r="BK89" s="216"/>
      <c r="BL89" s="216"/>
      <c r="BM89" s="216"/>
      <c r="BN89" s="216"/>
      <c r="BO89" s="216"/>
      <c r="BP89" s="216"/>
      <c r="BQ89" s="213">
        <v>83</v>
      </c>
      <c r="BR89" s="21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05"/>
    </row>
    <row r="90" spans="1:131" ht="26.25" hidden="1" customHeight="1" x14ac:dyDescent="0.2">
      <c r="A90" s="220"/>
      <c r="B90" s="221"/>
      <c r="C90" s="221"/>
      <c r="D90" s="221"/>
      <c r="E90" s="221"/>
      <c r="F90" s="221"/>
      <c r="G90" s="221"/>
      <c r="H90" s="221"/>
      <c r="I90" s="221"/>
      <c r="J90" s="221"/>
      <c r="K90" s="221"/>
      <c r="L90" s="221"/>
      <c r="M90" s="221"/>
      <c r="N90" s="221"/>
      <c r="O90" s="221"/>
      <c r="P90" s="221"/>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3"/>
      <c r="BA90" s="223"/>
      <c r="BB90" s="223"/>
      <c r="BC90" s="223"/>
      <c r="BD90" s="223"/>
      <c r="BE90" s="216"/>
      <c r="BF90" s="216"/>
      <c r="BG90" s="216"/>
      <c r="BH90" s="216"/>
      <c r="BI90" s="216"/>
      <c r="BJ90" s="216"/>
      <c r="BK90" s="216"/>
      <c r="BL90" s="216"/>
      <c r="BM90" s="216"/>
      <c r="BN90" s="216"/>
      <c r="BO90" s="216"/>
      <c r="BP90" s="216"/>
      <c r="BQ90" s="213">
        <v>84</v>
      </c>
      <c r="BR90" s="21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05"/>
    </row>
    <row r="91" spans="1:131" ht="26.25" hidden="1" customHeight="1" x14ac:dyDescent="0.2">
      <c r="A91" s="220"/>
      <c r="B91" s="221"/>
      <c r="C91" s="221"/>
      <c r="D91" s="221"/>
      <c r="E91" s="221"/>
      <c r="F91" s="221"/>
      <c r="G91" s="221"/>
      <c r="H91" s="221"/>
      <c r="I91" s="221"/>
      <c r="J91" s="221"/>
      <c r="K91" s="221"/>
      <c r="L91" s="221"/>
      <c r="M91" s="221"/>
      <c r="N91" s="221"/>
      <c r="O91" s="221"/>
      <c r="P91" s="221"/>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3"/>
      <c r="BA91" s="223"/>
      <c r="BB91" s="223"/>
      <c r="BC91" s="223"/>
      <c r="BD91" s="223"/>
      <c r="BE91" s="216"/>
      <c r="BF91" s="216"/>
      <c r="BG91" s="216"/>
      <c r="BH91" s="216"/>
      <c r="BI91" s="216"/>
      <c r="BJ91" s="216"/>
      <c r="BK91" s="216"/>
      <c r="BL91" s="216"/>
      <c r="BM91" s="216"/>
      <c r="BN91" s="216"/>
      <c r="BO91" s="216"/>
      <c r="BP91" s="216"/>
      <c r="BQ91" s="213">
        <v>85</v>
      </c>
      <c r="BR91" s="21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05"/>
    </row>
    <row r="92" spans="1:131" ht="26.25" hidden="1" customHeight="1" x14ac:dyDescent="0.2">
      <c r="A92" s="220"/>
      <c r="B92" s="221"/>
      <c r="C92" s="221"/>
      <c r="D92" s="221"/>
      <c r="E92" s="221"/>
      <c r="F92" s="221"/>
      <c r="G92" s="221"/>
      <c r="H92" s="221"/>
      <c r="I92" s="221"/>
      <c r="J92" s="221"/>
      <c r="K92" s="221"/>
      <c r="L92" s="221"/>
      <c r="M92" s="221"/>
      <c r="N92" s="221"/>
      <c r="O92" s="221"/>
      <c r="P92" s="221"/>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3"/>
      <c r="BA92" s="223"/>
      <c r="BB92" s="223"/>
      <c r="BC92" s="223"/>
      <c r="BD92" s="223"/>
      <c r="BE92" s="216"/>
      <c r="BF92" s="216"/>
      <c r="BG92" s="216"/>
      <c r="BH92" s="216"/>
      <c r="BI92" s="216"/>
      <c r="BJ92" s="216"/>
      <c r="BK92" s="216"/>
      <c r="BL92" s="216"/>
      <c r="BM92" s="216"/>
      <c r="BN92" s="216"/>
      <c r="BO92" s="216"/>
      <c r="BP92" s="216"/>
      <c r="BQ92" s="213">
        <v>86</v>
      </c>
      <c r="BR92" s="21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05"/>
    </row>
    <row r="93" spans="1:131" ht="26.25" hidden="1" customHeight="1" x14ac:dyDescent="0.2">
      <c r="A93" s="220"/>
      <c r="B93" s="221"/>
      <c r="C93" s="221"/>
      <c r="D93" s="221"/>
      <c r="E93" s="221"/>
      <c r="F93" s="221"/>
      <c r="G93" s="221"/>
      <c r="H93" s="221"/>
      <c r="I93" s="221"/>
      <c r="J93" s="221"/>
      <c r="K93" s="221"/>
      <c r="L93" s="221"/>
      <c r="M93" s="221"/>
      <c r="N93" s="221"/>
      <c r="O93" s="221"/>
      <c r="P93" s="221"/>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3"/>
      <c r="BA93" s="223"/>
      <c r="BB93" s="223"/>
      <c r="BC93" s="223"/>
      <c r="BD93" s="223"/>
      <c r="BE93" s="216"/>
      <c r="BF93" s="216"/>
      <c r="BG93" s="216"/>
      <c r="BH93" s="216"/>
      <c r="BI93" s="216"/>
      <c r="BJ93" s="216"/>
      <c r="BK93" s="216"/>
      <c r="BL93" s="216"/>
      <c r="BM93" s="216"/>
      <c r="BN93" s="216"/>
      <c r="BO93" s="216"/>
      <c r="BP93" s="216"/>
      <c r="BQ93" s="213">
        <v>87</v>
      </c>
      <c r="BR93" s="21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05"/>
    </row>
    <row r="94" spans="1:131" ht="26.25" hidden="1" customHeight="1" x14ac:dyDescent="0.2">
      <c r="A94" s="220"/>
      <c r="B94" s="221"/>
      <c r="C94" s="221"/>
      <c r="D94" s="221"/>
      <c r="E94" s="221"/>
      <c r="F94" s="221"/>
      <c r="G94" s="221"/>
      <c r="H94" s="221"/>
      <c r="I94" s="221"/>
      <c r="J94" s="221"/>
      <c r="K94" s="221"/>
      <c r="L94" s="221"/>
      <c r="M94" s="221"/>
      <c r="N94" s="221"/>
      <c r="O94" s="221"/>
      <c r="P94" s="221"/>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3"/>
      <c r="BA94" s="223"/>
      <c r="BB94" s="223"/>
      <c r="BC94" s="223"/>
      <c r="BD94" s="223"/>
      <c r="BE94" s="216"/>
      <c r="BF94" s="216"/>
      <c r="BG94" s="216"/>
      <c r="BH94" s="216"/>
      <c r="BI94" s="216"/>
      <c r="BJ94" s="216"/>
      <c r="BK94" s="216"/>
      <c r="BL94" s="216"/>
      <c r="BM94" s="216"/>
      <c r="BN94" s="216"/>
      <c r="BO94" s="216"/>
      <c r="BP94" s="216"/>
      <c r="BQ94" s="213">
        <v>88</v>
      </c>
      <c r="BR94" s="21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05"/>
    </row>
    <row r="95" spans="1:131" ht="26.25" hidden="1" customHeight="1" x14ac:dyDescent="0.2">
      <c r="A95" s="220"/>
      <c r="B95" s="221"/>
      <c r="C95" s="221"/>
      <c r="D95" s="221"/>
      <c r="E95" s="221"/>
      <c r="F95" s="221"/>
      <c r="G95" s="221"/>
      <c r="H95" s="221"/>
      <c r="I95" s="221"/>
      <c r="J95" s="221"/>
      <c r="K95" s="221"/>
      <c r="L95" s="221"/>
      <c r="M95" s="221"/>
      <c r="N95" s="221"/>
      <c r="O95" s="221"/>
      <c r="P95" s="221"/>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3"/>
      <c r="BA95" s="223"/>
      <c r="BB95" s="223"/>
      <c r="BC95" s="223"/>
      <c r="BD95" s="223"/>
      <c r="BE95" s="216"/>
      <c r="BF95" s="216"/>
      <c r="BG95" s="216"/>
      <c r="BH95" s="216"/>
      <c r="BI95" s="216"/>
      <c r="BJ95" s="216"/>
      <c r="BK95" s="216"/>
      <c r="BL95" s="216"/>
      <c r="BM95" s="216"/>
      <c r="BN95" s="216"/>
      <c r="BO95" s="216"/>
      <c r="BP95" s="216"/>
      <c r="BQ95" s="213">
        <v>89</v>
      </c>
      <c r="BR95" s="21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05"/>
    </row>
    <row r="96" spans="1:131" ht="26.25" hidden="1" customHeight="1" x14ac:dyDescent="0.2">
      <c r="A96" s="220"/>
      <c r="B96" s="221"/>
      <c r="C96" s="221"/>
      <c r="D96" s="221"/>
      <c r="E96" s="221"/>
      <c r="F96" s="221"/>
      <c r="G96" s="221"/>
      <c r="H96" s="221"/>
      <c r="I96" s="221"/>
      <c r="J96" s="221"/>
      <c r="K96" s="221"/>
      <c r="L96" s="221"/>
      <c r="M96" s="221"/>
      <c r="N96" s="221"/>
      <c r="O96" s="221"/>
      <c r="P96" s="221"/>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3"/>
      <c r="BA96" s="223"/>
      <c r="BB96" s="223"/>
      <c r="BC96" s="223"/>
      <c r="BD96" s="223"/>
      <c r="BE96" s="216"/>
      <c r="BF96" s="216"/>
      <c r="BG96" s="216"/>
      <c r="BH96" s="216"/>
      <c r="BI96" s="216"/>
      <c r="BJ96" s="216"/>
      <c r="BK96" s="216"/>
      <c r="BL96" s="216"/>
      <c r="BM96" s="216"/>
      <c r="BN96" s="216"/>
      <c r="BO96" s="216"/>
      <c r="BP96" s="216"/>
      <c r="BQ96" s="213">
        <v>90</v>
      </c>
      <c r="BR96" s="21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05"/>
    </row>
    <row r="97" spans="1:131" ht="26.25" hidden="1" customHeight="1" x14ac:dyDescent="0.2">
      <c r="A97" s="220"/>
      <c r="B97" s="221"/>
      <c r="C97" s="221"/>
      <c r="D97" s="221"/>
      <c r="E97" s="221"/>
      <c r="F97" s="221"/>
      <c r="G97" s="221"/>
      <c r="H97" s="221"/>
      <c r="I97" s="221"/>
      <c r="J97" s="221"/>
      <c r="K97" s="221"/>
      <c r="L97" s="221"/>
      <c r="M97" s="221"/>
      <c r="N97" s="221"/>
      <c r="O97" s="221"/>
      <c r="P97" s="221"/>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3"/>
      <c r="BA97" s="223"/>
      <c r="BB97" s="223"/>
      <c r="BC97" s="223"/>
      <c r="BD97" s="223"/>
      <c r="BE97" s="216"/>
      <c r="BF97" s="216"/>
      <c r="BG97" s="216"/>
      <c r="BH97" s="216"/>
      <c r="BI97" s="216"/>
      <c r="BJ97" s="216"/>
      <c r="BK97" s="216"/>
      <c r="BL97" s="216"/>
      <c r="BM97" s="216"/>
      <c r="BN97" s="216"/>
      <c r="BO97" s="216"/>
      <c r="BP97" s="216"/>
      <c r="BQ97" s="213">
        <v>91</v>
      </c>
      <c r="BR97" s="21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05"/>
    </row>
    <row r="98" spans="1:131" ht="26.25" hidden="1" customHeight="1" x14ac:dyDescent="0.2">
      <c r="A98" s="220"/>
      <c r="B98" s="221"/>
      <c r="C98" s="221"/>
      <c r="D98" s="221"/>
      <c r="E98" s="221"/>
      <c r="F98" s="221"/>
      <c r="G98" s="221"/>
      <c r="H98" s="221"/>
      <c r="I98" s="221"/>
      <c r="J98" s="221"/>
      <c r="K98" s="221"/>
      <c r="L98" s="221"/>
      <c r="M98" s="221"/>
      <c r="N98" s="221"/>
      <c r="O98" s="221"/>
      <c r="P98" s="221"/>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3"/>
      <c r="BA98" s="223"/>
      <c r="BB98" s="223"/>
      <c r="BC98" s="223"/>
      <c r="BD98" s="223"/>
      <c r="BE98" s="216"/>
      <c r="BF98" s="216"/>
      <c r="BG98" s="216"/>
      <c r="BH98" s="216"/>
      <c r="BI98" s="216"/>
      <c r="BJ98" s="216"/>
      <c r="BK98" s="216"/>
      <c r="BL98" s="216"/>
      <c r="BM98" s="216"/>
      <c r="BN98" s="216"/>
      <c r="BO98" s="216"/>
      <c r="BP98" s="216"/>
      <c r="BQ98" s="213">
        <v>92</v>
      </c>
      <c r="BR98" s="21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05"/>
    </row>
    <row r="99" spans="1:131" ht="26.25" hidden="1" customHeight="1" x14ac:dyDescent="0.2">
      <c r="A99" s="220"/>
      <c r="B99" s="221"/>
      <c r="C99" s="221"/>
      <c r="D99" s="221"/>
      <c r="E99" s="221"/>
      <c r="F99" s="221"/>
      <c r="G99" s="221"/>
      <c r="H99" s="221"/>
      <c r="I99" s="221"/>
      <c r="J99" s="221"/>
      <c r="K99" s="221"/>
      <c r="L99" s="221"/>
      <c r="M99" s="221"/>
      <c r="N99" s="221"/>
      <c r="O99" s="221"/>
      <c r="P99" s="221"/>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3"/>
      <c r="BA99" s="223"/>
      <c r="BB99" s="223"/>
      <c r="BC99" s="223"/>
      <c r="BD99" s="223"/>
      <c r="BE99" s="216"/>
      <c r="BF99" s="216"/>
      <c r="BG99" s="216"/>
      <c r="BH99" s="216"/>
      <c r="BI99" s="216"/>
      <c r="BJ99" s="216"/>
      <c r="BK99" s="216"/>
      <c r="BL99" s="216"/>
      <c r="BM99" s="216"/>
      <c r="BN99" s="216"/>
      <c r="BO99" s="216"/>
      <c r="BP99" s="216"/>
      <c r="BQ99" s="213">
        <v>93</v>
      </c>
      <c r="BR99" s="21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05"/>
    </row>
    <row r="100" spans="1:131" ht="26.25" hidden="1" customHeight="1" x14ac:dyDescent="0.2">
      <c r="A100" s="220"/>
      <c r="B100" s="221"/>
      <c r="C100" s="221"/>
      <c r="D100" s="221"/>
      <c r="E100" s="221"/>
      <c r="F100" s="221"/>
      <c r="G100" s="221"/>
      <c r="H100" s="221"/>
      <c r="I100" s="221"/>
      <c r="J100" s="221"/>
      <c r="K100" s="221"/>
      <c r="L100" s="221"/>
      <c r="M100" s="221"/>
      <c r="N100" s="221"/>
      <c r="O100" s="221"/>
      <c r="P100" s="221"/>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3"/>
      <c r="BA100" s="223"/>
      <c r="BB100" s="223"/>
      <c r="BC100" s="223"/>
      <c r="BD100" s="223"/>
      <c r="BE100" s="216"/>
      <c r="BF100" s="216"/>
      <c r="BG100" s="216"/>
      <c r="BH100" s="216"/>
      <c r="BI100" s="216"/>
      <c r="BJ100" s="216"/>
      <c r="BK100" s="216"/>
      <c r="BL100" s="216"/>
      <c r="BM100" s="216"/>
      <c r="BN100" s="216"/>
      <c r="BO100" s="216"/>
      <c r="BP100" s="216"/>
      <c r="BQ100" s="213">
        <v>94</v>
      </c>
      <c r="BR100" s="21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05"/>
    </row>
    <row r="101" spans="1:131" ht="26.25" hidden="1" customHeight="1" x14ac:dyDescent="0.2">
      <c r="A101" s="220"/>
      <c r="B101" s="221"/>
      <c r="C101" s="221"/>
      <c r="D101" s="221"/>
      <c r="E101" s="221"/>
      <c r="F101" s="221"/>
      <c r="G101" s="221"/>
      <c r="H101" s="221"/>
      <c r="I101" s="221"/>
      <c r="J101" s="221"/>
      <c r="K101" s="221"/>
      <c r="L101" s="221"/>
      <c r="M101" s="221"/>
      <c r="N101" s="221"/>
      <c r="O101" s="221"/>
      <c r="P101" s="221"/>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3"/>
      <c r="BA101" s="223"/>
      <c r="BB101" s="223"/>
      <c r="BC101" s="223"/>
      <c r="BD101" s="223"/>
      <c r="BE101" s="216"/>
      <c r="BF101" s="216"/>
      <c r="BG101" s="216"/>
      <c r="BH101" s="216"/>
      <c r="BI101" s="216"/>
      <c r="BJ101" s="216"/>
      <c r="BK101" s="216"/>
      <c r="BL101" s="216"/>
      <c r="BM101" s="216"/>
      <c r="BN101" s="216"/>
      <c r="BO101" s="216"/>
      <c r="BP101" s="216"/>
      <c r="BQ101" s="213">
        <v>95</v>
      </c>
      <c r="BR101" s="21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05"/>
    </row>
    <row r="102" spans="1:131" ht="26.25" customHeight="1" thickBot="1" x14ac:dyDescent="0.25">
      <c r="A102" s="220"/>
      <c r="B102" s="221"/>
      <c r="C102" s="221"/>
      <c r="D102" s="221"/>
      <c r="E102" s="221"/>
      <c r="F102" s="221"/>
      <c r="G102" s="221"/>
      <c r="H102" s="221"/>
      <c r="I102" s="221"/>
      <c r="J102" s="221"/>
      <c r="K102" s="221"/>
      <c r="L102" s="221"/>
      <c r="M102" s="221"/>
      <c r="N102" s="221"/>
      <c r="O102" s="221"/>
      <c r="P102" s="221"/>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3"/>
      <c r="BA102" s="223"/>
      <c r="BB102" s="223"/>
      <c r="BC102" s="223"/>
      <c r="BD102" s="223"/>
      <c r="BE102" s="216"/>
      <c r="BF102" s="216"/>
      <c r="BG102" s="216"/>
      <c r="BH102" s="216"/>
      <c r="BI102" s="216"/>
      <c r="BJ102" s="216"/>
      <c r="BK102" s="216"/>
      <c r="BL102" s="216"/>
      <c r="BM102" s="216"/>
      <c r="BN102" s="216"/>
      <c r="BO102" s="216"/>
      <c r="BP102" s="216"/>
      <c r="BQ102" s="215" t="s">
        <v>374</v>
      </c>
      <c r="BR102" s="924" t="s">
        <v>395</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40</v>
      </c>
      <c r="CS102" s="940"/>
      <c r="CT102" s="940"/>
      <c r="CU102" s="940"/>
      <c r="CV102" s="941"/>
      <c r="CW102" s="939" t="s">
        <v>495</v>
      </c>
      <c r="CX102" s="940"/>
      <c r="CY102" s="940"/>
      <c r="CZ102" s="940"/>
      <c r="DA102" s="941"/>
      <c r="DB102" s="939" t="s">
        <v>495</v>
      </c>
      <c r="DC102" s="940"/>
      <c r="DD102" s="940"/>
      <c r="DE102" s="940"/>
      <c r="DF102" s="941"/>
      <c r="DG102" s="939" t="s">
        <v>495</v>
      </c>
      <c r="DH102" s="940"/>
      <c r="DI102" s="940"/>
      <c r="DJ102" s="940"/>
      <c r="DK102" s="941"/>
      <c r="DL102" s="939" t="s">
        <v>495</v>
      </c>
      <c r="DM102" s="940"/>
      <c r="DN102" s="940"/>
      <c r="DO102" s="940"/>
      <c r="DP102" s="941"/>
      <c r="DQ102" s="939" t="s">
        <v>495</v>
      </c>
      <c r="DR102" s="940"/>
      <c r="DS102" s="940"/>
      <c r="DT102" s="940"/>
      <c r="DU102" s="941"/>
      <c r="DV102" s="924"/>
      <c r="DW102" s="925"/>
      <c r="DX102" s="925"/>
      <c r="DY102" s="925"/>
      <c r="DZ102" s="926"/>
      <c r="EA102" s="205"/>
    </row>
    <row r="103" spans="1:131" ht="26.25" customHeight="1" x14ac:dyDescent="0.2">
      <c r="A103" s="220"/>
      <c r="B103" s="221"/>
      <c r="C103" s="221"/>
      <c r="D103" s="221"/>
      <c r="E103" s="221"/>
      <c r="F103" s="221"/>
      <c r="G103" s="221"/>
      <c r="H103" s="221"/>
      <c r="I103" s="221"/>
      <c r="J103" s="221"/>
      <c r="K103" s="221"/>
      <c r="L103" s="221"/>
      <c r="M103" s="221"/>
      <c r="N103" s="221"/>
      <c r="O103" s="221"/>
      <c r="P103" s="221"/>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3"/>
      <c r="BA103" s="223"/>
      <c r="BB103" s="223"/>
      <c r="BC103" s="223"/>
      <c r="BD103" s="223"/>
      <c r="BE103" s="216"/>
      <c r="BF103" s="216"/>
      <c r="BG103" s="216"/>
      <c r="BH103" s="216"/>
      <c r="BI103" s="216"/>
      <c r="BJ103" s="216"/>
      <c r="BK103" s="216"/>
      <c r="BL103" s="216"/>
      <c r="BM103" s="216"/>
      <c r="BN103" s="216"/>
      <c r="BO103" s="216"/>
      <c r="BP103" s="216"/>
      <c r="BQ103" s="927" t="s">
        <v>396</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05"/>
    </row>
    <row r="104" spans="1:131" ht="26.25" customHeight="1" x14ac:dyDescent="0.2">
      <c r="A104" s="220"/>
      <c r="B104" s="221"/>
      <c r="C104" s="221"/>
      <c r="D104" s="221"/>
      <c r="E104" s="221"/>
      <c r="F104" s="221"/>
      <c r="G104" s="221"/>
      <c r="H104" s="221"/>
      <c r="I104" s="221"/>
      <c r="J104" s="221"/>
      <c r="K104" s="221"/>
      <c r="L104" s="221"/>
      <c r="M104" s="221"/>
      <c r="N104" s="221"/>
      <c r="O104" s="221"/>
      <c r="P104" s="221"/>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3"/>
      <c r="BA104" s="223"/>
      <c r="BB104" s="223"/>
      <c r="BC104" s="223"/>
      <c r="BD104" s="223"/>
      <c r="BE104" s="216"/>
      <c r="BF104" s="216"/>
      <c r="BG104" s="216"/>
      <c r="BH104" s="216"/>
      <c r="BI104" s="216"/>
      <c r="BJ104" s="216"/>
      <c r="BK104" s="216"/>
      <c r="BL104" s="216"/>
      <c r="BM104" s="216"/>
      <c r="BN104" s="216"/>
      <c r="BO104" s="216"/>
      <c r="BP104" s="216"/>
      <c r="BQ104" s="928" t="s">
        <v>397</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05"/>
    </row>
    <row r="105" spans="1:131" ht="11.25" customHeight="1" x14ac:dyDescent="0.2">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05"/>
      <c r="BR105" s="205"/>
      <c r="BS105" s="205"/>
      <c r="BT105" s="205"/>
      <c r="BU105" s="205"/>
      <c r="BV105" s="205"/>
      <c r="BW105" s="205"/>
      <c r="BX105" s="205"/>
      <c r="BY105" s="205"/>
      <c r="BZ105" s="205"/>
      <c r="CA105" s="205"/>
      <c r="CB105" s="205"/>
      <c r="CC105" s="205"/>
      <c r="CD105" s="205"/>
      <c r="CE105" s="205"/>
      <c r="CF105" s="205"/>
      <c r="CG105" s="205"/>
      <c r="CH105" s="205"/>
      <c r="CI105" s="205"/>
      <c r="CJ105" s="205"/>
      <c r="CK105" s="205"/>
      <c r="CL105" s="205"/>
      <c r="CM105" s="205"/>
      <c r="CN105" s="205"/>
      <c r="CO105" s="205"/>
      <c r="CP105" s="205"/>
      <c r="CQ105" s="205"/>
      <c r="CR105" s="205"/>
      <c r="CS105" s="205"/>
      <c r="CT105" s="205"/>
      <c r="CU105" s="205"/>
      <c r="CV105" s="205"/>
      <c r="CW105" s="205"/>
      <c r="CX105" s="205"/>
      <c r="CY105" s="205"/>
      <c r="CZ105" s="205"/>
      <c r="DA105" s="205"/>
      <c r="DB105" s="205"/>
      <c r="DC105" s="205"/>
      <c r="DD105" s="205"/>
      <c r="DE105" s="205"/>
      <c r="DF105" s="205"/>
      <c r="DG105" s="205"/>
      <c r="DH105" s="205"/>
      <c r="DI105" s="205"/>
      <c r="DJ105" s="205"/>
      <c r="DK105" s="205"/>
      <c r="DL105" s="205"/>
      <c r="DM105" s="205"/>
      <c r="DN105" s="205"/>
      <c r="DO105" s="205"/>
      <c r="DP105" s="205"/>
      <c r="DQ105" s="205"/>
      <c r="DR105" s="205"/>
      <c r="DS105" s="205"/>
      <c r="DT105" s="205"/>
      <c r="DU105" s="205"/>
      <c r="DV105" s="205"/>
      <c r="DW105" s="205"/>
      <c r="DX105" s="205"/>
      <c r="DY105" s="205"/>
      <c r="DZ105" s="205"/>
      <c r="EA105" s="205"/>
    </row>
    <row r="106" spans="1:131" ht="11.25" customHeight="1" x14ac:dyDescent="0.2">
      <c r="A106" s="216"/>
      <c r="B106" s="216"/>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c r="BI106" s="216"/>
      <c r="BJ106" s="216"/>
      <c r="BK106" s="216"/>
      <c r="BL106" s="216"/>
      <c r="BM106" s="216"/>
      <c r="BN106" s="216"/>
      <c r="BO106" s="216"/>
      <c r="BP106" s="216"/>
      <c r="BQ106" s="205"/>
      <c r="BR106" s="205"/>
      <c r="BS106" s="205"/>
      <c r="BT106" s="205"/>
      <c r="BU106" s="205"/>
      <c r="BV106" s="205"/>
      <c r="BW106" s="205"/>
      <c r="BX106" s="205"/>
      <c r="BY106" s="205"/>
      <c r="BZ106" s="205"/>
      <c r="CA106" s="205"/>
      <c r="CB106" s="205"/>
      <c r="CC106" s="205"/>
      <c r="CD106" s="205"/>
      <c r="CE106" s="205"/>
      <c r="CF106" s="205"/>
      <c r="CG106" s="205"/>
      <c r="CH106" s="205"/>
      <c r="CI106" s="205"/>
      <c r="CJ106" s="205"/>
      <c r="CK106" s="205"/>
      <c r="CL106" s="205"/>
      <c r="CM106" s="205"/>
      <c r="CN106" s="205"/>
      <c r="CO106" s="205"/>
      <c r="CP106" s="205"/>
      <c r="CQ106" s="205"/>
      <c r="CR106" s="205"/>
      <c r="CS106" s="205"/>
      <c r="CT106" s="205"/>
      <c r="CU106" s="205"/>
      <c r="CV106" s="205"/>
      <c r="CW106" s="205"/>
      <c r="CX106" s="205"/>
      <c r="CY106" s="205"/>
      <c r="CZ106" s="205"/>
      <c r="DA106" s="205"/>
      <c r="DB106" s="205"/>
      <c r="DC106" s="205"/>
      <c r="DD106" s="205"/>
      <c r="DE106" s="205"/>
      <c r="DF106" s="205"/>
      <c r="DG106" s="205"/>
      <c r="DH106" s="205"/>
      <c r="DI106" s="205"/>
      <c r="DJ106" s="205"/>
      <c r="DK106" s="205"/>
      <c r="DL106" s="205"/>
      <c r="DM106" s="205"/>
      <c r="DN106" s="205"/>
      <c r="DO106" s="205"/>
      <c r="DP106" s="205"/>
      <c r="DQ106" s="205"/>
      <c r="DR106" s="205"/>
      <c r="DS106" s="205"/>
      <c r="DT106" s="205"/>
      <c r="DU106" s="205"/>
      <c r="DV106" s="205"/>
      <c r="DW106" s="205"/>
      <c r="DX106" s="205"/>
      <c r="DY106" s="205"/>
      <c r="DZ106" s="205"/>
      <c r="EA106" s="205"/>
    </row>
    <row r="107" spans="1:131" s="205" customFormat="1" ht="26.25" customHeight="1" thickBot="1" x14ac:dyDescent="0.25">
      <c r="A107" s="224" t="s">
        <v>398</v>
      </c>
      <c r="B107" s="225"/>
      <c r="C107" s="225"/>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c r="AI107" s="225"/>
      <c r="AJ107" s="225"/>
      <c r="AK107" s="225"/>
      <c r="AL107" s="225"/>
      <c r="AM107" s="225"/>
      <c r="AN107" s="225"/>
      <c r="AO107" s="225"/>
      <c r="AP107" s="225"/>
      <c r="AQ107" s="225"/>
      <c r="AR107" s="225"/>
      <c r="AS107" s="225"/>
      <c r="AT107" s="225"/>
      <c r="AU107" s="224" t="s">
        <v>399</v>
      </c>
      <c r="AV107" s="225"/>
      <c r="AW107" s="225"/>
      <c r="AX107" s="225"/>
      <c r="AY107" s="225"/>
      <c r="AZ107" s="225"/>
      <c r="BA107" s="225"/>
      <c r="BB107" s="225"/>
      <c r="BC107" s="225"/>
      <c r="BD107" s="225"/>
      <c r="BE107" s="225"/>
      <c r="BF107" s="225"/>
      <c r="BG107" s="225"/>
      <c r="BH107" s="225"/>
      <c r="BI107" s="225"/>
      <c r="BJ107" s="225"/>
      <c r="BK107" s="225"/>
      <c r="BL107" s="225"/>
      <c r="BM107" s="225"/>
      <c r="BN107" s="225"/>
      <c r="BO107" s="225"/>
      <c r="BP107" s="225"/>
      <c r="BQ107" s="225"/>
      <c r="BR107" s="225"/>
      <c r="BS107" s="225"/>
      <c r="BT107" s="225"/>
      <c r="BU107" s="225"/>
      <c r="BV107" s="225"/>
      <c r="BW107" s="225"/>
      <c r="BX107" s="225"/>
      <c r="BY107" s="225"/>
      <c r="BZ107" s="225"/>
      <c r="CA107" s="225"/>
      <c r="CB107" s="225"/>
      <c r="CC107" s="225"/>
      <c r="CD107" s="225"/>
      <c r="CE107" s="225"/>
      <c r="CF107" s="225"/>
      <c r="CG107" s="225"/>
      <c r="CH107" s="225"/>
      <c r="CI107" s="225"/>
      <c r="CJ107" s="225"/>
      <c r="CK107" s="225"/>
      <c r="CL107" s="225"/>
      <c r="CM107" s="225"/>
      <c r="CN107" s="225"/>
      <c r="CO107" s="225"/>
      <c r="CP107" s="225"/>
      <c r="CQ107" s="225"/>
      <c r="CR107" s="225"/>
      <c r="CS107" s="225"/>
      <c r="CT107" s="225"/>
      <c r="CU107" s="225"/>
      <c r="CV107" s="225"/>
      <c r="CW107" s="225"/>
      <c r="CX107" s="225"/>
      <c r="CY107" s="225"/>
      <c r="CZ107" s="225"/>
      <c r="DA107" s="225"/>
      <c r="DB107" s="225"/>
      <c r="DC107" s="225"/>
      <c r="DD107" s="225"/>
      <c r="DE107" s="225"/>
      <c r="DF107" s="225"/>
      <c r="DG107" s="225"/>
      <c r="DH107" s="225"/>
      <c r="DI107" s="225"/>
      <c r="DJ107" s="225"/>
      <c r="DK107" s="225"/>
      <c r="DL107" s="225"/>
      <c r="DM107" s="225"/>
      <c r="DN107" s="225"/>
      <c r="DO107" s="225"/>
      <c r="DP107" s="225"/>
      <c r="DQ107" s="225"/>
      <c r="DR107" s="225"/>
      <c r="DS107" s="225"/>
      <c r="DT107" s="225"/>
      <c r="DU107" s="225"/>
      <c r="DV107" s="225"/>
      <c r="DW107" s="225"/>
      <c r="DX107" s="225"/>
      <c r="DY107" s="225"/>
      <c r="DZ107" s="225"/>
    </row>
    <row r="108" spans="1:131" s="205" customFormat="1" ht="26.25" customHeight="1" x14ac:dyDescent="0.2">
      <c r="A108" s="929" t="s">
        <v>400</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401</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05" customFormat="1" ht="26.25" customHeight="1" x14ac:dyDescent="0.2">
      <c r="A109" s="882"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403</v>
      </c>
      <c r="AB109" s="883"/>
      <c r="AC109" s="883"/>
      <c r="AD109" s="883"/>
      <c r="AE109" s="884"/>
      <c r="AF109" s="885" t="s">
        <v>404</v>
      </c>
      <c r="AG109" s="883"/>
      <c r="AH109" s="883"/>
      <c r="AI109" s="883"/>
      <c r="AJ109" s="884"/>
      <c r="AK109" s="885" t="s">
        <v>292</v>
      </c>
      <c r="AL109" s="883"/>
      <c r="AM109" s="883"/>
      <c r="AN109" s="883"/>
      <c r="AO109" s="884"/>
      <c r="AP109" s="885" t="s">
        <v>405</v>
      </c>
      <c r="AQ109" s="883"/>
      <c r="AR109" s="883"/>
      <c r="AS109" s="883"/>
      <c r="AT109" s="916"/>
      <c r="AU109" s="882"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403</v>
      </c>
      <c r="BR109" s="883"/>
      <c r="BS109" s="883"/>
      <c r="BT109" s="883"/>
      <c r="BU109" s="884"/>
      <c r="BV109" s="885" t="s">
        <v>404</v>
      </c>
      <c r="BW109" s="883"/>
      <c r="BX109" s="883"/>
      <c r="BY109" s="883"/>
      <c r="BZ109" s="884"/>
      <c r="CA109" s="885" t="s">
        <v>292</v>
      </c>
      <c r="CB109" s="883"/>
      <c r="CC109" s="883"/>
      <c r="CD109" s="883"/>
      <c r="CE109" s="884"/>
      <c r="CF109" s="923" t="s">
        <v>405</v>
      </c>
      <c r="CG109" s="923"/>
      <c r="CH109" s="923"/>
      <c r="CI109" s="923"/>
      <c r="CJ109" s="923"/>
      <c r="CK109" s="885"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403</v>
      </c>
      <c r="DH109" s="883"/>
      <c r="DI109" s="883"/>
      <c r="DJ109" s="883"/>
      <c r="DK109" s="884"/>
      <c r="DL109" s="885" t="s">
        <v>404</v>
      </c>
      <c r="DM109" s="883"/>
      <c r="DN109" s="883"/>
      <c r="DO109" s="883"/>
      <c r="DP109" s="884"/>
      <c r="DQ109" s="885" t="s">
        <v>292</v>
      </c>
      <c r="DR109" s="883"/>
      <c r="DS109" s="883"/>
      <c r="DT109" s="883"/>
      <c r="DU109" s="884"/>
      <c r="DV109" s="885" t="s">
        <v>405</v>
      </c>
      <c r="DW109" s="883"/>
      <c r="DX109" s="883"/>
      <c r="DY109" s="883"/>
      <c r="DZ109" s="916"/>
    </row>
    <row r="110" spans="1:131" s="205" customFormat="1" ht="26.25" customHeight="1" x14ac:dyDescent="0.2">
      <c r="A110" s="794" t="s">
        <v>407</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1592730</v>
      </c>
      <c r="AB110" s="876"/>
      <c r="AC110" s="876"/>
      <c r="AD110" s="876"/>
      <c r="AE110" s="877"/>
      <c r="AF110" s="878">
        <v>1670633</v>
      </c>
      <c r="AG110" s="876"/>
      <c r="AH110" s="876"/>
      <c r="AI110" s="876"/>
      <c r="AJ110" s="877"/>
      <c r="AK110" s="878">
        <v>1620774</v>
      </c>
      <c r="AL110" s="876"/>
      <c r="AM110" s="876"/>
      <c r="AN110" s="876"/>
      <c r="AO110" s="877"/>
      <c r="AP110" s="879">
        <v>14.9</v>
      </c>
      <c r="AQ110" s="880"/>
      <c r="AR110" s="880"/>
      <c r="AS110" s="880"/>
      <c r="AT110" s="881"/>
      <c r="AU110" s="917" t="s">
        <v>66</v>
      </c>
      <c r="AV110" s="918"/>
      <c r="AW110" s="918"/>
      <c r="AX110" s="918"/>
      <c r="AY110" s="918"/>
      <c r="AZ110" s="847" t="s">
        <v>408</v>
      </c>
      <c r="BA110" s="795"/>
      <c r="BB110" s="795"/>
      <c r="BC110" s="795"/>
      <c r="BD110" s="795"/>
      <c r="BE110" s="795"/>
      <c r="BF110" s="795"/>
      <c r="BG110" s="795"/>
      <c r="BH110" s="795"/>
      <c r="BI110" s="795"/>
      <c r="BJ110" s="795"/>
      <c r="BK110" s="795"/>
      <c r="BL110" s="795"/>
      <c r="BM110" s="795"/>
      <c r="BN110" s="795"/>
      <c r="BO110" s="795"/>
      <c r="BP110" s="796"/>
      <c r="BQ110" s="848">
        <v>15541892</v>
      </c>
      <c r="BR110" s="829"/>
      <c r="BS110" s="829"/>
      <c r="BT110" s="829"/>
      <c r="BU110" s="829"/>
      <c r="BV110" s="829">
        <v>15585430</v>
      </c>
      <c r="BW110" s="829"/>
      <c r="BX110" s="829"/>
      <c r="BY110" s="829"/>
      <c r="BZ110" s="829"/>
      <c r="CA110" s="829">
        <v>15470884</v>
      </c>
      <c r="CB110" s="829"/>
      <c r="CC110" s="829"/>
      <c r="CD110" s="829"/>
      <c r="CE110" s="829"/>
      <c r="CF110" s="853">
        <v>142.69999999999999</v>
      </c>
      <c r="CG110" s="854"/>
      <c r="CH110" s="854"/>
      <c r="CI110" s="854"/>
      <c r="CJ110" s="854"/>
      <c r="CK110" s="913" t="s">
        <v>409</v>
      </c>
      <c r="CL110" s="806"/>
      <c r="CM110" s="847" t="s">
        <v>410</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119</v>
      </c>
      <c r="DH110" s="829"/>
      <c r="DI110" s="829"/>
      <c r="DJ110" s="829"/>
      <c r="DK110" s="829"/>
      <c r="DL110" s="829">
        <v>300321</v>
      </c>
      <c r="DM110" s="829"/>
      <c r="DN110" s="829"/>
      <c r="DO110" s="829"/>
      <c r="DP110" s="829"/>
      <c r="DQ110" s="829">
        <v>282120</v>
      </c>
      <c r="DR110" s="829"/>
      <c r="DS110" s="829"/>
      <c r="DT110" s="829"/>
      <c r="DU110" s="829"/>
      <c r="DV110" s="830">
        <v>2.6</v>
      </c>
      <c r="DW110" s="830"/>
      <c r="DX110" s="830"/>
      <c r="DY110" s="830"/>
      <c r="DZ110" s="831"/>
    </row>
    <row r="111" spans="1:131" s="205" customFormat="1" ht="26.25" customHeight="1" x14ac:dyDescent="0.2">
      <c r="A111" s="761" t="s">
        <v>411</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119</v>
      </c>
      <c r="AB111" s="906"/>
      <c r="AC111" s="906"/>
      <c r="AD111" s="906"/>
      <c r="AE111" s="907"/>
      <c r="AF111" s="908" t="s">
        <v>119</v>
      </c>
      <c r="AG111" s="906"/>
      <c r="AH111" s="906"/>
      <c r="AI111" s="906"/>
      <c r="AJ111" s="907"/>
      <c r="AK111" s="908" t="s">
        <v>119</v>
      </c>
      <c r="AL111" s="906"/>
      <c r="AM111" s="906"/>
      <c r="AN111" s="906"/>
      <c r="AO111" s="907"/>
      <c r="AP111" s="909" t="s">
        <v>119</v>
      </c>
      <c r="AQ111" s="910"/>
      <c r="AR111" s="910"/>
      <c r="AS111" s="910"/>
      <c r="AT111" s="911"/>
      <c r="AU111" s="919"/>
      <c r="AV111" s="920"/>
      <c r="AW111" s="920"/>
      <c r="AX111" s="920"/>
      <c r="AY111" s="920"/>
      <c r="AZ111" s="802" t="s">
        <v>412</v>
      </c>
      <c r="BA111" s="739"/>
      <c r="BB111" s="739"/>
      <c r="BC111" s="739"/>
      <c r="BD111" s="739"/>
      <c r="BE111" s="739"/>
      <c r="BF111" s="739"/>
      <c r="BG111" s="739"/>
      <c r="BH111" s="739"/>
      <c r="BI111" s="739"/>
      <c r="BJ111" s="739"/>
      <c r="BK111" s="739"/>
      <c r="BL111" s="739"/>
      <c r="BM111" s="739"/>
      <c r="BN111" s="739"/>
      <c r="BO111" s="739"/>
      <c r="BP111" s="740"/>
      <c r="BQ111" s="803">
        <v>557608</v>
      </c>
      <c r="BR111" s="804"/>
      <c r="BS111" s="804"/>
      <c r="BT111" s="804"/>
      <c r="BU111" s="804"/>
      <c r="BV111" s="804">
        <v>838217</v>
      </c>
      <c r="BW111" s="804"/>
      <c r="BX111" s="804"/>
      <c r="BY111" s="804"/>
      <c r="BZ111" s="804"/>
      <c r="CA111" s="804">
        <v>798464</v>
      </c>
      <c r="CB111" s="804"/>
      <c r="CC111" s="804"/>
      <c r="CD111" s="804"/>
      <c r="CE111" s="804"/>
      <c r="CF111" s="862">
        <v>7.4</v>
      </c>
      <c r="CG111" s="863"/>
      <c r="CH111" s="863"/>
      <c r="CI111" s="863"/>
      <c r="CJ111" s="863"/>
      <c r="CK111" s="914"/>
      <c r="CL111" s="808"/>
      <c r="CM111" s="802" t="s">
        <v>413</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119</v>
      </c>
      <c r="DH111" s="804"/>
      <c r="DI111" s="804"/>
      <c r="DJ111" s="804"/>
      <c r="DK111" s="804"/>
      <c r="DL111" s="804" t="s">
        <v>119</v>
      </c>
      <c r="DM111" s="804"/>
      <c r="DN111" s="804"/>
      <c r="DO111" s="804"/>
      <c r="DP111" s="804"/>
      <c r="DQ111" s="804" t="s">
        <v>119</v>
      </c>
      <c r="DR111" s="804"/>
      <c r="DS111" s="804"/>
      <c r="DT111" s="804"/>
      <c r="DU111" s="804"/>
      <c r="DV111" s="781" t="s">
        <v>119</v>
      </c>
      <c r="DW111" s="781"/>
      <c r="DX111" s="781"/>
      <c r="DY111" s="781"/>
      <c r="DZ111" s="782"/>
    </row>
    <row r="112" spans="1:131" s="205" customFormat="1" ht="26.25" customHeight="1" x14ac:dyDescent="0.2">
      <c r="A112" s="899" t="s">
        <v>414</v>
      </c>
      <c r="B112" s="900"/>
      <c r="C112" s="739" t="s">
        <v>415</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119</v>
      </c>
      <c r="AB112" s="767"/>
      <c r="AC112" s="767"/>
      <c r="AD112" s="767"/>
      <c r="AE112" s="768"/>
      <c r="AF112" s="769" t="s">
        <v>119</v>
      </c>
      <c r="AG112" s="767"/>
      <c r="AH112" s="767"/>
      <c r="AI112" s="767"/>
      <c r="AJ112" s="768"/>
      <c r="AK112" s="769" t="s">
        <v>119</v>
      </c>
      <c r="AL112" s="767"/>
      <c r="AM112" s="767"/>
      <c r="AN112" s="767"/>
      <c r="AO112" s="768"/>
      <c r="AP112" s="811" t="s">
        <v>119</v>
      </c>
      <c r="AQ112" s="812"/>
      <c r="AR112" s="812"/>
      <c r="AS112" s="812"/>
      <c r="AT112" s="813"/>
      <c r="AU112" s="919"/>
      <c r="AV112" s="920"/>
      <c r="AW112" s="920"/>
      <c r="AX112" s="920"/>
      <c r="AY112" s="920"/>
      <c r="AZ112" s="802" t="s">
        <v>416</v>
      </c>
      <c r="BA112" s="739"/>
      <c r="BB112" s="739"/>
      <c r="BC112" s="739"/>
      <c r="BD112" s="739"/>
      <c r="BE112" s="739"/>
      <c r="BF112" s="739"/>
      <c r="BG112" s="739"/>
      <c r="BH112" s="739"/>
      <c r="BI112" s="739"/>
      <c r="BJ112" s="739"/>
      <c r="BK112" s="739"/>
      <c r="BL112" s="739"/>
      <c r="BM112" s="739"/>
      <c r="BN112" s="739"/>
      <c r="BO112" s="739"/>
      <c r="BP112" s="740"/>
      <c r="BQ112" s="803" t="s">
        <v>119</v>
      </c>
      <c r="BR112" s="804"/>
      <c r="BS112" s="804"/>
      <c r="BT112" s="804"/>
      <c r="BU112" s="804"/>
      <c r="BV112" s="804" t="s">
        <v>119</v>
      </c>
      <c r="BW112" s="804"/>
      <c r="BX112" s="804"/>
      <c r="BY112" s="804"/>
      <c r="BZ112" s="804"/>
      <c r="CA112" s="804" t="s">
        <v>119</v>
      </c>
      <c r="CB112" s="804"/>
      <c r="CC112" s="804"/>
      <c r="CD112" s="804"/>
      <c r="CE112" s="804"/>
      <c r="CF112" s="862" t="s">
        <v>119</v>
      </c>
      <c r="CG112" s="863"/>
      <c r="CH112" s="863"/>
      <c r="CI112" s="863"/>
      <c r="CJ112" s="863"/>
      <c r="CK112" s="914"/>
      <c r="CL112" s="808"/>
      <c r="CM112" s="802" t="s">
        <v>417</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119</v>
      </c>
      <c r="DH112" s="804"/>
      <c r="DI112" s="804"/>
      <c r="DJ112" s="804"/>
      <c r="DK112" s="804"/>
      <c r="DL112" s="804" t="s">
        <v>119</v>
      </c>
      <c r="DM112" s="804"/>
      <c r="DN112" s="804"/>
      <c r="DO112" s="804"/>
      <c r="DP112" s="804"/>
      <c r="DQ112" s="804" t="s">
        <v>119</v>
      </c>
      <c r="DR112" s="804"/>
      <c r="DS112" s="804"/>
      <c r="DT112" s="804"/>
      <c r="DU112" s="804"/>
      <c r="DV112" s="781" t="s">
        <v>119</v>
      </c>
      <c r="DW112" s="781"/>
      <c r="DX112" s="781"/>
      <c r="DY112" s="781"/>
      <c r="DZ112" s="782"/>
    </row>
    <row r="113" spans="1:130" s="205" customFormat="1" ht="26.25" customHeight="1" x14ac:dyDescent="0.2">
      <c r="A113" s="901"/>
      <c r="B113" s="902"/>
      <c r="C113" s="739" t="s">
        <v>418</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t="s">
        <v>119</v>
      </c>
      <c r="AB113" s="906"/>
      <c r="AC113" s="906"/>
      <c r="AD113" s="906"/>
      <c r="AE113" s="907"/>
      <c r="AF113" s="908" t="s">
        <v>119</v>
      </c>
      <c r="AG113" s="906"/>
      <c r="AH113" s="906"/>
      <c r="AI113" s="906"/>
      <c r="AJ113" s="907"/>
      <c r="AK113" s="908" t="s">
        <v>119</v>
      </c>
      <c r="AL113" s="906"/>
      <c r="AM113" s="906"/>
      <c r="AN113" s="906"/>
      <c r="AO113" s="907"/>
      <c r="AP113" s="909" t="s">
        <v>119</v>
      </c>
      <c r="AQ113" s="910"/>
      <c r="AR113" s="910"/>
      <c r="AS113" s="910"/>
      <c r="AT113" s="911"/>
      <c r="AU113" s="919"/>
      <c r="AV113" s="920"/>
      <c r="AW113" s="920"/>
      <c r="AX113" s="920"/>
      <c r="AY113" s="920"/>
      <c r="AZ113" s="802" t="s">
        <v>419</v>
      </c>
      <c r="BA113" s="739"/>
      <c r="BB113" s="739"/>
      <c r="BC113" s="739"/>
      <c r="BD113" s="739"/>
      <c r="BE113" s="739"/>
      <c r="BF113" s="739"/>
      <c r="BG113" s="739"/>
      <c r="BH113" s="739"/>
      <c r="BI113" s="739"/>
      <c r="BJ113" s="739"/>
      <c r="BK113" s="739"/>
      <c r="BL113" s="739"/>
      <c r="BM113" s="739"/>
      <c r="BN113" s="739"/>
      <c r="BO113" s="739"/>
      <c r="BP113" s="740"/>
      <c r="BQ113" s="803">
        <v>3088957</v>
      </c>
      <c r="BR113" s="804"/>
      <c r="BS113" s="804"/>
      <c r="BT113" s="804"/>
      <c r="BU113" s="804"/>
      <c r="BV113" s="804">
        <v>2879762</v>
      </c>
      <c r="BW113" s="804"/>
      <c r="BX113" s="804"/>
      <c r="BY113" s="804"/>
      <c r="BZ113" s="804"/>
      <c r="CA113" s="804">
        <v>2767547</v>
      </c>
      <c r="CB113" s="804"/>
      <c r="CC113" s="804"/>
      <c r="CD113" s="804"/>
      <c r="CE113" s="804"/>
      <c r="CF113" s="862">
        <v>25.5</v>
      </c>
      <c r="CG113" s="863"/>
      <c r="CH113" s="863"/>
      <c r="CI113" s="863"/>
      <c r="CJ113" s="863"/>
      <c r="CK113" s="914"/>
      <c r="CL113" s="808"/>
      <c r="CM113" s="802" t="s">
        <v>420</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119</v>
      </c>
      <c r="DH113" s="767"/>
      <c r="DI113" s="767"/>
      <c r="DJ113" s="767"/>
      <c r="DK113" s="768"/>
      <c r="DL113" s="769" t="s">
        <v>119</v>
      </c>
      <c r="DM113" s="767"/>
      <c r="DN113" s="767"/>
      <c r="DO113" s="767"/>
      <c r="DP113" s="768"/>
      <c r="DQ113" s="769" t="s">
        <v>119</v>
      </c>
      <c r="DR113" s="767"/>
      <c r="DS113" s="767"/>
      <c r="DT113" s="767"/>
      <c r="DU113" s="768"/>
      <c r="DV113" s="811" t="s">
        <v>119</v>
      </c>
      <c r="DW113" s="812"/>
      <c r="DX113" s="812"/>
      <c r="DY113" s="812"/>
      <c r="DZ113" s="813"/>
    </row>
    <row r="114" spans="1:130" s="205" customFormat="1" ht="26.25" customHeight="1" x14ac:dyDescent="0.2">
      <c r="A114" s="901"/>
      <c r="B114" s="902"/>
      <c r="C114" s="739" t="s">
        <v>421</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271513</v>
      </c>
      <c r="AB114" s="767"/>
      <c r="AC114" s="767"/>
      <c r="AD114" s="767"/>
      <c r="AE114" s="768"/>
      <c r="AF114" s="769">
        <v>285869</v>
      </c>
      <c r="AG114" s="767"/>
      <c r="AH114" s="767"/>
      <c r="AI114" s="767"/>
      <c r="AJ114" s="768"/>
      <c r="AK114" s="769">
        <v>296782</v>
      </c>
      <c r="AL114" s="767"/>
      <c r="AM114" s="767"/>
      <c r="AN114" s="767"/>
      <c r="AO114" s="768"/>
      <c r="AP114" s="811">
        <v>2.7</v>
      </c>
      <c r="AQ114" s="812"/>
      <c r="AR114" s="812"/>
      <c r="AS114" s="812"/>
      <c r="AT114" s="813"/>
      <c r="AU114" s="919"/>
      <c r="AV114" s="920"/>
      <c r="AW114" s="920"/>
      <c r="AX114" s="920"/>
      <c r="AY114" s="920"/>
      <c r="AZ114" s="802" t="s">
        <v>422</v>
      </c>
      <c r="BA114" s="739"/>
      <c r="BB114" s="739"/>
      <c r="BC114" s="739"/>
      <c r="BD114" s="739"/>
      <c r="BE114" s="739"/>
      <c r="BF114" s="739"/>
      <c r="BG114" s="739"/>
      <c r="BH114" s="739"/>
      <c r="BI114" s="739"/>
      <c r="BJ114" s="739"/>
      <c r="BK114" s="739"/>
      <c r="BL114" s="739"/>
      <c r="BM114" s="739"/>
      <c r="BN114" s="739"/>
      <c r="BO114" s="739"/>
      <c r="BP114" s="740"/>
      <c r="BQ114" s="803">
        <v>4278571</v>
      </c>
      <c r="BR114" s="804"/>
      <c r="BS114" s="804"/>
      <c r="BT114" s="804"/>
      <c r="BU114" s="804"/>
      <c r="BV114" s="804">
        <v>3978200</v>
      </c>
      <c r="BW114" s="804"/>
      <c r="BX114" s="804"/>
      <c r="BY114" s="804"/>
      <c r="BZ114" s="804"/>
      <c r="CA114" s="804">
        <v>3739612</v>
      </c>
      <c r="CB114" s="804"/>
      <c r="CC114" s="804"/>
      <c r="CD114" s="804"/>
      <c r="CE114" s="804"/>
      <c r="CF114" s="862">
        <v>34.5</v>
      </c>
      <c r="CG114" s="863"/>
      <c r="CH114" s="863"/>
      <c r="CI114" s="863"/>
      <c r="CJ114" s="863"/>
      <c r="CK114" s="914"/>
      <c r="CL114" s="808"/>
      <c r="CM114" s="802" t="s">
        <v>423</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119</v>
      </c>
      <c r="DH114" s="767"/>
      <c r="DI114" s="767"/>
      <c r="DJ114" s="767"/>
      <c r="DK114" s="768"/>
      <c r="DL114" s="769" t="s">
        <v>119</v>
      </c>
      <c r="DM114" s="767"/>
      <c r="DN114" s="767"/>
      <c r="DO114" s="767"/>
      <c r="DP114" s="768"/>
      <c r="DQ114" s="769" t="s">
        <v>119</v>
      </c>
      <c r="DR114" s="767"/>
      <c r="DS114" s="767"/>
      <c r="DT114" s="767"/>
      <c r="DU114" s="768"/>
      <c r="DV114" s="811" t="s">
        <v>119</v>
      </c>
      <c r="DW114" s="812"/>
      <c r="DX114" s="812"/>
      <c r="DY114" s="812"/>
      <c r="DZ114" s="813"/>
    </row>
    <row r="115" spans="1:130" s="205" customFormat="1" ht="26.25" customHeight="1" x14ac:dyDescent="0.2">
      <c r="A115" s="901"/>
      <c r="B115" s="902"/>
      <c r="C115" s="739" t="s">
        <v>424</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60595</v>
      </c>
      <c r="AB115" s="906"/>
      <c r="AC115" s="906"/>
      <c r="AD115" s="906"/>
      <c r="AE115" s="907"/>
      <c r="AF115" s="908">
        <v>51413</v>
      </c>
      <c r="AG115" s="906"/>
      <c r="AH115" s="906"/>
      <c r="AI115" s="906"/>
      <c r="AJ115" s="907"/>
      <c r="AK115" s="908">
        <v>51712</v>
      </c>
      <c r="AL115" s="906"/>
      <c r="AM115" s="906"/>
      <c r="AN115" s="906"/>
      <c r="AO115" s="907"/>
      <c r="AP115" s="909">
        <v>0.5</v>
      </c>
      <c r="AQ115" s="910"/>
      <c r="AR115" s="910"/>
      <c r="AS115" s="910"/>
      <c r="AT115" s="911"/>
      <c r="AU115" s="919"/>
      <c r="AV115" s="920"/>
      <c r="AW115" s="920"/>
      <c r="AX115" s="920"/>
      <c r="AY115" s="920"/>
      <c r="AZ115" s="802" t="s">
        <v>425</v>
      </c>
      <c r="BA115" s="739"/>
      <c r="BB115" s="739"/>
      <c r="BC115" s="739"/>
      <c r="BD115" s="739"/>
      <c r="BE115" s="739"/>
      <c r="BF115" s="739"/>
      <c r="BG115" s="739"/>
      <c r="BH115" s="739"/>
      <c r="BI115" s="739"/>
      <c r="BJ115" s="739"/>
      <c r="BK115" s="739"/>
      <c r="BL115" s="739"/>
      <c r="BM115" s="739"/>
      <c r="BN115" s="739"/>
      <c r="BO115" s="739"/>
      <c r="BP115" s="740"/>
      <c r="BQ115" s="803" t="s">
        <v>119</v>
      </c>
      <c r="BR115" s="804"/>
      <c r="BS115" s="804"/>
      <c r="BT115" s="804"/>
      <c r="BU115" s="804"/>
      <c r="BV115" s="804" t="s">
        <v>119</v>
      </c>
      <c r="BW115" s="804"/>
      <c r="BX115" s="804"/>
      <c r="BY115" s="804"/>
      <c r="BZ115" s="804"/>
      <c r="CA115" s="804" t="s">
        <v>119</v>
      </c>
      <c r="CB115" s="804"/>
      <c r="CC115" s="804"/>
      <c r="CD115" s="804"/>
      <c r="CE115" s="804"/>
      <c r="CF115" s="862" t="s">
        <v>119</v>
      </c>
      <c r="CG115" s="863"/>
      <c r="CH115" s="863"/>
      <c r="CI115" s="863"/>
      <c r="CJ115" s="863"/>
      <c r="CK115" s="914"/>
      <c r="CL115" s="808"/>
      <c r="CM115" s="802" t="s">
        <v>426</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119</v>
      </c>
      <c r="DH115" s="767"/>
      <c r="DI115" s="767"/>
      <c r="DJ115" s="767"/>
      <c r="DK115" s="768"/>
      <c r="DL115" s="769" t="s">
        <v>119</v>
      </c>
      <c r="DM115" s="767"/>
      <c r="DN115" s="767"/>
      <c r="DO115" s="767"/>
      <c r="DP115" s="768"/>
      <c r="DQ115" s="769" t="s">
        <v>119</v>
      </c>
      <c r="DR115" s="767"/>
      <c r="DS115" s="767"/>
      <c r="DT115" s="767"/>
      <c r="DU115" s="768"/>
      <c r="DV115" s="811" t="s">
        <v>119</v>
      </c>
      <c r="DW115" s="812"/>
      <c r="DX115" s="812"/>
      <c r="DY115" s="812"/>
      <c r="DZ115" s="813"/>
    </row>
    <row r="116" spans="1:130" s="205" customFormat="1" ht="26.25" customHeight="1" x14ac:dyDescent="0.2">
      <c r="A116" s="903"/>
      <c r="B116" s="904"/>
      <c r="C116" s="826" t="s">
        <v>427</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461</v>
      </c>
      <c r="AB116" s="767"/>
      <c r="AC116" s="767"/>
      <c r="AD116" s="767"/>
      <c r="AE116" s="768"/>
      <c r="AF116" s="769">
        <v>183</v>
      </c>
      <c r="AG116" s="767"/>
      <c r="AH116" s="767"/>
      <c r="AI116" s="767"/>
      <c r="AJ116" s="768"/>
      <c r="AK116" s="769">
        <v>3059</v>
      </c>
      <c r="AL116" s="767"/>
      <c r="AM116" s="767"/>
      <c r="AN116" s="767"/>
      <c r="AO116" s="768"/>
      <c r="AP116" s="811">
        <v>0</v>
      </c>
      <c r="AQ116" s="812"/>
      <c r="AR116" s="812"/>
      <c r="AS116" s="812"/>
      <c r="AT116" s="813"/>
      <c r="AU116" s="919"/>
      <c r="AV116" s="920"/>
      <c r="AW116" s="920"/>
      <c r="AX116" s="920"/>
      <c r="AY116" s="920"/>
      <c r="AZ116" s="896" t="s">
        <v>428</v>
      </c>
      <c r="BA116" s="897"/>
      <c r="BB116" s="897"/>
      <c r="BC116" s="897"/>
      <c r="BD116" s="897"/>
      <c r="BE116" s="897"/>
      <c r="BF116" s="897"/>
      <c r="BG116" s="897"/>
      <c r="BH116" s="897"/>
      <c r="BI116" s="897"/>
      <c r="BJ116" s="897"/>
      <c r="BK116" s="897"/>
      <c r="BL116" s="897"/>
      <c r="BM116" s="897"/>
      <c r="BN116" s="897"/>
      <c r="BO116" s="897"/>
      <c r="BP116" s="898"/>
      <c r="BQ116" s="803" t="s">
        <v>119</v>
      </c>
      <c r="BR116" s="804"/>
      <c r="BS116" s="804"/>
      <c r="BT116" s="804"/>
      <c r="BU116" s="804"/>
      <c r="BV116" s="804" t="s">
        <v>119</v>
      </c>
      <c r="BW116" s="804"/>
      <c r="BX116" s="804"/>
      <c r="BY116" s="804"/>
      <c r="BZ116" s="804"/>
      <c r="CA116" s="804" t="s">
        <v>119</v>
      </c>
      <c r="CB116" s="804"/>
      <c r="CC116" s="804"/>
      <c r="CD116" s="804"/>
      <c r="CE116" s="804"/>
      <c r="CF116" s="862" t="s">
        <v>119</v>
      </c>
      <c r="CG116" s="863"/>
      <c r="CH116" s="863"/>
      <c r="CI116" s="863"/>
      <c r="CJ116" s="863"/>
      <c r="CK116" s="914"/>
      <c r="CL116" s="808"/>
      <c r="CM116" s="802" t="s">
        <v>429</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119</v>
      </c>
      <c r="DH116" s="767"/>
      <c r="DI116" s="767"/>
      <c r="DJ116" s="767"/>
      <c r="DK116" s="768"/>
      <c r="DL116" s="769" t="s">
        <v>119</v>
      </c>
      <c r="DM116" s="767"/>
      <c r="DN116" s="767"/>
      <c r="DO116" s="767"/>
      <c r="DP116" s="768"/>
      <c r="DQ116" s="769" t="s">
        <v>119</v>
      </c>
      <c r="DR116" s="767"/>
      <c r="DS116" s="767"/>
      <c r="DT116" s="767"/>
      <c r="DU116" s="768"/>
      <c r="DV116" s="811" t="s">
        <v>119</v>
      </c>
      <c r="DW116" s="812"/>
      <c r="DX116" s="812"/>
      <c r="DY116" s="812"/>
      <c r="DZ116" s="813"/>
    </row>
    <row r="117" spans="1:130" s="205" customFormat="1" ht="26.25" customHeight="1" x14ac:dyDescent="0.2">
      <c r="A117" s="882" t="s">
        <v>175</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430</v>
      </c>
      <c r="Z117" s="884"/>
      <c r="AA117" s="889">
        <v>1925299</v>
      </c>
      <c r="AB117" s="890"/>
      <c r="AC117" s="890"/>
      <c r="AD117" s="890"/>
      <c r="AE117" s="891"/>
      <c r="AF117" s="892">
        <v>2008098</v>
      </c>
      <c r="AG117" s="890"/>
      <c r="AH117" s="890"/>
      <c r="AI117" s="890"/>
      <c r="AJ117" s="891"/>
      <c r="AK117" s="892">
        <v>1972327</v>
      </c>
      <c r="AL117" s="890"/>
      <c r="AM117" s="890"/>
      <c r="AN117" s="890"/>
      <c r="AO117" s="891"/>
      <c r="AP117" s="893"/>
      <c r="AQ117" s="894"/>
      <c r="AR117" s="894"/>
      <c r="AS117" s="894"/>
      <c r="AT117" s="895"/>
      <c r="AU117" s="919"/>
      <c r="AV117" s="920"/>
      <c r="AW117" s="920"/>
      <c r="AX117" s="920"/>
      <c r="AY117" s="920"/>
      <c r="AZ117" s="850" t="s">
        <v>431</v>
      </c>
      <c r="BA117" s="851"/>
      <c r="BB117" s="851"/>
      <c r="BC117" s="851"/>
      <c r="BD117" s="851"/>
      <c r="BE117" s="851"/>
      <c r="BF117" s="851"/>
      <c r="BG117" s="851"/>
      <c r="BH117" s="851"/>
      <c r="BI117" s="851"/>
      <c r="BJ117" s="851"/>
      <c r="BK117" s="851"/>
      <c r="BL117" s="851"/>
      <c r="BM117" s="851"/>
      <c r="BN117" s="851"/>
      <c r="BO117" s="851"/>
      <c r="BP117" s="852"/>
      <c r="BQ117" s="803" t="s">
        <v>119</v>
      </c>
      <c r="BR117" s="804"/>
      <c r="BS117" s="804"/>
      <c r="BT117" s="804"/>
      <c r="BU117" s="804"/>
      <c r="BV117" s="804" t="s">
        <v>119</v>
      </c>
      <c r="BW117" s="804"/>
      <c r="BX117" s="804"/>
      <c r="BY117" s="804"/>
      <c r="BZ117" s="804"/>
      <c r="CA117" s="804" t="s">
        <v>119</v>
      </c>
      <c r="CB117" s="804"/>
      <c r="CC117" s="804"/>
      <c r="CD117" s="804"/>
      <c r="CE117" s="804"/>
      <c r="CF117" s="862" t="s">
        <v>119</v>
      </c>
      <c r="CG117" s="863"/>
      <c r="CH117" s="863"/>
      <c r="CI117" s="863"/>
      <c r="CJ117" s="863"/>
      <c r="CK117" s="914"/>
      <c r="CL117" s="808"/>
      <c r="CM117" s="802" t="s">
        <v>432</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119</v>
      </c>
      <c r="DH117" s="767"/>
      <c r="DI117" s="767"/>
      <c r="DJ117" s="767"/>
      <c r="DK117" s="768"/>
      <c r="DL117" s="769" t="s">
        <v>119</v>
      </c>
      <c r="DM117" s="767"/>
      <c r="DN117" s="767"/>
      <c r="DO117" s="767"/>
      <c r="DP117" s="768"/>
      <c r="DQ117" s="769" t="s">
        <v>119</v>
      </c>
      <c r="DR117" s="767"/>
      <c r="DS117" s="767"/>
      <c r="DT117" s="767"/>
      <c r="DU117" s="768"/>
      <c r="DV117" s="811" t="s">
        <v>119</v>
      </c>
      <c r="DW117" s="812"/>
      <c r="DX117" s="812"/>
      <c r="DY117" s="812"/>
      <c r="DZ117" s="813"/>
    </row>
    <row r="118" spans="1:130" s="205" customFormat="1" ht="26.25" customHeight="1" x14ac:dyDescent="0.2">
      <c r="A118" s="882"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403</v>
      </c>
      <c r="AB118" s="883"/>
      <c r="AC118" s="883"/>
      <c r="AD118" s="883"/>
      <c r="AE118" s="884"/>
      <c r="AF118" s="885" t="s">
        <v>404</v>
      </c>
      <c r="AG118" s="883"/>
      <c r="AH118" s="883"/>
      <c r="AI118" s="883"/>
      <c r="AJ118" s="884"/>
      <c r="AK118" s="885" t="s">
        <v>292</v>
      </c>
      <c r="AL118" s="883"/>
      <c r="AM118" s="883"/>
      <c r="AN118" s="883"/>
      <c r="AO118" s="884"/>
      <c r="AP118" s="886" t="s">
        <v>405</v>
      </c>
      <c r="AQ118" s="887"/>
      <c r="AR118" s="887"/>
      <c r="AS118" s="887"/>
      <c r="AT118" s="888"/>
      <c r="AU118" s="919"/>
      <c r="AV118" s="920"/>
      <c r="AW118" s="920"/>
      <c r="AX118" s="920"/>
      <c r="AY118" s="920"/>
      <c r="AZ118" s="825" t="s">
        <v>433</v>
      </c>
      <c r="BA118" s="826"/>
      <c r="BB118" s="826"/>
      <c r="BC118" s="826"/>
      <c r="BD118" s="826"/>
      <c r="BE118" s="826"/>
      <c r="BF118" s="826"/>
      <c r="BG118" s="826"/>
      <c r="BH118" s="826"/>
      <c r="BI118" s="826"/>
      <c r="BJ118" s="826"/>
      <c r="BK118" s="826"/>
      <c r="BL118" s="826"/>
      <c r="BM118" s="826"/>
      <c r="BN118" s="826"/>
      <c r="BO118" s="826"/>
      <c r="BP118" s="827"/>
      <c r="BQ118" s="866" t="s">
        <v>119</v>
      </c>
      <c r="BR118" s="832"/>
      <c r="BS118" s="832"/>
      <c r="BT118" s="832"/>
      <c r="BU118" s="832"/>
      <c r="BV118" s="832" t="s">
        <v>119</v>
      </c>
      <c r="BW118" s="832"/>
      <c r="BX118" s="832"/>
      <c r="BY118" s="832"/>
      <c r="BZ118" s="832"/>
      <c r="CA118" s="832" t="s">
        <v>119</v>
      </c>
      <c r="CB118" s="832"/>
      <c r="CC118" s="832"/>
      <c r="CD118" s="832"/>
      <c r="CE118" s="832"/>
      <c r="CF118" s="862" t="s">
        <v>119</v>
      </c>
      <c r="CG118" s="863"/>
      <c r="CH118" s="863"/>
      <c r="CI118" s="863"/>
      <c r="CJ118" s="863"/>
      <c r="CK118" s="914"/>
      <c r="CL118" s="808"/>
      <c r="CM118" s="802" t="s">
        <v>434</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119</v>
      </c>
      <c r="DH118" s="767"/>
      <c r="DI118" s="767"/>
      <c r="DJ118" s="767"/>
      <c r="DK118" s="768"/>
      <c r="DL118" s="769" t="s">
        <v>119</v>
      </c>
      <c r="DM118" s="767"/>
      <c r="DN118" s="767"/>
      <c r="DO118" s="767"/>
      <c r="DP118" s="768"/>
      <c r="DQ118" s="769" t="s">
        <v>119</v>
      </c>
      <c r="DR118" s="767"/>
      <c r="DS118" s="767"/>
      <c r="DT118" s="767"/>
      <c r="DU118" s="768"/>
      <c r="DV118" s="811" t="s">
        <v>119</v>
      </c>
      <c r="DW118" s="812"/>
      <c r="DX118" s="812"/>
      <c r="DY118" s="812"/>
      <c r="DZ118" s="813"/>
    </row>
    <row r="119" spans="1:130" s="205" customFormat="1" ht="26.25" customHeight="1" x14ac:dyDescent="0.2">
      <c r="A119" s="805" t="s">
        <v>409</v>
      </c>
      <c r="B119" s="806"/>
      <c r="C119" s="847" t="s">
        <v>410</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119</v>
      </c>
      <c r="AB119" s="876"/>
      <c r="AC119" s="876"/>
      <c r="AD119" s="876"/>
      <c r="AE119" s="877"/>
      <c r="AF119" s="878" t="s">
        <v>119</v>
      </c>
      <c r="AG119" s="876"/>
      <c r="AH119" s="876"/>
      <c r="AI119" s="876"/>
      <c r="AJ119" s="877"/>
      <c r="AK119" s="878" t="s">
        <v>119</v>
      </c>
      <c r="AL119" s="876"/>
      <c r="AM119" s="876"/>
      <c r="AN119" s="876"/>
      <c r="AO119" s="877"/>
      <c r="AP119" s="879" t="s">
        <v>119</v>
      </c>
      <c r="AQ119" s="880"/>
      <c r="AR119" s="880"/>
      <c r="AS119" s="880"/>
      <c r="AT119" s="881"/>
      <c r="AU119" s="921"/>
      <c r="AV119" s="922"/>
      <c r="AW119" s="922"/>
      <c r="AX119" s="922"/>
      <c r="AY119" s="922"/>
      <c r="AZ119" s="226" t="s">
        <v>175</v>
      </c>
      <c r="BA119" s="226"/>
      <c r="BB119" s="226"/>
      <c r="BC119" s="226"/>
      <c r="BD119" s="226"/>
      <c r="BE119" s="226"/>
      <c r="BF119" s="226"/>
      <c r="BG119" s="226"/>
      <c r="BH119" s="226"/>
      <c r="BI119" s="226"/>
      <c r="BJ119" s="226"/>
      <c r="BK119" s="226"/>
      <c r="BL119" s="226"/>
      <c r="BM119" s="226"/>
      <c r="BN119" s="226"/>
      <c r="BO119" s="864" t="s">
        <v>435</v>
      </c>
      <c r="BP119" s="865"/>
      <c r="BQ119" s="866">
        <v>23467028</v>
      </c>
      <c r="BR119" s="832"/>
      <c r="BS119" s="832"/>
      <c r="BT119" s="832"/>
      <c r="BU119" s="832"/>
      <c r="BV119" s="832">
        <v>23281609</v>
      </c>
      <c r="BW119" s="832"/>
      <c r="BX119" s="832"/>
      <c r="BY119" s="832"/>
      <c r="BZ119" s="832"/>
      <c r="CA119" s="832">
        <v>22776507</v>
      </c>
      <c r="CB119" s="832"/>
      <c r="CC119" s="832"/>
      <c r="CD119" s="832"/>
      <c r="CE119" s="832"/>
      <c r="CF119" s="735"/>
      <c r="CG119" s="736"/>
      <c r="CH119" s="736"/>
      <c r="CI119" s="736"/>
      <c r="CJ119" s="821"/>
      <c r="CK119" s="915"/>
      <c r="CL119" s="810"/>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557608</v>
      </c>
      <c r="DH119" s="751"/>
      <c r="DI119" s="751"/>
      <c r="DJ119" s="751"/>
      <c r="DK119" s="752"/>
      <c r="DL119" s="753">
        <v>537896</v>
      </c>
      <c r="DM119" s="751"/>
      <c r="DN119" s="751"/>
      <c r="DO119" s="751"/>
      <c r="DP119" s="752"/>
      <c r="DQ119" s="753">
        <v>516344</v>
      </c>
      <c r="DR119" s="751"/>
      <c r="DS119" s="751"/>
      <c r="DT119" s="751"/>
      <c r="DU119" s="752"/>
      <c r="DV119" s="835">
        <v>4.8</v>
      </c>
      <c r="DW119" s="836"/>
      <c r="DX119" s="836"/>
      <c r="DY119" s="836"/>
      <c r="DZ119" s="837"/>
    </row>
    <row r="120" spans="1:130" s="205" customFormat="1" ht="26.25" customHeight="1" x14ac:dyDescent="0.2">
      <c r="A120" s="807"/>
      <c r="B120" s="808"/>
      <c r="C120" s="802" t="s">
        <v>413</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119</v>
      </c>
      <c r="AB120" s="767"/>
      <c r="AC120" s="767"/>
      <c r="AD120" s="767"/>
      <c r="AE120" s="768"/>
      <c r="AF120" s="769" t="s">
        <v>119</v>
      </c>
      <c r="AG120" s="767"/>
      <c r="AH120" s="767"/>
      <c r="AI120" s="767"/>
      <c r="AJ120" s="768"/>
      <c r="AK120" s="769" t="s">
        <v>119</v>
      </c>
      <c r="AL120" s="767"/>
      <c r="AM120" s="767"/>
      <c r="AN120" s="767"/>
      <c r="AO120" s="768"/>
      <c r="AP120" s="811" t="s">
        <v>119</v>
      </c>
      <c r="AQ120" s="812"/>
      <c r="AR120" s="812"/>
      <c r="AS120" s="812"/>
      <c r="AT120" s="813"/>
      <c r="AU120" s="867" t="s">
        <v>437</v>
      </c>
      <c r="AV120" s="868"/>
      <c r="AW120" s="868"/>
      <c r="AX120" s="868"/>
      <c r="AY120" s="869"/>
      <c r="AZ120" s="847" t="s">
        <v>438</v>
      </c>
      <c r="BA120" s="795"/>
      <c r="BB120" s="795"/>
      <c r="BC120" s="795"/>
      <c r="BD120" s="795"/>
      <c r="BE120" s="795"/>
      <c r="BF120" s="795"/>
      <c r="BG120" s="795"/>
      <c r="BH120" s="795"/>
      <c r="BI120" s="795"/>
      <c r="BJ120" s="795"/>
      <c r="BK120" s="795"/>
      <c r="BL120" s="795"/>
      <c r="BM120" s="795"/>
      <c r="BN120" s="795"/>
      <c r="BO120" s="795"/>
      <c r="BP120" s="796"/>
      <c r="BQ120" s="848">
        <v>4698739</v>
      </c>
      <c r="BR120" s="829"/>
      <c r="BS120" s="829"/>
      <c r="BT120" s="829"/>
      <c r="BU120" s="829"/>
      <c r="BV120" s="829">
        <v>5180709</v>
      </c>
      <c r="BW120" s="829"/>
      <c r="BX120" s="829"/>
      <c r="BY120" s="829"/>
      <c r="BZ120" s="829"/>
      <c r="CA120" s="829">
        <v>5244048</v>
      </c>
      <c r="CB120" s="829"/>
      <c r="CC120" s="829"/>
      <c r="CD120" s="829"/>
      <c r="CE120" s="829"/>
      <c r="CF120" s="853">
        <v>48.4</v>
      </c>
      <c r="CG120" s="854"/>
      <c r="CH120" s="854"/>
      <c r="CI120" s="854"/>
      <c r="CJ120" s="854"/>
      <c r="CK120" s="855" t="s">
        <v>439</v>
      </c>
      <c r="CL120" s="839"/>
      <c r="CM120" s="839"/>
      <c r="CN120" s="839"/>
      <c r="CO120" s="840"/>
      <c r="CP120" s="859" t="s">
        <v>387</v>
      </c>
      <c r="CQ120" s="860"/>
      <c r="CR120" s="860"/>
      <c r="CS120" s="860"/>
      <c r="CT120" s="860"/>
      <c r="CU120" s="860"/>
      <c r="CV120" s="860"/>
      <c r="CW120" s="860"/>
      <c r="CX120" s="860"/>
      <c r="CY120" s="860"/>
      <c r="CZ120" s="860"/>
      <c r="DA120" s="860"/>
      <c r="DB120" s="860"/>
      <c r="DC120" s="860"/>
      <c r="DD120" s="860"/>
      <c r="DE120" s="860"/>
      <c r="DF120" s="861"/>
      <c r="DG120" s="848" t="s">
        <v>119</v>
      </c>
      <c r="DH120" s="829"/>
      <c r="DI120" s="829"/>
      <c r="DJ120" s="829"/>
      <c r="DK120" s="829"/>
      <c r="DL120" s="829" t="s">
        <v>119</v>
      </c>
      <c r="DM120" s="829"/>
      <c r="DN120" s="829"/>
      <c r="DO120" s="829"/>
      <c r="DP120" s="829"/>
      <c r="DQ120" s="829" t="s">
        <v>119</v>
      </c>
      <c r="DR120" s="829"/>
      <c r="DS120" s="829"/>
      <c r="DT120" s="829"/>
      <c r="DU120" s="829"/>
      <c r="DV120" s="830" t="s">
        <v>119</v>
      </c>
      <c r="DW120" s="830"/>
      <c r="DX120" s="830"/>
      <c r="DY120" s="830"/>
      <c r="DZ120" s="831"/>
    </row>
    <row r="121" spans="1:130" s="205" customFormat="1" ht="26.25" customHeight="1" x14ac:dyDescent="0.2">
      <c r="A121" s="807"/>
      <c r="B121" s="808"/>
      <c r="C121" s="850" t="s">
        <v>440</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119</v>
      </c>
      <c r="AB121" s="767"/>
      <c r="AC121" s="767"/>
      <c r="AD121" s="767"/>
      <c r="AE121" s="768"/>
      <c r="AF121" s="769" t="s">
        <v>119</v>
      </c>
      <c r="AG121" s="767"/>
      <c r="AH121" s="767"/>
      <c r="AI121" s="767"/>
      <c r="AJ121" s="768"/>
      <c r="AK121" s="769" t="s">
        <v>119</v>
      </c>
      <c r="AL121" s="767"/>
      <c r="AM121" s="767"/>
      <c r="AN121" s="767"/>
      <c r="AO121" s="768"/>
      <c r="AP121" s="811" t="s">
        <v>119</v>
      </c>
      <c r="AQ121" s="812"/>
      <c r="AR121" s="812"/>
      <c r="AS121" s="812"/>
      <c r="AT121" s="813"/>
      <c r="AU121" s="870"/>
      <c r="AV121" s="871"/>
      <c r="AW121" s="871"/>
      <c r="AX121" s="871"/>
      <c r="AY121" s="872"/>
      <c r="AZ121" s="802" t="s">
        <v>441</v>
      </c>
      <c r="BA121" s="739"/>
      <c r="BB121" s="739"/>
      <c r="BC121" s="739"/>
      <c r="BD121" s="739"/>
      <c r="BE121" s="739"/>
      <c r="BF121" s="739"/>
      <c r="BG121" s="739"/>
      <c r="BH121" s="739"/>
      <c r="BI121" s="739"/>
      <c r="BJ121" s="739"/>
      <c r="BK121" s="739"/>
      <c r="BL121" s="739"/>
      <c r="BM121" s="739"/>
      <c r="BN121" s="739"/>
      <c r="BO121" s="739"/>
      <c r="BP121" s="740"/>
      <c r="BQ121" s="803" t="s">
        <v>119</v>
      </c>
      <c r="BR121" s="804"/>
      <c r="BS121" s="804"/>
      <c r="BT121" s="804"/>
      <c r="BU121" s="804"/>
      <c r="BV121" s="804" t="s">
        <v>119</v>
      </c>
      <c r="BW121" s="804"/>
      <c r="BX121" s="804"/>
      <c r="BY121" s="804"/>
      <c r="BZ121" s="804"/>
      <c r="CA121" s="804" t="s">
        <v>119</v>
      </c>
      <c r="CB121" s="804"/>
      <c r="CC121" s="804"/>
      <c r="CD121" s="804"/>
      <c r="CE121" s="804"/>
      <c r="CF121" s="862" t="s">
        <v>119</v>
      </c>
      <c r="CG121" s="863"/>
      <c r="CH121" s="863"/>
      <c r="CI121" s="863"/>
      <c r="CJ121" s="863"/>
      <c r="CK121" s="856"/>
      <c r="CL121" s="842"/>
      <c r="CM121" s="842"/>
      <c r="CN121" s="842"/>
      <c r="CO121" s="843"/>
      <c r="CP121" s="822" t="s">
        <v>388</v>
      </c>
      <c r="CQ121" s="823"/>
      <c r="CR121" s="823"/>
      <c r="CS121" s="823"/>
      <c r="CT121" s="823"/>
      <c r="CU121" s="823"/>
      <c r="CV121" s="823"/>
      <c r="CW121" s="823"/>
      <c r="CX121" s="823"/>
      <c r="CY121" s="823"/>
      <c r="CZ121" s="823"/>
      <c r="DA121" s="823"/>
      <c r="DB121" s="823"/>
      <c r="DC121" s="823"/>
      <c r="DD121" s="823"/>
      <c r="DE121" s="823"/>
      <c r="DF121" s="824"/>
      <c r="DG121" s="803" t="s">
        <v>119</v>
      </c>
      <c r="DH121" s="804"/>
      <c r="DI121" s="804"/>
      <c r="DJ121" s="804"/>
      <c r="DK121" s="804"/>
      <c r="DL121" s="804" t="s">
        <v>119</v>
      </c>
      <c r="DM121" s="804"/>
      <c r="DN121" s="804"/>
      <c r="DO121" s="804"/>
      <c r="DP121" s="804"/>
      <c r="DQ121" s="804" t="s">
        <v>119</v>
      </c>
      <c r="DR121" s="804"/>
      <c r="DS121" s="804"/>
      <c r="DT121" s="804"/>
      <c r="DU121" s="804"/>
      <c r="DV121" s="781" t="s">
        <v>119</v>
      </c>
      <c r="DW121" s="781"/>
      <c r="DX121" s="781"/>
      <c r="DY121" s="781"/>
      <c r="DZ121" s="782"/>
    </row>
    <row r="122" spans="1:130" s="205" customFormat="1" ht="26.25" customHeight="1" x14ac:dyDescent="0.2">
      <c r="A122" s="807"/>
      <c r="B122" s="808"/>
      <c r="C122" s="802" t="s">
        <v>423</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119</v>
      </c>
      <c r="AB122" s="767"/>
      <c r="AC122" s="767"/>
      <c r="AD122" s="767"/>
      <c r="AE122" s="768"/>
      <c r="AF122" s="769" t="s">
        <v>119</v>
      </c>
      <c r="AG122" s="767"/>
      <c r="AH122" s="767"/>
      <c r="AI122" s="767"/>
      <c r="AJ122" s="768"/>
      <c r="AK122" s="769" t="s">
        <v>119</v>
      </c>
      <c r="AL122" s="767"/>
      <c r="AM122" s="767"/>
      <c r="AN122" s="767"/>
      <c r="AO122" s="768"/>
      <c r="AP122" s="811" t="s">
        <v>119</v>
      </c>
      <c r="AQ122" s="812"/>
      <c r="AR122" s="812"/>
      <c r="AS122" s="812"/>
      <c r="AT122" s="813"/>
      <c r="AU122" s="870"/>
      <c r="AV122" s="871"/>
      <c r="AW122" s="871"/>
      <c r="AX122" s="871"/>
      <c r="AY122" s="872"/>
      <c r="AZ122" s="825" t="s">
        <v>442</v>
      </c>
      <c r="BA122" s="826"/>
      <c r="BB122" s="826"/>
      <c r="BC122" s="826"/>
      <c r="BD122" s="826"/>
      <c r="BE122" s="826"/>
      <c r="BF122" s="826"/>
      <c r="BG122" s="826"/>
      <c r="BH122" s="826"/>
      <c r="BI122" s="826"/>
      <c r="BJ122" s="826"/>
      <c r="BK122" s="826"/>
      <c r="BL122" s="826"/>
      <c r="BM122" s="826"/>
      <c r="BN122" s="826"/>
      <c r="BO122" s="826"/>
      <c r="BP122" s="827"/>
      <c r="BQ122" s="866">
        <v>13610064</v>
      </c>
      <c r="BR122" s="832"/>
      <c r="BS122" s="832"/>
      <c r="BT122" s="832"/>
      <c r="BU122" s="832"/>
      <c r="BV122" s="832">
        <v>13093475</v>
      </c>
      <c r="BW122" s="832"/>
      <c r="BX122" s="832"/>
      <c r="BY122" s="832"/>
      <c r="BZ122" s="832"/>
      <c r="CA122" s="832">
        <v>12644769</v>
      </c>
      <c r="CB122" s="832"/>
      <c r="CC122" s="832"/>
      <c r="CD122" s="832"/>
      <c r="CE122" s="832"/>
      <c r="CF122" s="833">
        <v>116.6</v>
      </c>
      <c r="CG122" s="834"/>
      <c r="CH122" s="834"/>
      <c r="CI122" s="834"/>
      <c r="CJ122" s="834"/>
      <c r="CK122" s="856"/>
      <c r="CL122" s="842"/>
      <c r="CM122" s="842"/>
      <c r="CN122" s="842"/>
      <c r="CO122" s="843"/>
      <c r="CP122" s="822" t="s">
        <v>386</v>
      </c>
      <c r="CQ122" s="823"/>
      <c r="CR122" s="823"/>
      <c r="CS122" s="823"/>
      <c r="CT122" s="823"/>
      <c r="CU122" s="823"/>
      <c r="CV122" s="823"/>
      <c r="CW122" s="823"/>
      <c r="CX122" s="823"/>
      <c r="CY122" s="823"/>
      <c r="CZ122" s="823"/>
      <c r="DA122" s="823"/>
      <c r="DB122" s="823"/>
      <c r="DC122" s="823"/>
      <c r="DD122" s="823"/>
      <c r="DE122" s="823"/>
      <c r="DF122" s="824"/>
      <c r="DG122" s="803" t="s">
        <v>119</v>
      </c>
      <c r="DH122" s="804"/>
      <c r="DI122" s="804"/>
      <c r="DJ122" s="804"/>
      <c r="DK122" s="804"/>
      <c r="DL122" s="804" t="s">
        <v>119</v>
      </c>
      <c r="DM122" s="804"/>
      <c r="DN122" s="804"/>
      <c r="DO122" s="804"/>
      <c r="DP122" s="804"/>
      <c r="DQ122" s="804" t="s">
        <v>119</v>
      </c>
      <c r="DR122" s="804"/>
      <c r="DS122" s="804"/>
      <c r="DT122" s="804"/>
      <c r="DU122" s="804"/>
      <c r="DV122" s="781" t="s">
        <v>119</v>
      </c>
      <c r="DW122" s="781"/>
      <c r="DX122" s="781"/>
      <c r="DY122" s="781"/>
      <c r="DZ122" s="782"/>
    </row>
    <row r="123" spans="1:130" s="205" customFormat="1" ht="26.25" customHeight="1" x14ac:dyDescent="0.2">
      <c r="A123" s="807"/>
      <c r="B123" s="808"/>
      <c r="C123" s="802" t="s">
        <v>429</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119</v>
      </c>
      <c r="AB123" s="767"/>
      <c r="AC123" s="767"/>
      <c r="AD123" s="767"/>
      <c r="AE123" s="768"/>
      <c r="AF123" s="769" t="s">
        <v>119</v>
      </c>
      <c r="AG123" s="767"/>
      <c r="AH123" s="767"/>
      <c r="AI123" s="767"/>
      <c r="AJ123" s="768"/>
      <c r="AK123" s="769" t="s">
        <v>119</v>
      </c>
      <c r="AL123" s="767"/>
      <c r="AM123" s="767"/>
      <c r="AN123" s="767"/>
      <c r="AO123" s="768"/>
      <c r="AP123" s="811" t="s">
        <v>119</v>
      </c>
      <c r="AQ123" s="812"/>
      <c r="AR123" s="812"/>
      <c r="AS123" s="812"/>
      <c r="AT123" s="813"/>
      <c r="AU123" s="873"/>
      <c r="AV123" s="874"/>
      <c r="AW123" s="874"/>
      <c r="AX123" s="874"/>
      <c r="AY123" s="874"/>
      <c r="AZ123" s="226" t="s">
        <v>175</v>
      </c>
      <c r="BA123" s="226"/>
      <c r="BB123" s="226"/>
      <c r="BC123" s="226"/>
      <c r="BD123" s="226"/>
      <c r="BE123" s="226"/>
      <c r="BF123" s="226"/>
      <c r="BG123" s="226"/>
      <c r="BH123" s="226"/>
      <c r="BI123" s="226"/>
      <c r="BJ123" s="226"/>
      <c r="BK123" s="226"/>
      <c r="BL123" s="226"/>
      <c r="BM123" s="226"/>
      <c r="BN123" s="226"/>
      <c r="BO123" s="864" t="s">
        <v>443</v>
      </c>
      <c r="BP123" s="865"/>
      <c r="BQ123" s="819">
        <v>18308803</v>
      </c>
      <c r="BR123" s="820"/>
      <c r="BS123" s="820"/>
      <c r="BT123" s="820"/>
      <c r="BU123" s="820"/>
      <c r="BV123" s="820">
        <v>18274184</v>
      </c>
      <c r="BW123" s="820"/>
      <c r="BX123" s="820"/>
      <c r="BY123" s="820"/>
      <c r="BZ123" s="820"/>
      <c r="CA123" s="820">
        <v>17888817</v>
      </c>
      <c r="CB123" s="820"/>
      <c r="CC123" s="820"/>
      <c r="CD123" s="820"/>
      <c r="CE123" s="820"/>
      <c r="CF123" s="735"/>
      <c r="CG123" s="736"/>
      <c r="CH123" s="736"/>
      <c r="CI123" s="736"/>
      <c r="CJ123" s="821"/>
      <c r="CK123" s="856"/>
      <c r="CL123" s="842"/>
      <c r="CM123" s="842"/>
      <c r="CN123" s="842"/>
      <c r="CO123" s="843"/>
      <c r="CP123" s="822"/>
      <c r="CQ123" s="823"/>
      <c r="CR123" s="823"/>
      <c r="CS123" s="823"/>
      <c r="CT123" s="823"/>
      <c r="CU123" s="823"/>
      <c r="CV123" s="823"/>
      <c r="CW123" s="823"/>
      <c r="CX123" s="823"/>
      <c r="CY123" s="823"/>
      <c r="CZ123" s="823"/>
      <c r="DA123" s="823"/>
      <c r="DB123" s="823"/>
      <c r="DC123" s="823"/>
      <c r="DD123" s="823"/>
      <c r="DE123" s="823"/>
      <c r="DF123" s="824"/>
      <c r="DG123" s="766"/>
      <c r="DH123" s="767"/>
      <c r="DI123" s="767"/>
      <c r="DJ123" s="767"/>
      <c r="DK123" s="768"/>
      <c r="DL123" s="769"/>
      <c r="DM123" s="767"/>
      <c r="DN123" s="767"/>
      <c r="DO123" s="767"/>
      <c r="DP123" s="768"/>
      <c r="DQ123" s="769"/>
      <c r="DR123" s="767"/>
      <c r="DS123" s="767"/>
      <c r="DT123" s="767"/>
      <c r="DU123" s="768"/>
      <c r="DV123" s="811"/>
      <c r="DW123" s="812"/>
      <c r="DX123" s="812"/>
      <c r="DY123" s="812"/>
      <c r="DZ123" s="813"/>
    </row>
    <row r="124" spans="1:130" s="205" customFormat="1" ht="26.25" customHeight="1" thickBot="1" x14ac:dyDescent="0.25">
      <c r="A124" s="807"/>
      <c r="B124" s="808"/>
      <c r="C124" s="802" t="s">
        <v>432</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119</v>
      </c>
      <c r="AB124" s="767"/>
      <c r="AC124" s="767"/>
      <c r="AD124" s="767"/>
      <c r="AE124" s="768"/>
      <c r="AF124" s="769" t="s">
        <v>119</v>
      </c>
      <c r="AG124" s="767"/>
      <c r="AH124" s="767"/>
      <c r="AI124" s="767"/>
      <c r="AJ124" s="768"/>
      <c r="AK124" s="769" t="s">
        <v>119</v>
      </c>
      <c r="AL124" s="767"/>
      <c r="AM124" s="767"/>
      <c r="AN124" s="767"/>
      <c r="AO124" s="768"/>
      <c r="AP124" s="811" t="s">
        <v>119</v>
      </c>
      <c r="AQ124" s="812"/>
      <c r="AR124" s="812"/>
      <c r="AS124" s="812"/>
      <c r="AT124" s="813"/>
      <c r="AU124" s="814" t="s">
        <v>444</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46.2</v>
      </c>
      <c r="BR124" s="818"/>
      <c r="BS124" s="818"/>
      <c r="BT124" s="818"/>
      <c r="BU124" s="818"/>
      <c r="BV124" s="818">
        <v>46.6</v>
      </c>
      <c r="BW124" s="818"/>
      <c r="BX124" s="818"/>
      <c r="BY124" s="818"/>
      <c r="BZ124" s="818"/>
      <c r="CA124" s="818">
        <v>45</v>
      </c>
      <c r="CB124" s="818"/>
      <c r="CC124" s="818"/>
      <c r="CD124" s="818"/>
      <c r="CE124" s="818"/>
      <c r="CF124" s="713"/>
      <c r="CG124" s="714"/>
      <c r="CH124" s="714"/>
      <c r="CI124" s="714"/>
      <c r="CJ124" s="849"/>
      <c r="CK124" s="857"/>
      <c r="CL124" s="857"/>
      <c r="CM124" s="857"/>
      <c r="CN124" s="857"/>
      <c r="CO124" s="858"/>
      <c r="CP124" s="822" t="s">
        <v>445</v>
      </c>
      <c r="CQ124" s="823"/>
      <c r="CR124" s="823"/>
      <c r="CS124" s="823"/>
      <c r="CT124" s="823"/>
      <c r="CU124" s="823"/>
      <c r="CV124" s="823"/>
      <c r="CW124" s="823"/>
      <c r="CX124" s="823"/>
      <c r="CY124" s="823"/>
      <c r="CZ124" s="823"/>
      <c r="DA124" s="823"/>
      <c r="DB124" s="823"/>
      <c r="DC124" s="823"/>
      <c r="DD124" s="823"/>
      <c r="DE124" s="823"/>
      <c r="DF124" s="824"/>
      <c r="DG124" s="750" t="s">
        <v>119</v>
      </c>
      <c r="DH124" s="751"/>
      <c r="DI124" s="751"/>
      <c r="DJ124" s="751"/>
      <c r="DK124" s="752"/>
      <c r="DL124" s="753" t="s">
        <v>119</v>
      </c>
      <c r="DM124" s="751"/>
      <c r="DN124" s="751"/>
      <c r="DO124" s="751"/>
      <c r="DP124" s="752"/>
      <c r="DQ124" s="753" t="s">
        <v>119</v>
      </c>
      <c r="DR124" s="751"/>
      <c r="DS124" s="751"/>
      <c r="DT124" s="751"/>
      <c r="DU124" s="752"/>
      <c r="DV124" s="835" t="s">
        <v>119</v>
      </c>
      <c r="DW124" s="836"/>
      <c r="DX124" s="836"/>
      <c r="DY124" s="836"/>
      <c r="DZ124" s="837"/>
    </row>
    <row r="125" spans="1:130" s="205" customFormat="1" ht="26.25" customHeight="1" x14ac:dyDescent="0.2">
      <c r="A125" s="807"/>
      <c r="B125" s="808"/>
      <c r="C125" s="802" t="s">
        <v>434</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119</v>
      </c>
      <c r="AB125" s="767"/>
      <c r="AC125" s="767"/>
      <c r="AD125" s="767"/>
      <c r="AE125" s="768"/>
      <c r="AF125" s="769" t="s">
        <v>119</v>
      </c>
      <c r="AG125" s="767"/>
      <c r="AH125" s="767"/>
      <c r="AI125" s="767"/>
      <c r="AJ125" s="768"/>
      <c r="AK125" s="769" t="s">
        <v>119</v>
      </c>
      <c r="AL125" s="767"/>
      <c r="AM125" s="767"/>
      <c r="AN125" s="767"/>
      <c r="AO125" s="768"/>
      <c r="AP125" s="811" t="s">
        <v>119</v>
      </c>
      <c r="AQ125" s="812"/>
      <c r="AR125" s="812"/>
      <c r="AS125" s="812"/>
      <c r="AT125" s="813"/>
      <c r="AU125" s="227"/>
      <c r="AV125" s="228"/>
      <c r="AW125" s="228"/>
      <c r="AX125" s="228"/>
      <c r="AY125" s="228"/>
      <c r="AZ125" s="228"/>
      <c r="BA125" s="228"/>
      <c r="BB125" s="228"/>
      <c r="BC125" s="228"/>
      <c r="BD125" s="228"/>
      <c r="BE125" s="228"/>
      <c r="BF125" s="228"/>
      <c r="BG125" s="228"/>
      <c r="BH125" s="228"/>
      <c r="BI125" s="228"/>
      <c r="BJ125" s="228"/>
      <c r="BK125" s="228"/>
      <c r="BL125" s="228"/>
      <c r="BM125" s="228"/>
      <c r="BN125" s="228"/>
      <c r="BO125" s="228"/>
      <c r="BP125" s="228"/>
      <c r="BQ125" s="207"/>
      <c r="BR125" s="207"/>
      <c r="BS125" s="207"/>
      <c r="BT125" s="207"/>
      <c r="BU125" s="207"/>
      <c r="BV125" s="207"/>
      <c r="BW125" s="207"/>
      <c r="BX125" s="207"/>
      <c r="BY125" s="207"/>
      <c r="BZ125" s="207"/>
      <c r="CA125" s="207"/>
      <c r="CB125" s="207"/>
      <c r="CC125" s="207"/>
      <c r="CD125" s="207"/>
      <c r="CE125" s="207"/>
      <c r="CF125" s="207"/>
      <c r="CG125" s="207"/>
      <c r="CH125" s="207"/>
      <c r="CI125" s="207"/>
      <c r="CJ125" s="229"/>
      <c r="CK125" s="838" t="s">
        <v>446</v>
      </c>
      <c r="CL125" s="839"/>
      <c r="CM125" s="839"/>
      <c r="CN125" s="839"/>
      <c r="CO125" s="840"/>
      <c r="CP125" s="847" t="s">
        <v>447</v>
      </c>
      <c r="CQ125" s="795"/>
      <c r="CR125" s="795"/>
      <c r="CS125" s="795"/>
      <c r="CT125" s="795"/>
      <c r="CU125" s="795"/>
      <c r="CV125" s="795"/>
      <c r="CW125" s="795"/>
      <c r="CX125" s="795"/>
      <c r="CY125" s="795"/>
      <c r="CZ125" s="795"/>
      <c r="DA125" s="795"/>
      <c r="DB125" s="795"/>
      <c r="DC125" s="795"/>
      <c r="DD125" s="795"/>
      <c r="DE125" s="795"/>
      <c r="DF125" s="796"/>
      <c r="DG125" s="848" t="s">
        <v>119</v>
      </c>
      <c r="DH125" s="829"/>
      <c r="DI125" s="829"/>
      <c r="DJ125" s="829"/>
      <c r="DK125" s="829"/>
      <c r="DL125" s="829" t="s">
        <v>119</v>
      </c>
      <c r="DM125" s="829"/>
      <c r="DN125" s="829"/>
      <c r="DO125" s="829"/>
      <c r="DP125" s="829"/>
      <c r="DQ125" s="829" t="s">
        <v>119</v>
      </c>
      <c r="DR125" s="829"/>
      <c r="DS125" s="829"/>
      <c r="DT125" s="829"/>
      <c r="DU125" s="829"/>
      <c r="DV125" s="830" t="s">
        <v>119</v>
      </c>
      <c r="DW125" s="830"/>
      <c r="DX125" s="830"/>
      <c r="DY125" s="830"/>
      <c r="DZ125" s="831"/>
    </row>
    <row r="126" spans="1:130" s="205" customFormat="1" ht="26.25" customHeight="1" thickBot="1" x14ac:dyDescent="0.25">
      <c r="A126" s="807"/>
      <c r="B126" s="808"/>
      <c r="C126" s="802" t="s">
        <v>436</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60595</v>
      </c>
      <c r="AB126" s="767"/>
      <c r="AC126" s="767"/>
      <c r="AD126" s="767"/>
      <c r="AE126" s="768"/>
      <c r="AF126" s="769">
        <v>51413</v>
      </c>
      <c r="AG126" s="767"/>
      <c r="AH126" s="767"/>
      <c r="AI126" s="767"/>
      <c r="AJ126" s="768"/>
      <c r="AK126" s="769">
        <v>51712</v>
      </c>
      <c r="AL126" s="767"/>
      <c r="AM126" s="767"/>
      <c r="AN126" s="767"/>
      <c r="AO126" s="768"/>
      <c r="AP126" s="811">
        <v>0.5</v>
      </c>
      <c r="AQ126" s="812"/>
      <c r="AR126" s="812"/>
      <c r="AS126" s="812"/>
      <c r="AT126" s="813"/>
      <c r="AU126" s="207"/>
      <c r="AV126" s="207"/>
      <c r="AW126" s="207"/>
      <c r="AX126" s="207"/>
      <c r="AY126" s="207"/>
      <c r="AZ126" s="207"/>
      <c r="BA126" s="207"/>
      <c r="BB126" s="207"/>
      <c r="BC126" s="207"/>
      <c r="BD126" s="207"/>
      <c r="BE126" s="207"/>
      <c r="BF126" s="207"/>
      <c r="BG126" s="207"/>
      <c r="BH126" s="207"/>
      <c r="BI126" s="207"/>
      <c r="BJ126" s="207"/>
      <c r="BK126" s="207"/>
      <c r="BL126" s="207"/>
      <c r="BM126" s="207"/>
      <c r="BN126" s="207"/>
      <c r="BO126" s="207"/>
      <c r="BP126" s="207"/>
      <c r="BQ126" s="207"/>
      <c r="BR126" s="207"/>
      <c r="BS126" s="207"/>
      <c r="BT126" s="207"/>
      <c r="BU126" s="207"/>
      <c r="BV126" s="207"/>
      <c r="BW126" s="207"/>
      <c r="BX126" s="207"/>
      <c r="BY126" s="207"/>
      <c r="BZ126" s="207"/>
      <c r="CA126" s="207"/>
      <c r="CB126" s="207"/>
      <c r="CC126" s="207"/>
      <c r="CD126" s="230"/>
      <c r="CE126" s="230"/>
      <c r="CF126" s="230"/>
      <c r="CG126" s="207"/>
      <c r="CH126" s="207"/>
      <c r="CI126" s="207"/>
      <c r="CJ126" s="229"/>
      <c r="CK126" s="841"/>
      <c r="CL126" s="842"/>
      <c r="CM126" s="842"/>
      <c r="CN126" s="842"/>
      <c r="CO126" s="843"/>
      <c r="CP126" s="802" t="s">
        <v>448</v>
      </c>
      <c r="CQ126" s="739"/>
      <c r="CR126" s="739"/>
      <c r="CS126" s="739"/>
      <c r="CT126" s="739"/>
      <c r="CU126" s="739"/>
      <c r="CV126" s="739"/>
      <c r="CW126" s="739"/>
      <c r="CX126" s="739"/>
      <c r="CY126" s="739"/>
      <c r="CZ126" s="739"/>
      <c r="DA126" s="739"/>
      <c r="DB126" s="739"/>
      <c r="DC126" s="739"/>
      <c r="DD126" s="739"/>
      <c r="DE126" s="739"/>
      <c r="DF126" s="740"/>
      <c r="DG126" s="803" t="s">
        <v>119</v>
      </c>
      <c r="DH126" s="804"/>
      <c r="DI126" s="804"/>
      <c r="DJ126" s="804"/>
      <c r="DK126" s="804"/>
      <c r="DL126" s="804" t="s">
        <v>119</v>
      </c>
      <c r="DM126" s="804"/>
      <c r="DN126" s="804"/>
      <c r="DO126" s="804"/>
      <c r="DP126" s="804"/>
      <c r="DQ126" s="804" t="s">
        <v>119</v>
      </c>
      <c r="DR126" s="804"/>
      <c r="DS126" s="804"/>
      <c r="DT126" s="804"/>
      <c r="DU126" s="804"/>
      <c r="DV126" s="781" t="s">
        <v>119</v>
      </c>
      <c r="DW126" s="781"/>
      <c r="DX126" s="781"/>
      <c r="DY126" s="781"/>
      <c r="DZ126" s="782"/>
    </row>
    <row r="127" spans="1:130" s="205" customFormat="1" ht="26.25" customHeight="1" x14ac:dyDescent="0.2">
      <c r="A127" s="809"/>
      <c r="B127" s="810"/>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119</v>
      </c>
      <c r="AB127" s="767"/>
      <c r="AC127" s="767"/>
      <c r="AD127" s="767"/>
      <c r="AE127" s="768"/>
      <c r="AF127" s="769" t="s">
        <v>119</v>
      </c>
      <c r="AG127" s="767"/>
      <c r="AH127" s="767"/>
      <c r="AI127" s="767"/>
      <c r="AJ127" s="768"/>
      <c r="AK127" s="769" t="s">
        <v>119</v>
      </c>
      <c r="AL127" s="767"/>
      <c r="AM127" s="767"/>
      <c r="AN127" s="767"/>
      <c r="AO127" s="768"/>
      <c r="AP127" s="811" t="s">
        <v>119</v>
      </c>
      <c r="AQ127" s="812"/>
      <c r="AR127" s="812"/>
      <c r="AS127" s="812"/>
      <c r="AT127" s="813"/>
      <c r="AU127" s="207"/>
      <c r="AV127" s="207"/>
      <c r="AW127" s="207"/>
      <c r="AX127" s="828" t="s">
        <v>450</v>
      </c>
      <c r="AY127" s="799"/>
      <c r="AZ127" s="799"/>
      <c r="BA127" s="799"/>
      <c r="BB127" s="799"/>
      <c r="BC127" s="799"/>
      <c r="BD127" s="799"/>
      <c r="BE127" s="800"/>
      <c r="BF127" s="798" t="s">
        <v>451</v>
      </c>
      <c r="BG127" s="799"/>
      <c r="BH127" s="799"/>
      <c r="BI127" s="799"/>
      <c r="BJ127" s="799"/>
      <c r="BK127" s="799"/>
      <c r="BL127" s="800"/>
      <c r="BM127" s="798" t="s">
        <v>452</v>
      </c>
      <c r="BN127" s="799"/>
      <c r="BO127" s="799"/>
      <c r="BP127" s="799"/>
      <c r="BQ127" s="799"/>
      <c r="BR127" s="799"/>
      <c r="BS127" s="800"/>
      <c r="BT127" s="798" t="s">
        <v>453</v>
      </c>
      <c r="BU127" s="799"/>
      <c r="BV127" s="799"/>
      <c r="BW127" s="799"/>
      <c r="BX127" s="799"/>
      <c r="BY127" s="799"/>
      <c r="BZ127" s="801"/>
      <c r="CA127" s="207"/>
      <c r="CB127" s="207"/>
      <c r="CC127" s="207"/>
      <c r="CD127" s="230"/>
      <c r="CE127" s="230"/>
      <c r="CF127" s="230"/>
      <c r="CG127" s="207"/>
      <c r="CH127" s="207"/>
      <c r="CI127" s="207"/>
      <c r="CJ127" s="229"/>
      <c r="CK127" s="841"/>
      <c r="CL127" s="842"/>
      <c r="CM127" s="842"/>
      <c r="CN127" s="842"/>
      <c r="CO127" s="843"/>
      <c r="CP127" s="802" t="s">
        <v>454</v>
      </c>
      <c r="CQ127" s="739"/>
      <c r="CR127" s="739"/>
      <c r="CS127" s="739"/>
      <c r="CT127" s="739"/>
      <c r="CU127" s="739"/>
      <c r="CV127" s="739"/>
      <c r="CW127" s="739"/>
      <c r="CX127" s="739"/>
      <c r="CY127" s="739"/>
      <c r="CZ127" s="739"/>
      <c r="DA127" s="739"/>
      <c r="DB127" s="739"/>
      <c r="DC127" s="739"/>
      <c r="DD127" s="739"/>
      <c r="DE127" s="739"/>
      <c r="DF127" s="740"/>
      <c r="DG127" s="803" t="s">
        <v>119</v>
      </c>
      <c r="DH127" s="804"/>
      <c r="DI127" s="804"/>
      <c r="DJ127" s="804"/>
      <c r="DK127" s="804"/>
      <c r="DL127" s="804" t="s">
        <v>119</v>
      </c>
      <c r="DM127" s="804"/>
      <c r="DN127" s="804"/>
      <c r="DO127" s="804"/>
      <c r="DP127" s="804"/>
      <c r="DQ127" s="804" t="s">
        <v>119</v>
      </c>
      <c r="DR127" s="804"/>
      <c r="DS127" s="804"/>
      <c r="DT127" s="804"/>
      <c r="DU127" s="804"/>
      <c r="DV127" s="781" t="s">
        <v>119</v>
      </c>
      <c r="DW127" s="781"/>
      <c r="DX127" s="781"/>
      <c r="DY127" s="781"/>
      <c r="DZ127" s="782"/>
    </row>
    <row r="128" spans="1:130" s="205" customFormat="1" ht="26.25" customHeight="1" thickBot="1" x14ac:dyDescent="0.25">
      <c r="A128" s="783" t="s">
        <v>455</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456</v>
      </c>
      <c r="X128" s="785"/>
      <c r="Y128" s="785"/>
      <c r="Z128" s="786"/>
      <c r="AA128" s="787" t="s">
        <v>119</v>
      </c>
      <c r="AB128" s="788"/>
      <c r="AC128" s="788"/>
      <c r="AD128" s="788"/>
      <c r="AE128" s="789"/>
      <c r="AF128" s="790" t="s">
        <v>119</v>
      </c>
      <c r="AG128" s="788"/>
      <c r="AH128" s="788"/>
      <c r="AI128" s="788"/>
      <c r="AJ128" s="789"/>
      <c r="AK128" s="790" t="s">
        <v>119</v>
      </c>
      <c r="AL128" s="788"/>
      <c r="AM128" s="788"/>
      <c r="AN128" s="788"/>
      <c r="AO128" s="789"/>
      <c r="AP128" s="791"/>
      <c r="AQ128" s="792"/>
      <c r="AR128" s="792"/>
      <c r="AS128" s="792"/>
      <c r="AT128" s="793"/>
      <c r="AU128" s="207"/>
      <c r="AV128" s="207"/>
      <c r="AW128" s="207"/>
      <c r="AX128" s="794" t="s">
        <v>457</v>
      </c>
      <c r="AY128" s="795"/>
      <c r="AZ128" s="795"/>
      <c r="BA128" s="795"/>
      <c r="BB128" s="795"/>
      <c r="BC128" s="795"/>
      <c r="BD128" s="795"/>
      <c r="BE128" s="796"/>
      <c r="BF128" s="773" t="s">
        <v>119</v>
      </c>
      <c r="BG128" s="774"/>
      <c r="BH128" s="774"/>
      <c r="BI128" s="774"/>
      <c r="BJ128" s="774"/>
      <c r="BK128" s="774"/>
      <c r="BL128" s="797"/>
      <c r="BM128" s="773">
        <v>13.06</v>
      </c>
      <c r="BN128" s="774"/>
      <c r="BO128" s="774"/>
      <c r="BP128" s="774"/>
      <c r="BQ128" s="774"/>
      <c r="BR128" s="774"/>
      <c r="BS128" s="797"/>
      <c r="BT128" s="773">
        <v>20</v>
      </c>
      <c r="BU128" s="774"/>
      <c r="BV128" s="774"/>
      <c r="BW128" s="774"/>
      <c r="BX128" s="774"/>
      <c r="BY128" s="774"/>
      <c r="BZ128" s="775"/>
      <c r="CA128" s="230"/>
      <c r="CB128" s="230"/>
      <c r="CC128" s="230"/>
      <c r="CD128" s="230"/>
      <c r="CE128" s="230"/>
      <c r="CF128" s="230"/>
      <c r="CG128" s="207"/>
      <c r="CH128" s="207"/>
      <c r="CI128" s="207"/>
      <c r="CJ128" s="229"/>
      <c r="CK128" s="844"/>
      <c r="CL128" s="845"/>
      <c r="CM128" s="845"/>
      <c r="CN128" s="845"/>
      <c r="CO128" s="846"/>
      <c r="CP128" s="776" t="s">
        <v>458</v>
      </c>
      <c r="CQ128" s="717"/>
      <c r="CR128" s="717"/>
      <c r="CS128" s="717"/>
      <c r="CT128" s="717"/>
      <c r="CU128" s="717"/>
      <c r="CV128" s="717"/>
      <c r="CW128" s="717"/>
      <c r="CX128" s="717"/>
      <c r="CY128" s="717"/>
      <c r="CZ128" s="717"/>
      <c r="DA128" s="717"/>
      <c r="DB128" s="717"/>
      <c r="DC128" s="717"/>
      <c r="DD128" s="717"/>
      <c r="DE128" s="717"/>
      <c r="DF128" s="718"/>
      <c r="DG128" s="777" t="s">
        <v>119</v>
      </c>
      <c r="DH128" s="778"/>
      <c r="DI128" s="778"/>
      <c r="DJ128" s="778"/>
      <c r="DK128" s="778"/>
      <c r="DL128" s="778" t="s">
        <v>119</v>
      </c>
      <c r="DM128" s="778"/>
      <c r="DN128" s="778"/>
      <c r="DO128" s="778"/>
      <c r="DP128" s="778"/>
      <c r="DQ128" s="778" t="s">
        <v>119</v>
      </c>
      <c r="DR128" s="778"/>
      <c r="DS128" s="778"/>
      <c r="DT128" s="778"/>
      <c r="DU128" s="778"/>
      <c r="DV128" s="779" t="s">
        <v>119</v>
      </c>
      <c r="DW128" s="779"/>
      <c r="DX128" s="779"/>
      <c r="DY128" s="779"/>
      <c r="DZ128" s="780"/>
    </row>
    <row r="129" spans="1:131" s="205" customFormat="1" ht="26.25" customHeight="1" x14ac:dyDescent="0.2">
      <c r="A129" s="761" t="s">
        <v>100</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459</v>
      </c>
      <c r="X129" s="764"/>
      <c r="Y129" s="764"/>
      <c r="Z129" s="765"/>
      <c r="AA129" s="766">
        <v>12231992</v>
      </c>
      <c r="AB129" s="767"/>
      <c r="AC129" s="767"/>
      <c r="AD129" s="767"/>
      <c r="AE129" s="768"/>
      <c r="AF129" s="769">
        <v>11893840</v>
      </c>
      <c r="AG129" s="767"/>
      <c r="AH129" s="767"/>
      <c r="AI129" s="767"/>
      <c r="AJ129" s="768"/>
      <c r="AK129" s="769">
        <v>11962644</v>
      </c>
      <c r="AL129" s="767"/>
      <c r="AM129" s="767"/>
      <c r="AN129" s="767"/>
      <c r="AO129" s="768"/>
      <c r="AP129" s="770"/>
      <c r="AQ129" s="771"/>
      <c r="AR129" s="771"/>
      <c r="AS129" s="771"/>
      <c r="AT129" s="772"/>
      <c r="AU129" s="208"/>
      <c r="AV129" s="208"/>
      <c r="AW129" s="208"/>
      <c r="AX129" s="738" t="s">
        <v>460</v>
      </c>
      <c r="AY129" s="739"/>
      <c r="AZ129" s="739"/>
      <c r="BA129" s="739"/>
      <c r="BB129" s="739"/>
      <c r="BC129" s="739"/>
      <c r="BD129" s="739"/>
      <c r="BE129" s="740"/>
      <c r="BF129" s="757" t="s">
        <v>119</v>
      </c>
      <c r="BG129" s="758"/>
      <c r="BH129" s="758"/>
      <c r="BI129" s="758"/>
      <c r="BJ129" s="758"/>
      <c r="BK129" s="758"/>
      <c r="BL129" s="759"/>
      <c r="BM129" s="757">
        <v>18.059999999999999</v>
      </c>
      <c r="BN129" s="758"/>
      <c r="BO129" s="758"/>
      <c r="BP129" s="758"/>
      <c r="BQ129" s="758"/>
      <c r="BR129" s="758"/>
      <c r="BS129" s="759"/>
      <c r="BT129" s="757">
        <v>30</v>
      </c>
      <c r="BU129" s="758"/>
      <c r="BV129" s="758"/>
      <c r="BW129" s="758"/>
      <c r="BX129" s="758"/>
      <c r="BY129" s="758"/>
      <c r="BZ129" s="760"/>
      <c r="CA129" s="231"/>
      <c r="CB129" s="231"/>
      <c r="CC129" s="231"/>
      <c r="CD129" s="231"/>
      <c r="CE129" s="231"/>
      <c r="CF129" s="231"/>
      <c r="CG129" s="231"/>
      <c r="CH129" s="231"/>
      <c r="CI129" s="231"/>
      <c r="CJ129" s="231"/>
      <c r="CK129" s="231"/>
      <c r="CL129" s="231"/>
      <c r="CM129" s="231"/>
      <c r="CN129" s="231"/>
      <c r="CO129" s="231"/>
      <c r="CP129" s="231"/>
      <c r="CQ129" s="231"/>
      <c r="CR129" s="231"/>
      <c r="CS129" s="231"/>
      <c r="CT129" s="231"/>
      <c r="CU129" s="231"/>
      <c r="CV129" s="231"/>
      <c r="CW129" s="231"/>
      <c r="CX129" s="231"/>
      <c r="CY129" s="231"/>
      <c r="CZ129" s="231"/>
      <c r="DA129" s="231"/>
      <c r="DB129" s="231"/>
      <c r="DC129" s="231"/>
      <c r="DD129" s="231"/>
      <c r="DE129" s="231"/>
      <c r="DF129" s="231"/>
      <c r="DG129" s="231"/>
      <c r="DH129" s="231"/>
      <c r="DI129" s="231"/>
      <c r="DJ129" s="231"/>
      <c r="DK129" s="231"/>
      <c r="DL129" s="231"/>
      <c r="DM129" s="231"/>
      <c r="DN129" s="231"/>
      <c r="DO129" s="231"/>
      <c r="DP129" s="208"/>
      <c r="DQ129" s="208"/>
      <c r="DR129" s="208"/>
      <c r="DS129" s="208"/>
      <c r="DT129" s="208"/>
      <c r="DU129" s="208"/>
      <c r="DV129" s="208"/>
      <c r="DW129" s="208"/>
      <c r="DX129" s="208"/>
      <c r="DY129" s="208"/>
      <c r="DZ129" s="208"/>
    </row>
    <row r="130" spans="1:131" s="205" customFormat="1" ht="26.25" customHeight="1" x14ac:dyDescent="0.2">
      <c r="A130" s="761" t="s">
        <v>461</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462</v>
      </c>
      <c r="X130" s="764"/>
      <c r="Y130" s="764"/>
      <c r="Z130" s="765"/>
      <c r="AA130" s="766">
        <v>1089695</v>
      </c>
      <c r="AB130" s="767"/>
      <c r="AC130" s="767"/>
      <c r="AD130" s="767"/>
      <c r="AE130" s="768"/>
      <c r="AF130" s="769">
        <v>1151571</v>
      </c>
      <c r="AG130" s="767"/>
      <c r="AH130" s="767"/>
      <c r="AI130" s="767"/>
      <c r="AJ130" s="768"/>
      <c r="AK130" s="769">
        <v>1120265</v>
      </c>
      <c r="AL130" s="767"/>
      <c r="AM130" s="767"/>
      <c r="AN130" s="767"/>
      <c r="AO130" s="768"/>
      <c r="AP130" s="770"/>
      <c r="AQ130" s="771"/>
      <c r="AR130" s="771"/>
      <c r="AS130" s="771"/>
      <c r="AT130" s="772"/>
      <c r="AU130" s="208"/>
      <c r="AV130" s="208"/>
      <c r="AW130" s="208"/>
      <c r="AX130" s="738" t="s">
        <v>463</v>
      </c>
      <c r="AY130" s="739"/>
      <c r="AZ130" s="739"/>
      <c r="BA130" s="739"/>
      <c r="BB130" s="739"/>
      <c r="BC130" s="739"/>
      <c r="BD130" s="739"/>
      <c r="BE130" s="740"/>
      <c r="BF130" s="741">
        <v>7.7</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31"/>
      <c r="CB130" s="231"/>
      <c r="CC130" s="231"/>
      <c r="CD130" s="231"/>
      <c r="CE130" s="231"/>
      <c r="CF130" s="231"/>
      <c r="CG130" s="231"/>
      <c r="CH130" s="231"/>
      <c r="CI130" s="231"/>
      <c r="CJ130" s="231"/>
      <c r="CK130" s="231"/>
      <c r="CL130" s="231"/>
      <c r="CM130" s="231"/>
      <c r="CN130" s="231"/>
      <c r="CO130" s="231"/>
      <c r="CP130" s="231"/>
      <c r="CQ130" s="231"/>
      <c r="CR130" s="231"/>
      <c r="CS130" s="231"/>
      <c r="CT130" s="231"/>
      <c r="CU130" s="231"/>
      <c r="CV130" s="231"/>
      <c r="CW130" s="231"/>
      <c r="CX130" s="231"/>
      <c r="CY130" s="231"/>
      <c r="CZ130" s="231"/>
      <c r="DA130" s="231"/>
      <c r="DB130" s="231"/>
      <c r="DC130" s="231"/>
      <c r="DD130" s="231"/>
      <c r="DE130" s="231"/>
      <c r="DF130" s="231"/>
      <c r="DG130" s="231"/>
      <c r="DH130" s="231"/>
      <c r="DI130" s="231"/>
      <c r="DJ130" s="231"/>
      <c r="DK130" s="231"/>
      <c r="DL130" s="231"/>
      <c r="DM130" s="231"/>
      <c r="DN130" s="231"/>
      <c r="DO130" s="231"/>
      <c r="DP130" s="208"/>
      <c r="DQ130" s="208"/>
      <c r="DR130" s="208"/>
      <c r="DS130" s="208"/>
      <c r="DT130" s="208"/>
      <c r="DU130" s="208"/>
      <c r="DV130" s="208"/>
      <c r="DW130" s="208"/>
      <c r="DX130" s="208"/>
      <c r="DY130" s="208"/>
      <c r="DZ130" s="208"/>
    </row>
    <row r="131" spans="1:131" s="205"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464</v>
      </c>
      <c r="X131" s="748"/>
      <c r="Y131" s="748"/>
      <c r="Z131" s="749"/>
      <c r="AA131" s="750">
        <v>11142297</v>
      </c>
      <c r="AB131" s="751"/>
      <c r="AC131" s="751"/>
      <c r="AD131" s="751"/>
      <c r="AE131" s="752"/>
      <c r="AF131" s="753">
        <v>10742269</v>
      </c>
      <c r="AG131" s="751"/>
      <c r="AH131" s="751"/>
      <c r="AI131" s="751"/>
      <c r="AJ131" s="752"/>
      <c r="AK131" s="753">
        <v>10842379</v>
      </c>
      <c r="AL131" s="751"/>
      <c r="AM131" s="751"/>
      <c r="AN131" s="751"/>
      <c r="AO131" s="752"/>
      <c r="AP131" s="754"/>
      <c r="AQ131" s="755"/>
      <c r="AR131" s="755"/>
      <c r="AS131" s="755"/>
      <c r="AT131" s="756"/>
      <c r="AU131" s="208"/>
      <c r="AV131" s="208"/>
      <c r="AW131" s="208"/>
      <c r="AX131" s="716" t="s">
        <v>465</v>
      </c>
      <c r="AY131" s="717"/>
      <c r="AZ131" s="717"/>
      <c r="BA131" s="717"/>
      <c r="BB131" s="717"/>
      <c r="BC131" s="717"/>
      <c r="BD131" s="717"/>
      <c r="BE131" s="718"/>
      <c r="BF131" s="719">
        <v>45</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31"/>
      <c r="CB131" s="231"/>
      <c r="CC131" s="231"/>
      <c r="CD131" s="231"/>
      <c r="CE131" s="231"/>
      <c r="CF131" s="231"/>
      <c r="CG131" s="231"/>
      <c r="CH131" s="231"/>
      <c r="CI131" s="231"/>
      <c r="CJ131" s="231"/>
      <c r="CK131" s="231"/>
      <c r="CL131" s="231"/>
      <c r="CM131" s="231"/>
      <c r="CN131" s="231"/>
      <c r="CO131" s="231"/>
      <c r="CP131" s="231"/>
      <c r="CQ131" s="231"/>
      <c r="CR131" s="231"/>
      <c r="CS131" s="231"/>
      <c r="CT131" s="231"/>
      <c r="CU131" s="231"/>
      <c r="CV131" s="231"/>
      <c r="CW131" s="231"/>
      <c r="CX131" s="231"/>
      <c r="CY131" s="231"/>
      <c r="CZ131" s="231"/>
      <c r="DA131" s="231"/>
      <c r="DB131" s="231"/>
      <c r="DC131" s="231"/>
      <c r="DD131" s="231"/>
      <c r="DE131" s="231"/>
      <c r="DF131" s="231"/>
      <c r="DG131" s="231"/>
      <c r="DH131" s="231"/>
      <c r="DI131" s="231"/>
      <c r="DJ131" s="231"/>
      <c r="DK131" s="231"/>
      <c r="DL131" s="231"/>
      <c r="DM131" s="231"/>
      <c r="DN131" s="231"/>
      <c r="DO131" s="231"/>
      <c r="DP131" s="208"/>
      <c r="DQ131" s="208"/>
      <c r="DR131" s="208"/>
      <c r="DS131" s="208"/>
      <c r="DT131" s="208"/>
      <c r="DU131" s="208"/>
      <c r="DV131" s="208"/>
      <c r="DW131" s="208"/>
      <c r="DX131" s="208"/>
      <c r="DY131" s="208"/>
      <c r="DZ131" s="208"/>
    </row>
    <row r="132" spans="1:131" s="205" customFormat="1" ht="26.25" customHeight="1" x14ac:dyDescent="0.2">
      <c r="A132" s="725" t="s">
        <v>466</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467</v>
      </c>
      <c r="W132" s="729"/>
      <c r="X132" s="729"/>
      <c r="Y132" s="729"/>
      <c r="Z132" s="730"/>
      <c r="AA132" s="731">
        <v>7.4993872450000003</v>
      </c>
      <c r="AB132" s="732"/>
      <c r="AC132" s="732"/>
      <c r="AD132" s="732"/>
      <c r="AE132" s="733"/>
      <c r="AF132" s="734">
        <v>7.9734272150000001</v>
      </c>
      <c r="AG132" s="732"/>
      <c r="AH132" s="732"/>
      <c r="AI132" s="732"/>
      <c r="AJ132" s="733"/>
      <c r="AK132" s="734">
        <v>7.8586258610000002</v>
      </c>
      <c r="AL132" s="732"/>
      <c r="AM132" s="732"/>
      <c r="AN132" s="732"/>
      <c r="AO132" s="733"/>
      <c r="AP132" s="735"/>
      <c r="AQ132" s="736"/>
      <c r="AR132" s="736"/>
      <c r="AS132" s="736"/>
      <c r="AT132" s="737"/>
      <c r="AU132" s="232"/>
      <c r="AV132" s="208"/>
      <c r="AW132" s="208"/>
      <c r="AX132" s="208"/>
      <c r="AY132" s="208"/>
      <c r="AZ132" s="208"/>
      <c r="BA132" s="208"/>
      <c r="BB132" s="208"/>
      <c r="BC132" s="208"/>
      <c r="BD132" s="208"/>
      <c r="BE132" s="208"/>
      <c r="BF132" s="208"/>
      <c r="BG132" s="208"/>
      <c r="BH132" s="208"/>
      <c r="BI132" s="208"/>
      <c r="BJ132" s="208"/>
      <c r="BK132" s="208"/>
      <c r="BL132" s="208"/>
      <c r="BM132" s="208"/>
      <c r="BN132" s="208"/>
      <c r="BO132" s="208"/>
      <c r="BP132" s="208"/>
      <c r="BQ132" s="208"/>
      <c r="BR132" s="208"/>
      <c r="BS132" s="209"/>
      <c r="BT132" s="208"/>
      <c r="BU132" s="208"/>
      <c r="BV132" s="208"/>
      <c r="BW132" s="208"/>
      <c r="BX132" s="208"/>
      <c r="BY132" s="208"/>
      <c r="BZ132" s="208"/>
      <c r="CA132" s="231"/>
      <c r="CB132" s="231"/>
      <c r="CC132" s="231"/>
      <c r="CD132" s="231"/>
      <c r="CE132" s="231"/>
      <c r="CF132" s="231"/>
      <c r="CG132" s="231"/>
      <c r="CH132" s="231"/>
      <c r="CI132" s="231"/>
      <c r="CJ132" s="231"/>
      <c r="CK132" s="231"/>
      <c r="CL132" s="231"/>
      <c r="CM132" s="231"/>
      <c r="CN132" s="231"/>
      <c r="CO132" s="231"/>
      <c r="CP132" s="231"/>
      <c r="CQ132" s="231"/>
      <c r="CR132" s="231"/>
      <c r="CS132" s="231"/>
      <c r="CT132" s="231"/>
      <c r="CU132" s="231"/>
      <c r="CV132" s="231"/>
      <c r="CW132" s="231"/>
      <c r="CX132" s="231"/>
      <c r="CY132" s="231"/>
      <c r="CZ132" s="231"/>
      <c r="DA132" s="231"/>
      <c r="DB132" s="231"/>
      <c r="DC132" s="231"/>
      <c r="DD132" s="231"/>
      <c r="DE132" s="231"/>
      <c r="DF132" s="231"/>
      <c r="DG132" s="231"/>
      <c r="DH132" s="231"/>
      <c r="DI132" s="231"/>
      <c r="DJ132" s="231"/>
      <c r="DK132" s="231"/>
      <c r="DL132" s="231"/>
      <c r="DM132" s="231"/>
      <c r="DN132" s="231"/>
      <c r="DO132" s="231"/>
      <c r="DP132" s="208"/>
      <c r="DQ132" s="208"/>
      <c r="DR132" s="208"/>
      <c r="DS132" s="208"/>
      <c r="DT132" s="208"/>
      <c r="DU132" s="208"/>
      <c r="DV132" s="208"/>
      <c r="DW132" s="208"/>
      <c r="DX132" s="208"/>
      <c r="DY132" s="208"/>
      <c r="DZ132" s="208"/>
    </row>
    <row r="133" spans="1:131" s="205"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468</v>
      </c>
      <c r="W133" s="708"/>
      <c r="X133" s="708"/>
      <c r="Y133" s="708"/>
      <c r="Z133" s="709"/>
      <c r="AA133" s="710">
        <v>8.1999999999999993</v>
      </c>
      <c r="AB133" s="711"/>
      <c r="AC133" s="711"/>
      <c r="AD133" s="711"/>
      <c r="AE133" s="712"/>
      <c r="AF133" s="710">
        <v>7.9</v>
      </c>
      <c r="AG133" s="711"/>
      <c r="AH133" s="711"/>
      <c r="AI133" s="711"/>
      <c r="AJ133" s="712"/>
      <c r="AK133" s="710">
        <v>7.7</v>
      </c>
      <c r="AL133" s="711"/>
      <c r="AM133" s="711"/>
      <c r="AN133" s="711"/>
      <c r="AO133" s="712"/>
      <c r="AP133" s="713"/>
      <c r="AQ133" s="714"/>
      <c r="AR133" s="714"/>
      <c r="AS133" s="714"/>
      <c r="AT133" s="715"/>
      <c r="AU133" s="208"/>
      <c r="AV133" s="208"/>
      <c r="AW133" s="208"/>
      <c r="AX133" s="208"/>
      <c r="AY133" s="208"/>
      <c r="AZ133" s="208"/>
      <c r="BA133" s="208"/>
      <c r="BB133" s="208"/>
      <c r="BC133" s="208"/>
      <c r="BD133" s="208"/>
      <c r="BE133" s="208"/>
      <c r="BF133" s="208"/>
      <c r="BG133" s="208"/>
      <c r="BH133" s="208"/>
      <c r="BI133" s="208"/>
      <c r="BJ133" s="208"/>
      <c r="BK133" s="208"/>
      <c r="BL133" s="208"/>
      <c r="BM133" s="208"/>
      <c r="BN133" s="231"/>
      <c r="BO133" s="231"/>
      <c r="BP133" s="231"/>
      <c r="BQ133" s="231"/>
      <c r="BR133" s="231"/>
      <c r="BS133" s="231"/>
      <c r="BT133" s="231"/>
      <c r="BU133" s="231"/>
      <c r="BV133" s="231"/>
      <c r="BW133" s="231"/>
      <c r="BX133" s="231"/>
      <c r="BY133" s="231"/>
      <c r="BZ133" s="231"/>
      <c r="CA133" s="231"/>
      <c r="CB133" s="231"/>
      <c r="CC133" s="231"/>
      <c r="CD133" s="231"/>
      <c r="CE133" s="231"/>
      <c r="CF133" s="231"/>
      <c r="CG133" s="231"/>
      <c r="CH133" s="231"/>
      <c r="CI133" s="231"/>
      <c r="CJ133" s="231"/>
      <c r="CK133" s="231"/>
      <c r="CL133" s="231"/>
      <c r="CM133" s="231"/>
      <c r="CN133" s="231"/>
      <c r="CO133" s="231"/>
      <c r="CP133" s="231"/>
      <c r="CQ133" s="231"/>
      <c r="CR133" s="231"/>
      <c r="CS133" s="231"/>
      <c r="CT133" s="231"/>
      <c r="CU133" s="231"/>
      <c r="CV133" s="231"/>
      <c r="CW133" s="231"/>
      <c r="CX133" s="231"/>
      <c r="CY133" s="231"/>
      <c r="CZ133" s="231"/>
      <c r="DA133" s="231"/>
      <c r="DB133" s="231"/>
      <c r="DC133" s="231"/>
      <c r="DD133" s="231"/>
      <c r="DE133" s="231"/>
      <c r="DF133" s="231"/>
      <c r="DG133" s="231"/>
      <c r="DH133" s="231"/>
      <c r="DI133" s="231"/>
      <c r="DJ133" s="231"/>
      <c r="DK133" s="231"/>
      <c r="DL133" s="231"/>
      <c r="DM133" s="231"/>
      <c r="DN133" s="231"/>
      <c r="DO133" s="231"/>
      <c r="DP133" s="208"/>
      <c r="DQ133" s="208"/>
      <c r="DR133" s="208"/>
      <c r="DS133" s="208"/>
      <c r="DT133" s="208"/>
      <c r="DU133" s="208"/>
      <c r="DV133" s="208"/>
      <c r="DW133" s="208"/>
      <c r="DX133" s="208"/>
      <c r="DY133" s="208"/>
      <c r="DZ133" s="208"/>
    </row>
    <row r="134" spans="1:131" ht="11.25" customHeight="1" x14ac:dyDescent="0.2">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08"/>
      <c r="AV134" s="208"/>
      <c r="AW134" s="208"/>
      <c r="AX134" s="208"/>
      <c r="AY134" s="208"/>
      <c r="AZ134" s="208"/>
      <c r="BA134" s="208"/>
      <c r="BB134" s="208"/>
      <c r="BC134" s="208"/>
      <c r="BD134" s="208"/>
      <c r="BE134" s="208"/>
      <c r="BF134" s="208"/>
      <c r="BG134" s="208"/>
      <c r="BH134" s="208"/>
      <c r="BI134" s="208"/>
      <c r="BJ134" s="208"/>
      <c r="BK134" s="208"/>
      <c r="BL134" s="208"/>
      <c r="BM134" s="208"/>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08"/>
      <c r="DQ134" s="208"/>
      <c r="DR134" s="208"/>
      <c r="DS134" s="208"/>
      <c r="DT134" s="208"/>
      <c r="DU134" s="208"/>
      <c r="DV134" s="208"/>
      <c r="DW134" s="208"/>
      <c r="DX134" s="208"/>
      <c r="DY134" s="208"/>
      <c r="DZ134" s="208"/>
      <c r="EA134" s="205"/>
    </row>
    <row r="135" spans="1:131" ht="14.4" hidden="1" x14ac:dyDescent="0.2">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sheetData>
  <sheetProtection algorithmName="SHA-512" hashValue="DXPgur3ci/cKUWi4VyjYjV3pL/B1lYEd6Uej6lD1K0JWHromkkxvSVvR3EwAa6vK4suYIsTnuhs7V288t8w0Gg==" saltValue="cR5z+j0griSJQtsPMhhH5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35" customWidth="1"/>
    <col min="121" max="121" width="0" style="234" hidden="1" customWidth="1"/>
    <col min="122" max="16384" width="9" style="234" hidden="1"/>
  </cols>
  <sheetData>
    <row r="1" spans="1:120" ht="13.2" x14ac:dyDescent="0.2">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c r="CL1" s="234"/>
      <c r="CM1" s="234"/>
      <c r="CN1" s="234"/>
      <c r="CO1" s="234"/>
      <c r="CP1" s="234"/>
      <c r="CQ1" s="234"/>
      <c r="CR1" s="234"/>
      <c r="CS1" s="234"/>
      <c r="CT1" s="234"/>
      <c r="CU1" s="234"/>
      <c r="CV1" s="234"/>
      <c r="CW1" s="234"/>
      <c r="CX1" s="234"/>
      <c r="CY1" s="234"/>
      <c r="CZ1" s="234"/>
      <c r="DA1" s="234"/>
      <c r="DB1" s="234"/>
      <c r="DC1" s="234"/>
      <c r="DD1" s="234"/>
      <c r="DE1" s="234"/>
      <c r="DF1" s="234"/>
      <c r="DG1" s="234"/>
      <c r="DH1" s="234"/>
      <c r="DI1" s="234"/>
      <c r="DJ1" s="234"/>
      <c r="DK1" s="234"/>
      <c r="DL1" s="234"/>
      <c r="DM1" s="234"/>
      <c r="DN1" s="234"/>
      <c r="DO1" s="234"/>
      <c r="DP1" s="234"/>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34"/>
    </row>
    <row r="17" spans="119:120" ht="13.2" x14ac:dyDescent="0.2">
      <c r="DP17" s="234"/>
    </row>
    <row r="18" spans="119:120" ht="13.2" x14ac:dyDescent="0.2"/>
    <row r="19" spans="119:120" ht="13.2" x14ac:dyDescent="0.2"/>
    <row r="20" spans="119:120" ht="13.2" x14ac:dyDescent="0.2">
      <c r="DO20" s="234"/>
      <c r="DP20" s="234"/>
    </row>
    <row r="21" spans="119:120" ht="13.2" x14ac:dyDescent="0.2">
      <c r="DP21" s="234"/>
    </row>
    <row r="22" spans="119:120" ht="13.2" x14ac:dyDescent="0.2"/>
    <row r="23" spans="119:120" ht="13.2" x14ac:dyDescent="0.2">
      <c r="DO23" s="234"/>
      <c r="DP23" s="234"/>
    </row>
    <row r="24" spans="119:120" ht="13.2" x14ac:dyDescent="0.2">
      <c r="DP24" s="234"/>
    </row>
    <row r="25" spans="119:120" ht="13.2" x14ac:dyDescent="0.2">
      <c r="DP25" s="234"/>
    </row>
    <row r="26" spans="119:120" ht="13.2" x14ac:dyDescent="0.2">
      <c r="DO26" s="234"/>
      <c r="DP26" s="234"/>
    </row>
    <row r="27" spans="119:120" ht="13.2" x14ac:dyDescent="0.2"/>
    <row r="28" spans="119:120" ht="13.2" x14ac:dyDescent="0.2">
      <c r="DO28" s="234"/>
      <c r="DP28" s="234"/>
    </row>
    <row r="29" spans="119:120" ht="13.2" x14ac:dyDescent="0.2">
      <c r="DP29" s="234"/>
    </row>
    <row r="30" spans="119:120" ht="13.2" x14ac:dyDescent="0.2"/>
    <row r="31" spans="119:120" ht="13.2" x14ac:dyDescent="0.2">
      <c r="DO31" s="234"/>
      <c r="DP31" s="234"/>
    </row>
    <row r="32" spans="119:120" ht="13.2" x14ac:dyDescent="0.2"/>
    <row r="33" spans="98:120" ht="13.2" x14ac:dyDescent="0.2">
      <c r="DO33" s="234"/>
      <c r="DP33" s="234"/>
    </row>
    <row r="34" spans="98:120" ht="13.2" x14ac:dyDescent="0.2">
      <c r="DM34" s="234"/>
    </row>
    <row r="35" spans="98:120" ht="13.2" x14ac:dyDescent="0.2">
      <c r="CT35" s="234"/>
      <c r="CU35" s="234"/>
      <c r="CV35" s="234"/>
      <c r="CY35" s="234"/>
      <c r="CZ35" s="234"/>
      <c r="DA35" s="234"/>
      <c r="DD35" s="234"/>
      <c r="DE35" s="234"/>
      <c r="DF35" s="234"/>
      <c r="DI35" s="234"/>
      <c r="DJ35" s="234"/>
      <c r="DK35" s="234"/>
      <c r="DM35" s="234"/>
      <c r="DN35" s="234"/>
      <c r="DO35" s="234"/>
      <c r="DP35" s="234"/>
    </row>
    <row r="36" spans="98:120" ht="13.2" x14ac:dyDescent="0.2"/>
    <row r="37" spans="98:120" ht="13.2" x14ac:dyDescent="0.2">
      <c r="CW37" s="234"/>
      <c r="DB37" s="234"/>
      <c r="DG37" s="234"/>
      <c r="DL37" s="234"/>
      <c r="DP37" s="234"/>
    </row>
    <row r="38" spans="98:120" ht="13.2" x14ac:dyDescent="0.2">
      <c r="CT38" s="234"/>
      <c r="CU38" s="234"/>
      <c r="CV38" s="234"/>
      <c r="CW38" s="234"/>
      <c r="CY38" s="234"/>
      <c r="CZ38" s="234"/>
      <c r="DA38" s="234"/>
      <c r="DB38" s="234"/>
      <c r="DD38" s="234"/>
      <c r="DE38" s="234"/>
      <c r="DF38" s="234"/>
      <c r="DG38" s="234"/>
      <c r="DI38" s="234"/>
      <c r="DJ38" s="234"/>
      <c r="DK38" s="234"/>
      <c r="DL38" s="234"/>
      <c r="DN38" s="234"/>
      <c r="DO38" s="234"/>
      <c r="DP38" s="234"/>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34"/>
      <c r="DO49" s="234"/>
      <c r="DP49" s="234"/>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34"/>
      <c r="CS63" s="234"/>
      <c r="CX63" s="234"/>
      <c r="DC63" s="234"/>
      <c r="DH63" s="234"/>
    </row>
    <row r="64" spans="22:120" ht="13.2" x14ac:dyDescent="0.2">
      <c r="V64" s="234"/>
    </row>
    <row r="65" spans="15:120" ht="13.2" x14ac:dyDescent="0.2">
      <c r="X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34"/>
      <c r="BL65" s="234"/>
      <c r="BM65" s="234"/>
      <c r="BN65" s="234"/>
      <c r="BO65" s="234"/>
      <c r="BP65" s="234"/>
      <c r="BQ65" s="234"/>
      <c r="BR65" s="234"/>
      <c r="BS65" s="234"/>
      <c r="BT65" s="234"/>
      <c r="BU65" s="234"/>
      <c r="BV65" s="234"/>
      <c r="BW65" s="234"/>
      <c r="BX65" s="234"/>
      <c r="BY65" s="234"/>
      <c r="BZ65" s="234"/>
      <c r="CA65" s="234"/>
      <c r="CB65" s="234"/>
      <c r="CC65" s="234"/>
      <c r="CD65" s="234"/>
      <c r="CE65" s="234"/>
      <c r="CF65" s="234"/>
      <c r="CG65" s="234"/>
      <c r="CH65" s="234"/>
      <c r="CI65" s="234"/>
      <c r="CJ65" s="234"/>
      <c r="CK65" s="234"/>
      <c r="CL65" s="234"/>
      <c r="CM65" s="234"/>
      <c r="CN65" s="234"/>
      <c r="CO65" s="234"/>
      <c r="CP65" s="234"/>
      <c r="CQ65" s="234"/>
      <c r="CR65" s="234"/>
      <c r="CU65" s="234"/>
      <c r="CZ65" s="234"/>
      <c r="DE65" s="234"/>
      <c r="DJ65" s="234"/>
    </row>
    <row r="66" spans="15:120" ht="13.2" x14ac:dyDescent="0.2">
      <c r="Q66" s="234"/>
      <c r="S66" s="234"/>
      <c r="U66" s="234"/>
      <c r="DM66" s="234"/>
    </row>
    <row r="67" spans="15:120" ht="13.2" x14ac:dyDescent="0.2">
      <c r="O67" s="234"/>
      <c r="P67" s="234"/>
      <c r="R67" s="234"/>
      <c r="T67" s="234"/>
      <c r="Y67" s="234"/>
      <c r="CT67" s="234"/>
      <c r="CV67" s="234"/>
      <c r="CW67" s="234"/>
      <c r="CY67" s="234"/>
      <c r="DA67" s="234"/>
      <c r="DB67" s="234"/>
      <c r="DD67" s="234"/>
      <c r="DF67" s="234"/>
      <c r="DG67" s="234"/>
      <c r="DI67" s="234"/>
      <c r="DK67" s="234"/>
      <c r="DL67" s="234"/>
      <c r="DN67" s="234"/>
      <c r="DO67" s="234"/>
      <c r="DP67" s="234"/>
    </row>
    <row r="68" spans="15:120" ht="13.2" x14ac:dyDescent="0.2"/>
    <row r="69" spans="15:120" ht="13.2" x14ac:dyDescent="0.2"/>
    <row r="70" spans="15:120" ht="13.2" x14ac:dyDescent="0.2"/>
    <row r="71" spans="15:120" ht="13.2" x14ac:dyDescent="0.2"/>
    <row r="72" spans="15:120" ht="13.2" x14ac:dyDescent="0.2">
      <c r="DP72" s="234"/>
    </row>
    <row r="73" spans="15:120" ht="13.2" x14ac:dyDescent="0.2">
      <c r="DP73" s="234"/>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34"/>
      <c r="CX96" s="234"/>
      <c r="DC96" s="234"/>
      <c r="DH96" s="234"/>
    </row>
    <row r="97" spans="24:120" ht="13.2" x14ac:dyDescent="0.2">
      <c r="CS97" s="234"/>
      <c r="CX97" s="234"/>
      <c r="DC97" s="234"/>
      <c r="DH97" s="234"/>
      <c r="DP97" s="235" t="s">
        <v>469</v>
      </c>
    </row>
    <row r="98" spans="24:120" ht="13.2" hidden="1" x14ac:dyDescent="0.2">
      <c r="CS98" s="234"/>
      <c r="CX98" s="234"/>
      <c r="DC98" s="234"/>
      <c r="DH98" s="234"/>
    </row>
    <row r="99" spans="24:120" ht="13.2" hidden="1" x14ac:dyDescent="0.2">
      <c r="CS99" s="234"/>
      <c r="CX99" s="234"/>
      <c r="DC99" s="234"/>
      <c r="DH99" s="234"/>
    </row>
    <row r="101" spans="24:120" ht="12" hidden="1" customHeight="1" x14ac:dyDescent="0.2">
      <c r="X101" s="234"/>
      <c r="Y101" s="234"/>
      <c r="Z101" s="234"/>
      <c r="AA101" s="234"/>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4"/>
      <c r="AZ101" s="234"/>
      <c r="BA101" s="234"/>
      <c r="BB101" s="234"/>
      <c r="BC101" s="234"/>
      <c r="BD101" s="234"/>
      <c r="BE101" s="234"/>
      <c r="BF101" s="234"/>
      <c r="BG101" s="234"/>
      <c r="BH101" s="234"/>
      <c r="BI101" s="234"/>
      <c r="BJ101" s="234"/>
      <c r="BK101" s="234"/>
      <c r="BL101" s="234"/>
      <c r="BM101" s="234"/>
      <c r="BN101" s="234"/>
      <c r="BO101" s="234"/>
      <c r="BP101" s="234"/>
      <c r="BQ101" s="234"/>
      <c r="BR101" s="234"/>
      <c r="BS101" s="234"/>
      <c r="BT101" s="234"/>
      <c r="BU101" s="234"/>
      <c r="BV101" s="234"/>
      <c r="BW101" s="234"/>
      <c r="BX101" s="234"/>
      <c r="BY101" s="234"/>
      <c r="BZ101" s="234"/>
      <c r="CA101" s="234"/>
      <c r="CB101" s="234"/>
      <c r="CC101" s="234"/>
      <c r="CD101" s="234"/>
      <c r="CE101" s="234"/>
      <c r="CF101" s="234"/>
      <c r="CG101" s="234"/>
      <c r="CH101" s="234"/>
      <c r="CI101" s="234"/>
      <c r="CJ101" s="234"/>
      <c r="CK101" s="234"/>
      <c r="CL101" s="234"/>
      <c r="CM101" s="234"/>
      <c r="CN101" s="234"/>
      <c r="CO101" s="234"/>
      <c r="CP101" s="234"/>
      <c r="CQ101" s="234"/>
      <c r="CR101" s="234"/>
      <c r="CU101" s="234"/>
      <c r="CZ101" s="234"/>
      <c r="DE101" s="234"/>
      <c r="DJ101" s="234"/>
    </row>
    <row r="102" spans="24:120" ht="1.5" hidden="1" customHeight="1" x14ac:dyDescent="0.2">
      <c r="CU102" s="234"/>
      <c r="CZ102" s="234"/>
      <c r="DE102" s="234"/>
      <c r="DJ102" s="234"/>
      <c r="DM102" s="234"/>
    </row>
    <row r="103" spans="24:120" ht="13.2" hidden="1" x14ac:dyDescent="0.2">
      <c r="CT103" s="234"/>
      <c r="CV103" s="234"/>
      <c r="CW103" s="234"/>
      <c r="CY103" s="234"/>
      <c r="DA103" s="234"/>
      <c r="DB103" s="234"/>
      <c r="DD103" s="234"/>
      <c r="DF103" s="234"/>
      <c r="DG103" s="234"/>
      <c r="DI103" s="234"/>
      <c r="DK103" s="234"/>
      <c r="DL103" s="234"/>
      <c r="DM103" s="234"/>
      <c r="DN103" s="234"/>
      <c r="DO103" s="234"/>
      <c r="DP103" s="234"/>
    </row>
    <row r="104" spans="24:120" ht="13.2" hidden="1" x14ac:dyDescent="0.2">
      <c r="CV104" s="234"/>
      <c r="CW104" s="234"/>
      <c r="DA104" s="234"/>
      <c r="DB104" s="234"/>
      <c r="DF104" s="234"/>
      <c r="DG104" s="234"/>
      <c r="DK104" s="234"/>
      <c r="DL104" s="234"/>
      <c r="DN104" s="234"/>
      <c r="DO104" s="234"/>
      <c r="DP104" s="234"/>
    </row>
    <row r="105" spans="24:120" ht="12.75" hidden="1" customHeight="1" x14ac:dyDescent="0.2"/>
  </sheetData>
  <sheetProtection algorithmName="SHA-512" hashValue="DGgjYUbZEBhE4XMN4Jid+aXsk7yi+Na2SZ1Qdg5lP9EaLRP9KYVdJ+7jcRdbJs4KGn4TPp9UG2c17OwOZ32iQw==" saltValue="rvRumrVMEalglaqBJN8k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35" customWidth="1"/>
    <col min="117" max="16384" width="9" style="234" hidden="1"/>
  </cols>
  <sheetData>
    <row r="1" spans="2:116" ht="13.2" x14ac:dyDescent="0.2">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c r="CL1" s="234"/>
      <c r="CM1" s="234"/>
      <c r="CN1" s="234"/>
      <c r="CO1" s="234"/>
      <c r="CP1" s="234"/>
      <c r="CQ1" s="234"/>
      <c r="CR1" s="234"/>
      <c r="CS1" s="234"/>
      <c r="CT1" s="234"/>
      <c r="CU1" s="234"/>
      <c r="CV1" s="234"/>
      <c r="CW1" s="234"/>
      <c r="CX1" s="234"/>
      <c r="CY1" s="234"/>
      <c r="CZ1" s="234"/>
      <c r="DA1" s="234"/>
      <c r="DB1" s="234"/>
      <c r="DC1" s="234"/>
      <c r="DD1" s="234"/>
      <c r="DE1" s="234"/>
      <c r="DF1" s="234"/>
      <c r="DG1" s="234"/>
      <c r="DH1" s="234"/>
      <c r="DI1" s="234"/>
      <c r="DJ1" s="234"/>
      <c r="DK1" s="234"/>
      <c r="DL1" s="234"/>
    </row>
    <row r="2" spans="2:116" ht="13.2" x14ac:dyDescent="0.2"/>
    <row r="3" spans="2:116" ht="13.2" x14ac:dyDescent="0.2"/>
    <row r="4" spans="2:116" ht="13.2" x14ac:dyDescent="0.2">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P4" s="234"/>
      <c r="BQ4" s="234"/>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row>
    <row r="5" spans="2:116" ht="13.2" x14ac:dyDescent="0.2">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4"/>
      <c r="BD5" s="234"/>
      <c r="BE5" s="234"/>
      <c r="BF5" s="234"/>
      <c r="BG5" s="234"/>
      <c r="BH5" s="234"/>
      <c r="BI5" s="234"/>
      <c r="BJ5" s="234"/>
      <c r="BK5" s="234"/>
      <c r="BL5" s="234"/>
      <c r="BM5" s="234"/>
      <c r="BN5" s="234"/>
      <c r="BO5" s="234"/>
      <c r="BP5" s="234"/>
      <c r="BQ5" s="234"/>
      <c r="BR5" s="234"/>
      <c r="BS5" s="234"/>
      <c r="BT5" s="234"/>
      <c r="BU5" s="234"/>
      <c r="BV5" s="234"/>
      <c r="BW5" s="234"/>
      <c r="BX5" s="234"/>
      <c r="BY5" s="234"/>
      <c r="BZ5" s="234"/>
      <c r="CA5" s="234"/>
      <c r="CB5" s="234"/>
      <c r="CC5" s="234"/>
      <c r="CD5" s="234"/>
      <c r="CE5" s="234"/>
      <c r="CF5" s="234"/>
      <c r="CG5" s="234"/>
      <c r="CH5" s="234"/>
      <c r="CI5" s="234"/>
      <c r="CJ5" s="234"/>
      <c r="CK5" s="234"/>
      <c r="CL5" s="234"/>
      <c r="CM5" s="234"/>
      <c r="CN5" s="234"/>
      <c r="CO5" s="234"/>
      <c r="CP5" s="234"/>
      <c r="CQ5" s="234"/>
      <c r="CR5" s="234"/>
      <c r="CS5" s="234"/>
      <c r="CT5" s="234"/>
      <c r="CU5" s="234"/>
      <c r="CV5" s="234"/>
      <c r="CW5" s="234"/>
      <c r="CX5" s="234"/>
      <c r="CY5" s="234"/>
      <c r="CZ5" s="234"/>
      <c r="DA5" s="234"/>
      <c r="DB5" s="234"/>
      <c r="DC5" s="234"/>
      <c r="DD5" s="234"/>
      <c r="DE5" s="234"/>
      <c r="DF5" s="234"/>
      <c r="DG5" s="234"/>
      <c r="DH5" s="234"/>
      <c r="DI5" s="234"/>
      <c r="DJ5" s="234"/>
      <c r="DK5" s="234"/>
      <c r="DL5" s="234"/>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34"/>
      <c r="BL18" s="234"/>
      <c r="BM18" s="234"/>
      <c r="BN18" s="234"/>
      <c r="BO18" s="234"/>
      <c r="BP18" s="234"/>
      <c r="BQ18" s="234"/>
      <c r="BR18" s="234"/>
      <c r="BS18" s="234"/>
      <c r="BT18" s="234"/>
      <c r="BU18" s="234"/>
      <c r="BV18" s="234"/>
      <c r="BW18" s="234"/>
      <c r="BX18" s="234"/>
      <c r="BY18" s="234"/>
      <c r="BZ18" s="234"/>
      <c r="CA18" s="234"/>
      <c r="CB18" s="234"/>
      <c r="CC18" s="234"/>
      <c r="CD18" s="234"/>
      <c r="CE18" s="234"/>
      <c r="CF18" s="234"/>
      <c r="CG18" s="234"/>
      <c r="CH18" s="234"/>
      <c r="CI18" s="234"/>
      <c r="CJ18" s="234"/>
      <c r="CK18" s="234"/>
      <c r="CL18" s="234"/>
      <c r="CM18" s="234"/>
      <c r="CN18" s="234"/>
      <c r="CO18" s="234"/>
      <c r="CP18" s="234"/>
      <c r="CQ18" s="234"/>
      <c r="CR18" s="234"/>
      <c r="CS18" s="234"/>
      <c r="CT18" s="234"/>
      <c r="CU18" s="234"/>
      <c r="CV18" s="234"/>
      <c r="CW18" s="234"/>
      <c r="CX18" s="234"/>
      <c r="CY18" s="234"/>
      <c r="CZ18" s="234"/>
      <c r="DA18" s="234"/>
      <c r="DB18" s="234"/>
      <c r="DC18" s="234"/>
      <c r="DD18" s="234"/>
      <c r="DE18" s="234"/>
      <c r="DF18" s="234"/>
      <c r="DG18" s="234"/>
      <c r="DH18" s="234"/>
      <c r="DI18" s="234"/>
      <c r="DJ18" s="234"/>
      <c r="DK18" s="234"/>
      <c r="DL18" s="234"/>
    </row>
    <row r="19" spans="9:116" ht="13.2" x14ac:dyDescent="0.2"/>
    <row r="20" spans="9:116" ht="13.2" x14ac:dyDescent="0.2"/>
    <row r="21" spans="9:116" ht="13.2" x14ac:dyDescent="0.2">
      <c r="DL21" s="234"/>
    </row>
    <row r="22" spans="9:116" ht="13.2" x14ac:dyDescent="0.2">
      <c r="DI22" s="234"/>
      <c r="DJ22" s="234"/>
      <c r="DK22" s="234"/>
      <c r="DL22" s="234"/>
    </row>
    <row r="23" spans="9:116" ht="13.2" x14ac:dyDescent="0.2">
      <c r="CY23" s="234"/>
      <c r="CZ23" s="234"/>
      <c r="DA23" s="234"/>
      <c r="DB23" s="234"/>
      <c r="DC23" s="234"/>
      <c r="DD23" s="234"/>
      <c r="DE23" s="234"/>
      <c r="DF23" s="234"/>
      <c r="DG23" s="234"/>
      <c r="DH23" s="234"/>
      <c r="DI23" s="234"/>
      <c r="DJ23" s="234"/>
      <c r="DK23" s="234"/>
      <c r="DL23" s="234"/>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34"/>
      <c r="DA35" s="234"/>
      <c r="DB35" s="234"/>
      <c r="DC35" s="234"/>
      <c r="DD35" s="234"/>
      <c r="DE35" s="234"/>
      <c r="DF35" s="234"/>
      <c r="DG35" s="234"/>
      <c r="DH35" s="234"/>
      <c r="DI35" s="234"/>
      <c r="DJ35" s="234"/>
      <c r="DK35" s="234"/>
      <c r="DL35" s="234"/>
    </row>
    <row r="36" spans="15:116" ht="13.2" x14ac:dyDescent="0.2"/>
    <row r="37" spans="15:116" ht="13.2" x14ac:dyDescent="0.2">
      <c r="DL37" s="234"/>
    </row>
    <row r="38" spans="15:116" ht="13.2" x14ac:dyDescent="0.2">
      <c r="DI38" s="234"/>
      <c r="DJ38" s="234"/>
      <c r="DK38" s="234"/>
      <c r="DL38" s="234"/>
    </row>
    <row r="39" spans="15:116" ht="13.2" x14ac:dyDescent="0.2"/>
    <row r="40" spans="15:116" ht="13.2" x14ac:dyDescent="0.2"/>
    <row r="41" spans="15:116" ht="13.2" x14ac:dyDescent="0.2"/>
    <row r="42" spans="15:116" ht="13.2" x14ac:dyDescent="0.2"/>
    <row r="43" spans="15:116" ht="13.2" x14ac:dyDescent="0.2">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c r="DE43" s="234"/>
      <c r="DF43" s="234"/>
      <c r="DG43" s="234"/>
      <c r="DH43" s="234"/>
      <c r="DI43" s="234"/>
      <c r="DJ43" s="234"/>
      <c r="DK43" s="234"/>
      <c r="DL43" s="234"/>
    </row>
    <row r="44" spans="15:116" ht="13.2" x14ac:dyDescent="0.2">
      <c r="DL44" s="234"/>
    </row>
    <row r="45" spans="15:116" ht="13.2" x14ac:dyDescent="0.2"/>
    <row r="46" spans="15:116" ht="13.2" x14ac:dyDescent="0.2">
      <c r="DA46" s="234"/>
      <c r="DB46" s="234"/>
      <c r="DC46" s="234"/>
      <c r="DD46" s="234"/>
      <c r="DE46" s="234"/>
      <c r="DF46" s="234"/>
      <c r="DG46" s="234"/>
      <c r="DH46" s="234"/>
      <c r="DI46" s="234"/>
      <c r="DJ46" s="234"/>
      <c r="DK46" s="234"/>
      <c r="DL46" s="234"/>
    </row>
    <row r="47" spans="15:116" ht="13.2" x14ac:dyDescent="0.2"/>
    <row r="48" spans="15:116" ht="13.2" x14ac:dyDescent="0.2"/>
    <row r="49" spans="104:116" ht="13.2" x14ac:dyDescent="0.2"/>
    <row r="50" spans="104:116" ht="13.2" x14ac:dyDescent="0.2">
      <c r="CZ50" s="234"/>
      <c r="DA50" s="234"/>
      <c r="DB50" s="234"/>
      <c r="DC50" s="234"/>
      <c r="DD50" s="234"/>
      <c r="DE50" s="234"/>
      <c r="DF50" s="234"/>
      <c r="DG50" s="234"/>
      <c r="DH50" s="234"/>
      <c r="DI50" s="234"/>
      <c r="DJ50" s="234"/>
      <c r="DK50" s="234"/>
      <c r="DL50" s="234"/>
    </row>
    <row r="51" spans="104:116" ht="13.2" x14ac:dyDescent="0.2"/>
    <row r="52" spans="104:116" ht="13.2" x14ac:dyDescent="0.2"/>
    <row r="53" spans="104:116" ht="13.2" x14ac:dyDescent="0.2">
      <c r="DL53" s="234"/>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34"/>
      <c r="DD67" s="234"/>
      <c r="DE67" s="234"/>
      <c r="DF67" s="234"/>
      <c r="DG67" s="234"/>
      <c r="DH67" s="234"/>
      <c r="DI67" s="234"/>
      <c r="DJ67" s="234"/>
      <c r="DK67" s="234"/>
      <c r="DL67" s="234"/>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926l7Yd5X2Xzyimjd8KoIDDBCjmznnEuudr5/D4qZhaHCHs1+Y7ttIA+1KesNsPRpUgMc1E1mlCzRqIhrD79yw==" saltValue="OW1t+RuwDCLDs9BwM6L0Z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36" customWidth="1"/>
    <col min="37" max="44" width="17" style="236" customWidth="1"/>
    <col min="45" max="45" width="6.109375" style="242" customWidth="1"/>
    <col min="46" max="46" width="3" style="240" customWidth="1"/>
    <col min="47" max="47" width="19.109375" style="236" hidden="1" customWidth="1"/>
    <col min="48" max="52" width="12.6640625" style="236" hidden="1" customWidth="1"/>
    <col min="53" max="16384" width="8.6640625" style="236" hidden="1"/>
  </cols>
  <sheetData>
    <row r="1" spans="1:46" ht="13.2" x14ac:dyDescent="0.2">
      <c r="AS1" s="236"/>
      <c r="AT1" s="236"/>
    </row>
    <row r="2" spans="1:46" ht="13.2" x14ac:dyDescent="0.2">
      <c r="AS2" s="236"/>
      <c r="AT2" s="236"/>
    </row>
    <row r="3" spans="1:46" ht="13.2" x14ac:dyDescent="0.2">
      <c r="AS3" s="236"/>
      <c r="AT3" s="236"/>
    </row>
    <row r="4" spans="1:46" ht="13.2" x14ac:dyDescent="0.2">
      <c r="AS4" s="236"/>
      <c r="AT4" s="236"/>
    </row>
    <row r="5" spans="1:46" ht="16.2" x14ac:dyDescent="0.2">
      <c r="A5" s="237" t="s">
        <v>470</v>
      </c>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9"/>
    </row>
    <row r="6" spans="1:46" ht="13.2" x14ac:dyDescent="0.2">
      <c r="A6" s="240"/>
      <c r="AK6" s="241" t="s">
        <v>471</v>
      </c>
      <c r="AL6" s="241"/>
      <c r="AM6" s="241"/>
      <c r="AN6" s="241"/>
    </row>
    <row r="7" spans="1:46" ht="13.5" customHeight="1" x14ac:dyDescent="0.2">
      <c r="A7" s="240"/>
      <c r="AK7" s="243"/>
      <c r="AL7" s="244"/>
      <c r="AM7" s="244"/>
      <c r="AN7" s="245"/>
      <c r="AO7" s="1105" t="s">
        <v>472</v>
      </c>
      <c r="AP7" s="246"/>
      <c r="AQ7" s="247" t="s">
        <v>473</v>
      </c>
      <c r="AR7" s="248"/>
    </row>
    <row r="8" spans="1:46" ht="13.2" x14ac:dyDescent="0.2">
      <c r="A8" s="240"/>
      <c r="AK8" s="249"/>
      <c r="AL8" s="250"/>
      <c r="AM8" s="250"/>
      <c r="AN8" s="251"/>
      <c r="AO8" s="1106"/>
      <c r="AP8" s="252" t="s">
        <v>474</v>
      </c>
      <c r="AQ8" s="253" t="s">
        <v>475</v>
      </c>
      <c r="AR8" s="254" t="s">
        <v>476</v>
      </c>
    </row>
    <row r="9" spans="1:46" ht="13.2" x14ac:dyDescent="0.2">
      <c r="A9" s="240"/>
      <c r="AK9" s="1117" t="s">
        <v>477</v>
      </c>
      <c r="AL9" s="1118"/>
      <c r="AM9" s="1118"/>
      <c r="AN9" s="1119"/>
      <c r="AO9" s="255">
        <v>3998147</v>
      </c>
      <c r="AP9" s="255">
        <v>97234</v>
      </c>
      <c r="AQ9" s="256">
        <v>90328</v>
      </c>
      <c r="AR9" s="257">
        <v>7.6</v>
      </c>
    </row>
    <row r="10" spans="1:46" ht="13.5" customHeight="1" x14ac:dyDescent="0.2">
      <c r="A10" s="240"/>
      <c r="AK10" s="1117" t="s">
        <v>478</v>
      </c>
      <c r="AL10" s="1118"/>
      <c r="AM10" s="1118"/>
      <c r="AN10" s="1119"/>
      <c r="AO10" s="258">
        <v>34553</v>
      </c>
      <c r="AP10" s="258">
        <v>840</v>
      </c>
      <c r="AQ10" s="259">
        <v>7878</v>
      </c>
      <c r="AR10" s="260">
        <v>-89.3</v>
      </c>
    </row>
    <row r="11" spans="1:46" ht="13.5" customHeight="1" x14ac:dyDescent="0.2">
      <c r="A11" s="240"/>
      <c r="AK11" s="1117" t="s">
        <v>479</v>
      </c>
      <c r="AL11" s="1118"/>
      <c r="AM11" s="1118"/>
      <c r="AN11" s="1119"/>
      <c r="AO11" s="258">
        <v>105160</v>
      </c>
      <c r="AP11" s="258">
        <v>2557</v>
      </c>
      <c r="AQ11" s="259">
        <v>2111</v>
      </c>
      <c r="AR11" s="260">
        <v>21.1</v>
      </c>
    </row>
    <row r="12" spans="1:46" ht="13.5" customHeight="1" x14ac:dyDescent="0.2">
      <c r="A12" s="240"/>
      <c r="AK12" s="1117" t="s">
        <v>480</v>
      </c>
      <c r="AL12" s="1118"/>
      <c r="AM12" s="1118"/>
      <c r="AN12" s="1119"/>
      <c r="AO12" s="258">
        <v>5618</v>
      </c>
      <c r="AP12" s="258">
        <v>137</v>
      </c>
      <c r="AQ12" s="259">
        <v>26</v>
      </c>
      <c r="AR12" s="260">
        <v>426.9</v>
      </c>
    </row>
    <row r="13" spans="1:46" ht="13.5" customHeight="1" x14ac:dyDescent="0.2">
      <c r="A13" s="240"/>
      <c r="AK13" s="1117" t="s">
        <v>481</v>
      </c>
      <c r="AL13" s="1118"/>
      <c r="AM13" s="1118"/>
      <c r="AN13" s="1119"/>
      <c r="AO13" s="258">
        <v>188231</v>
      </c>
      <c r="AP13" s="258">
        <v>4578</v>
      </c>
      <c r="AQ13" s="259">
        <v>2999</v>
      </c>
      <c r="AR13" s="260">
        <v>52.7</v>
      </c>
    </row>
    <row r="14" spans="1:46" ht="13.5" customHeight="1" x14ac:dyDescent="0.2">
      <c r="A14" s="240"/>
      <c r="AK14" s="1117" t="s">
        <v>482</v>
      </c>
      <c r="AL14" s="1118"/>
      <c r="AM14" s="1118"/>
      <c r="AN14" s="1119"/>
      <c r="AO14" s="258">
        <v>85240</v>
      </c>
      <c r="AP14" s="258">
        <v>2073</v>
      </c>
      <c r="AQ14" s="259">
        <v>1839</v>
      </c>
      <c r="AR14" s="260">
        <v>12.7</v>
      </c>
    </row>
    <row r="15" spans="1:46" ht="13.5" customHeight="1" x14ac:dyDescent="0.2">
      <c r="A15" s="240"/>
      <c r="AK15" s="1120" t="s">
        <v>483</v>
      </c>
      <c r="AL15" s="1121"/>
      <c r="AM15" s="1121"/>
      <c r="AN15" s="1122"/>
      <c r="AO15" s="258">
        <v>-499046</v>
      </c>
      <c r="AP15" s="258">
        <v>-12137</v>
      </c>
      <c r="AQ15" s="259">
        <v>-5426</v>
      </c>
      <c r="AR15" s="260">
        <v>123.7</v>
      </c>
    </row>
    <row r="16" spans="1:46" ht="13.2" x14ac:dyDescent="0.2">
      <c r="A16" s="240"/>
      <c r="AK16" s="1120" t="s">
        <v>175</v>
      </c>
      <c r="AL16" s="1121"/>
      <c r="AM16" s="1121"/>
      <c r="AN16" s="1122"/>
      <c r="AO16" s="258">
        <v>3917903</v>
      </c>
      <c r="AP16" s="258">
        <v>95282</v>
      </c>
      <c r="AQ16" s="259">
        <v>99756</v>
      </c>
      <c r="AR16" s="260">
        <v>-4.5</v>
      </c>
    </row>
    <row r="17" spans="1:46" ht="13.2" x14ac:dyDescent="0.2">
      <c r="A17" s="240"/>
    </row>
    <row r="18" spans="1:46" ht="13.2" x14ac:dyDescent="0.2">
      <c r="A18" s="240"/>
      <c r="AQ18" s="261"/>
      <c r="AR18" s="261"/>
    </row>
    <row r="19" spans="1:46" ht="13.2" x14ac:dyDescent="0.2">
      <c r="A19" s="240"/>
      <c r="AK19" s="236" t="s">
        <v>484</v>
      </c>
    </row>
    <row r="20" spans="1:46" ht="13.2" x14ac:dyDescent="0.2">
      <c r="A20" s="240"/>
      <c r="AK20" s="262"/>
      <c r="AL20" s="263"/>
      <c r="AM20" s="263"/>
      <c r="AN20" s="264"/>
      <c r="AO20" s="265" t="s">
        <v>485</v>
      </c>
      <c r="AP20" s="266" t="s">
        <v>486</v>
      </c>
      <c r="AQ20" s="267" t="s">
        <v>487</v>
      </c>
      <c r="AR20" s="268"/>
    </row>
    <row r="21" spans="1:46" s="241" customFormat="1" ht="13.2" x14ac:dyDescent="0.2">
      <c r="A21" s="269"/>
      <c r="AK21" s="1123" t="s">
        <v>488</v>
      </c>
      <c r="AL21" s="1124"/>
      <c r="AM21" s="1124"/>
      <c r="AN21" s="1125"/>
      <c r="AO21" s="270">
        <v>10.43</v>
      </c>
      <c r="AP21" s="271">
        <v>9.01</v>
      </c>
      <c r="AQ21" s="272">
        <v>1.42</v>
      </c>
      <c r="AS21" s="273"/>
      <c r="AT21" s="269"/>
    </row>
    <row r="22" spans="1:46" s="241" customFormat="1" ht="13.2" x14ac:dyDescent="0.2">
      <c r="A22" s="269"/>
      <c r="AK22" s="1123" t="s">
        <v>489</v>
      </c>
      <c r="AL22" s="1124"/>
      <c r="AM22" s="1124"/>
      <c r="AN22" s="1125"/>
      <c r="AO22" s="274">
        <v>102.6</v>
      </c>
      <c r="AP22" s="275">
        <v>97.5</v>
      </c>
      <c r="AQ22" s="276">
        <v>5.0999999999999996</v>
      </c>
      <c r="AR22" s="261"/>
      <c r="AS22" s="273"/>
      <c r="AT22" s="269"/>
    </row>
    <row r="23" spans="1:46" s="241" customFormat="1" ht="13.2" x14ac:dyDescent="0.2">
      <c r="A23" s="269"/>
      <c r="AP23" s="261"/>
      <c r="AQ23" s="261"/>
      <c r="AR23" s="261"/>
      <c r="AS23" s="273"/>
      <c r="AT23" s="269"/>
    </row>
    <row r="24" spans="1:46" s="241" customFormat="1" ht="13.2" x14ac:dyDescent="0.2">
      <c r="A24" s="269"/>
      <c r="AP24" s="261"/>
      <c r="AQ24" s="261"/>
      <c r="AR24" s="261"/>
      <c r="AS24" s="273"/>
      <c r="AT24" s="269"/>
    </row>
    <row r="25" spans="1:46" s="241" customFormat="1" ht="13.2" x14ac:dyDescent="0.2">
      <c r="A25" s="277"/>
      <c r="B25" s="278"/>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9"/>
      <c r="AQ25" s="279"/>
      <c r="AR25" s="279"/>
      <c r="AS25" s="280"/>
      <c r="AT25" s="269"/>
    </row>
    <row r="26" spans="1:46" s="241" customFormat="1" ht="13.2" x14ac:dyDescent="0.2">
      <c r="A26" s="1116" t="s">
        <v>490</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281"/>
      <c r="AS27" s="236"/>
      <c r="AT27" s="236"/>
    </row>
    <row r="28" spans="1:46" ht="16.2" x14ac:dyDescent="0.2">
      <c r="A28" s="237" t="s">
        <v>491</v>
      </c>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82"/>
    </row>
    <row r="29" spans="1:46" ht="13.2" x14ac:dyDescent="0.2">
      <c r="A29" s="240"/>
      <c r="AK29" s="241" t="s">
        <v>492</v>
      </c>
      <c r="AL29" s="241"/>
      <c r="AM29" s="241"/>
      <c r="AN29" s="241"/>
      <c r="AS29" s="283"/>
    </row>
    <row r="30" spans="1:46" ht="13.5" customHeight="1" x14ac:dyDescent="0.2">
      <c r="A30" s="240"/>
      <c r="AK30" s="243"/>
      <c r="AL30" s="244"/>
      <c r="AM30" s="244"/>
      <c r="AN30" s="245"/>
      <c r="AO30" s="1105" t="s">
        <v>472</v>
      </c>
      <c r="AP30" s="246"/>
      <c r="AQ30" s="247" t="s">
        <v>473</v>
      </c>
      <c r="AR30" s="248"/>
    </row>
    <row r="31" spans="1:46" ht="13.2" x14ac:dyDescent="0.2">
      <c r="A31" s="240"/>
      <c r="AK31" s="249"/>
      <c r="AL31" s="250"/>
      <c r="AM31" s="250"/>
      <c r="AN31" s="251"/>
      <c r="AO31" s="1106"/>
      <c r="AP31" s="252" t="s">
        <v>474</v>
      </c>
      <c r="AQ31" s="253" t="s">
        <v>475</v>
      </c>
      <c r="AR31" s="254" t="s">
        <v>476</v>
      </c>
    </row>
    <row r="32" spans="1:46" ht="27" customHeight="1" x14ac:dyDescent="0.2">
      <c r="A32" s="240"/>
      <c r="AK32" s="1107" t="s">
        <v>493</v>
      </c>
      <c r="AL32" s="1108"/>
      <c r="AM32" s="1108"/>
      <c r="AN32" s="1109"/>
      <c r="AO32" s="284">
        <v>1620774</v>
      </c>
      <c r="AP32" s="284">
        <v>39417</v>
      </c>
      <c r="AQ32" s="285">
        <v>56025</v>
      </c>
      <c r="AR32" s="286">
        <v>-29.6</v>
      </c>
    </row>
    <row r="33" spans="1:46" ht="13.5" customHeight="1" x14ac:dyDescent="0.2">
      <c r="A33" s="240"/>
      <c r="AK33" s="1107" t="s">
        <v>494</v>
      </c>
      <c r="AL33" s="1108"/>
      <c r="AM33" s="1108"/>
      <c r="AN33" s="1109"/>
      <c r="AO33" s="284" t="s">
        <v>495</v>
      </c>
      <c r="AP33" s="284" t="s">
        <v>495</v>
      </c>
      <c r="AQ33" s="285" t="s">
        <v>495</v>
      </c>
      <c r="AR33" s="286" t="s">
        <v>495</v>
      </c>
    </row>
    <row r="34" spans="1:46" ht="27" customHeight="1" x14ac:dyDescent="0.2">
      <c r="A34" s="240"/>
      <c r="AK34" s="1107" t="s">
        <v>496</v>
      </c>
      <c r="AL34" s="1108"/>
      <c r="AM34" s="1108"/>
      <c r="AN34" s="1109"/>
      <c r="AO34" s="284" t="s">
        <v>495</v>
      </c>
      <c r="AP34" s="284" t="s">
        <v>495</v>
      </c>
      <c r="AQ34" s="285" t="s">
        <v>495</v>
      </c>
      <c r="AR34" s="286" t="s">
        <v>495</v>
      </c>
    </row>
    <row r="35" spans="1:46" ht="27" customHeight="1" x14ac:dyDescent="0.2">
      <c r="A35" s="240"/>
      <c r="AK35" s="1107" t="s">
        <v>497</v>
      </c>
      <c r="AL35" s="1108"/>
      <c r="AM35" s="1108"/>
      <c r="AN35" s="1109"/>
      <c r="AO35" s="284" t="s">
        <v>495</v>
      </c>
      <c r="AP35" s="284" t="s">
        <v>495</v>
      </c>
      <c r="AQ35" s="285">
        <v>18604</v>
      </c>
      <c r="AR35" s="286" t="s">
        <v>495</v>
      </c>
    </row>
    <row r="36" spans="1:46" ht="27" customHeight="1" x14ac:dyDescent="0.2">
      <c r="A36" s="240"/>
      <c r="AK36" s="1107" t="s">
        <v>498</v>
      </c>
      <c r="AL36" s="1108"/>
      <c r="AM36" s="1108"/>
      <c r="AN36" s="1109"/>
      <c r="AO36" s="284">
        <v>296782</v>
      </c>
      <c r="AP36" s="284">
        <v>7218</v>
      </c>
      <c r="AQ36" s="285">
        <v>2667</v>
      </c>
      <c r="AR36" s="286">
        <v>170.6</v>
      </c>
    </row>
    <row r="37" spans="1:46" ht="13.5" customHeight="1" x14ac:dyDescent="0.2">
      <c r="A37" s="240"/>
      <c r="AK37" s="1107" t="s">
        <v>499</v>
      </c>
      <c r="AL37" s="1108"/>
      <c r="AM37" s="1108"/>
      <c r="AN37" s="1109"/>
      <c r="AO37" s="284">
        <v>51712</v>
      </c>
      <c r="AP37" s="284">
        <v>1258</v>
      </c>
      <c r="AQ37" s="285">
        <v>441</v>
      </c>
      <c r="AR37" s="286">
        <v>185.3</v>
      </c>
    </row>
    <row r="38" spans="1:46" ht="27" customHeight="1" x14ac:dyDescent="0.2">
      <c r="A38" s="240"/>
      <c r="AK38" s="1110" t="s">
        <v>500</v>
      </c>
      <c r="AL38" s="1111"/>
      <c r="AM38" s="1111"/>
      <c r="AN38" s="1112"/>
      <c r="AO38" s="287">
        <v>3059</v>
      </c>
      <c r="AP38" s="287">
        <v>74</v>
      </c>
      <c r="AQ38" s="288">
        <v>6</v>
      </c>
      <c r="AR38" s="276">
        <v>1133.3</v>
      </c>
      <c r="AS38" s="283"/>
    </row>
    <row r="39" spans="1:46" ht="13.2" x14ac:dyDescent="0.2">
      <c r="A39" s="240"/>
      <c r="AK39" s="1110" t="s">
        <v>501</v>
      </c>
      <c r="AL39" s="1111"/>
      <c r="AM39" s="1111"/>
      <c r="AN39" s="1112"/>
      <c r="AO39" s="284" t="s">
        <v>495</v>
      </c>
      <c r="AP39" s="284" t="s">
        <v>495</v>
      </c>
      <c r="AQ39" s="285">
        <v>-4261</v>
      </c>
      <c r="AR39" s="286" t="s">
        <v>495</v>
      </c>
      <c r="AS39" s="283"/>
    </row>
    <row r="40" spans="1:46" ht="27" customHeight="1" x14ac:dyDescent="0.2">
      <c r="A40" s="240"/>
      <c r="AK40" s="1107" t="s">
        <v>502</v>
      </c>
      <c r="AL40" s="1108"/>
      <c r="AM40" s="1108"/>
      <c r="AN40" s="1109"/>
      <c r="AO40" s="284">
        <v>-1120265</v>
      </c>
      <c r="AP40" s="284">
        <v>-27244</v>
      </c>
      <c r="AQ40" s="285">
        <v>-49695</v>
      </c>
      <c r="AR40" s="286">
        <v>-45.2</v>
      </c>
      <c r="AS40" s="283"/>
    </row>
    <row r="41" spans="1:46" ht="13.2" x14ac:dyDescent="0.2">
      <c r="A41" s="240"/>
      <c r="AK41" s="1113" t="s">
        <v>285</v>
      </c>
      <c r="AL41" s="1114"/>
      <c r="AM41" s="1114"/>
      <c r="AN41" s="1115"/>
      <c r="AO41" s="284">
        <v>852062</v>
      </c>
      <c r="AP41" s="284">
        <v>20722</v>
      </c>
      <c r="AQ41" s="285">
        <v>23786</v>
      </c>
      <c r="AR41" s="286">
        <v>-12.9</v>
      </c>
      <c r="AS41" s="283"/>
    </row>
    <row r="42" spans="1:46" ht="13.2" x14ac:dyDescent="0.2">
      <c r="A42" s="240"/>
      <c r="AK42" s="289"/>
      <c r="AQ42" s="261"/>
      <c r="AR42" s="261"/>
      <c r="AS42" s="283"/>
    </row>
    <row r="43" spans="1:46" ht="13.2" x14ac:dyDescent="0.2">
      <c r="A43" s="240"/>
      <c r="AP43" s="290"/>
      <c r="AQ43" s="261"/>
      <c r="AS43" s="283"/>
    </row>
    <row r="44" spans="1:46" ht="13.2" x14ac:dyDescent="0.2">
      <c r="A44" s="240"/>
      <c r="AQ44" s="261"/>
    </row>
    <row r="45" spans="1:46" ht="13.2" x14ac:dyDescent="0.2">
      <c r="A45" s="238"/>
      <c r="B45" s="238"/>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91"/>
      <c r="AR45" s="238"/>
      <c r="AS45" s="238"/>
      <c r="AT45" s="236"/>
    </row>
    <row r="46" spans="1:46" ht="13.2" x14ac:dyDescent="0.2">
      <c r="A46" s="292"/>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36"/>
    </row>
    <row r="47" spans="1:46" ht="17.25" customHeight="1" x14ac:dyDescent="0.2">
      <c r="A47" s="293" t="s">
        <v>503</v>
      </c>
    </row>
    <row r="48" spans="1:46" ht="13.2" x14ac:dyDescent="0.2">
      <c r="A48" s="240"/>
      <c r="AK48" s="294" t="s">
        <v>504</v>
      </c>
      <c r="AL48" s="294"/>
      <c r="AM48" s="294"/>
      <c r="AN48" s="294"/>
      <c r="AO48" s="294"/>
      <c r="AP48" s="294"/>
      <c r="AQ48" s="295"/>
      <c r="AR48" s="294"/>
    </row>
    <row r="49" spans="1:44" ht="13.5" customHeight="1" x14ac:dyDescent="0.2">
      <c r="A49" s="240"/>
      <c r="AK49" s="296"/>
      <c r="AL49" s="297"/>
      <c r="AM49" s="1100" t="s">
        <v>472</v>
      </c>
      <c r="AN49" s="1102" t="s">
        <v>505</v>
      </c>
      <c r="AO49" s="1103"/>
      <c r="AP49" s="1103"/>
      <c r="AQ49" s="1103"/>
      <c r="AR49" s="1104"/>
    </row>
    <row r="50" spans="1:44" ht="13.2" x14ac:dyDescent="0.2">
      <c r="A50" s="240"/>
      <c r="AK50" s="298"/>
      <c r="AL50" s="299"/>
      <c r="AM50" s="1101"/>
      <c r="AN50" s="300" t="s">
        <v>506</v>
      </c>
      <c r="AO50" s="301" t="s">
        <v>507</v>
      </c>
      <c r="AP50" s="302" t="s">
        <v>508</v>
      </c>
      <c r="AQ50" s="303" t="s">
        <v>509</v>
      </c>
      <c r="AR50" s="304" t="s">
        <v>510</v>
      </c>
    </row>
    <row r="51" spans="1:44" ht="13.2" x14ac:dyDescent="0.2">
      <c r="A51" s="240"/>
      <c r="AK51" s="296" t="s">
        <v>511</v>
      </c>
      <c r="AL51" s="297"/>
      <c r="AM51" s="305">
        <v>2956465</v>
      </c>
      <c r="AN51" s="306">
        <v>67087</v>
      </c>
      <c r="AO51" s="307">
        <v>80.599999999999994</v>
      </c>
      <c r="AP51" s="308">
        <v>94081</v>
      </c>
      <c r="AQ51" s="309">
        <v>10.5</v>
      </c>
      <c r="AR51" s="310">
        <v>70.099999999999994</v>
      </c>
    </row>
    <row r="52" spans="1:44" ht="13.2" x14ac:dyDescent="0.2">
      <c r="A52" s="240"/>
      <c r="AK52" s="311"/>
      <c r="AL52" s="312" t="s">
        <v>512</v>
      </c>
      <c r="AM52" s="313">
        <v>1255381</v>
      </c>
      <c r="AN52" s="314">
        <v>28487</v>
      </c>
      <c r="AO52" s="315">
        <v>21.1</v>
      </c>
      <c r="AP52" s="316">
        <v>48949</v>
      </c>
      <c r="AQ52" s="317">
        <v>11.5</v>
      </c>
      <c r="AR52" s="318">
        <v>9.6</v>
      </c>
    </row>
    <row r="53" spans="1:44" ht="13.2" x14ac:dyDescent="0.2">
      <c r="A53" s="240"/>
      <c r="AK53" s="296" t="s">
        <v>513</v>
      </c>
      <c r="AL53" s="297"/>
      <c r="AM53" s="305">
        <v>2227209</v>
      </c>
      <c r="AN53" s="306">
        <v>51276</v>
      </c>
      <c r="AO53" s="307">
        <v>-23.6</v>
      </c>
      <c r="AP53" s="308">
        <v>92632</v>
      </c>
      <c r="AQ53" s="309">
        <v>-1.5</v>
      </c>
      <c r="AR53" s="310">
        <v>-22.1</v>
      </c>
    </row>
    <row r="54" spans="1:44" ht="13.2" x14ac:dyDescent="0.2">
      <c r="A54" s="240"/>
      <c r="AK54" s="311"/>
      <c r="AL54" s="312" t="s">
        <v>512</v>
      </c>
      <c r="AM54" s="313">
        <v>743505</v>
      </c>
      <c r="AN54" s="314">
        <v>17117</v>
      </c>
      <c r="AO54" s="315">
        <v>-39.9</v>
      </c>
      <c r="AP54" s="316">
        <v>47978</v>
      </c>
      <c r="AQ54" s="317">
        <v>-2</v>
      </c>
      <c r="AR54" s="318">
        <v>-37.9</v>
      </c>
    </row>
    <row r="55" spans="1:44" ht="13.2" x14ac:dyDescent="0.2">
      <c r="A55" s="240"/>
      <c r="AK55" s="296" t="s">
        <v>514</v>
      </c>
      <c r="AL55" s="297"/>
      <c r="AM55" s="305">
        <v>1930381</v>
      </c>
      <c r="AN55" s="306">
        <v>45245</v>
      </c>
      <c r="AO55" s="307">
        <v>-11.8</v>
      </c>
      <c r="AP55" s="308">
        <v>69604</v>
      </c>
      <c r="AQ55" s="309">
        <v>-24.9</v>
      </c>
      <c r="AR55" s="310">
        <v>13.1</v>
      </c>
    </row>
    <row r="56" spans="1:44" ht="13.2" x14ac:dyDescent="0.2">
      <c r="A56" s="240"/>
      <c r="AK56" s="311"/>
      <c r="AL56" s="312" t="s">
        <v>512</v>
      </c>
      <c r="AM56" s="313">
        <v>885347</v>
      </c>
      <c r="AN56" s="314">
        <v>20751</v>
      </c>
      <c r="AO56" s="315">
        <v>21.2</v>
      </c>
      <c r="AP56" s="316">
        <v>36247</v>
      </c>
      <c r="AQ56" s="317">
        <v>-24.5</v>
      </c>
      <c r="AR56" s="318">
        <v>45.7</v>
      </c>
    </row>
    <row r="57" spans="1:44" ht="13.2" x14ac:dyDescent="0.2">
      <c r="A57" s="240"/>
      <c r="AK57" s="296" t="s">
        <v>515</v>
      </c>
      <c r="AL57" s="297"/>
      <c r="AM57" s="305">
        <v>2210611</v>
      </c>
      <c r="AN57" s="306">
        <v>52920</v>
      </c>
      <c r="AO57" s="307">
        <v>17</v>
      </c>
      <c r="AP57" s="308">
        <v>68410</v>
      </c>
      <c r="AQ57" s="309">
        <v>-1.7</v>
      </c>
      <c r="AR57" s="310">
        <v>18.7</v>
      </c>
    </row>
    <row r="58" spans="1:44" ht="13.2" x14ac:dyDescent="0.2">
      <c r="A58" s="240"/>
      <c r="AK58" s="311"/>
      <c r="AL58" s="312" t="s">
        <v>512</v>
      </c>
      <c r="AM58" s="313">
        <v>1546990</v>
      </c>
      <c r="AN58" s="314">
        <v>37033</v>
      </c>
      <c r="AO58" s="315">
        <v>78.5</v>
      </c>
      <c r="AP58" s="316">
        <v>35086</v>
      </c>
      <c r="AQ58" s="317">
        <v>-3.2</v>
      </c>
      <c r="AR58" s="318">
        <v>81.7</v>
      </c>
    </row>
    <row r="59" spans="1:44" ht="13.2" x14ac:dyDescent="0.2">
      <c r="A59" s="240"/>
      <c r="AK59" s="296" t="s">
        <v>516</v>
      </c>
      <c r="AL59" s="297"/>
      <c r="AM59" s="305">
        <v>1565207</v>
      </c>
      <c r="AN59" s="306">
        <v>38065</v>
      </c>
      <c r="AO59" s="307">
        <v>-28.1</v>
      </c>
      <c r="AP59" s="308">
        <v>73019</v>
      </c>
      <c r="AQ59" s="309">
        <v>6.7</v>
      </c>
      <c r="AR59" s="310">
        <v>-34.799999999999997</v>
      </c>
    </row>
    <row r="60" spans="1:44" ht="13.2" x14ac:dyDescent="0.2">
      <c r="A60" s="240"/>
      <c r="AK60" s="311"/>
      <c r="AL60" s="312" t="s">
        <v>512</v>
      </c>
      <c r="AM60" s="313">
        <v>996913</v>
      </c>
      <c r="AN60" s="314">
        <v>24245</v>
      </c>
      <c r="AO60" s="315">
        <v>-34.5</v>
      </c>
      <c r="AP60" s="316">
        <v>39427</v>
      </c>
      <c r="AQ60" s="317">
        <v>12.4</v>
      </c>
      <c r="AR60" s="318">
        <v>-46.9</v>
      </c>
    </row>
    <row r="61" spans="1:44" ht="13.2" x14ac:dyDescent="0.2">
      <c r="A61" s="240"/>
      <c r="AK61" s="296" t="s">
        <v>517</v>
      </c>
      <c r="AL61" s="319"/>
      <c r="AM61" s="305">
        <v>2177975</v>
      </c>
      <c r="AN61" s="306">
        <v>50919</v>
      </c>
      <c r="AO61" s="307">
        <v>6.8</v>
      </c>
      <c r="AP61" s="308">
        <v>79549</v>
      </c>
      <c r="AQ61" s="320">
        <v>-2.2000000000000002</v>
      </c>
      <c r="AR61" s="310">
        <v>9</v>
      </c>
    </row>
    <row r="62" spans="1:44" ht="13.2" x14ac:dyDescent="0.2">
      <c r="A62" s="240"/>
      <c r="AK62" s="311"/>
      <c r="AL62" s="312" t="s">
        <v>512</v>
      </c>
      <c r="AM62" s="313">
        <v>1085627</v>
      </c>
      <c r="AN62" s="314">
        <v>25527</v>
      </c>
      <c r="AO62" s="315">
        <v>9.3000000000000007</v>
      </c>
      <c r="AP62" s="316">
        <v>41537</v>
      </c>
      <c r="AQ62" s="317">
        <v>-1.2</v>
      </c>
      <c r="AR62" s="318">
        <v>10.5</v>
      </c>
    </row>
    <row r="63" spans="1:44" ht="13.2" x14ac:dyDescent="0.2">
      <c r="A63" s="240"/>
    </row>
    <row r="64" spans="1:44" ht="13.2" x14ac:dyDescent="0.2">
      <c r="A64" s="240"/>
    </row>
    <row r="65" spans="1:46" ht="13.2" x14ac:dyDescent="0.2">
      <c r="A65" s="240"/>
    </row>
    <row r="66" spans="1:46" ht="13.2" x14ac:dyDescent="0.2">
      <c r="A66" s="321"/>
      <c r="B66" s="292"/>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322"/>
    </row>
    <row r="67" spans="1:46" ht="13.5" hidden="1" customHeight="1" x14ac:dyDescent="0.2">
      <c r="AS67" s="236"/>
      <c r="AT67" s="236"/>
    </row>
    <row r="70" spans="1:46" ht="13.2" hidden="1" x14ac:dyDescent="0.2"/>
    <row r="71" spans="1:46" ht="13.2" hidden="1" x14ac:dyDescent="0.2"/>
    <row r="72" spans="1:46" ht="13.2" hidden="1" x14ac:dyDescent="0.2"/>
    <row r="73" spans="1:46" ht="13.2" hidden="1" x14ac:dyDescent="0.2"/>
  </sheetData>
  <sheetProtection algorithmName="SHA-512" hashValue="kP80x785946VleQdrh1t4ubRET6kIch83JnZdQsGK6ZCURxAsLwh5t8Qkv1xl0edOjhSmC0nmUu1K08a3k7l8g==" saltValue="ZibaUug2dFYgcIAU3K3DM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35" customWidth="1"/>
    <col min="126" max="16384" width="9" style="234" hidden="1"/>
  </cols>
  <sheetData>
    <row r="1" spans="2:125" ht="13.5" customHeight="1" x14ac:dyDescent="0.2">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c r="CL1" s="234"/>
      <c r="CM1" s="234"/>
      <c r="CN1" s="234"/>
      <c r="CO1" s="234"/>
      <c r="CP1" s="234"/>
      <c r="CQ1" s="234"/>
      <c r="CR1" s="234"/>
      <c r="CS1" s="234"/>
      <c r="CT1" s="234"/>
      <c r="CU1" s="234"/>
      <c r="CV1" s="234"/>
      <c r="CW1" s="234"/>
      <c r="CX1" s="234"/>
      <c r="CY1" s="234"/>
      <c r="CZ1" s="234"/>
      <c r="DA1" s="234"/>
      <c r="DB1" s="234"/>
      <c r="DC1" s="234"/>
      <c r="DD1" s="234"/>
      <c r="DE1" s="234"/>
      <c r="DF1" s="234"/>
      <c r="DG1" s="234"/>
      <c r="DH1" s="234"/>
      <c r="DI1" s="234"/>
      <c r="DJ1" s="234"/>
      <c r="DK1" s="234"/>
      <c r="DL1" s="234"/>
      <c r="DM1" s="234"/>
      <c r="DN1" s="234"/>
      <c r="DO1" s="234"/>
      <c r="DP1" s="234"/>
      <c r="DQ1" s="234"/>
      <c r="DR1" s="234"/>
      <c r="DS1" s="234"/>
      <c r="DT1" s="234"/>
      <c r="DU1" s="234"/>
    </row>
    <row r="2" spans="2:125" ht="13.2" x14ac:dyDescent="0.2">
      <c r="B2" s="234"/>
      <c r="DG2" s="234"/>
    </row>
    <row r="3" spans="2:125" ht="13.2" x14ac:dyDescent="0.2">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234"/>
      <c r="CT3" s="234"/>
      <c r="CU3" s="234"/>
      <c r="CV3" s="234"/>
      <c r="CW3" s="234"/>
      <c r="CX3" s="234"/>
      <c r="CY3" s="234"/>
      <c r="CZ3" s="234"/>
      <c r="DA3" s="234"/>
      <c r="DB3" s="234"/>
      <c r="DC3" s="234"/>
      <c r="DD3" s="234"/>
      <c r="DE3" s="234"/>
      <c r="DF3" s="234"/>
      <c r="DH3" s="234"/>
      <c r="DI3" s="234"/>
      <c r="DJ3" s="234"/>
      <c r="DK3" s="234"/>
      <c r="DL3" s="234"/>
      <c r="DM3" s="234"/>
      <c r="DN3" s="234"/>
      <c r="DO3" s="234"/>
      <c r="DP3" s="234"/>
      <c r="DQ3" s="234"/>
      <c r="DR3" s="234"/>
      <c r="DS3" s="234"/>
      <c r="DT3" s="234"/>
      <c r="DU3" s="234"/>
    </row>
    <row r="4" spans="2:125" ht="13.2" x14ac:dyDescent="0.2"/>
    <row r="5" spans="2:125" ht="13.2" x14ac:dyDescent="0.2"/>
    <row r="6" spans="2:125" ht="13.2" x14ac:dyDescent="0.2"/>
    <row r="7" spans="2:125" ht="13.2" x14ac:dyDescent="0.2"/>
    <row r="8" spans="2:125" ht="13.2" x14ac:dyDescent="0.2"/>
    <row r="9" spans="2:125" ht="13.2" x14ac:dyDescent="0.2">
      <c r="DU9" s="234"/>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34"/>
    </row>
    <row r="18" spans="125:125" ht="13.2" x14ac:dyDescent="0.2"/>
    <row r="19" spans="125:125" ht="13.2" x14ac:dyDescent="0.2"/>
    <row r="20" spans="125:125" ht="13.2" x14ac:dyDescent="0.2">
      <c r="DU20" s="234"/>
    </row>
    <row r="21" spans="125:125" ht="13.2" x14ac:dyDescent="0.2">
      <c r="DU21" s="234"/>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34"/>
    </row>
    <row r="29" spans="125:125" ht="13.2" x14ac:dyDescent="0.2"/>
    <row r="30" spans="125:125" ht="13.2" x14ac:dyDescent="0.2"/>
    <row r="31" spans="125:125" ht="13.2" x14ac:dyDescent="0.2"/>
    <row r="32" spans="125:125" ht="13.2" x14ac:dyDescent="0.2"/>
    <row r="33" spans="2:125" ht="13.2" x14ac:dyDescent="0.2">
      <c r="B33" s="234"/>
      <c r="G33" s="234"/>
      <c r="I33" s="234"/>
    </row>
    <row r="34" spans="2:125" ht="13.2" x14ac:dyDescent="0.2">
      <c r="C34" s="234"/>
      <c r="P34" s="234"/>
      <c r="DE34" s="234"/>
      <c r="DH34" s="234"/>
    </row>
    <row r="35" spans="2:125" ht="13.2" x14ac:dyDescent="0.2">
      <c r="D35" s="234"/>
      <c r="E35" s="234"/>
      <c r="DG35" s="234"/>
      <c r="DJ35" s="234"/>
      <c r="DP35" s="234"/>
      <c r="DQ35" s="234"/>
      <c r="DR35" s="234"/>
      <c r="DS35" s="234"/>
      <c r="DT35" s="234"/>
      <c r="DU35" s="234"/>
    </row>
    <row r="36" spans="2:125" ht="13.2" x14ac:dyDescent="0.2">
      <c r="F36" s="234"/>
      <c r="H36" s="234"/>
      <c r="J36" s="234"/>
      <c r="K36" s="234"/>
      <c r="L36" s="234"/>
      <c r="M36" s="234"/>
      <c r="N36" s="234"/>
      <c r="O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4"/>
      <c r="CT36" s="234"/>
      <c r="CU36" s="234"/>
      <c r="CV36" s="234"/>
      <c r="CW36" s="234"/>
      <c r="CX36" s="234"/>
      <c r="CY36" s="234"/>
      <c r="CZ36" s="234"/>
      <c r="DA36" s="234"/>
      <c r="DB36" s="234"/>
      <c r="DC36" s="234"/>
      <c r="DD36" s="234"/>
      <c r="DF36" s="234"/>
      <c r="DI36" s="234"/>
      <c r="DK36" s="234"/>
      <c r="DL36" s="234"/>
      <c r="DM36" s="234"/>
      <c r="DN36" s="234"/>
      <c r="DO36" s="234"/>
      <c r="DP36" s="234"/>
      <c r="DQ36" s="234"/>
      <c r="DR36" s="234"/>
      <c r="DS36" s="234"/>
      <c r="DT36" s="234"/>
      <c r="DU36" s="234"/>
    </row>
    <row r="37" spans="2:125" ht="13.2" x14ac:dyDescent="0.2">
      <c r="DU37" s="234"/>
    </row>
    <row r="38" spans="2:125" ht="13.2" x14ac:dyDescent="0.2">
      <c r="DT38" s="234"/>
      <c r="DU38" s="234"/>
    </row>
    <row r="39" spans="2:125" ht="13.2" x14ac:dyDescent="0.2"/>
    <row r="40" spans="2:125" ht="13.2" x14ac:dyDescent="0.2">
      <c r="DH40" s="234"/>
    </row>
    <row r="41" spans="2:125" ht="13.2" x14ac:dyDescent="0.2">
      <c r="DE41" s="234"/>
    </row>
    <row r="42" spans="2:125" ht="13.2" x14ac:dyDescent="0.2">
      <c r="DG42" s="234"/>
      <c r="DJ42" s="234"/>
    </row>
    <row r="43" spans="2:125" ht="13.2" x14ac:dyDescent="0.2">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c r="DF43" s="234"/>
      <c r="DI43" s="234"/>
      <c r="DK43" s="234"/>
      <c r="DL43" s="234"/>
      <c r="DM43" s="234"/>
      <c r="DN43" s="234"/>
      <c r="DO43" s="234"/>
      <c r="DP43" s="234"/>
      <c r="DQ43" s="234"/>
      <c r="DR43" s="234"/>
      <c r="DS43" s="234"/>
      <c r="DT43" s="234"/>
      <c r="DU43" s="234"/>
    </row>
    <row r="44" spans="2:125" ht="13.2" x14ac:dyDescent="0.2">
      <c r="DU44" s="234"/>
    </row>
    <row r="45" spans="2:125" ht="13.2" x14ac:dyDescent="0.2"/>
    <row r="46" spans="2:125" ht="13.2" x14ac:dyDescent="0.2"/>
    <row r="47" spans="2:125" ht="13.2" x14ac:dyDescent="0.2"/>
    <row r="48" spans="2:125" ht="13.2" x14ac:dyDescent="0.2">
      <c r="DT48" s="234"/>
      <c r="DU48" s="234"/>
    </row>
    <row r="49" spans="120:125" ht="13.2" x14ac:dyDescent="0.2">
      <c r="DU49" s="234"/>
    </row>
    <row r="50" spans="120:125" ht="13.2" x14ac:dyDescent="0.2">
      <c r="DU50" s="234"/>
    </row>
    <row r="51" spans="120:125" ht="13.2" x14ac:dyDescent="0.2">
      <c r="DP51" s="234"/>
      <c r="DQ51" s="234"/>
      <c r="DR51" s="234"/>
      <c r="DS51" s="234"/>
      <c r="DT51" s="234"/>
      <c r="DU51" s="234"/>
    </row>
    <row r="52" spans="120:125" ht="13.2" x14ac:dyDescent="0.2"/>
    <row r="53" spans="120:125" ht="13.2" x14ac:dyDescent="0.2"/>
    <row r="54" spans="120:125" ht="13.2" x14ac:dyDescent="0.2">
      <c r="DU54" s="234"/>
    </row>
    <row r="55" spans="120:125" ht="13.2" x14ac:dyDescent="0.2"/>
    <row r="56" spans="120:125" ht="13.2" x14ac:dyDescent="0.2"/>
    <row r="57" spans="120:125" ht="13.2" x14ac:dyDescent="0.2"/>
    <row r="58" spans="120:125" ht="13.2" x14ac:dyDescent="0.2">
      <c r="DU58" s="234"/>
    </row>
    <row r="59" spans="120:125" ht="13.2" x14ac:dyDescent="0.2"/>
    <row r="60" spans="120:125" ht="13.2" x14ac:dyDescent="0.2"/>
    <row r="61" spans="120:125" ht="13.2" x14ac:dyDescent="0.2"/>
    <row r="62" spans="120:125" ht="13.2" x14ac:dyDescent="0.2"/>
    <row r="63" spans="120:125" ht="13.2" x14ac:dyDescent="0.2">
      <c r="DU63" s="234"/>
    </row>
    <row r="64" spans="120:125" ht="13.2" x14ac:dyDescent="0.2">
      <c r="DT64" s="234"/>
      <c r="DU64" s="234"/>
    </row>
    <row r="65" spans="123:125" ht="13.2" x14ac:dyDescent="0.2"/>
    <row r="66" spans="123:125" ht="13.2" x14ac:dyDescent="0.2"/>
    <row r="67" spans="123:125" ht="13.2" x14ac:dyDescent="0.2"/>
    <row r="68" spans="123:125" ht="13.2" x14ac:dyDescent="0.2"/>
    <row r="69" spans="123:125" ht="13.2" x14ac:dyDescent="0.2">
      <c r="DS69" s="234"/>
      <c r="DT69" s="234"/>
      <c r="DU69" s="234"/>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34"/>
    </row>
    <row r="83" spans="116:125" ht="13.2" x14ac:dyDescent="0.2">
      <c r="DM83" s="234"/>
      <c r="DN83" s="234"/>
      <c r="DO83" s="234"/>
      <c r="DP83" s="234"/>
      <c r="DQ83" s="234"/>
      <c r="DR83" s="234"/>
      <c r="DS83" s="234"/>
      <c r="DT83" s="234"/>
      <c r="DU83" s="234"/>
    </row>
    <row r="84" spans="116:125" ht="13.2" x14ac:dyDescent="0.2"/>
    <row r="85" spans="116:125" ht="13.2" x14ac:dyDescent="0.2"/>
    <row r="86" spans="116:125" ht="13.2" x14ac:dyDescent="0.2"/>
    <row r="87" spans="116:125" ht="13.2" x14ac:dyDescent="0.2"/>
    <row r="88" spans="116:125" ht="13.2" x14ac:dyDescent="0.2">
      <c r="DU88" s="234"/>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34"/>
      <c r="DT94" s="234"/>
      <c r="DU94" s="234"/>
    </row>
    <row r="95" spans="116:125" ht="13.5" customHeight="1" x14ac:dyDescent="0.2">
      <c r="DU95" s="234"/>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34"/>
    </row>
    <row r="102" spans="124:125" ht="13.5" customHeight="1" x14ac:dyDescent="0.2"/>
    <row r="103" spans="124:125" ht="13.5" customHeight="1" x14ac:dyDescent="0.2"/>
    <row r="104" spans="124:125" ht="13.5" customHeight="1" x14ac:dyDescent="0.2">
      <c r="DT104" s="234"/>
      <c r="DU104" s="234"/>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34" t="s">
        <v>469</v>
      </c>
    </row>
    <row r="121" spans="125:125" ht="13.5" hidden="1" customHeight="1" x14ac:dyDescent="0.2">
      <c r="DU121" s="234"/>
    </row>
  </sheetData>
  <sheetProtection algorithmName="SHA-512" hashValue="bwMUctdRQspO+SoPyzHbsmnaRAmGw2fzey9lS8qOvrb1hs26uYWDslMmjYM57KRVg43BcbwlPrjBT3SV947y4Q==" saltValue="gZLwO2PFyDYIwBuzrF6K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Normal="100" zoomScaleSheetLayoutView="55" workbookViewId="0"/>
  </sheetViews>
  <sheetFormatPr defaultColWidth="0" defaultRowHeight="13.5" customHeight="1" zeroHeight="1" x14ac:dyDescent="0.2"/>
  <cols>
    <col min="1" max="125" width="2.44140625" style="235" customWidth="1"/>
    <col min="126" max="142" width="0" style="234" hidden="1" customWidth="1"/>
    <col min="143" max="16384" width="9" style="234" hidden="1"/>
  </cols>
  <sheetData>
    <row r="1" spans="1:125" ht="13.5" customHeight="1" x14ac:dyDescent="0.2">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c r="CL1" s="234"/>
      <c r="CM1" s="234"/>
      <c r="CN1" s="234"/>
      <c r="CO1" s="234"/>
      <c r="CP1" s="234"/>
      <c r="CQ1" s="234"/>
      <c r="CR1" s="234"/>
      <c r="CS1" s="234"/>
      <c r="CT1" s="234"/>
      <c r="CU1" s="234"/>
      <c r="CV1" s="234"/>
      <c r="CW1" s="234"/>
      <c r="CX1" s="234"/>
      <c r="CY1" s="234"/>
      <c r="CZ1" s="234"/>
      <c r="DA1" s="234"/>
      <c r="DB1" s="234"/>
      <c r="DC1" s="234"/>
      <c r="DD1" s="234"/>
      <c r="DE1" s="234"/>
      <c r="DF1" s="234"/>
      <c r="DG1" s="234"/>
      <c r="DH1" s="234"/>
      <c r="DI1" s="234"/>
      <c r="DJ1" s="234"/>
      <c r="DK1" s="234"/>
      <c r="DL1" s="234"/>
      <c r="DM1" s="234"/>
      <c r="DN1" s="234"/>
      <c r="DO1" s="234"/>
      <c r="DP1" s="234"/>
      <c r="DQ1" s="234"/>
      <c r="DR1" s="234"/>
      <c r="DS1" s="234"/>
      <c r="DT1" s="234"/>
      <c r="DU1" s="234"/>
    </row>
    <row r="2" spans="1:125" ht="13.2" x14ac:dyDescent="0.2">
      <c r="B2" s="234"/>
      <c r="T2" s="234"/>
    </row>
    <row r="3" spans="1:125" ht="13.2" x14ac:dyDescent="0.2">
      <c r="C3" s="234"/>
      <c r="D3" s="234"/>
      <c r="E3" s="234"/>
      <c r="F3" s="234"/>
      <c r="G3" s="234"/>
      <c r="H3" s="234"/>
      <c r="I3" s="234"/>
      <c r="J3" s="234"/>
      <c r="K3" s="234"/>
      <c r="L3" s="234"/>
      <c r="M3" s="234"/>
      <c r="N3" s="234"/>
      <c r="O3" s="234"/>
      <c r="P3" s="234"/>
      <c r="Q3" s="234"/>
      <c r="R3" s="234"/>
      <c r="S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234"/>
      <c r="CT3" s="234"/>
      <c r="CU3" s="234"/>
      <c r="CV3" s="234"/>
      <c r="CW3" s="234"/>
      <c r="CX3" s="234"/>
      <c r="CY3" s="234"/>
      <c r="CZ3" s="234"/>
      <c r="DA3" s="234"/>
      <c r="DB3" s="234"/>
      <c r="DC3" s="234"/>
      <c r="DD3" s="234"/>
      <c r="DE3" s="234"/>
      <c r="DF3" s="234"/>
      <c r="DG3" s="234"/>
      <c r="DH3" s="234"/>
      <c r="DI3" s="234"/>
      <c r="DJ3" s="234"/>
      <c r="DK3" s="234"/>
      <c r="DL3" s="234"/>
      <c r="DM3" s="234"/>
      <c r="DN3" s="234"/>
      <c r="DO3" s="234"/>
      <c r="DP3" s="234"/>
      <c r="DQ3" s="234"/>
      <c r="DR3" s="234"/>
      <c r="DS3" s="234"/>
      <c r="DT3" s="234"/>
      <c r="DU3" s="234"/>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34"/>
      <c r="G33" s="234"/>
      <c r="I33" s="234"/>
    </row>
    <row r="34" spans="2:125" ht="13.2" x14ac:dyDescent="0.2">
      <c r="C34" s="234"/>
      <c r="P34" s="234"/>
      <c r="R34" s="234"/>
      <c r="U34" s="234"/>
    </row>
    <row r="35" spans="2:125" ht="13.2" x14ac:dyDescent="0.2">
      <c r="D35" s="234"/>
      <c r="E35" s="234"/>
      <c r="T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4"/>
      <c r="BQ35" s="234"/>
      <c r="BR35" s="234"/>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4"/>
      <c r="CT35" s="234"/>
      <c r="CU35" s="234"/>
      <c r="CV35" s="234"/>
      <c r="CW35" s="234"/>
      <c r="CX35" s="234"/>
      <c r="CY35" s="234"/>
      <c r="CZ35" s="234"/>
      <c r="DA35" s="234"/>
      <c r="DB35" s="234"/>
      <c r="DC35" s="234"/>
      <c r="DD35" s="234"/>
      <c r="DE35" s="234"/>
      <c r="DF35" s="234"/>
      <c r="DG35" s="234"/>
      <c r="DH35" s="234"/>
      <c r="DI35" s="234"/>
      <c r="DJ35" s="234"/>
      <c r="DK35" s="234"/>
      <c r="DL35" s="234"/>
      <c r="DM35" s="234"/>
      <c r="DN35" s="234"/>
      <c r="DO35" s="234"/>
      <c r="DP35" s="234"/>
      <c r="DQ35" s="234"/>
      <c r="DR35" s="234"/>
      <c r="DS35" s="234"/>
      <c r="DT35" s="234"/>
      <c r="DU35" s="234"/>
    </row>
    <row r="36" spans="2:125" ht="13.2" x14ac:dyDescent="0.2">
      <c r="F36" s="234"/>
      <c r="H36" s="234"/>
      <c r="J36" s="234"/>
      <c r="K36" s="234"/>
      <c r="L36" s="234"/>
      <c r="M36" s="234"/>
      <c r="N36" s="234"/>
      <c r="O36" s="234"/>
      <c r="Q36" s="234"/>
      <c r="S36" s="234"/>
      <c r="V36" s="234"/>
    </row>
    <row r="37" spans="2:125" ht="13.2" x14ac:dyDescent="0.2"/>
    <row r="38" spans="2:125" ht="13.2" x14ac:dyDescent="0.2"/>
    <row r="39" spans="2:125" ht="13.2" x14ac:dyDescent="0.2"/>
    <row r="40" spans="2:125" ht="13.2" x14ac:dyDescent="0.2">
      <c r="U40" s="234"/>
    </row>
    <row r="41" spans="2:125" ht="13.2" x14ac:dyDescent="0.2">
      <c r="R41" s="234"/>
    </row>
    <row r="42" spans="2:125" ht="13.2" x14ac:dyDescent="0.2">
      <c r="T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4"/>
      <c r="BR42" s="234"/>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c r="DE42" s="234"/>
      <c r="DF42" s="234"/>
      <c r="DG42" s="234"/>
      <c r="DH42" s="234"/>
      <c r="DI42" s="234"/>
      <c r="DJ42" s="234"/>
      <c r="DK42" s="234"/>
      <c r="DL42" s="234"/>
      <c r="DM42" s="234"/>
      <c r="DN42" s="234"/>
      <c r="DO42" s="234"/>
      <c r="DP42" s="234"/>
      <c r="DQ42" s="234"/>
      <c r="DR42" s="234"/>
      <c r="DS42" s="234"/>
      <c r="DT42" s="234"/>
      <c r="DU42" s="234"/>
    </row>
    <row r="43" spans="2:125" ht="13.2" x14ac:dyDescent="0.2">
      <c r="Q43" s="234"/>
      <c r="S43" s="234"/>
      <c r="V43" s="234"/>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35" t="s">
        <v>469</v>
      </c>
    </row>
  </sheetData>
  <sheetProtection algorithmName="SHA-512" hashValue="8BKEPc6DjXrx4CHm/65MTE7/3l4IymO30BJs42meCROcAw4L7UjqjEzhiz3TQFlNFR3Ott6vbzAoa+EMyDqQlQ==" saltValue="41p5RmtoEaBhQ9ub+ShB9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7D8C4-06A5-422F-AD28-56D2B6A80905}">
  <sheetPr>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32" t="s">
        <v>0</v>
      </c>
    </row>
    <row r="46" spans="2:10" ht="29.25" customHeight="1" thickBot="1" x14ac:dyDescent="0.25">
      <c r="B46" s="333" t="s">
        <v>1</v>
      </c>
      <c r="C46" s="334"/>
      <c r="D46" s="334"/>
      <c r="E46" s="335" t="s">
        <v>2</v>
      </c>
      <c r="F46" s="336" t="s">
        <v>519</v>
      </c>
      <c r="G46" s="337" t="s">
        <v>520</v>
      </c>
      <c r="H46" s="337" t="s">
        <v>521</v>
      </c>
      <c r="I46" s="337" t="s">
        <v>522</v>
      </c>
      <c r="J46" s="338" t="s">
        <v>523</v>
      </c>
    </row>
    <row r="47" spans="2:10" ht="57.75" customHeight="1" x14ac:dyDescent="0.2">
      <c r="B47" s="339"/>
      <c r="C47" s="1126" t="s">
        <v>552</v>
      </c>
      <c r="D47" s="1126"/>
      <c r="E47" s="1127"/>
      <c r="F47" s="340">
        <v>18.79</v>
      </c>
      <c r="G47" s="341">
        <v>19.18</v>
      </c>
      <c r="H47" s="341">
        <v>20.48</v>
      </c>
      <c r="I47" s="341">
        <v>22.56</v>
      </c>
      <c r="J47" s="342">
        <v>23.72</v>
      </c>
    </row>
    <row r="48" spans="2:10" ht="57.75" customHeight="1" x14ac:dyDescent="0.2">
      <c r="B48" s="343"/>
      <c r="C48" s="1128" t="s">
        <v>553</v>
      </c>
      <c r="D48" s="1128"/>
      <c r="E48" s="1129"/>
      <c r="F48" s="344">
        <v>8.27</v>
      </c>
      <c r="G48" s="345">
        <v>6.4</v>
      </c>
      <c r="H48" s="345">
        <v>10.3</v>
      </c>
      <c r="I48" s="345">
        <v>6.11</v>
      </c>
      <c r="J48" s="346">
        <v>6.51</v>
      </c>
    </row>
    <row r="49" spans="2:10" ht="57.75" customHeight="1" thickBot="1" x14ac:dyDescent="0.25">
      <c r="B49" s="347"/>
      <c r="C49" s="1130" t="s">
        <v>554</v>
      </c>
      <c r="D49" s="1130"/>
      <c r="E49" s="1131"/>
      <c r="F49" s="348" t="s">
        <v>555</v>
      </c>
      <c r="G49" s="349" t="s">
        <v>556</v>
      </c>
      <c r="H49" s="349">
        <v>3.03</v>
      </c>
      <c r="I49" s="349" t="s">
        <v>557</v>
      </c>
      <c r="J49" s="350" t="s">
        <v>558</v>
      </c>
    </row>
    <row r="50" spans="2:10" ht="13.2" x14ac:dyDescent="0.2"/>
  </sheetData>
  <sheetProtection algorithmName="SHA-512" hashValue="CMdG8T67lyeM0KCYQ/W9Yvh7uRGOgcN/a+HwCAkakjtVnXXymoyV2JHv9v8aA81ThxLfBlIMJGjb2NZVqJGYAQ==" saltValue="zu6mT32Cp+C/DtZyTXKF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4" customWidth="1"/>
    <col min="2" max="2" width="11" style="4" customWidth="1"/>
    <col min="3" max="3" width="17" style="4" customWidth="1"/>
    <col min="4" max="5" width="16.6640625" style="4" customWidth="1"/>
    <col min="6" max="15" width="15" style="4" customWidth="1"/>
    <col min="16" max="16" width="24" style="4" customWidth="1"/>
    <col min="17" max="16384" width="0" style="4" hidden="1"/>
  </cols>
  <sheetData>
    <row r="1" spans="1:16" ht="16.5" customHeight="1" x14ac:dyDescent="0.2">
      <c r="A1" s="3"/>
      <c r="B1" s="3"/>
      <c r="C1" s="3"/>
      <c r="D1" s="3"/>
      <c r="E1" s="3"/>
      <c r="F1" s="3"/>
      <c r="G1" s="3"/>
      <c r="H1" s="3"/>
      <c r="I1" s="3"/>
      <c r="J1" s="3"/>
      <c r="K1" s="3"/>
      <c r="L1" s="3"/>
      <c r="M1" s="3"/>
      <c r="N1" s="3"/>
      <c r="O1" s="3"/>
      <c r="P1" s="3"/>
    </row>
    <row r="2" spans="1:16" ht="16.5" customHeight="1" x14ac:dyDescent="0.2">
      <c r="A2" s="3"/>
      <c r="B2" s="3"/>
      <c r="C2" s="3"/>
      <c r="D2" s="3"/>
      <c r="E2" s="3"/>
      <c r="F2" s="3"/>
      <c r="G2" s="3"/>
      <c r="H2" s="3"/>
      <c r="I2" s="3"/>
      <c r="J2" s="3"/>
      <c r="K2" s="3"/>
      <c r="L2" s="3"/>
      <c r="M2" s="3"/>
      <c r="N2" s="3"/>
      <c r="O2" s="3"/>
      <c r="P2" s="3"/>
    </row>
    <row r="3" spans="1:16" ht="16.5" customHeight="1" x14ac:dyDescent="0.2">
      <c r="A3" s="3"/>
      <c r="B3" s="3"/>
      <c r="C3" s="3"/>
      <c r="D3" s="3"/>
      <c r="E3" s="3"/>
      <c r="F3" s="3"/>
      <c r="G3" s="3"/>
      <c r="H3" s="3"/>
      <c r="I3" s="3"/>
      <c r="J3" s="3"/>
      <c r="K3" s="3"/>
      <c r="L3" s="3"/>
      <c r="M3" s="3"/>
      <c r="N3" s="3"/>
      <c r="O3" s="3"/>
      <c r="P3" s="3"/>
    </row>
    <row r="4" spans="1:16" ht="16.5" customHeight="1" x14ac:dyDescent="0.2">
      <c r="A4" s="3"/>
      <c r="B4" s="3"/>
      <c r="C4" s="3"/>
      <c r="D4" s="3"/>
      <c r="E4" s="3"/>
      <c r="F4" s="3"/>
      <c r="G4" s="3"/>
      <c r="H4" s="3"/>
      <c r="I4" s="3"/>
      <c r="J4" s="3"/>
      <c r="K4" s="3"/>
      <c r="L4" s="3"/>
      <c r="M4" s="3"/>
      <c r="N4" s="3"/>
      <c r="O4" s="3"/>
      <c r="P4" s="3"/>
    </row>
    <row r="5" spans="1:16" ht="16.5" customHeight="1" x14ac:dyDescent="0.2">
      <c r="A5" s="3"/>
      <c r="B5" s="3"/>
      <c r="C5" s="3"/>
      <c r="D5" s="3"/>
      <c r="E5" s="3"/>
      <c r="F5" s="3"/>
      <c r="G5" s="3"/>
      <c r="H5" s="3"/>
      <c r="I5" s="3"/>
      <c r="J5" s="3"/>
      <c r="K5" s="3"/>
      <c r="L5" s="3"/>
      <c r="M5" s="3"/>
      <c r="N5" s="3"/>
      <c r="O5" s="3"/>
      <c r="P5" s="3"/>
    </row>
    <row r="6" spans="1:16" ht="16.5" customHeight="1" x14ac:dyDescent="0.2">
      <c r="A6" s="3"/>
      <c r="B6" s="3"/>
      <c r="C6" s="3"/>
      <c r="D6" s="3"/>
      <c r="E6" s="3"/>
      <c r="F6" s="3"/>
      <c r="G6" s="3"/>
      <c r="H6" s="3"/>
      <c r="I6" s="3"/>
      <c r="J6" s="3"/>
      <c r="K6" s="3"/>
      <c r="L6" s="3"/>
      <c r="M6" s="3"/>
      <c r="N6" s="3"/>
      <c r="O6" s="3"/>
      <c r="P6" s="3"/>
    </row>
    <row r="7" spans="1:16" ht="16.5" customHeight="1" x14ac:dyDescent="0.2">
      <c r="A7" s="3"/>
      <c r="B7" s="3"/>
      <c r="C7" s="3"/>
      <c r="D7" s="3"/>
      <c r="E7" s="3"/>
      <c r="F7" s="3"/>
      <c r="G7" s="3"/>
      <c r="H7" s="3"/>
      <c r="I7" s="3"/>
      <c r="J7" s="3"/>
      <c r="K7" s="3"/>
      <c r="L7" s="3"/>
      <c r="M7" s="3"/>
      <c r="N7" s="3"/>
      <c r="O7" s="3"/>
      <c r="P7" s="3"/>
    </row>
    <row r="8" spans="1:16" ht="16.5" customHeight="1" x14ac:dyDescent="0.2">
      <c r="A8" s="3"/>
      <c r="B8" s="3"/>
      <c r="C8" s="3"/>
      <c r="D8" s="3"/>
      <c r="E8" s="3"/>
      <c r="F8" s="3"/>
      <c r="G8" s="3"/>
      <c r="H8" s="3"/>
      <c r="I8" s="3"/>
      <c r="J8" s="3"/>
      <c r="K8" s="3"/>
      <c r="L8" s="3"/>
      <c r="M8" s="3"/>
      <c r="N8" s="3"/>
      <c r="O8" s="3"/>
      <c r="P8" s="3"/>
    </row>
    <row r="9" spans="1:16" ht="16.5" customHeight="1" x14ac:dyDescent="0.2">
      <c r="A9" s="3"/>
      <c r="B9" s="3"/>
      <c r="C9" s="3"/>
      <c r="D9" s="3"/>
      <c r="E9" s="3"/>
      <c r="F9" s="3"/>
      <c r="G9" s="3"/>
      <c r="H9" s="3"/>
      <c r="I9" s="3"/>
      <c r="J9" s="3"/>
      <c r="K9" s="3"/>
      <c r="L9" s="3"/>
      <c r="M9" s="3"/>
      <c r="N9" s="3"/>
      <c r="O9" s="3"/>
      <c r="P9" s="3"/>
    </row>
    <row r="10" spans="1:16" ht="16.5" customHeight="1" x14ac:dyDescent="0.2">
      <c r="A10" s="3"/>
      <c r="B10" s="3"/>
      <c r="C10" s="3"/>
      <c r="D10" s="3"/>
      <c r="E10" s="3"/>
      <c r="F10" s="3"/>
      <c r="G10" s="3"/>
      <c r="H10" s="3"/>
      <c r="I10" s="3"/>
      <c r="J10" s="3"/>
      <c r="K10" s="3"/>
      <c r="L10" s="3"/>
      <c r="M10" s="3"/>
      <c r="N10" s="3"/>
      <c r="O10" s="3"/>
      <c r="P10" s="3"/>
    </row>
    <row r="11" spans="1:16" ht="16.5" customHeight="1" x14ac:dyDescent="0.2">
      <c r="A11" s="3"/>
      <c r="B11" s="3"/>
      <c r="C11" s="3"/>
      <c r="D11" s="3"/>
      <c r="E11" s="3"/>
      <c r="F11" s="3"/>
      <c r="G11" s="3"/>
      <c r="H11" s="3"/>
      <c r="I11" s="3"/>
      <c r="J11" s="3"/>
      <c r="K11" s="3"/>
      <c r="L11" s="3"/>
      <c r="M11" s="3"/>
      <c r="N11" s="3"/>
      <c r="O11" s="3"/>
      <c r="P11" s="3"/>
    </row>
    <row r="12" spans="1:16" ht="16.5" customHeight="1" x14ac:dyDescent="0.2">
      <c r="A12" s="3"/>
      <c r="B12" s="3"/>
      <c r="C12" s="3"/>
      <c r="D12" s="3"/>
      <c r="E12" s="3"/>
      <c r="F12" s="3"/>
      <c r="G12" s="3"/>
      <c r="H12" s="3"/>
      <c r="I12" s="3"/>
      <c r="J12" s="3"/>
      <c r="K12" s="3"/>
      <c r="L12" s="3"/>
      <c r="M12" s="3"/>
      <c r="N12" s="3"/>
      <c r="O12" s="3"/>
      <c r="P12" s="3"/>
    </row>
    <row r="13" spans="1:16" ht="16.5" customHeight="1" x14ac:dyDescent="0.2">
      <c r="A13" s="3"/>
      <c r="B13" s="3"/>
      <c r="C13" s="3"/>
      <c r="D13" s="3"/>
      <c r="E13" s="3"/>
      <c r="F13" s="3"/>
      <c r="G13" s="3"/>
      <c r="H13" s="3"/>
      <c r="I13" s="3"/>
      <c r="J13" s="3"/>
      <c r="K13" s="3"/>
      <c r="L13" s="3"/>
      <c r="M13" s="3"/>
      <c r="N13" s="3"/>
      <c r="O13" s="3"/>
      <c r="P13" s="3"/>
    </row>
    <row r="14" spans="1:16" ht="16.5" customHeight="1" x14ac:dyDescent="0.2">
      <c r="A14" s="3"/>
      <c r="B14" s="3"/>
      <c r="C14" s="3"/>
      <c r="D14" s="3"/>
      <c r="E14" s="3"/>
      <c r="F14" s="3"/>
      <c r="G14" s="3"/>
      <c r="H14" s="3"/>
      <c r="I14" s="3"/>
      <c r="J14" s="3"/>
      <c r="K14" s="3"/>
      <c r="L14" s="3"/>
      <c r="M14" s="3"/>
      <c r="N14" s="3"/>
      <c r="O14" s="3"/>
      <c r="P14" s="3"/>
    </row>
    <row r="15" spans="1:16" ht="16.5" customHeight="1" x14ac:dyDescent="0.2">
      <c r="A15" s="3"/>
      <c r="B15" s="3"/>
      <c r="C15" s="3"/>
      <c r="D15" s="3"/>
      <c r="E15" s="3"/>
      <c r="F15" s="3"/>
      <c r="G15" s="3"/>
      <c r="H15" s="3"/>
      <c r="I15" s="3"/>
      <c r="J15" s="3"/>
      <c r="K15" s="3"/>
      <c r="L15" s="3"/>
      <c r="M15" s="3"/>
      <c r="N15" s="3"/>
      <c r="O15" s="3"/>
      <c r="P15" s="3"/>
    </row>
    <row r="16" spans="1:16" ht="16.5" customHeight="1" x14ac:dyDescent="0.2">
      <c r="A16" s="3"/>
      <c r="B16" s="3"/>
      <c r="C16" s="3"/>
      <c r="D16" s="3"/>
      <c r="E16" s="3"/>
      <c r="F16" s="3"/>
      <c r="G16" s="3"/>
      <c r="H16" s="3"/>
      <c r="I16" s="3"/>
      <c r="J16" s="3"/>
      <c r="K16" s="3"/>
      <c r="L16" s="3"/>
      <c r="M16" s="3"/>
      <c r="N16" s="3"/>
      <c r="O16" s="3"/>
      <c r="P16" s="3"/>
    </row>
    <row r="17" spans="1:16" ht="16.5" customHeight="1" x14ac:dyDescent="0.2">
      <c r="A17" s="3"/>
      <c r="B17" s="3"/>
      <c r="C17" s="3"/>
      <c r="D17" s="3"/>
      <c r="E17" s="3"/>
      <c r="F17" s="3"/>
      <c r="G17" s="3"/>
      <c r="H17" s="3"/>
      <c r="I17" s="3"/>
      <c r="J17" s="3"/>
      <c r="K17" s="3"/>
      <c r="L17" s="3"/>
      <c r="M17" s="3"/>
      <c r="N17" s="3"/>
      <c r="O17" s="3"/>
      <c r="P17" s="3"/>
    </row>
    <row r="18" spans="1:16" ht="16.5" customHeight="1" x14ac:dyDescent="0.2">
      <c r="A18" s="3"/>
      <c r="B18" s="3"/>
      <c r="C18" s="3"/>
      <c r="D18" s="3"/>
      <c r="E18" s="3"/>
      <c r="F18" s="3"/>
      <c r="G18" s="3"/>
      <c r="H18" s="3"/>
      <c r="I18" s="3"/>
      <c r="J18" s="3"/>
      <c r="K18" s="3"/>
      <c r="L18" s="3"/>
      <c r="M18" s="3"/>
      <c r="N18" s="3"/>
      <c r="O18" s="3"/>
      <c r="P18" s="3"/>
    </row>
    <row r="19" spans="1:16" ht="16.5" customHeight="1" x14ac:dyDescent="0.2">
      <c r="A19" s="3"/>
      <c r="B19" s="3"/>
      <c r="C19" s="3"/>
      <c r="D19" s="3"/>
      <c r="E19" s="3"/>
      <c r="F19" s="3"/>
      <c r="G19" s="3"/>
      <c r="H19" s="3"/>
      <c r="I19" s="3"/>
      <c r="J19" s="3"/>
      <c r="K19" s="3"/>
      <c r="L19" s="3"/>
      <c r="M19" s="3"/>
      <c r="N19" s="3"/>
      <c r="O19" s="3"/>
      <c r="P19" s="3"/>
    </row>
    <row r="20" spans="1:16" ht="16.5" customHeight="1" x14ac:dyDescent="0.2">
      <c r="A20" s="3"/>
      <c r="B20" s="3"/>
      <c r="C20" s="3"/>
      <c r="D20" s="3"/>
      <c r="E20" s="3"/>
      <c r="F20" s="3"/>
      <c r="G20" s="3"/>
      <c r="H20" s="3"/>
      <c r="I20" s="3"/>
      <c r="J20" s="3"/>
      <c r="K20" s="3"/>
      <c r="L20" s="3"/>
      <c r="M20" s="3"/>
      <c r="N20" s="3"/>
      <c r="O20" s="3"/>
      <c r="P20" s="3"/>
    </row>
    <row r="21" spans="1:16" ht="16.5" customHeight="1" x14ac:dyDescent="0.2">
      <c r="A21" s="3"/>
      <c r="B21" s="3"/>
      <c r="C21" s="3"/>
      <c r="D21" s="3"/>
      <c r="E21" s="3"/>
      <c r="F21" s="3"/>
      <c r="G21" s="3"/>
      <c r="H21" s="3"/>
      <c r="I21" s="3"/>
      <c r="J21" s="3"/>
      <c r="K21" s="3"/>
      <c r="L21" s="3"/>
      <c r="M21" s="3"/>
      <c r="N21" s="3"/>
      <c r="O21" s="3"/>
      <c r="P21" s="3"/>
    </row>
    <row r="22" spans="1:16" ht="16.5" customHeight="1" x14ac:dyDescent="0.2">
      <c r="A22" s="3"/>
      <c r="B22" s="3"/>
      <c r="C22" s="3"/>
      <c r="D22" s="3"/>
      <c r="E22" s="3"/>
      <c r="F22" s="3"/>
      <c r="G22" s="3"/>
      <c r="H22" s="3"/>
      <c r="I22" s="3"/>
      <c r="J22" s="3"/>
      <c r="K22" s="3"/>
      <c r="L22" s="3"/>
      <c r="M22" s="3"/>
      <c r="N22" s="3"/>
      <c r="O22" s="3"/>
      <c r="P22" s="3"/>
    </row>
    <row r="23" spans="1:16" ht="16.5" customHeight="1" x14ac:dyDescent="0.2">
      <c r="A23" s="3"/>
      <c r="B23" s="3"/>
      <c r="C23" s="3"/>
      <c r="D23" s="3"/>
      <c r="E23" s="3"/>
      <c r="F23" s="3"/>
      <c r="G23" s="3"/>
      <c r="H23" s="3"/>
      <c r="I23" s="3"/>
      <c r="J23" s="3"/>
      <c r="K23" s="3"/>
      <c r="L23" s="3"/>
      <c r="M23" s="3"/>
      <c r="N23" s="3"/>
      <c r="O23" s="3"/>
      <c r="P23" s="3"/>
    </row>
    <row r="24" spans="1:16" ht="16.5" customHeight="1" x14ac:dyDescent="0.2">
      <c r="A24" s="3"/>
      <c r="B24" s="3"/>
      <c r="C24" s="3"/>
      <c r="D24" s="3"/>
      <c r="E24" s="3"/>
      <c r="F24" s="3"/>
      <c r="G24" s="3"/>
      <c r="H24" s="3"/>
      <c r="I24" s="3"/>
      <c r="J24" s="3"/>
      <c r="K24" s="3"/>
      <c r="L24" s="3"/>
      <c r="M24" s="3"/>
      <c r="N24" s="3"/>
      <c r="O24" s="3"/>
      <c r="P24" s="3"/>
    </row>
    <row r="25" spans="1:16" ht="16.5" customHeight="1" x14ac:dyDescent="0.2">
      <c r="A25" s="3"/>
      <c r="B25" s="3"/>
      <c r="C25" s="3"/>
      <c r="D25" s="3"/>
      <c r="E25" s="3"/>
      <c r="F25" s="3"/>
      <c r="G25" s="3"/>
      <c r="H25" s="3"/>
      <c r="I25" s="3"/>
      <c r="J25" s="3"/>
      <c r="K25" s="3"/>
      <c r="L25" s="3"/>
      <c r="M25" s="3"/>
      <c r="N25" s="3"/>
      <c r="O25" s="3"/>
      <c r="P25" s="3"/>
    </row>
    <row r="26" spans="1:16" ht="16.5" customHeight="1" x14ac:dyDescent="0.2">
      <c r="A26" s="3"/>
      <c r="B26" s="3"/>
      <c r="C26" s="3"/>
      <c r="D26" s="3"/>
      <c r="E26" s="3"/>
      <c r="F26" s="3"/>
      <c r="G26" s="3"/>
      <c r="H26" s="3"/>
      <c r="I26" s="3"/>
      <c r="J26" s="3"/>
      <c r="K26" s="3"/>
      <c r="L26" s="3"/>
      <c r="M26" s="3"/>
      <c r="N26" s="3"/>
      <c r="O26" s="3"/>
      <c r="P26" s="3"/>
    </row>
    <row r="27" spans="1:16" ht="16.5" customHeight="1" x14ac:dyDescent="0.2">
      <c r="A27" s="3"/>
      <c r="B27" s="3"/>
      <c r="C27" s="3"/>
      <c r="D27" s="3"/>
      <c r="E27" s="3"/>
      <c r="F27" s="3"/>
      <c r="G27" s="3"/>
      <c r="H27" s="3"/>
      <c r="I27" s="3"/>
      <c r="J27" s="3"/>
      <c r="K27" s="3"/>
      <c r="L27" s="3"/>
      <c r="M27" s="3"/>
      <c r="N27" s="3"/>
      <c r="O27" s="3"/>
      <c r="P27" s="3"/>
    </row>
    <row r="28" spans="1:16" ht="16.5" customHeight="1" x14ac:dyDescent="0.2">
      <c r="A28" s="3"/>
      <c r="B28" s="3"/>
      <c r="C28" s="3"/>
      <c r="D28" s="3"/>
      <c r="E28" s="3"/>
      <c r="F28" s="3"/>
      <c r="G28" s="3"/>
      <c r="H28" s="3"/>
      <c r="I28" s="3"/>
      <c r="J28" s="3"/>
      <c r="K28" s="3"/>
      <c r="L28" s="3"/>
      <c r="M28" s="3"/>
      <c r="N28" s="3"/>
      <c r="O28" s="3"/>
      <c r="P28" s="3"/>
    </row>
    <row r="29" spans="1:16" ht="16.5" customHeight="1" x14ac:dyDescent="0.2">
      <c r="A29" s="3"/>
      <c r="B29" s="3"/>
      <c r="C29" s="3"/>
      <c r="D29" s="3"/>
      <c r="E29" s="3"/>
      <c r="F29" s="3"/>
      <c r="G29" s="3"/>
      <c r="H29" s="3"/>
      <c r="I29" s="3"/>
      <c r="J29" s="3"/>
      <c r="K29" s="3"/>
      <c r="L29" s="3"/>
      <c r="M29" s="3"/>
      <c r="N29" s="3"/>
      <c r="O29" s="3"/>
      <c r="P29" s="3"/>
    </row>
    <row r="30" spans="1:16" ht="16.5" customHeight="1" x14ac:dyDescent="0.2">
      <c r="A30" s="3"/>
      <c r="B30" s="3"/>
      <c r="C30" s="3"/>
      <c r="D30" s="3"/>
      <c r="E30" s="3"/>
      <c r="F30" s="3"/>
      <c r="G30" s="3"/>
      <c r="H30" s="3"/>
      <c r="I30" s="3"/>
      <c r="J30" s="3"/>
      <c r="K30" s="3"/>
      <c r="L30" s="3"/>
      <c r="M30" s="3"/>
      <c r="N30" s="3"/>
      <c r="O30" s="3"/>
      <c r="P30" s="3"/>
    </row>
    <row r="31" spans="1:16" ht="16.5" customHeight="1" x14ac:dyDescent="0.2">
      <c r="A31" s="3"/>
      <c r="B31" s="3"/>
      <c r="C31" s="3"/>
      <c r="D31" s="3"/>
      <c r="E31" s="3"/>
      <c r="F31" s="3"/>
      <c r="G31" s="3"/>
      <c r="H31" s="3"/>
      <c r="I31" s="3"/>
      <c r="J31" s="3"/>
      <c r="K31" s="3"/>
      <c r="L31" s="3"/>
      <c r="M31" s="3"/>
      <c r="N31" s="3"/>
      <c r="O31" s="3"/>
      <c r="P31" s="3"/>
    </row>
    <row r="32" spans="1:16" ht="31.5" customHeight="1" thickBot="1" x14ac:dyDescent="0.25">
      <c r="A32" s="3"/>
      <c r="B32" s="3"/>
      <c r="C32" s="3"/>
      <c r="D32" s="3"/>
      <c r="E32" s="3"/>
      <c r="F32" s="3"/>
      <c r="G32" s="3"/>
      <c r="H32" s="3"/>
      <c r="I32" s="3"/>
      <c r="J32" s="5" t="s">
        <v>0</v>
      </c>
      <c r="K32" s="3"/>
      <c r="L32" s="3"/>
      <c r="M32" s="3"/>
      <c r="N32" s="3"/>
      <c r="O32" s="3"/>
      <c r="P32" s="3"/>
    </row>
    <row r="33" spans="1:16" ht="39" customHeight="1" thickBot="1" x14ac:dyDescent="0.25">
      <c r="A33" s="3"/>
      <c r="B33" s="6" t="s">
        <v>3</v>
      </c>
      <c r="C33" s="7"/>
      <c r="D33" s="7"/>
      <c r="E33" s="8" t="s">
        <v>2</v>
      </c>
      <c r="F33" s="9" t="s">
        <v>519</v>
      </c>
      <c r="G33" s="10" t="s">
        <v>520</v>
      </c>
      <c r="H33" s="10" t="s">
        <v>521</v>
      </c>
      <c r="I33" s="10" t="s">
        <v>522</v>
      </c>
      <c r="J33" s="11" t="s">
        <v>523</v>
      </c>
      <c r="K33" s="3"/>
      <c r="L33" s="3"/>
      <c r="M33" s="3"/>
      <c r="N33" s="3"/>
      <c r="O33" s="3"/>
      <c r="P33" s="3"/>
    </row>
    <row r="34" spans="1:16" ht="39" customHeight="1" x14ac:dyDescent="0.2">
      <c r="A34" s="3"/>
      <c r="B34" s="12"/>
      <c r="C34" s="1136" t="s">
        <v>524</v>
      </c>
      <c r="D34" s="1136"/>
      <c r="E34" s="1137"/>
      <c r="F34" s="13">
        <v>8.27</v>
      </c>
      <c r="G34" s="14">
        <v>6.4</v>
      </c>
      <c r="H34" s="14">
        <v>10.3</v>
      </c>
      <c r="I34" s="14">
        <v>6.1</v>
      </c>
      <c r="J34" s="15">
        <v>6.5</v>
      </c>
      <c r="K34" s="3"/>
      <c r="L34" s="3"/>
      <c r="M34" s="3"/>
      <c r="N34" s="3"/>
      <c r="O34" s="3"/>
      <c r="P34" s="3"/>
    </row>
    <row r="35" spans="1:16" ht="39" customHeight="1" x14ac:dyDescent="0.2">
      <c r="A35" s="3"/>
      <c r="B35" s="16"/>
      <c r="C35" s="1132" t="s">
        <v>525</v>
      </c>
      <c r="D35" s="1132"/>
      <c r="E35" s="1133"/>
      <c r="F35" s="17">
        <v>0.16</v>
      </c>
      <c r="G35" s="18">
        <v>0.73</v>
      </c>
      <c r="H35" s="18">
        <v>0.84</v>
      </c>
      <c r="I35" s="18">
        <v>0.93</v>
      </c>
      <c r="J35" s="19">
        <v>0.64</v>
      </c>
      <c r="K35" s="3"/>
      <c r="L35" s="3"/>
      <c r="M35" s="3"/>
      <c r="N35" s="3"/>
      <c r="O35" s="3"/>
      <c r="P35" s="3"/>
    </row>
    <row r="36" spans="1:16" ht="39" customHeight="1" x14ac:dyDescent="0.2">
      <c r="A36" s="3"/>
      <c r="B36" s="16"/>
      <c r="C36" s="1132" t="s">
        <v>526</v>
      </c>
      <c r="D36" s="1132"/>
      <c r="E36" s="1133"/>
      <c r="F36" s="17">
        <v>1.24</v>
      </c>
      <c r="G36" s="18">
        <v>0.33</v>
      </c>
      <c r="H36" s="18">
        <v>0.81</v>
      </c>
      <c r="I36" s="18">
        <v>0.71</v>
      </c>
      <c r="J36" s="19">
        <v>0.41</v>
      </c>
      <c r="K36" s="3"/>
      <c r="L36" s="3"/>
      <c r="M36" s="3"/>
      <c r="N36" s="3"/>
      <c r="O36" s="3"/>
      <c r="P36" s="3"/>
    </row>
    <row r="37" spans="1:16" ht="39" customHeight="1" x14ac:dyDescent="0.2">
      <c r="A37" s="3"/>
      <c r="B37" s="16"/>
      <c r="C37" s="1132" t="s">
        <v>527</v>
      </c>
      <c r="D37" s="1132"/>
      <c r="E37" s="1133"/>
      <c r="F37" s="17">
        <v>0.01</v>
      </c>
      <c r="G37" s="18">
        <v>0.16</v>
      </c>
      <c r="H37" s="18">
        <v>0.01</v>
      </c>
      <c r="I37" s="18">
        <v>0.11</v>
      </c>
      <c r="J37" s="19">
        <v>0.03</v>
      </c>
      <c r="K37" s="3"/>
      <c r="L37" s="3"/>
      <c r="M37" s="3"/>
      <c r="N37" s="3"/>
      <c r="O37" s="3"/>
      <c r="P37" s="3"/>
    </row>
    <row r="38" spans="1:16" ht="39" customHeight="1" x14ac:dyDescent="0.2">
      <c r="A38" s="3"/>
      <c r="B38" s="16"/>
      <c r="C38" s="1132"/>
      <c r="D38" s="1132"/>
      <c r="E38" s="1133"/>
      <c r="F38" s="17"/>
      <c r="G38" s="18"/>
      <c r="H38" s="18"/>
      <c r="I38" s="18"/>
      <c r="J38" s="19"/>
      <c r="K38" s="3"/>
      <c r="L38" s="3"/>
      <c r="M38" s="3"/>
      <c r="N38" s="3"/>
      <c r="O38" s="3"/>
      <c r="P38" s="3"/>
    </row>
    <row r="39" spans="1:16" ht="39" customHeight="1" x14ac:dyDescent="0.2">
      <c r="A39" s="3"/>
      <c r="B39" s="16"/>
      <c r="C39" s="1132"/>
      <c r="D39" s="1132"/>
      <c r="E39" s="1133"/>
      <c r="F39" s="17"/>
      <c r="G39" s="18"/>
      <c r="H39" s="18"/>
      <c r="I39" s="18"/>
      <c r="J39" s="19"/>
      <c r="K39" s="3"/>
      <c r="L39" s="3"/>
      <c r="M39" s="3"/>
      <c r="N39" s="3"/>
      <c r="O39" s="3"/>
      <c r="P39" s="3"/>
    </row>
    <row r="40" spans="1:16" ht="39" customHeight="1" x14ac:dyDescent="0.2">
      <c r="A40" s="3"/>
      <c r="B40" s="16"/>
      <c r="C40" s="1132"/>
      <c r="D40" s="1132"/>
      <c r="E40" s="1133"/>
      <c r="F40" s="17"/>
      <c r="G40" s="18"/>
      <c r="H40" s="18"/>
      <c r="I40" s="18"/>
      <c r="J40" s="19"/>
      <c r="K40" s="3"/>
      <c r="L40" s="3"/>
      <c r="M40" s="3"/>
      <c r="N40" s="3"/>
      <c r="O40" s="3"/>
      <c r="P40" s="3"/>
    </row>
    <row r="41" spans="1:16" ht="39" customHeight="1" x14ac:dyDescent="0.2">
      <c r="A41" s="3"/>
      <c r="B41" s="16"/>
      <c r="C41" s="1132"/>
      <c r="D41" s="1132"/>
      <c r="E41" s="1133"/>
      <c r="F41" s="17"/>
      <c r="G41" s="18"/>
      <c r="H41" s="18"/>
      <c r="I41" s="18"/>
      <c r="J41" s="19"/>
      <c r="K41" s="3"/>
      <c r="L41" s="3"/>
      <c r="M41" s="3"/>
      <c r="N41" s="3"/>
      <c r="O41" s="3"/>
      <c r="P41" s="3"/>
    </row>
    <row r="42" spans="1:16" ht="39" customHeight="1" x14ac:dyDescent="0.2">
      <c r="A42" s="3"/>
      <c r="B42" s="20"/>
      <c r="C42" s="1132" t="s">
        <v>528</v>
      </c>
      <c r="D42" s="1132"/>
      <c r="E42" s="1133"/>
      <c r="F42" s="17" t="s">
        <v>495</v>
      </c>
      <c r="G42" s="18" t="s">
        <v>495</v>
      </c>
      <c r="H42" s="18" t="s">
        <v>495</v>
      </c>
      <c r="I42" s="18" t="s">
        <v>495</v>
      </c>
      <c r="J42" s="19" t="s">
        <v>495</v>
      </c>
      <c r="K42" s="3"/>
      <c r="L42" s="3"/>
      <c r="M42" s="3"/>
      <c r="N42" s="3"/>
      <c r="O42" s="3"/>
      <c r="P42" s="3"/>
    </row>
    <row r="43" spans="1:16" ht="39" customHeight="1" thickBot="1" x14ac:dyDescent="0.25">
      <c r="A43" s="3"/>
      <c r="B43" s="21"/>
      <c r="C43" s="1134" t="s">
        <v>529</v>
      </c>
      <c r="D43" s="1134"/>
      <c r="E43" s="1135"/>
      <c r="F43" s="22">
        <v>0.03</v>
      </c>
      <c r="G43" s="23">
        <v>0.03</v>
      </c>
      <c r="H43" s="23" t="s">
        <v>495</v>
      </c>
      <c r="I43" s="23" t="s">
        <v>495</v>
      </c>
      <c r="J43" s="24" t="s">
        <v>495</v>
      </c>
      <c r="K43" s="3"/>
      <c r="L43" s="3"/>
      <c r="M43" s="3"/>
      <c r="N43" s="3"/>
      <c r="O43" s="3"/>
      <c r="P43" s="3"/>
    </row>
    <row r="44" spans="1:16" ht="39" customHeight="1" x14ac:dyDescent="0.2">
      <c r="A44" s="3"/>
      <c r="B44" s="25"/>
      <c r="C44" s="26"/>
      <c r="D44" s="26"/>
      <c r="E44" s="26"/>
      <c r="F44" s="3"/>
      <c r="G44" s="3"/>
      <c r="H44" s="3"/>
      <c r="I44" s="3"/>
      <c r="J44" s="3"/>
      <c r="K44" s="3"/>
      <c r="L44" s="3"/>
      <c r="M44" s="3"/>
      <c r="N44" s="3"/>
      <c r="O44" s="3"/>
      <c r="P44" s="3"/>
    </row>
    <row r="45" spans="1:16" ht="16.2" x14ac:dyDescent="0.2">
      <c r="A45" s="3"/>
      <c r="B45" s="3"/>
      <c r="C45" s="3"/>
      <c r="D45" s="3"/>
      <c r="E45" s="3"/>
      <c r="F45" s="3"/>
      <c r="G45" s="3"/>
      <c r="H45" s="3"/>
      <c r="I45" s="3"/>
      <c r="J45" s="3"/>
      <c r="K45" s="3"/>
      <c r="L45" s="3"/>
      <c r="M45" s="3"/>
      <c r="N45" s="3"/>
      <c r="O45" s="3"/>
      <c r="P45" s="3"/>
    </row>
  </sheetData>
  <sheetProtection algorithmName="SHA-512" hashValue="WmmeQjlxx9LEvQ/lfnk9+d59qbFqcLYsEvVo9OO40l2kAF506SGO8Y/Ypcc+Xew/HaF74xi8l+U7ZhnVOyGz1w==" saltValue="zDrb2ER+sCRRRclxgnkQ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28" customWidth="1"/>
    <col min="2" max="3" width="10.88671875" style="28" customWidth="1"/>
    <col min="4" max="4" width="10" style="28" customWidth="1"/>
    <col min="5" max="10" width="11" style="28" customWidth="1"/>
    <col min="11" max="15" width="13.109375" style="28" customWidth="1"/>
    <col min="16" max="21" width="11.44140625" style="28" customWidth="1"/>
    <col min="22" max="16384" width="0" style="28" hidden="1"/>
  </cols>
  <sheetData>
    <row r="1" spans="1:21" ht="13.5" customHeight="1" x14ac:dyDescent="0.2">
      <c r="A1" s="27"/>
      <c r="B1" s="27"/>
      <c r="C1" s="27"/>
      <c r="D1" s="27"/>
      <c r="E1" s="27"/>
      <c r="F1" s="27"/>
      <c r="G1" s="27"/>
      <c r="H1" s="27"/>
      <c r="I1" s="27"/>
      <c r="J1" s="27"/>
      <c r="K1" s="27"/>
      <c r="L1" s="27"/>
      <c r="M1" s="27"/>
      <c r="N1" s="27"/>
      <c r="O1" s="27"/>
      <c r="P1" s="27"/>
      <c r="Q1" s="27"/>
      <c r="R1" s="27"/>
      <c r="S1" s="27"/>
      <c r="T1" s="27"/>
      <c r="U1" s="27"/>
    </row>
    <row r="2" spans="1:21" ht="13.5" customHeight="1" x14ac:dyDescent="0.2">
      <c r="A2" s="27"/>
      <c r="B2" s="27"/>
      <c r="C2" s="27"/>
      <c r="D2" s="27"/>
      <c r="E2" s="27"/>
      <c r="F2" s="27"/>
      <c r="G2" s="27"/>
      <c r="H2" s="27"/>
      <c r="I2" s="27"/>
      <c r="J2" s="27"/>
      <c r="K2" s="27"/>
      <c r="L2" s="27"/>
      <c r="M2" s="27"/>
      <c r="N2" s="27"/>
      <c r="O2" s="27"/>
      <c r="P2" s="27"/>
      <c r="Q2" s="27"/>
      <c r="R2" s="27"/>
      <c r="S2" s="27"/>
      <c r="T2" s="27"/>
      <c r="U2" s="27"/>
    </row>
    <row r="3" spans="1:21" ht="13.5" customHeight="1" x14ac:dyDescent="0.2">
      <c r="A3" s="27"/>
      <c r="B3" s="27"/>
      <c r="C3" s="27"/>
      <c r="D3" s="27"/>
      <c r="E3" s="27"/>
      <c r="F3" s="27"/>
      <c r="G3" s="27"/>
      <c r="H3" s="27"/>
      <c r="I3" s="27"/>
      <c r="J3" s="27"/>
      <c r="K3" s="27"/>
      <c r="L3" s="27"/>
      <c r="M3" s="27"/>
      <c r="N3" s="27"/>
      <c r="O3" s="27"/>
      <c r="P3" s="27"/>
      <c r="Q3" s="27"/>
      <c r="R3" s="27"/>
      <c r="S3" s="27"/>
      <c r="T3" s="27"/>
      <c r="U3" s="27"/>
    </row>
    <row r="4" spans="1:21" ht="13.5" customHeight="1" x14ac:dyDescent="0.2">
      <c r="A4" s="27"/>
      <c r="B4" s="27"/>
      <c r="C4" s="27"/>
      <c r="D4" s="27"/>
      <c r="E4" s="27"/>
      <c r="F4" s="27"/>
      <c r="G4" s="27"/>
      <c r="H4" s="27"/>
      <c r="I4" s="27"/>
      <c r="J4" s="27"/>
      <c r="K4" s="27"/>
      <c r="L4" s="27"/>
      <c r="M4" s="27"/>
      <c r="N4" s="27"/>
      <c r="O4" s="27"/>
      <c r="P4" s="27"/>
      <c r="Q4" s="27"/>
      <c r="R4" s="27"/>
      <c r="S4" s="27"/>
      <c r="T4" s="27"/>
      <c r="U4" s="27"/>
    </row>
    <row r="5" spans="1:21" ht="13.5" customHeight="1" x14ac:dyDescent="0.2">
      <c r="A5" s="27"/>
      <c r="B5" s="27"/>
      <c r="C5" s="27"/>
      <c r="D5" s="27"/>
      <c r="E5" s="27"/>
      <c r="F5" s="27"/>
      <c r="G5" s="27"/>
      <c r="H5" s="27"/>
      <c r="I5" s="27"/>
      <c r="J5" s="27"/>
      <c r="K5" s="27"/>
      <c r="L5" s="27"/>
      <c r="M5" s="27"/>
      <c r="N5" s="27"/>
      <c r="O5" s="27"/>
      <c r="P5" s="27"/>
      <c r="Q5" s="27"/>
      <c r="R5" s="27"/>
      <c r="S5" s="27"/>
      <c r="T5" s="27"/>
      <c r="U5" s="27"/>
    </row>
    <row r="6" spans="1:21" ht="13.5" customHeight="1" x14ac:dyDescent="0.2">
      <c r="A6" s="27"/>
      <c r="B6" s="27"/>
      <c r="C6" s="27"/>
      <c r="D6" s="27"/>
      <c r="E6" s="27"/>
      <c r="F6" s="27"/>
      <c r="G6" s="27"/>
      <c r="H6" s="27"/>
      <c r="I6" s="27"/>
      <c r="J6" s="27"/>
      <c r="K6" s="27"/>
      <c r="L6" s="27"/>
      <c r="M6" s="27"/>
      <c r="N6" s="27"/>
      <c r="O6" s="27"/>
      <c r="P6" s="27"/>
      <c r="Q6" s="27"/>
      <c r="R6" s="27"/>
      <c r="S6" s="27"/>
      <c r="T6" s="27"/>
      <c r="U6" s="27"/>
    </row>
    <row r="7" spans="1:21" ht="13.5" customHeight="1" x14ac:dyDescent="0.2">
      <c r="A7" s="27"/>
      <c r="B7" s="27"/>
      <c r="C7" s="27"/>
      <c r="D7" s="27"/>
      <c r="E7" s="27"/>
      <c r="F7" s="27"/>
      <c r="G7" s="27"/>
      <c r="H7" s="27"/>
      <c r="I7" s="27"/>
      <c r="J7" s="27"/>
      <c r="K7" s="27"/>
      <c r="L7" s="27"/>
      <c r="M7" s="27"/>
      <c r="N7" s="27"/>
      <c r="O7" s="27"/>
      <c r="P7" s="27"/>
      <c r="Q7" s="27"/>
      <c r="R7" s="27"/>
      <c r="S7" s="27"/>
      <c r="T7" s="27"/>
      <c r="U7" s="27"/>
    </row>
    <row r="8" spans="1:21" ht="13.5" customHeight="1" x14ac:dyDescent="0.2">
      <c r="A8" s="27"/>
      <c r="B8" s="27"/>
      <c r="C8" s="27"/>
      <c r="D8" s="27"/>
      <c r="E8" s="27"/>
      <c r="F8" s="27"/>
      <c r="G8" s="27"/>
      <c r="H8" s="27"/>
      <c r="I8" s="27"/>
      <c r="J8" s="27"/>
      <c r="K8" s="27"/>
      <c r="L8" s="27"/>
      <c r="M8" s="27"/>
      <c r="N8" s="27"/>
      <c r="O8" s="27"/>
      <c r="P8" s="27"/>
      <c r="Q8" s="27"/>
      <c r="R8" s="27"/>
      <c r="S8" s="27"/>
      <c r="T8" s="27"/>
      <c r="U8" s="27"/>
    </row>
    <row r="9" spans="1:21" ht="13.5" customHeight="1" x14ac:dyDescent="0.2">
      <c r="A9" s="27"/>
      <c r="B9" s="27"/>
      <c r="C9" s="27"/>
      <c r="D9" s="27"/>
      <c r="E9" s="27"/>
      <c r="F9" s="27"/>
      <c r="G9" s="27"/>
      <c r="H9" s="27"/>
      <c r="I9" s="27"/>
      <c r="J9" s="27"/>
      <c r="K9" s="27"/>
      <c r="L9" s="27"/>
      <c r="M9" s="27"/>
      <c r="N9" s="27"/>
      <c r="O9" s="27"/>
      <c r="P9" s="27"/>
      <c r="Q9" s="27"/>
      <c r="R9" s="27"/>
      <c r="S9" s="27"/>
      <c r="T9" s="27"/>
      <c r="U9" s="27"/>
    </row>
    <row r="10" spans="1:21" ht="13.5" customHeight="1" x14ac:dyDescent="0.2">
      <c r="A10" s="27"/>
      <c r="B10" s="27"/>
      <c r="C10" s="27"/>
      <c r="D10" s="27"/>
      <c r="E10" s="27"/>
      <c r="F10" s="27"/>
      <c r="G10" s="27"/>
      <c r="H10" s="27"/>
      <c r="I10" s="27"/>
      <c r="J10" s="27"/>
      <c r="K10" s="27"/>
      <c r="L10" s="27"/>
      <c r="M10" s="27"/>
      <c r="N10" s="27"/>
      <c r="O10" s="27"/>
      <c r="P10" s="27"/>
      <c r="Q10" s="27"/>
      <c r="R10" s="27"/>
      <c r="S10" s="27"/>
      <c r="T10" s="27"/>
      <c r="U10" s="27"/>
    </row>
    <row r="11" spans="1:21" ht="13.5" customHeight="1" x14ac:dyDescent="0.2">
      <c r="A11" s="27"/>
      <c r="B11" s="27"/>
      <c r="C11" s="27"/>
      <c r="D11" s="27"/>
      <c r="E11" s="27"/>
      <c r="F11" s="27"/>
      <c r="G11" s="27"/>
      <c r="H11" s="27"/>
      <c r="I11" s="27"/>
      <c r="J11" s="27"/>
      <c r="K11" s="27"/>
      <c r="L11" s="27"/>
      <c r="M11" s="27"/>
      <c r="N11" s="27"/>
      <c r="O11" s="27"/>
      <c r="P11" s="27"/>
      <c r="Q11" s="27"/>
      <c r="R11" s="27"/>
      <c r="S11" s="27"/>
      <c r="T11" s="27"/>
      <c r="U11" s="27"/>
    </row>
    <row r="12" spans="1:21" ht="13.5" customHeight="1" x14ac:dyDescent="0.2">
      <c r="A12" s="27"/>
      <c r="B12" s="27"/>
      <c r="C12" s="27"/>
      <c r="D12" s="27"/>
      <c r="E12" s="27"/>
      <c r="F12" s="27"/>
      <c r="G12" s="27"/>
      <c r="H12" s="27"/>
      <c r="I12" s="27"/>
      <c r="J12" s="27"/>
      <c r="K12" s="27"/>
      <c r="L12" s="27"/>
      <c r="M12" s="27"/>
      <c r="N12" s="27"/>
      <c r="O12" s="27"/>
      <c r="P12" s="27"/>
      <c r="Q12" s="27"/>
      <c r="R12" s="27"/>
      <c r="S12" s="27"/>
      <c r="T12" s="27"/>
      <c r="U12" s="27"/>
    </row>
    <row r="13" spans="1:21" ht="13.5" customHeight="1" x14ac:dyDescent="0.2">
      <c r="A13" s="27"/>
      <c r="B13" s="27"/>
      <c r="C13" s="27"/>
      <c r="D13" s="27"/>
      <c r="E13" s="27"/>
      <c r="F13" s="27"/>
      <c r="G13" s="27"/>
      <c r="H13" s="27"/>
      <c r="I13" s="27"/>
      <c r="J13" s="27"/>
      <c r="K13" s="27"/>
      <c r="L13" s="27"/>
      <c r="M13" s="27"/>
      <c r="N13" s="27"/>
      <c r="O13" s="27"/>
      <c r="P13" s="27"/>
      <c r="Q13" s="27"/>
      <c r="R13" s="27"/>
      <c r="S13" s="27"/>
      <c r="T13" s="27"/>
      <c r="U13" s="27"/>
    </row>
    <row r="14" spans="1:21" ht="13.5" customHeight="1" x14ac:dyDescent="0.2">
      <c r="A14" s="27"/>
      <c r="B14" s="27"/>
      <c r="C14" s="27"/>
      <c r="D14" s="27"/>
      <c r="E14" s="27"/>
      <c r="F14" s="27"/>
      <c r="G14" s="27"/>
      <c r="H14" s="27"/>
      <c r="I14" s="27"/>
      <c r="J14" s="27"/>
      <c r="K14" s="27"/>
      <c r="L14" s="27"/>
      <c r="M14" s="27"/>
      <c r="N14" s="27"/>
      <c r="O14" s="27"/>
      <c r="P14" s="27"/>
      <c r="Q14" s="27"/>
      <c r="R14" s="27"/>
      <c r="S14" s="27"/>
      <c r="T14" s="27"/>
      <c r="U14" s="27"/>
    </row>
    <row r="15" spans="1:21" ht="13.5" customHeight="1" x14ac:dyDescent="0.2">
      <c r="A15" s="27"/>
      <c r="B15" s="27"/>
      <c r="C15" s="27"/>
      <c r="D15" s="27"/>
      <c r="E15" s="27"/>
      <c r="F15" s="27"/>
      <c r="G15" s="27"/>
      <c r="H15" s="27"/>
      <c r="I15" s="27"/>
      <c r="J15" s="27"/>
      <c r="K15" s="27"/>
      <c r="L15" s="27"/>
      <c r="M15" s="27"/>
      <c r="N15" s="27"/>
      <c r="O15" s="27"/>
      <c r="P15" s="27"/>
      <c r="Q15" s="27"/>
      <c r="R15" s="27"/>
      <c r="S15" s="27"/>
      <c r="T15" s="27"/>
      <c r="U15" s="27"/>
    </row>
    <row r="16" spans="1:21" ht="13.5" customHeight="1" x14ac:dyDescent="0.2">
      <c r="A16" s="27"/>
      <c r="B16" s="27"/>
      <c r="C16" s="27"/>
      <c r="D16" s="27"/>
      <c r="E16" s="27"/>
      <c r="F16" s="27"/>
      <c r="G16" s="27"/>
      <c r="H16" s="27"/>
      <c r="I16" s="27"/>
      <c r="J16" s="27"/>
      <c r="K16" s="27"/>
      <c r="L16" s="27"/>
      <c r="M16" s="27"/>
      <c r="N16" s="27"/>
      <c r="O16" s="27"/>
      <c r="P16" s="27"/>
      <c r="Q16" s="27"/>
      <c r="R16" s="27"/>
      <c r="S16" s="27"/>
      <c r="T16" s="27"/>
      <c r="U16" s="27"/>
    </row>
    <row r="17" spans="1:21" ht="13.5" customHeight="1" x14ac:dyDescent="0.2">
      <c r="A17" s="27"/>
      <c r="B17" s="27"/>
      <c r="C17" s="27"/>
      <c r="D17" s="27"/>
      <c r="E17" s="27"/>
      <c r="F17" s="27"/>
      <c r="G17" s="27"/>
      <c r="H17" s="27"/>
      <c r="I17" s="27"/>
      <c r="J17" s="27"/>
      <c r="K17" s="27"/>
      <c r="L17" s="27"/>
      <c r="M17" s="27"/>
      <c r="N17" s="27"/>
      <c r="O17" s="27"/>
      <c r="P17" s="27"/>
      <c r="Q17" s="27"/>
      <c r="R17" s="27"/>
      <c r="S17" s="27"/>
      <c r="T17" s="27"/>
      <c r="U17" s="27"/>
    </row>
    <row r="18" spans="1:21" ht="13.5" customHeight="1" x14ac:dyDescent="0.2">
      <c r="A18" s="27"/>
      <c r="B18" s="27"/>
      <c r="C18" s="27"/>
      <c r="D18" s="27"/>
      <c r="E18" s="27"/>
      <c r="F18" s="27"/>
      <c r="G18" s="27"/>
      <c r="H18" s="27"/>
      <c r="I18" s="27"/>
      <c r="J18" s="27"/>
      <c r="K18" s="27"/>
      <c r="L18" s="27"/>
      <c r="M18" s="27"/>
      <c r="N18" s="27"/>
      <c r="O18" s="27"/>
      <c r="P18" s="27"/>
      <c r="Q18" s="27"/>
      <c r="R18" s="27"/>
      <c r="S18" s="27"/>
      <c r="T18" s="27"/>
      <c r="U18" s="27"/>
    </row>
    <row r="19" spans="1:21" ht="13.5" customHeight="1" x14ac:dyDescent="0.2">
      <c r="A19" s="27"/>
      <c r="B19" s="27"/>
      <c r="C19" s="27"/>
      <c r="D19" s="27"/>
      <c r="E19" s="27"/>
      <c r="F19" s="27"/>
      <c r="G19" s="27"/>
      <c r="H19" s="27"/>
      <c r="I19" s="27"/>
      <c r="J19" s="27"/>
      <c r="K19" s="27"/>
      <c r="L19" s="27"/>
      <c r="M19" s="27"/>
      <c r="N19" s="27"/>
      <c r="O19" s="27"/>
      <c r="P19" s="27"/>
      <c r="Q19" s="27"/>
      <c r="R19" s="27"/>
      <c r="S19" s="27"/>
      <c r="T19" s="27"/>
      <c r="U19" s="27"/>
    </row>
    <row r="20" spans="1:21" ht="13.5" customHeight="1" x14ac:dyDescent="0.2">
      <c r="A20" s="27"/>
      <c r="B20" s="27"/>
      <c r="C20" s="27"/>
      <c r="D20" s="27"/>
      <c r="E20" s="27"/>
      <c r="F20" s="27"/>
      <c r="G20" s="27"/>
      <c r="H20" s="27"/>
      <c r="I20" s="27"/>
      <c r="J20" s="27"/>
      <c r="K20" s="27"/>
      <c r="L20" s="27"/>
      <c r="M20" s="27"/>
      <c r="N20" s="27"/>
      <c r="O20" s="27"/>
      <c r="P20" s="27"/>
      <c r="Q20" s="27"/>
      <c r="R20" s="27"/>
      <c r="S20" s="27"/>
      <c r="T20" s="27"/>
      <c r="U20" s="27"/>
    </row>
    <row r="21" spans="1:21" ht="13.5" customHeight="1" x14ac:dyDescent="0.2">
      <c r="A21" s="27"/>
      <c r="B21" s="27"/>
      <c r="C21" s="27"/>
      <c r="D21" s="27"/>
      <c r="E21" s="27"/>
      <c r="F21" s="27"/>
      <c r="G21" s="27"/>
      <c r="H21" s="27"/>
      <c r="I21" s="27"/>
      <c r="J21" s="27"/>
      <c r="K21" s="27"/>
      <c r="L21" s="27"/>
      <c r="M21" s="27"/>
      <c r="N21" s="27"/>
      <c r="O21" s="27"/>
      <c r="P21" s="27"/>
      <c r="Q21" s="27"/>
      <c r="R21" s="27"/>
      <c r="S21" s="27"/>
      <c r="T21" s="27"/>
      <c r="U21" s="27"/>
    </row>
    <row r="22" spans="1:21" ht="13.5" customHeight="1" x14ac:dyDescent="0.2">
      <c r="A22" s="27"/>
      <c r="B22" s="27"/>
      <c r="C22" s="27"/>
      <c r="D22" s="27"/>
      <c r="E22" s="27"/>
      <c r="F22" s="27"/>
      <c r="G22" s="27"/>
      <c r="H22" s="27"/>
      <c r="I22" s="27"/>
      <c r="J22" s="27"/>
      <c r="K22" s="27"/>
      <c r="L22" s="27"/>
      <c r="M22" s="27"/>
      <c r="N22" s="27"/>
      <c r="O22" s="27"/>
      <c r="P22" s="27"/>
      <c r="Q22" s="27"/>
      <c r="R22" s="27"/>
      <c r="S22" s="27"/>
      <c r="T22" s="27"/>
      <c r="U22" s="27"/>
    </row>
    <row r="23" spans="1:21" ht="13.5" customHeight="1" x14ac:dyDescent="0.2">
      <c r="A23" s="27"/>
      <c r="B23" s="27"/>
      <c r="C23" s="27"/>
      <c r="D23" s="27"/>
      <c r="E23" s="27"/>
      <c r="F23" s="27"/>
      <c r="G23" s="27"/>
      <c r="H23" s="27"/>
      <c r="I23" s="27"/>
      <c r="J23" s="27"/>
      <c r="K23" s="27"/>
      <c r="L23" s="27"/>
      <c r="M23" s="27"/>
      <c r="N23" s="27"/>
      <c r="O23" s="27"/>
      <c r="P23" s="27"/>
      <c r="Q23" s="27"/>
      <c r="R23" s="27"/>
      <c r="S23" s="27"/>
      <c r="T23" s="27"/>
      <c r="U23" s="27"/>
    </row>
    <row r="24" spans="1:21" ht="13.5" customHeight="1" x14ac:dyDescent="0.2">
      <c r="A24" s="27"/>
      <c r="B24" s="27"/>
      <c r="C24" s="27"/>
      <c r="D24" s="27"/>
      <c r="E24" s="27"/>
      <c r="F24" s="27"/>
      <c r="G24" s="27"/>
      <c r="H24" s="27"/>
      <c r="I24" s="27"/>
      <c r="J24" s="27"/>
      <c r="K24" s="27"/>
      <c r="L24" s="27"/>
      <c r="M24" s="27"/>
      <c r="N24" s="27"/>
      <c r="O24" s="27"/>
      <c r="P24" s="27"/>
      <c r="Q24" s="27"/>
      <c r="R24" s="27"/>
      <c r="S24" s="27"/>
      <c r="T24" s="27"/>
      <c r="U24" s="27"/>
    </row>
    <row r="25" spans="1:21" ht="13.5" customHeight="1" x14ac:dyDescent="0.2">
      <c r="A25" s="27"/>
      <c r="B25" s="27"/>
      <c r="C25" s="27"/>
      <c r="D25" s="27"/>
      <c r="E25" s="27"/>
      <c r="F25" s="27"/>
      <c r="G25" s="27"/>
      <c r="H25" s="27"/>
      <c r="I25" s="27"/>
      <c r="J25" s="27"/>
      <c r="K25" s="27"/>
      <c r="L25" s="27"/>
      <c r="M25" s="27"/>
      <c r="N25" s="27"/>
      <c r="O25" s="27"/>
      <c r="P25" s="27"/>
      <c r="Q25" s="27"/>
      <c r="R25" s="27"/>
      <c r="S25" s="27"/>
      <c r="T25" s="27"/>
      <c r="U25" s="27"/>
    </row>
    <row r="26" spans="1:21" ht="13.5" customHeight="1" x14ac:dyDescent="0.2">
      <c r="A26" s="27"/>
      <c r="B26" s="27"/>
      <c r="C26" s="27"/>
      <c r="D26" s="27"/>
      <c r="E26" s="27"/>
      <c r="F26" s="27"/>
      <c r="G26" s="27"/>
      <c r="H26" s="27"/>
      <c r="I26" s="27"/>
      <c r="J26" s="27"/>
      <c r="K26" s="27"/>
      <c r="L26" s="27"/>
      <c r="M26" s="27"/>
      <c r="N26" s="27"/>
      <c r="O26" s="27"/>
      <c r="P26" s="27"/>
      <c r="Q26" s="27"/>
      <c r="R26" s="27"/>
      <c r="S26" s="27"/>
      <c r="T26" s="27"/>
      <c r="U26" s="27"/>
    </row>
    <row r="27" spans="1:21" ht="13.5" customHeight="1" x14ac:dyDescent="0.2">
      <c r="A27" s="27"/>
      <c r="B27" s="27"/>
      <c r="C27" s="27"/>
      <c r="D27" s="27"/>
      <c r="E27" s="27"/>
      <c r="F27" s="27"/>
      <c r="G27" s="27"/>
      <c r="H27" s="27"/>
      <c r="I27" s="27"/>
      <c r="J27" s="27"/>
      <c r="K27" s="27"/>
      <c r="L27" s="27"/>
      <c r="M27" s="27"/>
      <c r="N27" s="27"/>
      <c r="O27" s="27"/>
      <c r="P27" s="27"/>
      <c r="Q27" s="27"/>
      <c r="R27" s="27"/>
      <c r="S27" s="27"/>
      <c r="T27" s="27"/>
      <c r="U27" s="27"/>
    </row>
    <row r="28" spans="1:21" ht="13.5" customHeight="1" x14ac:dyDescent="0.2">
      <c r="A28" s="27"/>
      <c r="B28" s="27"/>
      <c r="C28" s="27"/>
      <c r="D28" s="27"/>
      <c r="E28" s="27"/>
      <c r="F28" s="27"/>
      <c r="G28" s="27"/>
      <c r="H28" s="27"/>
      <c r="I28" s="27"/>
      <c r="J28" s="27"/>
      <c r="K28" s="27"/>
      <c r="L28" s="27"/>
      <c r="M28" s="27"/>
      <c r="N28" s="27"/>
      <c r="O28" s="27"/>
      <c r="P28" s="27"/>
      <c r="Q28" s="27"/>
      <c r="R28" s="27"/>
      <c r="S28" s="27"/>
      <c r="T28" s="27"/>
      <c r="U28" s="27"/>
    </row>
    <row r="29" spans="1:21" ht="13.5" customHeight="1" x14ac:dyDescent="0.2">
      <c r="A29" s="27"/>
      <c r="B29" s="27"/>
      <c r="C29" s="27"/>
      <c r="D29" s="27"/>
      <c r="E29" s="27"/>
      <c r="F29" s="27"/>
      <c r="G29" s="27"/>
      <c r="H29" s="27"/>
      <c r="I29" s="27"/>
      <c r="J29" s="27"/>
      <c r="K29" s="27"/>
      <c r="L29" s="27"/>
      <c r="M29" s="27"/>
      <c r="N29" s="27"/>
      <c r="O29" s="27"/>
      <c r="P29" s="27"/>
      <c r="Q29" s="27"/>
      <c r="R29" s="27"/>
      <c r="S29" s="27"/>
      <c r="T29" s="27"/>
      <c r="U29" s="27"/>
    </row>
    <row r="30" spans="1:21" ht="13.5" customHeight="1" x14ac:dyDescent="0.2">
      <c r="A30" s="27"/>
      <c r="B30" s="27"/>
      <c r="C30" s="27"/>
      <c r="D30" s="27"/>
      <c r="E30" s="27"/>
      <c r="F30" s="27"/>
      <c r="G30" s="27"/>
      <c r="H30" s="27"/>
      <c r="I30" s="27"/>
      <c r="J30" s="27"/>
      <c r="K30" s="27"/>
      <c r="L30" s="27"/>
      <c r="M30" s="27"/>
      <c r="N30" s="27"/>
      <c r="O30" s="27"/>
      <c r="P30" s="27"/>
      <c r="Q30" s="27"/>
      <c r="R30" s="27"/>
      <c r="S30" s="27"/>
      <c r="T30" s="27"/>
      <c r="U30" s="27"/>
    </row>
    <row r="31" spans="1:21" ht="13.5" customHeight="1" x14ac:dyDescent="0.2">
      <c r="A31" s="27"/>
      <c r="B31" s="27"/>
      <c r="C31" s="27"/>
      <c r="D31" s="27"/>
      <c r="E31" s="27"/>
      <c r="F31" s="27"/>
      <c r="G31" s="27"/>
      <c r="H31" s="27"/>
      <c r="I31" s="27"/>
      <c r="J31" s="27"/>
      <c r="K31" s="27"/>
      <c r="L31" s="27"/>
      <c r="M31" s="27"/>
      <c r="N31" s="27"/>
      <c r="O31" s="27"/>
      <c r="P31" s="27"/>
      <c r="Q31" s="27"/>
      <c r="R31" s="27"/>
      <c r="S31" s="27"/>
      <c r="T31" s="27"/>
      <c r="U31" s="27"/>
    </row>
    <row r="32" spans="1:21" ht="13.5" customHeight="1" x14ac:dyDescent="0.2">
      <c r="A32" s="27"/>
      <c r="B32" s="27"/>
      <c r="C32" s="27"/>
      <c r="D32" s="27"/>
      <c r="E32" s="27"/>
      <c r="F32" s="27"/>
      <c r="G32" s="27"/>
      <c r="H32" s="27"/>
      <c r="I32" s="27"/>
      <c r="J32" s="27"/>
      <c r="K32" s="27"/>
      <c r="L32" s="27"/>
      <c r="M32" s="27"/>
      <c r="N32" s="27"/>
      <c r="O32" s="27"/>
      <c r="P32" s="27"/>
      <c r="Q32" s="27"/>
      <c r="R32" s="27"/>
      <c r="S32" s="27"/>
      <c r="T32" s="27"/>
      <c r="U32" s="27"/>
    </row>
    <row r="33" spans="1:21" ht="13.5" customHeight="1" x14ac:dyDescent="0.2">
      <c r="A33" s="27"/>
      <c r="B33" s="27"/>
      <c r="C33" s="27"/>
      <c r="D33" s="27"/>
      <c r="E33" s="27"/>
      <c r="F33" s="27"/>
      <c r="G33" s="27"/>
      <c r="H33" s="27"/>
      <c r="I33" s="27"/>
      <c r="J33" s="27"/>
      <c r="K33" s="27"/>
      <c r="L33" s="27"/>
      <c r="M33" s="27"/>
      <c r="N33" s="27"/>
      <c r="O33" s="27"/>
      <c r="P33" s="27"/>
      <c r="Q33" s="27"/>
      <c r="R33" s="27"/>
      <c r="S33" s="27"/>
      <c r="T33" s="27"/>
      <c r="U33" s="27"/>
    </row>
    <row r="34" spans="1:21" ht="13.5" customHeight="1" x14ac:dyDescent="0.2">
      <c r="A34" s="27"/>
      <c r="B34" s="27"/>
      <c r="C34" s="27"/>
      <c r="D34" s="27"/>
      <c r="E34" s="27"/>
      <c r="F34" s="27"/>
      <c r="G34" s="27"/>
      <c r="H34" s="27"/>
      <c r="I34" s="27"/>
      <c r="J34" s="27"/>
      <c r="K34" s="27"/>
      <c r="L34" s="27"/>
      <c r="M34" s="27"/>
      <c r="N34" s="27"/>
      <c r="O34" s="27"/>
      <c r="P34" s="27"/>
      <c r="Q34" s="27"/>
      <c r="R34" s="27"/>
      <c r="S34" s="27"/>
      <c r="T34" s="27"/>
      <c r="U34" s="27"/>
    </row>
    <row r="35" spans="1:21" ht="13.5" customHeight="1" x14ac:dyDescent="0.2">
      <c r="A35" s="27"/>
      <c r="B35" s="27"/>
      <c r="C35" s="27"/>
      <c r="D35" s="27"/>
      <c r="E35" s="27"/>
      <c r="F35" s="27"/>
      <c r="G35" s="27"/>
      <c r="H35" s="27"/>
      <c r="I35" s="27"/>
      <c r="J35" s="27"/>
      <c r="K35" s="27"/>
      <c r="L35" s="27"/>
      <c r="M35" s="27"/>
      <c r="N35" s="27"/>
      <c r="O35" s="27"/>
      <c r="P35" s="27"/>
      <c r="Q35" s="27"/>
      <c r="R35" s="27"/>
      <c r="S35" s="27"/>
      <c r="T35" s="27"/>
      <c r="U35" s="27"/>
    </row>
    <row r="36" spans="1:21" ht="13.5" customHeight="1" x14ac:dyDescent="0.2">
      <c r="A36" s="27"/>
      <c r="B36" s="27"/>
      <c r="C36" s="27"/>
      <c r="D36" s="27"/>
      <c r="E36" s="27"/>
      <c r="F36" s="27"/>
      <c r="G36" s="27"/>
      <c r="H36" s="27"/>
      <c r="I36" s="27"/>
      <c r="J36" s="27"/>
      <c r="K36" s="27"/>
      <c r="L36" s="27"/>
      <c r="M36" s="27"/>
      <c r="N36" s="27"/>
      <c r="O36" s="27"/>
      <c r="P36" s="27"/>
      <c r="Q36" s="27"/>
      <c r="R36" s="27"/>
      <c r="S36" s="27"/>
      <c r="T36" s="27"/>
      <c r="U36" s="27"/>
    </row>
    <row r="37" spans="1:21" ht="13.5" customHeight="1" x14ac:dyDescent="0.2">
      <c r="A37" s="27"/>
      <c r="B37" s="27"/>
      <c r="C37" s="27"/>
      <c r="D37" s="27"/>
      <c r="E37" s="27"/>
      <c r="F37" s="27"/>
      <c r="G37" s="27"/>
      <c r="H37" s="27"/>
      <c r="I37" s="27"/>
      <c r="J37" s="27"/>
      <c r="K37" s="27"/>
      <c r="L37" s="27"/>
      <c r="M37" s="27"/>
      <c r="N37" s="27"/>
      <c r="O37" s="27"/>
      <c r="P37" s="27"/>
      <c r="Q37" s="27"/>
      <c r="R37" s="27"/>
      <c r="S37" s="27"/>
      <c r="T37" s="27"/>
      <c r="U37" s="27"/>
    </row>
    <row r="38" spans="1:21" ht="13.5" customHeight="1" x14ac:dyDescent="0.2">
      <c r="A38" s="27"/>
      <c r="B38" s="27"/>
      <c r="C38" s="27"/>
      <c r="D38" s="27"/>
      <c r="E38" s="27"/>
      <c r="F38" s="27"/>
      <c r="G38" s="27"/>
      <c r="H38" s="27"/>
      <c r="I38" s="27"/>
      <c r="J38" s="27"/>
      <c r="K38" s="27"/>
      <c r="L38" s="27"/>
      <c r="M38" s="27"/>
      <c r="N38" s="27"/>
      <c r="O38" s="27"/>
      <c r="P38" s="27"/>
      <c r="Q38" s="27"/>
      <c r="R38" s="27"/>
      <c r="S38" s="27"/>
      <c r="T38" s="27"/>
      <c r="U38" s="27"/>
    </row>
    <row r="39" spans="1:21" ht="13.5" customHeight="1" x14ac:dyDescent="0.2">
      <c r="A39" s="27"/>
      <c r="B39" s="27"/>
      <c r="C39" s="27"/>
      <c r="D39" s="27"/>
      <c r="E39" s="27"/>
      <c r="F39" s="27"/>
      <c r="G39" s="27"/>
      <c r="H39" s="27"/>
      <c r="I39" s="27"/>
      <c r="J39" s="27"/>
      <c r="K39" s="27"/>
      <c r="L39" s="27"/>
      <c r="M39" s="27"/>
      <c r="N39" s="27"/>
      <c r="O39" s="27"/>
      <c r="P39" s="27"/>
      <c r="Q39" s="27"/>
      <c r="R39" s="27"/>
      <c r="S39" s="27"/>
      <c r="T39" s="27"/>
      <c r="U39" s="27"/>
    </row>
    <row r="40" spans="1:21" ht="13.5" customHeight="1" x14ac:dyDescent="0.2">
      <c r="A40" s="27"/>
      <c r="B40" s="27"/>
      <c r="C40" s="27"/>
      <c r="D40" s="27"/>
      <c r="E40" s="27"/>
      <c r="F40" s="27"/>
      <c r="G40" s="27"/>
      <c r="H40" s="27"/>
      <c r="I40" s="27"/>
      <c r="J40" s="27"/>
      <c r="K40" s="27"/>
      <c r="L40" s="27"/>
      <c r="M40" s="27"/>
      <c r="N40" s="27"/>
      <c r="O40" s="27"/>
      <c r="P40" s="27"/>
      <c r="Q40" s="27"/>
      <c r="R40" s="27"/>
      <c r="S40" s="27"/>
      <c r="T40" s="27"/>
      <c r="U40" s="27"/>
    </row>
    <row r="41" spans="1:21" ht="13.5" customHeight="1" x14ac:dyDescent="0.2">
      <c r="A41" s="27"/>
      <c r="B41" s="27"/>
      <c r="C41" s="27"/>
      <c r="D41" s="27"/>
      <c r="E41" s="27"/>
      <c r="F41" s="27"/>
      <c r="G41" s="27"/>
      <c r="H41" s="27"/>
      <c r="I41" s="27"/>
      <c r="J41" s="27"/>
      <c r="K41" s="27"/>
      <c r="L41" s="27"/>
      <c r="M41" s="27"/>
      <c r="N41" s="27"/>
      <c r="O41" s="27"/>
      <c r="P41" s="27"/>
      <c r="Q41" s="27"/>
      <c r="R41" s="27"/>
      <c r="S41" s="27"/>
      <c r="T41" s="27"/>
      <c r="U41" s="27"/>
    </row>
    <row r="42" spans="1:21" ht="13.5" customHeight="1" x14ac:dyDescent="0.2">
      <c r="A42" s="27"/>
      <c r="B42" s="27"/>
      <c r="C42" s="27"/>
      <c r="D42" s="27"/>
      <c r="E42" s="27"/>
      <c r="F42" s="27"/>
      <c r="G42" s="27"/>
      <c r="H42" s="27"/>
      <c r="I42" s="27"/>
      <c r="J42" s="27"/>
      <c r="K42" s="27"/>
      <c r="L42" s="27"/>
      <c r="M42" s="27"/>
      <c r="N42" s="27"/>
      <c r="O42" s="27"/>
      <c r="P42" s="27"/>
      <c r="Q42" s="27"/>
      <c r="R42" s="27"/>
      <c r="S42" s="27"/>
      <c r="T42" s="27"/>
      <c r="U42" s="27"/>
    </row>
    <row r="43" spans="1:21" ht="30.75" customHeight="1" thickBot="1" x14ac:dyDescent="0.25">
      <c r="A43" s="27"/>
      <c r="B43" s="27"/>
      <c r="C43" s="27"/>
      <c r="D43" s="27"/>
      <c r="E43" s="27"/>
      <c r="F43" s="27"/>
      <c r="G43" s="27"/>
      <c r="H43" s="27"/>
      <c r="I43" s="27"/>
      <c r="J43" s="27"/>
      <c r="K43" s="27"/>
      <c r="L43" s="27"/>
      <c r="M43" s="27"/>
      <c r="N43" s="27"/>
      <c r="O43" s="29" t="s">
        <v>4</v>
      </c>
      <c r="P43" s="27"/>
      <c r="Q43" s="27"/>
      <c r="R43" s="27"/>
      <c r="S43" s="27"/>
      <c r="T43" s="27"/>
      <c r="U43" s="27"/>
    </row>
    <row r="44" spans="1:21" ht="30.75" customHeight="1" thickBot="1" x14ac:dyDescent="0.25">
      <c r="A44" s="27"/>
      <c r="B44" s="30" t="s">
        <v>5</v>
      </c>
      <c r="C44" s="31"/>
      <c r="D44" s="31"/>
      <c r="E44" s="32"/>
      <c r="F44" s="32"/>
      <c r="G44" s="32"/>
      <c r="H44" s="32"/>
      <c r="I44" s="32"/>
      <c r="J44" s="33" t="s">
        <v>2</v>
      </c>
      <c r="K44" s="34" t="s">
        <v>519</v>
      </c>
      <c r="L44" s="35" t="s">
        <v>520</v>
      </c>
      <c r="M44" s="35" t="s">
        <v>521</v>
      </c>
      <c r="N44" s="35" t="s">
        <v>522</v>
      </c>
      <c r="O44" s="36" t="s">
        <v>523</v>
      </c>
      <c r="P44" s="27"/>
      <c r="Q44" s="27"/>
      <c r="R44" s="27"/>
      <c r="S44" s="27"/>
      <c r="T44" s="27"/>
      <c r="U44" s="27"/>
    </row>
    <row r="45" spans="1:21" ht="30.75" customHeight="1" x14ac:dyDescent="0.2">
      <c r="A45" s="27"/>
      <c r="B45" s="1161" t="s">
        <v>6</v>
      </c>
      <c r="C45" s="1162"/>
      <c r="D45" s="37"/>
      <c r="E45" s="1167" t="s">
        <v>7</v>
      </c>
      <c r="F45" s="1167"/>
      <c r="G45" s="1167"/>
      <c r="H45" s="1167"/>
      <c r="I45" s="1167"/>
      <c r="J45" s="1168"/>
      <c r="K45" s="38">
        <v>1544</v>
      </c>
      <c r="L45" s="39">
        <v>1563</v>
      </c>
      <c r="M45" s="39">
        <v>1593</v>
      </c>
      <c r="N45" s="39">
        <v>1671</v>
      </c>
      <c r="O45" s="40">
        <v>1621</v>
      </c>
      <c r="P45" s="27"/>
      <c r="Q45" s="27"/>
      <c r="R45" s="27"/>
      <c r="S45" s="27"/>
      <c r="T45" s="27"/>
      <c r="U45" s="27"/>
    </row>
    <row r="46" spans="1:21" ht="30.75" customHeight="1" x14ac:dyDescent="0.2">
      <c r="A46" s="27"/>
      <c r="B46" s="1163"/>
      <c r="C46" s="1164"/>
      <c r="D46" s="41"/>
      <c r="E46" s="1140" t="s">
        <v>8</v>
      </c>
      <c r="F46" s="1140"/>
      <c r="G46" s="1140"/>
      <c r="H46" s="1140"/>
      <c r="I46" s="1140"/>
      <c r="J46" s="1141"/>
      <c r="K46" s="42" t="s">
        <v>495</v>
      </c>
      <c r="L46" s="43" t="s">
        <v>495</v>
      </c>
      <c r="M46" s="43" t="s">
        <v>495</v>
      </c>
      <c r="N46" s="43" t="s">
        <v>495</v>
      </c>
      <c r="O46" s="44" t="s">
        <v>495</v>
      </c>
      <c r="P46" s="27"/>
      <c r="Q46" s="27"/>
      <c r="R46" s="27"/>
      <c r="S46" s="27"/>
      <c r="T46" s="27"/>
      <c r="U46" s="27"/>
    </row>
    <row r="47" spans="1:21" ht="30.75" customHeight="1" x14ac:dyDescent="0.2">
      <c r="A47" s="27"/>
      <c r="B47" s="1163"/>
      <c r="C47" s="1164"/>
      <c r="D47" s="41"/>
      <c r="E47" s="1140" t="s">
        <v>9</v>
      </c>
      <c r="F47" s="1140"/>
      <c r="G47" s="1140"/>
      <c r="H47" s="1140"/>
      <c r="I47" s="1140"/>
      <c r="J47" s="1141"/>
      <c r="K47" s="42" t="s">
        <v>495</v>
      </c>
      <c r="L47" s="43" t="s">
        <v>495</v>
      </c>
      <c r="M47" s="43" t="s">
        <v>495</v>
      </c>
      <c r="N47" s="43" t="s">
        <v>495</v>
      </c>
      <c r="O47" s="44" t="s">
        <v>495</v>
      </c>
      <c r="P47" s="27"/>
      <c r="Q47" s="27"/>
      <c r="R47" s="27"/>
      <c r="S47" s="27"/>
      <c r="T47" s="27"/>
      <c r="U47" s="27"/>
    </row>
    <row r="48" spans="1:21" ht="30.75" customHeight="1" x14ac:dyDescent="0.2">
      <c r="A48" s="27"/>
      <c r="B48" s="1163"/>
      <c r="C48" s="1164"/>
      <c r="D48" s="41"/>
      <c r="E48" s="1140" t="s">
        <v>10</v>
      </c>
      <c r="F48" s="1140"/>
      <c r="G48" s="1140"/>
      <c r="H48" s="1140"/>
      <c r="I48" s="1140"/>
      <c r="J48" s="1141"/>
      <c r="K48" s="42" t="s">
        <v>495</v>
      </c>
      <c r="L48" s="43" t="s">
        <v>495</v>
      </c>
      <c r="M48" s="43" t="s">
        <v>495</v>
      </c>
      <c r="N48" s="43" t="s">
        <v>495</v>
      </c>
      <c r="O48" s="44" t="s">
        <v>495</v>
      </c>
      <c r="P48" s="27"/>
      <c r="Q48" s="27"/>
      <c r="R48" s="27"/>
      <c r="S48" s="27"/>
      <c r="T48" s="27"/>
      <c r="U48" s="27"/>
    </row>
    <row r="49" spans="1:21" ht="30.75" customHeight="1" x14ac:dyDescent="0.2">
      <c r="A49" s="27"/>
      <c r="B49" s="1163"/>
      <c r="C49" s="1164"/>
      <c r="D49" s="41"/>
      <c r="E49" s="1140" t="s">
        <v>11</v>
      </c>
      <c r="F49" s="1140"/>
      <c r="G49" s="1140"/>
      <c r="H49" s="1140"/>
      <c r="I49" s="1140"/>
      <c r="J49" s="1141"/>
      <c r="K49" s="42">
        <v>321</v>
      </c>
      <c r="L49" s="43">
        <v>339</v>
      </c>
      <c r="M49" s="43">
        <v>272</v>
      </c>
      <c r="N49" s="43">
        <v>286</v>
      </c>
      <c r="O49" s="44">
        <v>297</v>
      </c>
      <c r="P49" s="27"/>
      <c r="Q49" s="27"/>
      <c r="R49" s="27"/>
      <c r="S49" s="27"/>
      <c r="T49" s="27"/>
      <c r="U49" s="27"/>
    </row>
    <row r="50" spans="1:21" ht="30.75" customHeight="1" x14ac:dyDescent="0.2">
      <c r="A50" s="27"/>
      <c r="B50" s="1163"/>
      <c r="C50" s="1164"/>
      <c r="D50" s="41"/>
      <c r="E50" s="1140" t="s">
        <v>12</v>
      </c>
      <c r="F50" s="1140"/>
      <c r="G50" s="1140"/>
      <c r="H50" s="1140"/>
      <c r="I50" s="1140"/>
      <c r="J50" s="1141"/>
      <c r="K50" s="42">
        <v>119</v>
      </c>
      <c r="L50" s="43">
        <v>103</v>
      </c>
      <c r="M50" s="43">
        <v>61</v>
      </c>
      <c r="N50" s="43">
        <v>51</v>
      </c>
      <c r="O50" s="44">
        <v>52</v>
      </c>
      <c r="P50" s="27"/>
      <c r="Q50" s="27"/>
      <c r="R50" s="27"/>
      <c r="S50" s="27"/>
      <c r="T50" s="27"/>
      <c r="U50" s="27"/>
    </row>
    <row r="51" spans="1:21" ht="30.75" customHeight="1" x14ac:dyDescent="0.2">
      <c r="A51" s="27"/>
      <c r="B51" s="1165"/>
      <c r="C51" s="1166"/>
      <c r="D51" s="45"/>
      <c r="E51" s="1140" t="s">
        <v>13</v>
      </c>
      <c r="F51" s="1140"/>
      <c r="G51" s="1140"/>
      <c r="H51" s="1140"/>
      <c r="I51" s="1140"/>
      <c r="J51" s="1141"/>
      <c r="K51" s="42" t="s">
        <v>495</v>
      </c>
      <c r="L51" s="43">
        <v>0</v>
      </c>
      <c r="M51" s="43">
        <v>0</v>
      </c>
      <c r="N51" s="43">
        <v>0</v>
      </c>
      <c r="O51" s="44">
        <v>3</v>
      </c>
      <c r="P51" s="27"/>
      <c r="Q51" s="27"/>
      <c r="R51" s="27"/>
      <c r="S51" s="27"/>
      <c r="T51" s="27"/>
      <c r="U51" s="27"/>
    </row>
    <row r="52" spans="1:21" ht="30.75" customHeight="1" x14ac:dyDescent="0.2">
      <c r="A52" s="27"/>
      <c r="B52" s="1138" t="s">
        <v>14</v>
      </c>
      <c r="C52" s="1139"/>
      <c r="D52" s="45"/>
      <c r="E52" s="1140" t="s">
        <v>15</v>
      </c>
      <c r="F52" s="1140"/>
      <c r="G52" s="1140"/>
      <c r="H52" s="1140"/>
      <c r="I52" s="1140"/>
      <c r="J52" s="1141"/>
      <c r="K52" s="42">
        <v>1095</v>
      </c>
      <c r="L52" s="43">
        <v>1102</v>
      </c>
      <c r="M52" s="43">
        <v>1090</v>
      </c>
      <c r="N52" s="43">
        <v>1151</v>
      </c>
      <c r="O52" s="44">
        <v>1121</v>
      </c>
      <c r="P52" s="27"/>
      <c r="Q52" s="27"/>
      <c r="R52" s="27"/>
      <c r="S52" s="27"/>
      <c r="T52" s="27"/>
      <c r="U52" s="27"/>
    </row>
    <row r="53" spans="1:21" ht="30.75" customHeight="1" thickBot="1" x14ac:dyDescent="0.25">
      <c r="A53" s="27"/>
      <c r="B53" s="1142" t="s">
        <v>16</v>
      </c>
      <c r="C53" s="1143"/>
      <c r="D53" s="46"/>
      <c r="E53" s="1144" t="s">
        <v>17</v>
      </c>
      <c r="F53" s="1144"/>
      <c r="G53" s="1144"/>
      <c r="H53" s="1144"/>
      <c r="I53" s="1144"/>
      <c r="J53" s="1145"/>
      <c r="K53" s="47">
        <v>889</v>
      </c>
      <c r="L53" s="48">
        <v>903</v>
      </c>
      <c r="M53" s="48">
        <v>836</v>
      </c>
      <c r="N53" s="48">
        <v>857</v>
      </c>
      <c r="O53" s="49">
        <v>852</v>
      </c>
      <c r="P53" s="27"/>
      <c r="Q53" s="27"/>
      <c r="R53" s="27"/>
      <c r="S53" s="27"/>
      <c r="T53" s="27"/>
      <c r="U53" s="27"/>
    </row>
    <row r="54" spans="1:21" ht="24" customHeight="1" x14ac:dyDescent="0.2">
      <c r="A54" s="27"/>
      <c r="B54" s="50" t="s">
        <v>18</v>
      </c>
      <c r="C54" s="27"/>
      <c r="D54" s="27"/>
      <c r="E54" s="27"/>
      <c r="F54" s="27"/>
      <c r="G54" s="27"/>
      <c r="H54" s="27"/>
      <c r="I54" s="27"/>
      <c r="J54" s="27"/>
      <c r="K54" s="27"/>
      <c r="L54" s="27"/>
      <c r="M54" s="27"/>
      <c r="N54" s="27"/>
      <c r="O54" s="27"/>
      <c r="P54" s="27"/>
      <c r="Q54" s="27"/>
      <c r="R54" s="27"/>
      <c r="S54" s="27"/>
      <c r="T54" s="27"/>
      <c r="U54" s="27"/>
    </row>
    <row r="55" spans="1:21" ht="24" customHeight="1" x14ac:dyDescent="0.2">
      <c r="A55" s="27"/>
      <c r="B55" s="50"/>
      <c r="C55" s="27"/>
      <c r="D55" s="27"/>
      <c r="E55" s="27"/>
      <c r="F55" s="27"/>
      <c r="G55" s="27"/>
      <c r="H55" s="27"/>
      <c r="I55" s="27"/>
      <c r="J55" s="27"/>
      <c r="K55" s="27"/>
      <c r="L55" s="27"/>
      <c r="M55" s="27"/>
      <c r="N55" s="27"/>
      <c r="O55" s="27"/>
      <c r="P55" s="27"/>
      <c r="Q55" s="27"/>
      <c r="R55" s="27"/>
      <c r="S55" s="27"/>
      <c r="T55" s="27"/>
      <c r="U55" s="27"/>
    </row>
    <row r="56" spans="1:21" ht="24" customHeight="1" thickBot="1" x14ac:dyDescent="0.25">
      <c r="A56" s="27"/>
      <c r="B56" s="51" t="s">
        <v>19</v>
      </c>
      <c r="C56" s="52"/>
      <c r="D56" s="52"/>
      <c r="E56" s="52"/>
      <c r="F56" s="52"/>
      <c r="G56" s="52"/>
      <c r="H56" s="52"/>
      <c r="I56" s="52"/>
      <c r="J56" s="52"/>
      <c r="K56" s="53"/>
      <c r="L56" s="53"/>
      <c r="M56" s="53"/>
      <c r="N56" s="53"/>
      <c r="O56" s="54" t="s">
        <v>20</v>
      </c>
      <c r="P56" s="27"/>
      <c r="Q56" s="27"/>
      <c r="R56" s="27"/>
      <c r="S56" s="27"/>
      <c r="T56" s="27"/>
      <c r="U56" s="27"/>
    </row>
    <row r="57" spans="1:21" ht="31.5" customHeight="1" thickBot="1" x14ac:dyDescent="0.25">
      <c r="A57" s="27"/>
      <c r="B57" s="55"/>
      <c r="C57" s="56"/>
      <c r="D57" s="56"/>
      <c r="E57" s="57"/>
      <c r="F57" s="57"/>
      <c r="G57" s="57"/>
      <c r="H57" s="57"/>
      <c r="I57" s="57"/>
      <c r="J57" s="58" t="s">
        <v>2</v>
      </c>
      <c r="K57" s="59" t="s">
        <v>530</v>
      </c>
      <c r="L57" s="60" t="s">
        <v>531</v>
      </c>
      <c r="M57" s="60" t="s">
        <v>532</v>
      </c>
      <c r="N57" s="60" t="s">
        <v>533</v>
      </c>
      <c r="O57" s="61" t="s">
        <v>534</v>
      </c>
      <c r="P57" s="27"/>
      <c r="Q57" s="27"/>
      <c r="R57" s="27"/>
      <c r="S57" s="27"/>
      <c r="T57" s="27"/>
      <c r="U57" s="27"/>
    </row>
    <row r="58" spans="1:21" ht="31.5" customHeight="1" x14ac:dyDescent="0.2">
      <c r="B58" s="1146" t="s">
        <v>21</v>
      </c>
      <c r="C58" s="1147"/>
      <c r="D58" s="1152" t="s">
        <v>22</v>
      </c>
      <c r="E58" s="1153"/>
      <c r="F58" s="1153"/>
      <c r="G58" s="1153"/>
      <c r="H58" s="1153"/>
      <c r="I58" s="1153"/>
      <c r="J58" s="1154"/>
      <c r="K58" s="62" t="s">
        <v>495</v>
      </c>
      <c r="L58" s="63" t="s">
        <v>495</v>
      </c>
      <c r="M58" s="63" t="s">
        <v>495</v>
      </c>
      <c r="N58" s="63" t="s">
        <v>495</v>
      </c>
      <c r="O58" s="64" t="s">
        <v>495</v>
      </c>
    </row>
    <row r="59" spans="1:21" ht="31.5" customHeight="1" x14ac:dyDescent="0.2">
      <c r="B59" s="1148"/>
      <c r="C59" s="1149"/>
      <c r="D59" s="1155" t="s">
        <v>23</v>
      </c>
      <c r="E59" s="1156"/>
      <c r="F59" s="1156"/>
      <c r="G59" s="1156"/>
      <c r="H59" s="1156"/>
      <c r="I59" s="1156"/>
      <c r="J59" s="1157"/>
      <c r="K59" s="65" t="s">
        <v>495</v>
      </c>
      <c r="L59" s="66" t="s">
        <v>495</v>
      </c>
      <c r="M59" s="66" t="s">
        <v>495</v>
      </c>
      <c r="N59" s="66" t="s">
        <v>495</v>
      </c>
      <c r="O59" s="67" t="s">
        <v>495</v>
      </c>
    </row>
    <row r="60" spans="1:21" ht="31.5" customHeight="1" thickBot="1" x14ac:dyDescent="0.25">
      <c r="B60" s="1150"/>
      <c r="C60" s="1151"/>
      <c r="D60" s="1158" t="s">
        <v>24</v>
      </c>
      <c r="E60" s="1159"/>
      <c r="F60" s="1159"/>
      <c r="G60" s="1159"/>
      <c r="H60" s="1159"/>
      <c r="I60" s="1159"/>
      <c r="J60" s="1160"/>
      <c r="K60" s="68" t="s">
        <v>495</v>
      </c>
      <c r="L60" s="69" t="s">
        <v>495</v>
      </c>
      <c r="M60" s="69" t="s">
        <v>495</v>
      </c>
      <c r="N60" s="69" t="s">
        <v>495</v>
      </c>
      <c r="O60" s="70" t="s">
        <v>495</v>
      </c>
    </row>
    <row r="61" spans="1:21" ht="24" customHeight="1" x14ac:dyDescent="0.2">
      <c r="B61" s="71"/>
      <c r="C61" s="71"/>
      <c r="D61" s="72" t="s">
        <v>25</v>
      </c>
      <c r="E61" s="73"/>
      <c r="F61" s="73"/>
      <c r="G61" s="73"/>
      <c r="H61" s="73"/>
      <c r="I61" s="73"/>
      <c r="J61" s="73"/>
      <c r="K61" s="73"/>
      <c r="L61" s="73"/>
      <c r="M61" s="73"/>
      <c r="N61" s="73"/>
      <c r="O61" s="73"/>
    </row>
    <row r="62" spans="1:21" ht="24" customHeight="1" x14ac:dyDescent="0.2">
      <c r="B62" s="74"/>
      <c r="C62" s="74"/>
      <c r="D62" s="72" t="s">
        <v>26</v>
      </c>
      <c r="E62" s="73"/>
      <c r="F62" s="73"/>
      <c r="G62" s="73"/>
      <c r="H62" s="73"/>
      <c r="I62" s="73"/>
      <c r="J62" s="73"/>
      <c r="K62" s="73"/>
      <c r="L62" s="73"/>
      <c r="M62" s="73"/>
      <c r="N62" s="73"/>
      <c r="O62" s="73"/>
    </row>
    <row r="63" spans="1:21" ht="24" customHeight="1" x14ac:dyDescent="0.2">
      <c r="A63" s="27"/>
      <c r="B63" s="50"/>
      <c r="C63" s="27"/>
      <c r="D63" s="27"/>
      <c r="E63" s="27"/>
      <c r="F63" s="27"/>
      <c r="G63" s="27"/>
      <c r="H63" s="27"/>
      <c r="I63" s="27"/>
      <c r="J63" s="27"/>
      <c r="K63" s="27"/>
      <c r="L63" s="27"/>
      <c r="M63" s="27"/>
      <c r="N63" s="27"/>
      <c r="O63" s="27"/>
      <c r="P63" s="27"/>
      <c r="Q63" s="27"/>
      <c r="R63" s="27"/>
      <c r="S63" s="27"/>
      <c r="T63" s="27"/>
      <c r="U63" s="27"/>
    </row>
    <row r="64" spans="1:21" ht="24" customHeight="1" x14ac:dyDescent="0.2">
      <c r="A64" s="27"/>
      <c r="B64" s="50"/>
      <c r="C64" s="27"/>
      <c r="D64" s="27"/>
      <c r="E64" s="27"/>
      <c r="F64" s="27"/>
      <c r="G64" s="27"/>
      <c r="H64" s="27"/>
      <c r="I64" s="27"/>
      <c r="J64" s="27"/>
      <c r="K64" s="27"/>
      <c r="L64" s="27"/>
      <c r="M64" s="27"/>
      <c r="N64" s="27"/>
      <c r="O64" s="27"/>
      <c r="P64" s="27"/>
      <c r="Q64" s="27"/>
      <c r="R64" s="27"/>
      <c r="S64" s="27"/>
      <c r="T64" s="27"/>
      <c r="U64" s="27"/>
    </row>
  </sheetData>
  <sheetProtection algorithmName="SHA-512" hashValue="r06Z4yaO8cC9t7M5oIM4NBJSklSbRCQMI10C3u42NB5rkNb0QLg162bnlFobL31h8J8Pn+rkOdsFYPdQYml31Q==" saltValue="UZ3RQXI2SLIViE1OZBC59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75" customWidth="1"/>
    <col min="2" max="3" width="12.6640625" style="75" customWidth="1"/>
    <col min="4" max="4" width="11.6640625" style="75" customWidth="1"/>
    <col min="5" max="8" width="10.33203125" style="75" customWidth="1"/>
    <col min="9" max="13" width="16.33203125" style="75" customWidth="1"/>
    <col min="14" max="19" width="12.6640625" style="75" customWidth="1"/>
    <col min="20" max="16384" width="0" style="75"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6" t="s">
        <v>4</v>
      </c>
    </row>
    <row r="40" spans="2:13" ht="27.75" customHeight="1" thickBot="1" x14ac:dyDescent="0.25">
      <c r="B40" s="77" t="s">
        <v>5</v>
      </c>
      <c r="C40" s="78"/>
      <c r="D40" s="78"/>
      <c r="E40" s="79"/>
      <c r="F40" s="79"/>
      <c r="G40" s="79"/>
      <c r="H40" s="80" t="s">
        <v>2</v>
      </c>
      <c r="I40" s="81" t="s">
        <v>519</v>
      </c>
      <c r="J40" s="82" t="s">
        <v>520</v>
      </c>
      <c r="K40" s="82" t="s">
        <v>521</v>
      </c>
      <c r="L40" s="82" t="s">
        <v>522</v>
      </c>
      <c r="M40" s="83" t="s">
        <v>523</v>
      </c>
    </row>
    <row r="41" spans="2:13" ht="27.75" customHeight="1" x14ac:dyDescent="0.2">
      <c r="B41" s="1181" t="s">
        <v>27</v>
      </c>
      <c r="C41" s="1182"/>
      <c r="D41" s="84"/>
      <c r="E41" s="1183" t="s">
        <v>28</v>
      </c>
      <c r="F41" s="1183"/>
      <c r="G41" s="1183"/>
      <c r="H41" s="1184"/>
      <c r="I41" s="323">
        <v>15087</v>
      </c>
      <c r="J41" s="324">
        <v>15494</v>
      </c>
      <c r="K41" s="324">
        <v>15542</v>
      </c>
      <c r="L41" s="324">
        <v>15585</v>
      </c>
      <c r="M41" s="325">
        <v>15471</v>
      </c>
    </row>
    <row r="42" spans="2:13" ht="27.75" customHeight="1" x14ac:dyDescent="0.2">
      <c r="B42" s="1171"/>
      <c r="C42" s="1172"/>
      <c r="D42" s="85"/>
      <c r="E42" s="1175" t="s">
        <v>29</v>
      </c>
      <c r="F42" s="1175"/>
      <c r="G42" s="1175"/>
      <c r="H42" s="1176"/>
      <c r="I42" s="326">
        <v>656</v>
      </c>
      <c r="J42" s="327">
        <v>589</v>
      </c>
      <c r="K42" s="327">
        <v>558</v>
      </c>
      <c r="L42" s="327">
        <v>838</v>
      </c>
      <c r="M42" s="328">
        <v>798</v>
      </c>
    </row>
    <row r="43" spans="2:13" ht="27.75" customHeight="1" x14ac:dyDescent="0.2">
      <c r="B43" s="1171"/>
      <c r="C43" s="1172"/>
      <c r="D43" s="85"/>
      <c r="E43" s="1175" t="s">
        <v>30</v>
      </c>
      <c r="F43" s="1175"/>
      <c r="G43" s="1175"/>
      <c r="H43" s="1176"/>
      <c r="I43" s="326" t="s">
        <v>495</v>
      </c>
      <c r="J43" s="327" t="s">
        <v>495</v>
      </c>
      <c r="K43" s="327" t="s">
        <v>495</v>
      </c>
      <c r="L43" s="327" t="s">
        <v>495</v>
      </c>
      <c r="M43" s="328" t="s">
        <v>495</v>
      </c>
    </row>
    <row r="44" spans="2:13" ht="27.75" customHeight="1" x14ac:dyDescent="0.2">
      <c r="B44" s="1171"/>
      <c r="C44" s="1172"/>
      <c r="D44" s="85"/>
      <c r="E44" s="1175" t="s">
        <v>31</v>
      </c>
      <c r="F44" s="1175"/>
      <c r="G44" s="1175"/>
      <c r="H44" s="1176"/>
      <c r="I44" s="326">
        <v>3414</v>
      </c>
      <c r="J44" s="327">
        <v>3252</v>
      </c>
      <c r="K44" s="327">
        <v>3089</v>
      </c>
      <c r="L44" s="327">
        <v>2880</v>
      </c>
      <c r="M44" s="328">
        <v>2768</v>
      </c>
    </row>
    <row r="45" spans="2:13" ht="27.75" customHeight="1" x14ac:dyDescent="0.2">
      <c r="B45" s="1171"/>
      <c r="C45" s="1172"/>
      <c r="D45" s="85"/>
      <c r="E45" s="1175" t="s">
        <v>32</v>
      </c>
      <c r="F45" s="1175"/>
      <c r="G45" s="1175"/>
      <c r="H45" s="1176"/>
      <c r="I45" s="326">
        <v>4726</v>
      </c>
      <c r="J45" s="327">
        <v>4505</v>
      </c>
      <c r="K45" s="327">
        <v>4279</v>
      </c>
      <c r="L45" s="327">
        <v>3978</v>
      </c>
      <c r="M45" s="328">
        <v>3740</v>
      </c>
    </row>
    <row r="46" spans="2:13" ht="27.75" customHeight="1" x14ac:dyDescent="0.2">
      <c r="B46" s="1171"/>
      <c r="C46" s="1172"/>
      <c r="D46" s="86"/>
      <c r="E46" s="1175" t="s">
        <v>33</v>
      </c>
      <c r="F46" s="1175"/>
      <c r="G46" s="1175"/>
      <c r="H46" s="1176"/>
      <c r="I46" s="326" t="s">
        <v>495</v>
      </c>
      <c r="J46" s="327" t="s">
        <v>495</v>
      </c>
      <c r="K46" s="327" t="s">
        <v>495</v>
      </c>
      <c r="L46" s="327" t="s">
        <v>495</v>
      </c>
      <c r="M46" s="328" t="s">
        <v>495</v>
      </c>
    </row>
    <row r="47" spans="2:13" ht="27.75" customHeight="1" x14ac:dyDescent="0.2">
      <c r="B47" s="1171"/>
      <c r="C47" s="1172"/>
      <c r="D47" s="87"/>
      <c r="E47" s="1185" t="s">
        <v>34</v>
      </c>
      <c r="F47" s="1186"/>
      <c r="G47" s="1186"/>
      <c r="H47" s="1187"/>
      <c r="I47" s="326" t="s">
        <v>495</v>
      </c>
      <c r="J47" s="327" t="s">
        <v>495</v>
      </c>
      <c r="K47" s="327" t="s">
        <v>495</v>
      </c>
      <c r="L47" s="327" t="s">
        <v>495</v>
      </c>
      <c r="M47" s="328" t="s">
        <v>495</v>
      </c>
    </row>
    <row r="48" spans="2:13" ht="27.75" customHeight="1" x14ac:dyDescent="0.2">
      <c r="B48" s="1171"/>
      <c r="C48" s="1172"/>
      <c r="D48" s="85"/>
      <c r="E48" s="1175" t="s">
        <v>35</v>
      </c>
      <c r="F48" s="1175"/>
      <c r="G48" s="1175"/>
      <c r="H48" s="1176"/>
      <c r="I48" s="326" t="s">
        <v>495</v>
      </c>
      <c r="J48" s="327" t="s">
        <v>495</v>
      </c>
      <c r="K48" s="327" t="s">
        <v>495</v>
      </c>
      <c r="L48" s="327" t="s">
        <v>495</v>
      </c>
      <c r="M48" s="328" t="s">
        <v>495</v>
      </c>
    </row>
    <row r="49" spans="2:13" ht="27.75" customHeight="1" x14ac:dyDescent="0.2">
      <c r="B49" s="1173"/>
      <c r="C49" s="1174"/>
      <c r="D49" s="85"/>
      <c r="E49" s="1175" t="s">
        <v>36</v>
      </c>
      <c r="F49" s="1175"/>
      <c r="G49" s="1175"/>
      <c r="H49" s="1176"/>
      <c r="I49" s="326" t="s">
        <v>495</v>
      </c>
      <c r="J49" s="327" t="s">
        <v>495</v>
      </c>
      <c r="K49" s="327" t="s">
        <v>495</v>
      </c>
      <c r="L49" s="327" t="s">
        <v>495</v>
      </c>
      <c r="M49" s="328" t="s">
        <v>495</v>
      </c>
    </row>
    <row r="50" spans="2:13" ht="27.75" customHeight="1" x14ac:dyDescent="0.2">
      <c r="B50" s="1169" t="s">
        <v>37</v>
      </c>
      <c r="C50" s="1170"/>
      <c r="D50" s="88"/>
      <c r="E50" s="1175" t="s">
        <v>38</v>
      </c>
      <c r="F50" s="1175"/>
      <c r="G50" s="1175"/>
      <c r="H50" s="1176"/>
      <c r="I50" s="326">
        <v>3846</v>
      </c>
      <c r="J50" s="327">
        <v>4419</v>
      </c>
      <c r="K50" s="327">
        <v>4699</v>
      </c>
      <c r="L50" s="327">
        <v>5181</v>
      </c>
      <c r="M50" s="328">
        <v>5244</v>
      </c>
    </row>
    <row r="51" spans="2:13" ht="27.75" customHeight="1" x14ac:dyDescent="0.2">
      <c r="B51" s="1171"/>
      <c r="C51" s="1172"/>
      <c r="D51" s="85"/>
      <c r="E51" s="1175" t="s">
        <v>39</v>
      </c>
      <c r="F51" s="1175"/>
      <c r="G51" s="1175"/>
      <c r="H51" s="1176"/>
      <c r="I51" s="326" t="s">
        <v>495</v>
      </c>
      <c r="J51" s="327" t="s">
        <v>495</v>
      </c>
      <c r="K51" s="327" t="s">
        <v>495</v>
      </c>
      <c r="L51" s="327" t="s">
        <v>495</v>
      </c>
      <c r="M51" s="328" t="s">
        <v>495</v>
      </c>
    </row>
    <row r="52" spans="2:13" ht="27.75" customHeight="1" x14ac:dyDescent="0.2">
      <c r="B52" s="1173"/>
      <c r="C52" s="1174"/>
      <c r="D52" s="85"/>
      <c r="E52" s="1175" t="s">
        <v>40</v>
      </c>
      <c r="F52" s="1175"/>
      <c r="G52" s="1175"/>
      <c r="H52" s="1176"/>
      <c r="I52" s="326">
        <v>13090</v>
      </c>
      <c r="J52" s="327">
        <v>13616</v>
      </c>
      <c r="K52" s="327">
        <v>13610</v>
      </c>
      <c r="L52" s="327">
        <v>13093</v>
      </c>
      <c r="M52" s="328">
        <v>12645</v>
      </c>
    </row>
    <row r="53" spans="2:13" ht="27.75" customHeight="1" thickBot="1" x14ac:dyDescent="0.25">
      <c r="B53" s="1177" t="s">
        <v>16</v>
      </c>
      <c r="C53" s="1178"/>
      <c r="D53" s="89"/>
      <c r="E53" s="1179" t="s">
        <v>41</v>
      </c>
      <c r="F53" s="1179"/>
      <c r="G53" s="1179"/>
      <c r="H53" s="1180"/>
      <c r="I53" s="329">
        <v>6947</v>
      </c>
      <c r="J53" s="330">
        <v>5805</v>
      </c>
      <c r="K53" s="330">
        <v>5158</v>
      </c>
      <c r="L53" s="330">
        <v>5007</v>
      </c>
      <c r="M53" s="331">
        <v>4888</v>
      </c>
    </row>
    <row r="54" spans="2:13" ht="27.75" customHeight="1" x14ac:dyDescent="0.2">
      <c r="B54" s="90"/>
      <c r="C54" s="91"/>
      <c r="D54" s="91"/>
      <c r="E54" s="92"/>
      <c r="F54" s="92"/>
      <c r="G54" s="92"/>
      <c r="H54" s="92"/>
      <c r="I54" s="93"/>
      <c r="J54" s="93"/>
      <c r="K54" s="93"/>
      <c r="L54" s="93"/>
      <c r="M54" s="93"/>
    </row>
    <row r="55" spans="2:13" ht="13.2" x14ac:dyDescent="0.2"/>
  </sheetData>
  <sheetProtection algorithmName="SHA-512" hashValue="UaZZNk9r0PSpJhD5TfSJN52MPAC+BMoVGABISJPSoFVkFc9WXIu+qBDIxLzswUylVAGr8GchEH2khChujMI3dw==" saltValue="PX8dVrFowEX3aYE3gmVb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94" t="s">
        <v>42</v>
      </c>
    </row>
    <row r="54" spans="2:8" ht="29.25" customHeight="1" thickBot="1" x14ac:dyDescent="0.3">
      <c r="B54" s="95" t="s">
        <v>1</v>
      </c>
      <c r="C54" s="96"/>
      <c r="D54" s="96"/>
      <c r="E54" s="97" t="s">
        <v>2</v>
      </c>
      <c r="F54" s="98" t="s">
        <v>521</v>
      </c>
      <c r="G54" s="98" t="s">
        <v>522</v>
      </c>
      <c r="H54" s="99" t="s">
        <v>523</v>
      </c>
    </row>
    <row r="55" spans="2:8" ht="52.5" customHeight="1" x14ac:dyDescent="0.2">
      <c r="B55" s="100"/>
      <c r="C55" s="1196" t="s">
        <v>43</v>
      </c>
      <c r="D55" s="1196"/>
      <c r="E55" s="1197"/>
      <c r="F55" s="101">
        <v>2505</v>
      </c>
      <c r="G55" s="101">
        <v>2684</v>
      </c>
      <c r="H55" s="102">
        <v>2837</v>
      </c>
    </row>
    <row r="56" spans="2:8" ht="52.5" customHeight="1" x14ac:dyDescent="0.2">
      <c r="B56" s="103"/>
      <c r="C56" s="1198" t="s">
        <v>44</v>
      </c>
      <c r="D56" s="1198"/>
      <c r="E56" s="1199"/>
      <c r="F56" s="104" t="s">
        <v>495</v>
      </c>
      <c r="G56" s="104" t="s">
        <v>495</v>
      </c>
      <c r="H56" s="105" t="s">
        <v>495</v>
      </c>
    </row>
    <row r="57" spans="2:8" ht="53.25" customHeight="1" x14ac:dyDescent="0.2">
      <c r="B57" s="103"/>
      <c r="C57" s="1200" t="s">
        <v>45</v>
      </c>
      <c r="D57" s="1200"/>
      <c r="E57" s="1201"/>
      <c r="F57" s="106">
        <v>1197</v>
      </c>
      <c r="G57" s="106">
        <v>1574</v>
      </c>
      <c r="H57" s="107">
        <v>1606</v>
      </c>
    </row>
    <row r="58" spans="2:8" ht="45.75" customHeight="1" x14ac:dyDescent="0.2">
      <c r="B58" s="108"/>
      <c r="C58" s="1188" t="s">
        <v>547</v>
      </c>
      <c r="D58" s="1189"/>
      <c r="E58" s="1190"/>
      <c r="F58" s="109">
        <v>992</v>
      </c>
      <c r="G58" s="109">
        <v>1371</v>
      </c>
      <c r="H58" s="110">
        <v>1385</v>
      </c>
    </row>
    <row r="59" spans="2:8" ht="45.75" customHeight="1" x14ac:dyDescent="0.2">
      <c r="B59" s="108"/>
      <c r="C59" s="1188" t="s">
        <v>548</v>
      </c>
      <c r="D59" s="1189"/>
      <c r="E59" s="1190"/>
      <c r="F59" s="109">
        <v>49</v>
      </c>
      <c r="G59" s="109">
        <v>48</v>
      </c>
      <c r="H59" s="110">
        <v>45</v>
      </c>
    </row>
    <row r="60" spans="2:8" ht="45.75" customHeight="1" x14ac:dyDescent="0.2">
      <c r="B60" s="108"/>
      <c r="C60" s="1188" t="s">
        <v>549</v>
      </c>
      <c r="D60" s="1189"/>
      <c r="E60" s="1190"/>
      <c r="F60" s="109">
        <v>20</v>
      </c>
      <c r="G60" s="109">
        <v>31</v>
      </c>
      <c r="H60" s="110">
        <v>33</v>
      </c>
    </row>
    <row r="61" spans="2:8" ht="45.75" customHeight="1" x14ac:dyDescent="0.2">
      <c r="B61" s="108"/>
      <c r="C61" s="1188" t="s">
        <v>550</v>
      </c>
      <c r="D61" s="1189"/>
      <c r="E61" s="1190"/>
      <c r="F61" s="109">
        <v>39</v>
      </c>
      <c r="G61" s="109">
        <v>37</v>
      </c>
      <c r="H61" s="110">
        <v>33</v>
      </c>
    </row>
    <row r="62" spans="2:8" ht="45.75" customHeight="1" thickBot="1" x14ac:dyDescent="0.25">
      <c r="B62" s="111"/>
      <c r="C62" s="1191" t="s">
        <v>551</v>
      </c>
      <c r="D62" s="1192"/>
      <c r="E62" s="1193"/>
      <c r="F62" s="112">
        <v>32</v>
      </c>
      <c r="G62" s="112">
        <v>28</v>
      </c>
      <c r="H62" s="113">
        <v>28</v>
      </c>
    </row>
    <row r="63" spans="2:8" ht="52.5" customHeight="1" thickBot="1" x14ac:dyDescent="0.25">
      <c r="B63" s="114"/>
      <c r="C63" s="1194" t="s">
        <v>46</v>
      </c>
      <c r="D63" s="1194"/>
      <c r="E63" s="1195"/>
      <c r="F63" s="115">
        <v>3702</v>
      </c>
      <c r="G63" s="115">
        <v>4258</v>
      </c>
      <c r="H63" s="116">
        <v>4443</v>
      </c>
    </row>
    <row r="64" spans="2:8" ht="13.2" x14ac:dyDescent="0.2"/>
  </sheetData>
  <sheetProtection algorithmName="SHA-512" hashValue="8jkX07JhMskZb/ed3BGch8ROQQQd5RQ767CPBdkG7B15dNn9v+tqSLM17OaOJem6T8txvpA8oQF4jwyM/QE/3Q==" saltValue="ck55tO5D8S5JC70+Ai+8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23" customWidth="1"/>
    <col min="2" max="8" width="13.33203125" style="123" customWidth="1"/>
    <col min="9" max="16384" width="11.109375" style="123"/>
  </cols>
  <sheetData>
    <row r="1" spans="1:8" x14ac:dyDescent="0.2">
      <c r="A1" s="117"/>
      <c r="B1" s="118"/>
      <c r="C1" s="119"/>
      <c r="D1" s="120"/>
      <c r="E1" s="121"/>
      <c r="F1" s="121"/>
      <c r="G1" s="121"/>
      <c r="H1" s="122"/>
    </row>
    <row r="2" spans="1:8" x14ac:dyDescent="0.2">
      <c r="A2" s="124"/>
      <c r="B2" s="125"/>
      <c r="C2" s="126"/>
      <c r="D2" s="127" t="s">
        <v>47</v>
      </c>
      <c r="E2" s="128"/>
      <c r="F2" s="129" t="s">
        <v>518</v>
      </c>
      <c r="G2" s="130"/>
      <c r="H2" s="131"/>
    </row>
    <row r="3" spans="1:8" x14ac:dyDescent="0.2">
      <c r="A3" s="127" t="s">
        <v>511</v>
      </c>
      <c r="B3" s="132"/>
      <c r="C3" s="133"/>
      <c r="D3" s="134">
        <v>67087</v>
      </c>
      <c r="E3" s="135"/>
      <c r="F3" s="136">
        <v>94081</v>
      </c>
      <c r="G3" s="137"/>
      <c r="H3" s="138"/>
    </row>
    <row r="4" spans="1:8" x14ac:dyDescent="0.2">
      <c r="A4" s="139"/>
      <c r="B4" s="140"/>
      <c r="C4" s="141"/>
      <c r="D4" s="142">
        <v>28487</v>
      </c>
      <c r="E4" s="143"/>
      <c r="F4" s="144">
        <v>48949</v>
      </c>
      <c r="G4" s="145"/>
      <c r="H4" s="146"/>
    </row>
    <row r="5" spans="1:8" x14ac:dyDescent="0.2">
      <c r="A5" s="127" t="s">
        <v>513</v>
      </c>
      <c r="B5" s="132"/>
      <c r="C5" s="133"/>
      <c r="D5" s="134">
        <v>51276</v>
      </c>
      <c r="E5" s="135"/>
      <c r="F5" s="136">
        <v>92632</v>
      </c>
      <c r="G5" s="137"/>
      <c r="H5" s="138"/>
    </row>
    <row r="6" spans="1:8" x14ac:dyDescent="0.2">
      <c r="A6" s="139"/>
      <c r="B6" s="140"/>
      <c r="C6" s="141"/>
      <c r="D6" s="142">
        <v>17117</v>
      </c>
      <c r="E6" s="143"/>
      <c r="F6" s="144">
        <v>47978</v>
      </c>
      <c r="G6" s="145"/>
      <c r="H6" s="146"/>
    </row>
    <row r="7" spans="1:8" x14ac:dyDescent="0.2">
      <c r="A7" s="127" t="s">
        <v>514</v>
      </c>
      <c r="B7" s="132"/>
      <c r="C7" s="133"/>
      <c r="D7" s="134">
        <v>45245</v>
      </c>
      <c r="E7" s="135"/>
      <c r="F7" s="136">
        <v>69604</v>
      </c>
      <c r="G7" s="137"/>
      <c r="H7" s="138"/>
    </row>
    <row r="8" spans="1:8" x14ac:dyDescent="0.2">
      <c r="A8" s="139"/>
      <c r="B8" s="140"/>
      <c r="C8" s="141"/>
      <c r="D8" s="142">
        <v>20751</v>
      </c>
      <c r="E8" s="143"/>
      <c r="F8" s="144">
        <v>36247</v>
      </c>
      <c r="G8" s="145"/>
      <c r="H8" s="146"/>
    </row>
    <row r="9" spans="1:8" x14ac:dyDescent="0.2">
      <c r="A9" s="127" t="s">
        <v>515</v>
      </c>
      <c r="B9" s="132"/>
      <c r="C9" s="133"/>
      <c r="D9" s="134">
        <v>52920</v>
      </c>
      <c r="E9" s="135"/>
      <c r="F9" s="136">
        <v>68410</v>
      </c>
      <c r="G9" s="137"/>
      <c r="H9" s="138"/>
    </row>
    <row r="10" spans="1:8" x14ac:dyDescent="0.2">
      <c r="A10" s="139"/>
      <c r="B10" s="140"/>
      <c r="C10" s="141"/>
      <c r="D10" s="142">
        <v>37033</v>
      </c>
      <c r="E10" s="143"/>
      <c r="F10" s="144">
        <v>35086</v>
      </c>
      <c r="G10" s="145"/>
      <c r="H10" s="146"/>
    </row>
    <row r="11" spans="1:8" x14ac:dyDescent="0.2">
      <c r="A11" s="127" t="s">
        <v>516</v>
      </c>
      <c r="B11" s="132"/>
      <c r="C11" s="133"/>
      <c r="D11" s="134">
        <v>38065</v>
      </c>
      <c r="E11" s="135"/>
      <c r="F11" s="136">
        <v>73019</v>
      </c>
      <c r="G11" s="137"/>
      <c r="H11" s="138"/>
    </row>
    <row r="12" spans="1:8" x14ac:dyDescent="0.2">
      <c r="A12" s="139"/>
      <c r="B12" s="140"/>
      <c r="C12" s="147"/>
      <c r="D12" s="142">
        <v>24245</v>
      </c>
      <c r="E12" s="143"/>
      <c r="F12" s="144">
        <v>39427</v>
      </c>
      <c r="G12" s="145"/>
      <c r="H12" s="146"/>
    </row>
    <row r="13" spans="1:8" x14ac:dyDescent="0.2">
      <c r="A13" s="127"/>
      <c r="B13" s="132"/>
      <c r="C13" s="133"/>
      <c r="D13" s="134">
        <v>50919</v>
      </c>
      <c r="E13" s="135"/>
      <c r="F13" s="136">
        <v>79549</v>
      </c>
      <c r="G13" s="148"/>
      <c r="H13" s="138"/>
    </row>
    <row r="14" spans="1:8" x14ac:dyDescent="0.2">
      <c r="A14" s="139"/>
      <c r="B14" s="140"/>
      <c r="C14" s="141"/>
      <c r="D14" s="142">
        <v>25527</v>
      </c>
      <c r="E14" s="143"/>
      <c r="F14" s="144">
        <v>41537</v>
      </c>
      <c r="G14" s="145"/>
      <c r="H14" s="146"/>
    </row>
    <row r="17" spans="1:11" x14ac:dyDescent="0.2">
      <c r="A17" s="123" t="s">
        <v>48</v>
      </c>
    </row>
    <row r="18" spans="1:11" x14ac:dyDescent="0.2">
      <c r="A18" s="149"/>
      <c r="B18" s="149" t="e">
        <f>#REF!</f>
        <v>#REF!</v>
      </c>
      <c r="C18" s="149" t="e">
        <f>#REF!</f>
        <v>#REF!</v>
      </c>
      <c r="D18" s="149" t="e">
        <f>#REF!</f>
        <v>#REF!</v>
      </c>
      <c r="E18" s="149" t="e">
        <f>#REF!</f>
        <v>#REF!</v>
      </c>
      <c r="F18" s="149" t="e">
        <f>#REF!</f>
        <v>#REF!</v>
      </c>
    </row>
    <row r="19" spans="1:11" x14ac:dyDescent="0.2">
      <c r="A19" s="149" t="s">
        <v>49</v>
      </c>
      <c r="B19" s="149" t="e">
        <f>ROUND(VALUE(SUBSTITUTE(#REF!,"▲","-")),2)</f>
        <v>#REF!</v>
      </c>
      <c r="C19" s="149" t="e">
        <f>ROUND(VALUE(SUBSTITUTE(#REF!,"▲","-")),2)</f>
        <v>#REF!</v>
      </c>
      <c r="D19" s="149" t="e">
        <f>ROUND(VALUE(SUBSTITUTE(#REF!,"▲","-")),2)</f>
        <v>#REF!</v>
      </c>
      <c r="E19" s="149" t="e">
        <f>ROUND(VALUE(SUBSTITUTE(#REF!,"▲","-")),2)</f>
        <v>#REF!</v>
      </c>
      <c r="F19" s="149" t="e">
        <f>ROUND(VALUE(SUBSTITUTE(#REF!,"▲","-")),2)</f>
        <v>#REF!</v>
      </c>
    </row>
    <row r="20" spans="1:11" x14ac:dyDescent="0.2">
      <c r="A20" s="149" t="s">
        <v>50</v>
      </c>
      <c r="B20" s="149" t="e">
        <f>ROUND(VALUE(SUBSTITUTE(#REF!,"▲","-")),2)</f>
        <v>#REF!</v>
      </c>
      <c r="C20" s="149" t="e">
        <f>ROUND(VALUE(SUBSTITUTE(#REF!,"▲","-")),2)</f>
        <v>#REF!</v>
      </c>
      <c r="D20" s="149" t="e">
        <f>ROUND(VALUE(SUBSTITUTE(#REF!,"▲","-")),2)</f>
        <v>#REF!</v>
      </c>
      <c r="E20" s="149" t="e">
        <f>ROUND(VALUE(SUBSTITUTE(#REF!,"▲","-")),2)</f>
        <v>#REF!</v>
      </c>
      <c r="F20" s="149" t="e">
        <f>ROUND(VALUE(SUBSTITUTE(#REF!,"▲","-")),2)</f>
        <v>#REF!</v>
      </c>
    </row>
    <row r="21" spans="1:11" x14ac:dyDescent="0.2">
      <c r="A21" s="149" t="s">
        <v>51</v>
      </c>
      <c r="B21" s="149" t="e">
        <f>IF(ISNUMBER(VALUE(SUBSTITUTE(#REF!,"▲","-"))),ROUND(VALUE(SUBSTITUTE(#REF!,"▲","-")),2),NA())</f>
        <v>#N/A</v>
      </c>
      <c r="C21" s="149" t="e">
        <f>IF(ISNUMBER(VALUE(SUBSTITUTE(#REF!,"▲","-"))),ROUND(VALUE(SUBSTITUTE(#REF!,"▲","-")),2),NA())</f>
        <v>#N/A</v>
      </c>
      <c r="D21" s="149" t="e">
        <f>IF(ISNUMBER(VALUE(SUBSTITUTE(#REF!,"▲","-"))),ROUND(VALUE(SUBSTITUTE(#REF!,"▲","-")),2),NA())</f>
        <v>#N/A</v>
      </c>
      <c r="E21" s="149" t="e">
        <f>IF(ISNUMBER(VALUE(SUBSTITUTE(#REF!,"▲","-"))),ROUND(VALUE(SUBSTITUTE(#REF!,"▲","-")),2),NA())</f>
        <v>#N/A</v>
      </c>
      <c r="F21" s="149" t="e">
        <f>IF(ISNUMBER(VALUE(SUBSTITUTE(#REF!,"▲","-"))),ROUND(VALUE(SUBSTITUTE(#REF!,"▲","-")),2),NA())</f>
        <v>#N/A</v>
      </c>
    </row>
    <row r="24" spans="1:11" x14ac:dyDescent="0.2">
      <c r="A24" s="123" t="s">
        <v>52</v>
      </c>
    </row>
    <row r="25" spans="1:11" x14ac:dyDescent="0.2">
      <c r="A25" s="150"/>
      <c r="B25" s="150" t="str">
        <f>連結実質赤字比率に係る赤字・黒字の構成分析!F$33</f>
        <v>R01</v>
      </c>
      <c r="C25" s="150"/>
      <c r="D25" s="150" t="str">
        <f>連結実質赤字比率に係る赤字・黒字の構成分析!G$33</f>
        <v>R02</v>
      </c>
      <c r="E25" s="150"/>
      <c r="F25" s="150" t="str">
        <f>連結実質赤字比率に係る赤字・黒字の構成分析!H$33</f>
        <v>R03</v>
      </c>
      <c r="G25" s="150"/>
      <c r="H25" s="150" t="str">
        <f>連結実質赤字比率に係る赤字・黒字の構成分析!I$33</f>
        <v>R04</v>
      </c>
      <c r="I25" s="150"/>
      <c r="J25" s="150" t="str">
        <f>連結実質赤字比率に係る赤字・黒字の構成分析!J$33</f>
        <v>R05</v>
      </c>
      <c r="K25" s="150"/>
    </row>
    <row r="26" spans="1:11" x14ac:dyDescent="0.2">
      <c r="A26" s="150"/>
      <c r="B26" s="150" t="s">
        <v>53</v>
      </c>
      <c r="C26" s="150" t="s">
        <v>54</v>
      </c>
      <c r="D26" s="150" t="s">
        <v>53</v>
      </c>
      <c r="E26" s="150" t="s">
        <v>54</v>
      </c>
      <c r="F26" s="150" t="s">
        <v>53</v>
      </c>
      <c r="G26" s="150" t="s">
        <v>54</v>
      </c>
      <c r="H26" s="150" t="s">
        <v>53</v>
      </c>
      <c r="I26" s="150" t="s">
        <v>54</v>
      </c>
      <c r="J26" s="150" t="s">
        <v>53</v>
      </c>
      <c r="K26" s="150" t="s">
        <v>54</v>
      </c>
    </row>
    <row r="27" spans="1:11" x14ac:dyDescent="0.2">
      <c r="A27" s="150" t="str">
        <f>IF(連結実質赤字比率に係る赤字・黒字の構成分析!C$43="",NA(),連結実質赤字比率に係る赤字・黒字の構成分析!C$43)</f>
        <v>その他会計（黒字）</v>
      </c>
      <c r="B27" s="150" t="e">
        <f>IF(ROUND(VALUE(SUBSTITUTE(連結実質赤字比率に係る赤字・黒字の構成分析!F$43,"▲", "-")), 2) &lt; 0, ABS(ROUND(VALUE(SUBSTITUTE(連結実質赤字比率に係る赤字・黒字の構成分析!F$43,"▲", "-")), 2)), NA())</f>
        <v>#N/A</v>
      </c>
      <c r="C27" s="150">
        <f>IF(ROUND(VALUE(SUBSTITUTE(連結実質赤字比率に係る赤字・黒字の構成分析!F$43,"▲", "-")), 2) &gt;= 0, ABS(ROUND(VALUE(SUBSTITUTE(連結実質赤字比率に係る赤字・黒字の構成分析!F$43,"▲", "-")), 2)), NA())</f>
        <v>0.03</v>
      </c>
      <c r="D27" s="150" t="e">
        <f>IF(ROUND(VALUE(SUBSTITUTE(連結実質赤字比率に係る赤字・黒字の構成分析!G$43,"▲", "-")), 2) &lt; 0, ABS(ROUND(VALUE(SUBSTITUTE(連結実質赤字比率に係る赤字・黒字の構成分析!G$43,"▲", "-")), 2)), NA())</f>
        <v>#N/A</v>
      </c>
      <c r="E27" s="150">
        <f>IF(ROUND(VALUE(SUBSTITUTE(連結実質赤字比率に係る赤字・黒字の構成分析!G$43,"▲", "-")), 2) &gt;= 0, ABS(ROUND(VALUE(SUBSTITUTE(連結実質赤字比率に係る赤字・黒字の構成分析!G$43,"▲", "-")), 2)), NA())</f>
        <v>0.03</v>
      </c>
      <c r="F27" s="150" t="e">
        <f>IF(ROUND(VALUE(SUBSTITUTE(連結実質赤字比率に係る赤字・黒字の構成分析!H$43,"▲", "-")), 2) &lt; 0, ABS(ROUND(VALUE(SUBSTITUTE(連結実質赤字比率に係る赤字・黒字の構成分析!H$43,"▲", "-")), 2)), NA())</f>
        <v>#VALUE!</v>
      </c>
      <c r="G27" s="150" t="e">
        <f>IF(ROUND(VALUE(SUBSTITUTE(連結実質赤字比率に係る赤字・黒字の構成分析!H$43,"▲", "-")), 2) &gt;= 0, ABS(ROUND(VALUE(SUBSTITUTE(連結実質赤字比率に係る赤字・黒字の構成分析!H$43,"▲", "-")), 2)), NA())</f>
        <v>#VALUE!</v>
      </c>
      <c r="H27" s="150" t="e">
        <f>IF(ROUND(VALUE(SUBSTITUTE(連結実質赤字比率に係る赤字・黒字の構成分析!I$43,"▲", "-")), 2) &lt; 0, ABS(ROUND(VALUE(SUBSTITUTE(連結実質赤字比率に係る赤字・黒字の構成分析!I$43,"▲", "-")), 2)), NA())</f>
        <v>#VALUE!</v>
      </c>
      <c r="I27" s="150" t="e">
        <f>IF(ROUND(VALUE(SUBSTITUTE(連結実質赤字比率に係る赤字・黒字の構成分析!I$43,"▲", "-")), 2) &gt;= 0, ABS(ROUND(VALUE(SUBSTITUTE(連結実質赤字比率に係る赤字・黒字の構成分析!I$43,"▲", "-")), 2)), NA())</f>
        <v>#VALUE!</v>
      </c>
      <c r="J27" s="150" t="e">
        <f>IF(ROUND(VALUE(SUBSTITUTE(連結実質赤字比率に係る赤字・黒字の構成分析!J$43,"▲", "-")), 2) &lt; 0, ABS(ROUND(VALUE(SUBSTITUTE(連結実質赤字比率に係る赤字・黒字の構成分析!J$43,"▲", "-")), 2)), NA())</f>
        <v>#VALUE!</v>
      </c>
      <c r="K27" s="150" t="e">
        <f>IF(ROUND(VALUE(SUBSTITUTE(連結実質赤字比率に係る赤字・黒字の構成分析!J$43,"▲", "-")), 2) &gt;= 0, ABS(ROUND(VALUE(SUBSTITUTE(連結実質赤字比率に係る赤字・黒字の構成分析!J$43,"▲", "-")), 2)), NA())</f>
        <v>#VALUE!</v>
      </c>
    </row>
    <row r="28" spans="1:11" x14ac:dyDescent="0.2">
      <c r="A28" s="150" t="str">
        <f>IF(連結実質赤字比率に係る赤字・黒字の構成分析!C$42="",NA(),連結実質赤字比率に係る赤字・黒字の構成分析!C$42)</f>
        <v>その他会計（赤字）</v>
      </c>
      <c r="B28" s="150" t="e">
        <f>IF(ROUND(VALUE(SUBSTITUTE(連結実質赤字比率に係る赤字・黒字の構成分析!F$42,"▲", "-")), 2) &lt; 0, ABS(ROUND(VALUE(SUBSTITUTE(連結実質赤字比率に係る赤字・黒字の構成分析!F$42,"▲", "-")), 2)), NA())</f>
        <v>#VALUE!</v>
      </c>
      <c r="C28" s="150" t="e">
        <f>IF(ROUND(VALUE(SUBSTITUTE(連結実質赤字比率に係る赤字・黒字の構成分析!F$42,"▲", "-")), 2) &gt;= 0, ABS(ROUND(VALUE(SUBSTITUTE(連結実質赤字比率に係る赤字・黒字の構成分析!F$42,"▲", "-")), 2)), NA())</f>
        <v>#VALUE!</v>
      </c>
      <c r="D28" s="150" t="e">
        <f>IF(ROUND(VALUE(SUBSTITUTE(連結実質赤字比率に係る赤字・黒字の構成分析!G$42,"▲", "-")), 2) &lt; 0, ABS(ROUND(VALUE(SUBSTITUTE(連結実質赤字比率に係る赤字・黒字の構成分析!G$42,"▲", "-")), 2)), NA())</f>
        <v>#VALUE!</v>
      </c>
      <c r="E28" s="150" t="e">
        <f>IF(ROUND(VALUE(SUBSTITUTE(連結実質赤字比率に係る赤字・黒字の構成分析!G$42,"▲", "-")), 2) &gt;= 0, ABS(ROUND(VALUE(SUBSTITUTE(連結実質赤字比率に係る赤字・黒字の構成分析!G$42,"▲", "-")), 2)), NA())</f>
        <v>#VALUE!</v>
      </c>
      <c r="F28" s="150" t="e">
        <f>IF(ROUND(VALUE(SUBSTITUTE(連結実質赤字比率に係る赤字・黒字の構成分析!H$42,"▲", "-")), 2) &lt; 0, ABS(ROUND(VALUE(SUBSTITUTE(連結実質赤字比率に係る赤字・黒字の構成分析!H$42,"▲", "-")), 2)), NA())</f>
        <v>#VALUE!</v>
      </c>
      <c r="G28" s="150" t="e">
        <f>IF(ROUND(VALUE(SUBSTITUTE(連結実質赤字比率に係る赤字・黒字の構成分析!H$42,"▲", "-")), 2) &gt;= 0, ABS(ROUND(VALUE(SUBSTITUTE(連結実質赤字比率に係る赤字・黒字の構成分析!H$42,"▲", "-")), 2)), NA())</f>
        <v>#VALUE!</v>
      </c>
      <c r="H28" s="150" t="e">
        <f>IF(ROUND(VALUE(SUBSTITUTE(連結実質赤字比率に係る赤字・黒字の構成分析!I$42,"▲", "-")), 2) &lt; 0, ABS(ROUND(VALUE(SUBSTITUTE(連結実質赤字比率に係る赤字・黒字の構成分析!I$42,"▲", "-")), 2)), NA())</f>
        <v>#VALUE!</v>
      </c>
      <c r="I28" s="150" t="e">
        <f>IF(ROUND(VALUE(SUBSTITUTE(連結実質赤字比率に係る赤字・黒字の構成分析!I$42,"▲", "-")), 2) &gt;= 0, ABS(ROUND(VALUE(SUBSTITUTE(連結実質赤字比率に係る赤字・黒字の構成分析!I$42,"▲", "-")), 2)), NA())</f>
        <v>#VALUE!</v>
      </c>
      <c r="J28" s="150" t="e">
        <f>IF(ROUND(VALUE(SUBSTITUTE(連結実質赤字比率に係る赤字・黒字の構成分析!J$42,"▲", "-")), 2) &lt; 0, ABS(ROUND(VALUE(SUBSTITUTE(連結実質赤字比率に係る赤字・黒字の構成分析!J$42,"▲", "-")), 2)), NA())</f>
        <v>#VALUE!</v>
      </c>
      <c r="K28" s="150" t="e">
        <f>IF(ROUND(VALUE(SUBSTITUTE(連結実質赤字比率に係る赤字・黒字の構成分析!J$42,"▲", "-")), 2) &gt;= 0, ABS(ROUND(VALUE(SUBSTITUTE(連結実質赤字比率に係る赤字・黒字の構成分析!J$42,"▲", "-")), 2)), NA())</f>
        <v>#VALUE!</v>
      </c>
    </row>
    <row r="29" spans="1:11" x14ac:dyDescent="0.2">
      <c r="A29" s="150" t="e">
        <f>IF(連結実質赤字比率に係る赤字・黒字の構成分析!C$41="",NA(),連結実質赤字比率に係る赤字・黒字の構成分析!C$41)</f>
        <v>#N/A</v>
      </c>
      <c r="B29" s="150" t="e">
        <f>IF(ROUND(VALUE(SUBSTITUTE(連結実質赤字比率に係る赤字・黒字の構成分析!F$41,"▲", "-")), 2) &lt; 0, ABS(ROUND(VALUE(SUBSTITUTE(連結実質赤字比率に係る赤字・黒字の構成分析!F$41,"▲", "-")), 2)), NA())</f>
        <v>#VALUE!</v>
      </c>
      <c r="C29" s="150" t="e">
        <f>IF(ROUND(VALUE(SUBSTITUTE(連結実質赤字比率に係る赤字・黒字の構成分析!F$41,"▲", "-")), 2) &gt;= 0, ABS(ROUND(VALUE(SUBSTITUTE(連結実質赤字比率に係る赤字・黒字の構成分析!F$41,"▲", "-")), 2)), NA())</f>
        <v>#VALUE!</v>
      </c>
      <c r="D29" s="150" t="e">
        <f>IF(ROUND(VALUE(SUBSTITUTE(連結実質赤字比率に係る赤字・黒字の構成分析!G$41,"▲", "-")), 2) &lt; 0, ABS(ROUND(VALUE(SUBSTITUTE(連結実質赤字比率に係る赤字・黒字の構成分析!G$41,"▲", "-")), 2)), NA())</f>
        <v>#VALUE!</v>
      </c>
      <c r="E29" s="150" t="e">
        <f>IF(ROUND(VALUE(SUBSTITUTE(連結実質赤字比率に係る赤字・黒字の構成分析!G$41,"▲", "-")), 2) &gt;= 0, ABS(ROUND(VALUE(SUBSTITUTE(連結実質赤字比率に係る赤字・黒字の構成分析!G$41,"▲", "-")), 2)), NA())</f>
        <v>#VALUE!</v>
      </c>
      <c r="F29" s="150" t="e">
        <f>IF(ROUND(VALUE(SUBSTITUTE(連結実質赤字比率に係る赤字・黒字の構成分析!H$41,"▲", "-")), 2) &lt; 0, ABS(ROUND(VALUE(SUBSTITUTE(連結実質赤字比率に係る赤字・黒字の構成分析!H$41,"▲", "-")), 2)), NA())</f>
        <v>#VALUE!</v>
      </c>
      <c r="G29" s="150" t="e">
        <f>IF(ROUND(VALUE(SUBSTITUTE(連結実質赤字比率に係る赤字・黒字の構成分析!H$41,"▲", "-")), 2) &gt;= 0, ABS(ROUND(VALUE(SUBSTITUTE(連結実質赤字比率に係る赤字・黒字の構成分析!H$41,"▲", "-")), 2)), NA())</f>
        <v>#VALUE!</v>
      </c>
      <c r="H29" s="150" t="e">
        <f>IF(ROUND(VALUE(SUBSTITUTE(連結実質赤字比率に係る赤字・黒字の構成分析!I$41,"▲", "-")), 2) &lt; 0, ABS(ROUND(VALUE(SUBSTITUTE(連結実質赤字比率に係る赤字・黒字の構成分析!I$41,"▲", "-")), 2)), NA())</f>
        <v>#VALUE!</v>
      </c>
      <c r="I29" s="150" t="e">
        <f>IF(ROUND(VALUE(SUBSTITUTE(連結実質赤字比率に係る赤字・黒字の構成分析!I$41,"▲", "-")), 2) &gt;= 0, ABS(ROUND(VALUE(SUBSTITUTE(連結実質赤字比率に係る赤字・黒字の構成分析!I$41,"▲", "-")), 2)), NA())</f>
        <v>#VALUE!</v>
      </c>
      <c r="J29" s="150" t="e">
        <f>IF(ROUND(VALUE(SUBSTITUTE(連結実質赤字比率に係る赤字・黒字の構成分析!J$41,"▲", "-")), 2) &lt; 0, ABS(ROUND(VALUE(SUBSTITUTE(連結実質赤字比率に係る赤字・黒字の構成分析!J$41,"▲", "-")), 2)), NA())</f>
        <v>#VALUE!</v>
      </c>
      <c r="K29" s="150" t="e">
        <f>IF(ROUND(VALUE(SUBSTITUTE(連結実質赤字比率に係る赤字・黒字の構成分析!J$41,"▲", "-")), 2) &gt;= 0, ABS(ROUND(VALUE(SUBSTITUTE(連結実質赤字比率に係る赤字・黒字の構成分析!J$41,"▲", "-")), 2)), NA())</f>
        <v>#VALUE!</v>
      </c>
    </row>
    <row r="30" spans="1:11" x14ac:dyDescent="0.2">
      <c r="A30" s="150" t="e">
        <f>IF(連結実質赤字比率に係る赤字・黒字の構成分析!C$40="",NA(),連結実質赤字比率に係る赤字・黒字の構成分析!C$40)</f>
        <v>#N/A</v>
      </c>
      <c r="B30" s="150" t="e">
        <f>IF(ROUND(VALUE(SUBSTITUTE(連結実質赤字比率に係る赤字・黒字の構成分析!F$40,"▲", "-")), 2) &lt; 0, ABS(ROUND(VALUE(SUBSTITUTE(連結実質赤字比率に係る赤字・黒字の構成分析!F$40,"▲", "-")), 2)), NA())</f>
        <v>#VALUE!</v>
      </c>
      <c r="C30" s="150" t="e">
        <f>IF(ROUND(VALUE(SUBSTITUTE(連結実質赤字比率に係る赤字・黒字の構成分析!F$40,"▲", "-")), 2) &gt;= 0, ABS(ROUND(VALUE(SUBSTITUTE(連結実質赤字比率に係る赤字・黒字の構成分析!F$40,"▲", "-")), 2)), NA())</f>
        <v>#VALUE!</v>
      </c>
      <c r="D30" s="150" t="e">
        <f>IF(ROUND(VALUE(SUBSTITUTE(連結実質赤字比率に係る赤字・黒字の構成分析!G$40,"▲", "-")), 2) &lt; 0, ABS(ROUND(VALUE(SUBSTITUTE(連結実質赤字比率に係る赤字・黒字の構成分析!G$40,"▲", "-")), 2)), NA())</f>
        <v>#VALUE!</v>
      </c>
      <c r="E30" s="150" t="e">
        <f>IF(ROUND(VALUE(SUBSTITUTE(連結実質赤字比率に係る赤字・黒字の構成分析!G$40,"▲", "-")), 2) &gt;= 0, ABS(ROUND(VALUE(SUBSTITUTE(連結実質赤字比率に係る赤字・黒字の構成分析!G$40,"▲", "-")), 2)), NA())</f>
        <v>#VALUE!</v>
      </c>
      <c r="F30" s="150" t="e">
        <f>IF(ROUND(VALUE(SUBSTITUTE(連結実質赤字比率に係る赤字・黒字の構成分析!H$40,"▲", "-")), 2) &lt; 0, ABS(ROUND(VALUE(SUBSTITUTE(連結実質赤字比率に係る赤字・黒字の構成分析!H$40,"▲", "-")), 2)), NA())</f>
        <v>#VALUE!</v>
      </c>
      <c r="G30" s="150" t="e">
        <f>IF(ROUND(VALUE(SUBSTITUTE(連結実質赤字比率に係る赤字・黒字の構成分析!H$40,"▲", "-")), 2) &gt;= 0, ABS(ROUND(VALUE(SUBSTITUTE(連結実質赤字比率に係る赤字・黒字の構成分析!H$40,"▲", "-")), 2)), NA())</f>
        <v>#VALUE!</v>
      </c>
      <c r="H30" s="150" t="e">
        <f>IF(ROUND(VALUE(SUBSTITUTE(連結実質赤字比率に係る赤字・黒字の構成分析!I$40,"▲", "-")), 2) &lt; 0, ABS(ROUND(VALUE(SUBSTITUTE(連結実質赤字比率に係る赤字・黒字の構成分析!I$40,"▲", "-")), 2)), NA())</f>
        <v>#VALUE!</v>
      </c>
      <c r="I30" s="150" t="e">
        <f>IF(ROUND(VALUE(SUBSTITUTE(連結実質赤字比率に係る赤字・黒字の構成分析!I$40,"▲", "-")), 2) &gt;= 0, ABS(ROUND(VALUE(SUBSTITUTE(連結実質赤字比率に係る赤字・黒字の構成分析!I$40,"▲", "-")), 2)), NA())</f>
        <v>#VALUE!</v>
      </c>
      <c r="J30" s="150" t="e">
        <f>IF(ROUND(VALUE(SUBSTITUTE(連結実質赤字比率に係る赤字・黒字の構成分析!J$40,"▲", "-")), 2) &lt; 0, ABS(ROUND(VALUE(SUBSTITUTE(連結実質赤字比率に係る赤字・黒字の構成分析!J$40,"▲", "-")), 2)), NA())</f>
        <v>#VALUE!</v>
      </c>
      <c r="K30" s="150" t="e">
        <f>IF(ROUND(VALUE(SUBSTITUTE(連結実質赤字比率に係る赤字・黒字の構成分析!J$40,"▲", "-")), 2) &gt;= 0, ABS(ROUND(VALUE(SUBSTITUTE(連結実質赤字比率に係る赤字・黒字の構成分析!J$40,"▲", "-")), 2)), NA())</f>
        <v>#VALUE!</v>
      </c>
    </row>
    <row r="31" spans="1:11" x14ac:dyDescent="0.2">
      <c r="A31" s="150" t="e">
        <f>IF(連結実質赤字比率に係る赤字・黒字の構成分析!C$39="",NA(),連結実質赤字比率に係る赤字・黒字の構成分析!C$39)</f>
        <v>#N/A</v>
      </c>
      <c r="B31" s="150" t="e">
        <f>IF(ROUND(VALUE(SUBSTITUTE(連結実質赤字比率に係る赤字・黒字の構成分析!F$39,"▲", "-")), 2) &lt; 0, ABS(ROUND(VALUE(SUBSTITUTE(連結実質赤字比率に係る赤字・黒字の構成分析!F$39,"▲", "-")), 2)), NA())</f>
        <v>#VALUE!</v>
      </c>
      <c r="C31" s="150" t="e">
        <f>IF(ROUND(VALUE(SUBSTITUTE(連結実質赤字比率に係る赤字・黒字の構成分析!F$39,"▲", "-")), 2) &gt;= 0, ABS(ROUND(VALUE(SUBSTITUTE(連結実質赤字比率に係る赤字・黒字の構成分析!F$39,"▲", "-")), 2)), NA())</f>
        <v>#VALUE!</v>
      </c>
      <c r="D31" s="150" t="e">
        <f>IF(ROUND(VALUE(SUBSTITUTE(連結実質赤字比率に係る赤字・黒字の構成分析!G$39,"▲", "-")), 2) &lt; 0, ABS(ROUND(VALUE(SUBSTITUTE(連結実質赤字比率に係る赤字・黒字の構成分析!G$39,"▲", "-")), 2)), NA())</f>
        <v>#VALUE!</v>
      </c>
      <c r="E31" s="150" t="e">
        <f>IF(ROUND(VALUE(SUBSTITUTE(連結実質赤字比率に係る赤字・黒字の構成分析!G$39,"▲", "-")), 2) &gt;= 0, ABS(ROUND(VALUE(SUBSTITUTE(連結実質赤字比率に係る赤字・黒字の構成分析!G$39,"▲", "-")), 2)), NA())</f>
        <v>#VALUE!</v>
      </c>
      <c r="F31" s="150" t="e">
        <f>IF(ROUND(VALUE(SUBSTITUTE(連結実質赤字比率に係る赤字・黒字の構成分析!H$39,"▲", "-")), 2) &lt; 0, ABS(ROUND(VALUE(SUBSTITUTE(連結実質赤字比率に係る赤字・黒字の構成分析!H$39,"▲", "-")), 2)), NA())</f>
        <v>#VALUE!</v>
      </c>
      <c r="G31" s="150" t="e">
        <f>IF(ROUND(VALUE(SUBSTITUTE(連結実質赤字比率に係る赤字・黒字の構成分析!H$39,"▲", "-")), 2) &gt;= 0, ABS(ROUND(VALUE(SUBSTITUTE(連結実質赤字比率に係る赤字・黒字の構成分析!H$39,"▲", "-")), 2)), NA())</f>
        <v>#VALUE!</v>
      </c>
      <c r="H31" s="150" t="e">
        <f>IF(ROUND(VALUE(SUBSTITUTE(連結実質赤字比率に係る赤字・黒字の構成分析!I$39,"▲", "-")), 2) &lt; 0, ABS(ROUND(VALUE(SUBSTITUTE(連結実質赤字比率に係る赤字・黒字の構成分析!I$39,"▲", "-")), 2)), NA())</f>
        <v>#VALUE!</v>
      </c>
      <c r="I31" s="150" t="e">
        <f>IF(ROUND(VALUE(SUBSTITUTE(連結実質赤字比率に係る赤字・黒字の構成分析!I$39,"▲", "-")), 2) &gt;= 0, ABS(ROUND(VALUE(SUBSTITUTE(連結実質赤字比率に係る赤字・黒字の構成分析!I$39,"▲", "-")), 2)), NA())</f>
        <v>#VALUE!</v>
      </c>
      <c r="J31" s="150" t="e">
        <f>IF(ROUND(VALUE(SUBSTITUTE(連結実質赤字比率に係る赤字・黒字の構成分析!J$39,"▲", "-")), 2) &lt; 0, ABS(ROUND(VALUE(SUBSTITUTE(連結実質赤字比率に係る赤字・黒字の構成分析!J$39,"▲", "-")), 2)), NA())</f>
        <v>#VALUE!</v>
      </c>
      <c r="K31" s="150" t="e">
        <f>IF(ROUND(VALUE(SUBSTITUTE(連結実質赤字比率に係る赤字・黒字の構成分析!J$39,"▲", "-")), 2) &gt;= 0, ABS(ROUND(VALUE(SUBSTITUTE(連結実質赤字比率に係る赤字・黒字の構成分析!J$39,"▲", "-")), 2)), NA())</f>
        <v>#VALUE!</v>
      </c>
    </row>
    <row r="32" spans="1:11" x14ac:dyDescent="0.2">
      <c r="A32" s="150" t="e">
        <f>IF(連結実質赤字比率に係る赤字・黒字の構成分析!C$38="",NA(),連結実質赤字比率に係る赤字・黒字の構成分析!C$38)</f>
        <v>#N/A</v>
      </c>
      <c r="B32" s="150" t="e">
        <f>IF(ROUND(VALUE(SUBSTITUTE(連結実質赤字比率に係る赤字・黒字の構成分析!F$38,"▲", "-")), 2) &lt; 0, ABS(ROUND(VALUE(SUBSTITUTE(連結実質赤字比率に係る赤字・黒字の構成分析!F$38,"▲", "-")), 2)), NA())</f>
        <v>#VALUE!</v>
      </c>
      <c r="C32" s="150" t="e">
        <f>IF(ROUND(VALUE(SUBSTITUTE(連結実質赤字比率に係る赤字・黒字の構成分析!F$38,"▲", "-")), 2) &gt;= 0, ABS(ROUND(VALUE(SUBSTITUTE(連結実質赤字比率に係る赤字・黒字の構成分析!F$38,"▲", "-")), 2)), NA())</f>
        <v>#VALUE!</v>
      </c>
      <c r="D32" s="150" t="e">
        <f>IF(ROUND(VALUE(SUBSTITUTE(連結実質赤字比率に係る赤字・黒字の構成分析!G$38,"▲", "-")), 2) &lt; 0, ABS(ROUND(VALUE(SUBSTITUTE(連結実質赤字比率に係る赤字・黒字の構成分析!G$38,"▲", "-")), 2)), NA())</f>
        <v>#VALUE!</v>
      </c>
      <c r="E32" s="150" t="e">
        <f>IF(ROUND(VALUE(SUBSTITUTE(連結実質赤字比率に係る赤字・黒字の構成分析!G$38,"▲", "-")), 2) &gt;= 0, ABS(ROUND(VALUE(SUBSTITUTE(連結実質赤字比率に係る赤字・黒字の構成分析!G$38,"▲", "-")), 2)), NA())</f>
        <v>#VALUE!</v>
      </c>
      <c r="F32" s="150" t="e">
        <f>IF(ROUND(VALUE(SUBSTITUTE(連結実質赤字比率に係る赤字・黒字の構成分析!H$38,"▲", "-")), 2) &lt; 0, ABS(ROUND(VALUE(SUBSTITUTE(連結実質赤字比率に係る赤字・黒字の構成分析!H$38,"▲", "-")), 2)), NA())</f>
        <v>#VALUE!</v>
      </c>
      <c r="G32" s="150" t="e">
        <f>IF(ROUND(VALUE(SUBSTITUTE(連結実質赤字比率に係る赤字・黒字の構成分析!H$38,"▲", "-")), 2) &gt;= 0, ABS(ROUND(VALUE(SUBSTITUTE(連結実質赤字比率に係る赤字・黒字の構成分析!H$38,"▲", "-")), 2)), NA())</f>
        <v>#VALUE!</v>
      </c>
      <c r="H32" s="150" t="e">
        <f>IF(ROUND(VALUE(SUBSTITUTE(連結実質赤字比率に係る赤字・黒字の構成分析!I$38,"▲", "-")), 2) &lt; 0, ABS(ROUND(VALUE(SUBSTITUTE(連結実質赤字比率に係る赤字・黒字の構成分析!I$38,"▲", "-")), 2)), NA())</f>
        <v>#VALUE!</v>
      </c>
      <c r="I32" s="150" t="e">
        <f>IF(ROUND(VALUE(SUBSTITUTE(連結実質赤字比率に係る赤字・黒字の構成分析!I$38,"▲", "-")), 2) &gt;= 0, ABS(ROUND(VALUE(SUBSTITUTE(連結実質赤字比率に係る赤字・黒字の構成分析!I$38,"▲", "-")), 2)), NA())</f>
        <v>#VALUE!</v>
      </c>
      <c r="J32" s="150" t="e">
        <f>IF(ROUND(VALUE(SUBSTITUTE(連結実質赤字比率に係る赤字・黒字の構成分析!J$38,"▲", "-")), 2) &lt; 0, ABS(ROUND(VALUE(SUBSTITUTE(連結実質赤字比率に係る赤字・黒字の構成分析!J$38,"▲", "-")), 2)), NA())</f>
        <v>#VALUE!</v>
      </c>
      <c r="K32" s="150" t="e">
        <f>IF(ROUND(VALUE(SUBSTITUTE(連結実質赤字比率に係る赤字・黒字の構成分析!J$38,"▲", "-")), 2) &gt;= 0, ABS(ROUND(VALUE(SUBSTITUTE(連結実質赤字比率に係る赤字・黒字の構成分析!J$38,"▲", "-")), 2)), NA())</f>
        <v>#VALUE!</v>
      </c>
    </row>
    <row r="33" spans="1:16" x14ac:dyDescent="0.2">
      <c r="A33" s="150" t="str">
        <f>IF(連結実質赤字比率に係る赤字・黒字の構成分析!C$37="",NA(),連結実質赤字比率に係る赤字・黒字の構成分析!C$37)</f>
        <v>後期高齢者医療特別会計</v>
      </c>
      <c r="B33" s="150" t="e">
        <f>IF(ROUND(VALUE(SUBSTITUTE(連結実質赤字比率に係る赤字・黒字の構成分析!F$37,"▲", "-")), 2) &lt; 0, ABS(ROUND(VALUE(SUBSTITUTE(連結実質赤字比率に係る赤字・黒字の構成分析!F$37,"▲", "-")), 2)), NA())</f>
        <v>#N/A</v>
      </c>
      <c r="C33" s="150">
        <f>IF(ROUND(VALUE(SUBSTITUTE(連結実質赤字比率に係る赤字・黒字の構成分析!F$37,"▲", "-")), 2) &gt;= 0, ABS(ROUND(VALUE(SUBSTITUTE(連結実質赤字比率に係る赤字・黒字の構成分析!F$37,"▲", "-")), 2)), NA())</f>
        <v>0.01</v>
      </c>
      <c r="D33" s="150" t="e">
        <f>IF(ROUND(VALUE(SUBSTITUTE(連結実質赤字比率に係る赤字・黒字の構成分析!G$37,"▲", "-")), 2) &lt; 0, ABS(ROUND(VALUE(SUBSTITUTE(連結実質赤字比率に係る赤字・黒字の構成分析!G$37,"▲", "-")), 2)), NA())</f>
        <v>#N/A</v>
      </c>
      <c r="E33" s="150">
        <f>IF(ROUND(VALUE(SUBSTITUTE(連結実質赤字比率に係る赤字・黒字の構成分析!G$37,"▲", "-")), 2) &gt;= 0, ABS(ROUND(VALUE(SUBSTITUTE(連結実質赤字比率に係る赤字・黒字の構成分析!G$37,"▲", "-")), 2)), NA())</f>
        <v>0.16</v>
      </c>
      <c r="F33" s="150" t="e">
        <f>IF(ROUND(VALUE(SUBSTITUTE(連結実質赤字比率に係る赤字・黒字の構成分析!H$37,"▲", "-")), 2) &lt; 0, ABS(ROUND(VALUE(SUBSTITUTE(連結実質赤字比率に係る赤字・黒字の構成分析!H$37,"▲", "-")), 2)), NA())</f>
        <v>#N/A</v>
      </c>
      <c r="G33" s="150">
        <f>IF(ROUND(VALUE(SUBSTITUTE(連結実質赤字比率に係る赤字・黒字の構成分析!H$37,"▲", "-")), 2) &gt;= 0, ABS(ROUND(VALUE(SUBSTITUTE(連結実質赤字比率に係る赤字・黒字の構成分析!H$37,"▲", "-")), 2)), NA())</f>
        <v>0.01</v>
      </c>
      <c r="H33" s="150" t="e">
        <f>IF(ROUND(VALUE(SUBSTITUTE(連結実質赤字比率に係る赤字・黒字の構成分析!I$37,"▲", "-")), 2) &lt; 0, ABS(ROUND(VALUE(SUBSTITUTE(連結実質赤字比率に係る赤字・黒字の構成分析!I$37,"▲", "-")), 2)), NA())</f>
        <v>#N/A</v>
      </c>
      <c r="I33" s="150">
        <f>IF(ROUND(VALUE(SUBSTITUTE(連結実質赤字比率に係る赤字・黒字の構成分析!I$37,"▲", "-")), 2) &gt;= 0, ABS(ROUND(VALUE(SUBSTITUTE(連結実質赤字比率に係る赤字・黒字の構成分析!I$37,"▲", "-")), 2)), NA())</f>
        <v>0.11</v>
      </c>
      <c r="J33" s="150" t="e">
        <f>IF(ROUND(VALUE(SUBSTITUTE(連結実質赤字比率に係る赤字・黒字の構成分析!J$37,"▲", "-")), 2) &lt; 0, ABS(ROUND(VALUE(SUBSTITUTE(連結実質赤字比率に係る赤字・黒字の構成分析!J$37,"▲", "-")), 2)), NA())</f>
        <v>#N/A</v>
      </c>
      <c r="K33" s="150">
        <f>IF(ROUND(VALUE(SUBSTITUTE(連結実質赤字比率に係る赤字・黒字の構成分析!J$37,"▲", "-")), 2) &gt;= 0, ABS(ROUND(VALUE(SUBSTITUTE(連結実質赤字比率に係る赤字・黒字の構成分析!J$37,"▲", "-")), 2)), NA())</f>
        <v>0.03</v>
      </c>
    </row>
    <row r="34" spans="1:16" x14ac:dyDescent="0.2">
      <c r="A34" s="150" t="str">
        <f>IF(連結実質赤字比率に係る赤字・黒字の構成分析!C$36="",NA(),連結実質赤字比率に係る赤字・黒字の構成分析!C$36)</f>
        <v>国民健康保険事業特別会計</v>
      </c>
      <c r="B34" s="150" t="e">
        <f>IF(ROUND(VALUE(SUBSTITUTE(連結実質赤字比率に係る赤字・黒字の構成分析!F$36,"▲", "-")), 2) &lt; 0, ABS(ROUND(VALUE(SUBSTITUTE(連結実質赤字比率に係る赤字・黒字の構成分析!F$36,"▲", "-")), 2)), NA())</f>
        <v>#N/A</v>
      </c>
      <c r="C34" s="150">
        <f>IF(ROUND(VALUE(SUBSTITUTE(連結実質赤字比率に係る赤字・黒字の構成分析!F$36,"▲", "-")), 2) &gt;= 0, ABS(ROUND(VALUE(SUBSTITUTE(連結実質赤字比率に係る赤字・黒字の構成分析!F$36,"▲", "-")), 2)), NA())</f>
        <v>1.24</v>
      </c>
      <c r="D34" s="150" t="e">
        <f>IF(ROUND(VALUE(SUBSTITUTE(連結実質赤字比率に係る赤字・黒字の構成分析!G$36,"▲", "-")), 2) &lt; 0, ABS(ROUND(VALUE(SUBSTITUTE(連結実質赤字比率に係る赤字・黒字の構成分析!G$36,"▲", "-")), 2)), NA())</f>
        <v>#N/A</v>
      </c>
      <c r="E34" s="150">
        <f>IF(ROUND(VALUE(SUBSTITUTE(連結実質赤字比率に係る赤字・黒字の構成分析!G$36,"▲", "-")), 2) &gt;= 0, ABS(ROUND(VALUE(SUBSTITUTE(連結実質赤字比率に係る赤字・黒字の構成分析!G$36,"▲", "-")), 2)), NA())</f>
        <v>0.33</v>
      </c>
      <c r="F34" s="150" t="e">
        <f>IF(ROUND(VALUE(SUBSTITUTE(連結実質赤字比率に係る赤字・黒字の構成分析!H$36,"▲", "-")), 2) &lt; 0, ABS(ROUND(VALUE(SUBSTITUTE(連結実質赤字比率に係る赤字・黒字の構成分析!H$36,"▲", "-")), 2)), NA())</f>
        <v>#N/A</v>
      </c>
      <c r="G34" s="150">
        <f>IF(ROUND(VALUE(SUBSTITUTE(連結実質赤字比率に係る赤字・黒字の構成分析!H$36,"▲", "-")), 2) &gt;= 0, ABS(ROUND(VALUE(SUBSTITUTE(連結実質赤字比率に係る赤字・黒字の構成分析!H$36,"▲", "-")), 2)), NA())</f>
        <v>0.81</v>
      </c>
      <c r="H34" s="150" t="e">
        <f>IF(ROUND(VALUE(SUBSTITUTE(連結実質赤字比率に係る赤字・黒字の構成分析!I$36,"▲", "-")), 2) &lt; 0, ABS(ROUND(VALUE(SUBSTITUTE(連結実質赤字比率に係る赤字・黒字の構成分析!I$36,"▲", "-")), 2)), NA())</f>
        <v>#N/A</v>
      </c>
      <c r="I34" s="150">
        <f>IF(ROUND(VALUE(SUBSTITUTE(連結実質赤字比率に係る赤字・黒字の構成分析!I$36,"▲", "-")), 2) &gt;= 0, ABS(ROUND(VALUE(SUBSTITUTE(連結実質赤字比率に係る赤字・黒字の構成分析!I$36,"▲", "-")), 2)), NA())</f>
        <v>0.71</v>
      </c>
      <c r="J34" s="150" t="e">
        <f>IF(ROUND(VALUE(SUBSTITUTE(連結実質赤字比率に係る赤字・黒字の構成分析!J$36,"▲", "-")), 2) &lt; 0, ABS(ROUND(VALUE(SUBSTITUTE(連結実質赤字比率に係る赤字・黒字の構成分析!J$36,"▲", "-")), 2)), NA())</f>
        <v>#N/A</v>
      </c>
      <c r="K34" s="150">
        <f>IF(ROUND(VALUE(SUBSTITUTE(連結実質赤字比率に係る赤字・黒字の構成分析!J$36,"▲", "-")), 2) &gt;= 0, ABS(ROUND(VALUE(SUBSTITUTE(連結実質赤字比率に係る赤字・黒字の構成分析!J$36,"▲", "-")), 2)), NA())</f>
        <v>0.41</v>
      </c>
    </row>
    <row r="35" spans="1:16" x14ac:dyDescent="0.2">
      <c r="A35" s="150" t="str">
        <f>IF(連結実質赤字比率に係る赤字・黒字の構成分析!C$35="",NA(),連結実質赤字比率に係る赤字・黒字の構成分析!C$35)</f>
        <v>介護保険事業特別会計</v>
      </c>
      <c r="B35" s="150" t="e">
        <f>IF(ROUND(VALUE(SUBSTITUTE(連結実質赤字比率に係る赤字・黒字の構成分析!F$35,"▲", "-")), 2) &lt; 0, ABS(ROUND(VALUE(SUBSTITUTE(連結実質赤字比率に係る赤字・黒字の構成分析!F$35,"▲", "-")), 2)), NA())</f>
        <v>#N/A</v>
      </c>
      <c r="C35" s="150">
        <f>IF(ROUND(VALUE(SUBSTITUTE(連結実質赤字比率に係る赤字・黒字の構成分析!F$35,"▲", "-")), 2) &gt;= 0, ABS(ROUND(VALUE(SUBSTITUTE(連結実質赤字比率に係る赤字・黒字の構成分析!F$35,"▲", "-")), 2)), NA())</f>
        <v>0.16</v>
      </c>
      <c r="D35" s="150" t="e">
        <f>IF(ROUND(VALUE(SUBSTITUTE(連結実質赤字比率に係る赤字・黒字の構成分析!G$35,"▲", "-")), 2) &lt; 0, ABS(ROUND(VALUE(SUBSTITUTE(連結実質赤字比率に係る赤字・黒字の構成分析!G$35,"▲", "-")), 2)), NA())</f>
        <v>#N/A</v>
      </c>
      <c r="E35" s="150">
        <f>IF(ROUND(VALUE(SUBSTITUTE(連結実質赤字比率に係る赤字・黒字の構成分析!G$35,"▲", "-")), 2) &gt;= 0, ABS(ROUND(VALUE(SUBSTITUTE(連結実質赤字比率に係る赤字・黒字の構成分析!G$35,"▲", "-")), 2)), NA())</f>
        <v>0.73</v>
      </c>
      <c r="F35" s="150" t="e">
        <f>IF(ROUND(VALUE(SUBSTITUTE(連結実質赤字比率に係る赤字・黒字の構成分析!H$35,"▲", "-")), 2) &lt; 0, ABS(ROUND(VALUE(SUBSTITUTE(連結実質赤字比率に係る赤字・黒字の構成分析!H$35,"▲", "-")), 2)), NA())</f>
        <v>#N/A</v>
      </c>
      <c r="G35" s="150">
        <f>IF(ROUND(VALUE(SUBSTITUTE(連結実質赤字比率に係る赤字・黒字の構成分析!H$35,"▲", "-")), 2) &gt;= 0, ABS(ROUND(VALUE(SUBSTITUTE(連結実質赤字比率に係る赤字・黒字の構成分析!H$35,"▲", "-")), 2)), NA())</f>
        <v>0.84</v>
      </c>
      <c r="H35" s="150" t="e">
        <f>IF(ROUND(VALUE(SUBSTITUTE(連結実質赤字比率に係る赤字・黒字の構成分析!I$35,"▲", "-")), 2) &lt; 0, ABS(ROUND(VALUE(SUBSTITUTE(連結実質赤字比率に係る赤字・黒字の構成分析!I$35,"▲", "-")), 2)), NA())</f>
        <v>#N/A</v>
      </c>
      <c r="I35" s="150">
        <f>IF(ROUND(VALUE(SUBSTITUTE(連結実質赤字比率に係る赤字・黒字の構成分析!I$35,"▲", "-")), 2) &gt;= 0, ABS(ROUND(VALUE(SUBSTITUTE(連結実質赤字比率に係る赤字・黒字の構成分析!I$35,"▲", "-")), 2)), NA())</f>
        <v>0.93</v>
      </c>
      <c r="J35" s="150" t="e">
        <f>IF(ROUND(VALUE(SUBSTITUTE(連結実質赤字比率に係る赤字・黒字の構成分析!J$35,"▲", "-")), 2) &lt; 0, ABS(ROUND(VALUE(SUBSTITUTE(連結実質赤字比率に係る赤字・黒字の構成分析!J$35,"▲", "-")), 2)), NA())</f>
        <v>#N/A</v>
      </c>
      <c r="K35" s="150">
        <f>IF(ROUND(VALUE(SUBSTITUTE(連結実質赤字比率に係る赤字・黒字の構成分析!J$35,"▲", "-")), 2) &gt;= 0, ABS(ROUND(VALUE(SUBSTITUTE(連結実質赤字比率に係る赤字・黒字の構成分析!J$35,"▲", "-")), 2)), NA())</f>
        <v>0.64</v>
      </c>
    </row>
    <row r="36" spans="1:16" x14ac:dyDescent="0.2">
      <c r="A36" s="150" t="str">
        <f>IF(連結実質赤字比率に係る赤字・黒字の構成分析!C$34="",NA(),連結実質赤字比率に係る赤字・黒字の構成分析!C$34)</f>
        <v>一般会計</v>
      </c>
      <c r="B36" s="150" t="e">
        <f>IF(ROUND(VALUE(SUBSTITUTE(連結実質赤字比率に係る赤字・黒字の構成分析!F$34,"▲", "-")), 2) &lt; 0, ABS(ROUND(VALUE(SUBSTITUTE(連結実質赤字比率に係る赤字・黒字の構成分析!F$34,"▲", "-")), 2)), NA())</f>
        <v>#N/A</v>
      </c>
      <c r="C36" s="150">
        <f>IF(ROUND(VALUE(SUBSTITUTE(連結実質赤字比率に係る赤字・黒字の構成分析!F$34,"▲", "-")), 2) &gt;= 0, ABS(ROUND(VALUE(SUBSTITUTE(連結実質赤字比率に係る赤字・黒字の構成分析!F$34,"▲", "-")), 2)), NA())</f>
        <v>8.27</v>
      </c>
      <c r="D36" s="150" t="e">
        <f>IF(ROUND(VALUE(SUBSTITUTE(連結実質赤字比率に係る赤字・黒字の構成分析!G$34,"▲", "-")), 2) &lt; 0, ABS(ROUND(VALUE(SUBSTITUTE(連結実質赤字比率に係る赤字・黒字の構成分析!G$34,"▲", "-")), 2)), NA())</f>
        <v>#N/A</v>
      </c>
      <c r="E36" s="150">
        <f>IF(ROUND(VALUE(SUBSTITUTE(連結実質赤字比率に係る赤字・黒字の構成分析!G$34,"▲", "-")), 2) &gt;= 0, ABS(ROUND(VALUE(SUBSTITUTE(連結実質赤字比率に係る赤字・黒字の構成分析!G$34,"▲", "-")), 2)), NA())</f>
        <v>6.4</v>
      </c>
      <c r="F36" s="150" t="e">
        <f>IF(ROUND(VALUE(SUBSTITUTE(連結実質赤字比率に係る赤字・黒字の構成分析!H$34,"▲", "-")), 2) &lt; 0, ABS(ROUND(VALUE(SUBSTITUTE(連結実質赤字比率に係る赤字・黒字の構成分析!H$34,"▲", "-")), 2)), NA())</f>
        <v>#N/A</v>
      </c>
      <c r="G36" s="150">
        <f>IF(ROUND(VALUE(SUBSTITUTE(連結実質赤字比率に係る赤字・黒字の構成分析!H$34,"▲", "-")), 2) &gt;= 0, ABS(ROUND(VALUE(SUBSTITUTE(連結実質赤字比率に係る赤字・黒字の構成分析!H$34,"▲", "-")), 2)), NA())</f>
        <v>10.3</v>
      </c>
      <c r="H36" s="150" t="e">
        <f>IF(ROUND(VALUE(SUBSTITUTE(連結実質赤字比率に係る赤字・黒字の構成分析!I$34,"▲", "-")), 2) &lt; 0, ABS(ROUND(VALUE(SUBSTITUTE(連結実質赤字比率に係る赤字・黒字の構成分析!I$34,"▲", "-")), 2)), NA())</f>
        <v>#N/A</v>
      </c>
      <c r="I36" s="150">
        <f>IF(ROUND(VALUE(SUBSTITUTE(連結実質赤字比率に係る赤字・黒字の構成分析!I$34,"▲", "-")), 2) &gt;= 0, ABS(ROUND(VALUE(SUBSTITUTE(連結実質赤字比率に係る赤字・黒字の構成分析!I$34,"▲", "-")), 2)), NA())</f>
        <v>6.1</v>
      </c>
      <c r="J36" s="150" t="e">
        <f>IF(ROUND(VALUE(SUBSTITUTE(連結実質赤字比率に係る赤字・黒字の構成分析!J$34,"▲", "-")), 2) &lt; 0, ABS(ROUND(VALUE(SUBSTITUTE(連結実質赤字比率に係る赤字・黒字の構成分析!J$34,"▲", "-")), 2)), NA())</f>
        <v>#N/A</v>
      </c>
      <c r="K36" s="150">
        <f>IF(ROUND(VALUE(SUBSTITUTE(連結実質赤字比率に係る赤字・黒字の構成分析!J$34,"▲", "-")), 2) &gt;= 0, ABS(ROUND(VALUE(SUBSTITUTE(連結実質赤字比率に係る赤字・黒字の構成分析!J$34,"▲", "-")), 2)), NA())</f>
        <v>6.5</v>
      </c>
    </row>
    <row r="39" spans="1:16" x14ac:dyDescent="0.2">
      <c r="A39" s="123" t="s">
        <v>55</v>
      </c>
    </row>
    <row r="40" spans="1:16" x14ac:dyDescent="0.2">
      <c r="A40" s="151"/>
      <c r="B40" s="151" t="str">
        <f>'実質公債費比率（分子）の構造'!K$44</f>
        <v>R01</v>
      </c>
      <c r="C40" s="151"/>
      <c r="D40" s="151"/>
      <c r="E40" s="151" t="str">
        <f>'実質公債費比率（分子）の構造'!L$44</f>
        <v>R02</v>
      </c>
      <c r="F40" s="151"/>
      <c r="G40" s="151"/>
      <c r="H40" s="151" t="str">
        <f>'実質公債費比率（分子）の構造'!M$44</f>
        <v>R03</v>
      </c>
      <c r="I40" s="151"/>
      <c r="J40" s="151"/>
      <c r="K40" s="151" t="str">
        <f>'実質公債費比率（分子）の構造'!N$44</f>
        <v>R04</v>
      </c>
      <c r="L40" s="151"/>
      <c r="M40" s="151"/>
      <c r="N40" s="151" t="str">
        <f>'実質公債費比率（分子）の構造'!O$44</f>
        <v>R05</v>
      </c>
      <c r="O40" s="151"/>
      <c r="P40" s="151"/>
    </row>
    <row r="41" spans="1:16" x14ac:dyDescent="0.2">
      <c r="A41" s="151"/>
      <c r="B41" s="151" t="s">
        <v>56</v>
      </c>
      <c r="C41" s="151"/>
      <c r="D41" s="151" t="s">
        <v>57</v>
      </c>
      <c r="E41" s="151" t="s">
        <v>56</v>
      </c>
      <c r="F41" s="151"/>
      <c r="G41" s="151" t="s">
        <v>57</v>
      </c>
      <c r="H41" s="151" t="s">
        <v>56</v>
      </c>
      <c r="I41" s="151"/>
      <c r="J41" s="151" t="s">
        <v>57</v>
      </c>
      <c r="K41" s="151" t="s">
        <v>56</v>
      </c>
      <c r="L41" s="151"/>
      <c r="M41" s="151" t="s">
        <v>57</v>
      </c>
      <c r="N41" s="151" t="s">
        <v>56</v>
      </c>
      <c r="O41" s="151"/>
      <c r="P41" s="151" t="s">
        <v>57</v>
      </c>
    </row>
    <row r="42" spans="1:16" x14ac:dyDescent="0.2">
      <c r="A42" s="151" t="s">
        <v>58</v>
      </c>
      <c r="B42" s="151"/>
      <c r="C42" s="151"/>
      <c r="D42" s="151">
        <f>'実質公債費比率（分子）の構造'!K$52</f>
        <v>1095</v>
      </c>
      <c r="E42" s="151"/>
      <c r="F42" s="151"/>
      <c r="G42" s="151">
        <f>'実質公債費比率（分子）の構造'!L$52</f>
        <v>1102</v>
      </c>
      <c r="H42" s="151"/>
      <c r="I42" s="151"/>
      <c r="J42" s="151">
        <f>'実質公債費比率（分子）の構造'!M$52</f>
        <v>1090</v>
      </c>
      <c r="K42" s="151"/>
      <c r="L42" s="151"/>
      <c r="M42" s="151">
        <f>'実質公債費比率（分子）の構造'!N$52</f>
        <v>1151</v>
      </c>
      <c r="N42" s="151"/>
      <c r="O42" s="151"/>
      <c r="P42" s="151">
        <f>'実質公債費比率（分子）の構造'!O$52</f>
        <v>1121</v>
      </c>
    </row>
    <row r="43" spans="1:16" x14ac:dyDescent="0.2">
      <c r="A43" s="151" t="s">
        <v>13</v>
      </c>
      <c r="B43" s="151" t="str">
        <f>'実質公債費比率（分子）の構造'!K$51</f>
        <v>-</v>
      </c>
      <c r="C43" s="151"/>
      <c r="D43" s="151"/>
      <c r="E43" s="151">
        <f>'実質公債費比率（分子）の構造'!L$51</f>
        <v>0</v>
      </c>
      <c r="F43" s="151"/>
      <c r="G43" s="151"/>
      <c r="H43" s="151">
        <f>'実質公債費比率（分子）の構造'!M$51</f>
        <v>0</v>
      </c>
      <c r="I43" s="151"/>
      <c r="J43" s="151"/>
      <c r="K43" s="151">
        <f>'実質公債費比率（分子）の構造'!N$51</f>
        <v>0</v>
      </c>
      <c r="L43" s="151"/>
      <c r="M43" s="151"/>
      <c r="N43" s="151">
        <f>'実質公債費比率（分子）の構造'!O$51</f>
        <v>3</v>
      </c>
      <c r="O43" s="151"/>
      <c r="P43" s="151"/>
    </row>
    <row r="44" spans="1:16" x14ac:dyDescent="0.2">
      <c r="A44" s="151" t="s">
        <v>59</v>
      </c>
      <c r="B44" s="151">
        <f>'実質公債費比率（分子）の構造'!K$50</f>
        <v>119</v>
      </c>
      <c r="C44" s="151"/>
      <c r="D44" s="151"/>
      <c r="E44" s="151">
        <f>'実質公債費比率（分子）の構造'!L$50</f>
        <v>103</v>
      </c>
      <c r="F44" s="151"/>
      <c r="G44" s="151"/>
      <c r="H44" s="151">
        <f>'実質公債費比率（分子）の構造'!M$50</f>
        <v>61</v>
      </c>
      <c r="I44" s="151"/>
      <c r="J44" s="151"/>
      <c r="K44" s="151">
        <f>'実質公債費比率（分子）の構造'!N$50</f>
        <v>51</v>
      </c>
      <c r="L44" s="151"/>
      <c r="M44" s="151"/>
      <c r="N44" s="151">
        <f>'実質公債費比率（分子）の構造'!O$50</f>
        <v>52</v>
      </c>
      <c r="O44" s="151"/>
      <c r="P44" s="151"/>
    </row>
    <row r="45" spans="1:16" x14ac:dyDescent="0.2">
      <c r="A45" s="151" t="s">
        <v>60</v>
      </c>
      <c r="B45" s="151">
        <f>'実質公債費比率（分子）の構造'!K$49</f>
        <v>321</v>
      </c>
      <c r="C45" s="151"/>
      <c r="D45" s="151"/>
      <c r="E45" s="151">
        <f>'実質公債費比率（分子）の構造'!L$49</f>
        <v>339</v>
      </c>
      <c r="F45" s="151"/>
      <c r="G45" s="151"/>
      <c r="H45" s="151">
        <f>'実質公債費比率（分子）の構造'!M$49</f>
        <v>272</v>
      </c>
      <c r="I45" s="151"/>
      <c r="J45" s="151"/>
      <c r="K45" s="151">
        <f>'実質公債費比率（分子）の構造'!N$49</f>
        <v>286</v>
      </c>
      <c r="L45" s="151"/>
      <c r="M45" s="151"/>
      <c r="N45" s="151">
        <f>'実質公債費比率（分子）の構造'!O$49</f>
        <v>297</v>
      </c>
      <c r="O45" s="151"/>
      <c r="P45" s="151"/>
    </row>
    <row r="46" spans="1:16" x14ac:dyDescent="0.2">
      <c r="A46" s="151" t="s">
        <v>61</v>
      </c>
      <c r="B46" s="151" t="str">
        <f>'実質公債費比率（分子）の構造'!K$48</f>
        <v>-</v>
      </c>
      <c r="C46" s="151"/>
      <c r="D46" s="151"/>
      <c r="E46" s="151" t="str">
        <f>'実質公債費比率（分子）の構造'!L$48</f>
        <v>-</v>
      </c>
      <c r="F46" s="151"/>
      <c r="G46" s="151"/>
      <c r="H46" s="151" t="str">
        <f>'実質公債費比率（分子）の構造'!M$48</f>
        <v>-</v>
      </c>
      <c r="I46" s="151"/>
      <c r="J46" s="151"/>
      <c r="K46" s="151" t="str">
        <f>'実質公債費比率（分子）の構造'!N$48</f>
        <v>-</v>
      </c>
      <c r="L46" s="151"/>
      <c r="M46" s="151"/>
      <c r="N46" s="151" t="str">
        <f>'実質公債費比率（分子）の構造'!O$48</f>
        <v>-</v>
      </c>
      <c r="O46" s="151"/>
      <c r="P46" s="151"/>
    </row>
    <row r="47" spans="1:16" x14ac:dyDescent="0.2">
      <c r="A47" s="151" t="s">
        <v>9</v>
      </c>
      <c r="B47" s="151" t="str">
        <f>'実質公債費比率（分子）の構造'!K$47</f>
        <v>-</v>
      </c>
      <c r="C47" s="151"/>
      <c r="D47" s="151"/>
      <c r="E47" s="151" t="str">
        <f>'実質公債費比率（分子）の構造'!L$47</f>
        <v>-</v>
      </c>
      <c r="F47" s="151"/>
      <c r="G47" s="151"/>
      <c r="H47" s="151" t="str">
        <f>'実質公債費比率（分子）の構造'!M$47</f>
        <v>-</v>
      </c>
      <c r="I47" s="151"/>
      <c r="J47" s="151"/>
      <c r="K47" s="151" t="str">
        <f>'実質公債費比率（分子）の構造'!N$47</f>
        <v>-</v>
      </c>
      <c r="L47" s="151"/>
      <c r="M47" s="151"/>
      <c r="N47" s="151" t="str">
        <f>'実質公債費比率（分子）の構造'!O$47</f>
        <v>-</v>
      </c>
      <c r="O47" s="151"/>
      <c r="P47" s="151"/>
    </row>
    <row r="48" spans="1:16" x14ac:dyDescent="0.2">
      <c r="A48" s="151" t="s">
        <v>62</v>
      </c>
      <c r="B48" s="151" t="str">
        <f>'実質公債費比率（分子）の構造'!K$46</f>
        <v>-</v>
      </c>
      <c r="C48" s="151"/>
      <c r="D48" s="151"/>
      <c r="E48" s="151" t="str">
        <f>'実質公債費比率（分子）の構造'!L$46</f>
        <v>-</v>
      </c>
      <c r="F48" s="151"/>
      <c r="G48" s="151"/>
      <c r="H48" s="151" t="str">
        <f>'実質公債費比率（分子）の構造'!M$46</f>
        <v>-</v>
      </c>
      <c r="I48" s="151"/>
      <c r="J48" s="151"/>
      <c r="K48" s="151" t="str">
        <f>'実質公債費比率（分子）の構造'!N$46</f>
        <v>-</v>
      </c>
      <c r="L48" s="151"/>
      <c r="M48" s="151"/>
      <c r="N48" s="151" t="str">
        <f>'実質公債費比率（分子）の構造'!O$46</f>
        <v>-</v>
      </c>
      <c r="O48" s="151"/>
      <c r="P48" s="151"/>
    </row>
    <row r="49" spans="1:16" x14ac:dyDescent="0.2">
      <c r="A49" s="151" t="s">
        <v>63</v>
      </c>
      <c r="B49" s="151">
        <f>'実質公債費比率（分子）の構造'!K$45</f>
        <v>1544</v>
      </c>
      <c r="C49" s="151"/>
      <c r="D49" s="151"/>
      <c r="E49" s="151">
        <f>'実質公債費比率（分子）の構造'!L$45</f>
        <v>1563</v>
      </c>
      <c r="F49" s="151"/>
      <c r="G49" s="151"/>
      <c r="H49" s="151">
        <f>'実質公債費比率（分子）の構造'!M$45</f>
        <v>1593</v>
      </c>
      <c r="I49" s="151"/>
      <c r="J49" s="151"/>
      <c r="K49" s="151">
        <f>'実質公債費比率（分子）の構造'!N$45</f>
        <v>1671</v>
      </c>
      <c r="L49" s="151"/>
      <c r="M49" s="151"/>
      <c r="N49" s="151">
        <f>'実質公債費比率（分子）の構造'!O$45</f>
        <v>1621</v>
      </c>
      <c r="O49" s="151"/>
      <c r="P49" s="151"/>
    </row>
    <row r="50" spans="1:16" x14ac:dyDescent="0.2">
      <c r="A50" s="151" t="s">
        <v>64</v>
      </c>
      <c r="B50" s="151" t="e">
        <f>NA()</f>
        <v>#N/A</v>
      </c>
      <c r="C50" s="151">
        <f>IF(ISNUMBER('実質公債費比率（分子）の構造'!K$53),'実質公債費比率（分子）の構造'!K$53,NA())</f>
        <v>889</v>
      </c>
      <c r="D50" s="151" t="e">
        <f>NA()</f>
        <v>#N/A</v>
      </c>
      <c r="E50" s="151" t="e">
        <f>NA()</f>
        <v>#N/A</v>
      </c>
      <c r="F50" s="151">
        <f>IF(ISNUMBER('実質公債費比率（分子）の構造'!L$53),'実質公債費比率（分子）の構造'!L$53,NA())</f>
        <v>903</v>
      </c>
      <c r="G50" s="151" t="e">
        <f>NA()</f>
        <v>#N/A</v>
      </c>
      <c r="H50" s="151" t="e">
        <f>NA()</f>
        <v>#N/A</v>
      </c>
      <c r="I50" s="151">
        <f>IF(ISNUMBER('実質公債費比率（分子）の構造'!M$53),'実質公債費比率（分子）の構造'!M$53,NA())</f>
        <v>836</v>
      </c>
      <c r="J50" s="151" t="e">
        <f>NA()</f>
        <v>#N/A</v>
      </c>
      <c r="K50" s="151" t="e">
        <f>NA()</f>
        <v>#N/A</v>
      </c>
      <c r="L50" s="151">
        <f>IF(ISNUMBER('実質公債費比率（分子）の構造'!N$53),'実質公債費比率（分子）の構造'!N$53,NA())</f>
        <v>857</v>
      </c>
      <c r="M50" s="151" t="e">
        <f>NA()</f>
        <v>#N/A</v>
      </c>
      <c r="N50" s="151" t="e">
        <f>NA()</f>
        <v>#N/A</v>
      </c>
      <c r="O50" s="151">
        <f>IF(ISNUMBER('実質公債費比率（分子）の構造'!O$53),'実質公債費比率（分子）の構造'!O$53,NA())</f>
        <v>852</v>
      </c>
      <c r="P50" s="151" t="e">
        <f>NA()</f>
        <v>#N/A</v>
      </c>
    </row>
    <row r="53" spans="1:16" x14ac:dyDescent="0.2">
      <c r="A53" s="123" t="s">
        <v>65</v>
      </c>
    </row>
    <row r="54" spans="1:16" x14ac:dyDescent="0.2">
      <c r="A54" s="150"/>
      <c r="B54" s="150" t="str">
        <f>'将来負担比率（分子）の構造'!I$40</f>
        <v>R01</v>
      </c>
      <c r="C54" s="150"/>
      <c r="D54" s="150"/>
      <c r="E54" s="150" t="str">
        <f>'将来負担比率（分子）の構造'!J$40</f>
        <v>R02</v>
      </c>
      <c r="F54" s="150"/>
      <c r="G54" s="150"/>
      <c r="H54" s="150" t="str">
        <f>'将来負担比率（分子）の構造'!K$40</f>
        <v>R03</v>
      </c>
      <c r="I54" s="150"/>
      <c r="J54" s="150"/>
      <c r="K54" s="150" t="str">
        <f>'将来負担比率（分子）の構造'!L$40</f>
        <v>R04</v>
      </c>
      <c r="L54" s="150"/>
      <c r="M54" s="150"/>
      <c r="N54" s="150" t="str">
        <f>'将来負担比率（分子）の構造'!M$40</f>
        <v>R05</v>
      </c>
      <c r="O54" s="150"/>
      <c r="P54" s="150"/>
    </row>
    <row r="55" spans="1:16" x14ac:dyDescent="0.2">
      <c r="A55" s="150"/>
      <c r="B55" s="150" t="s">
        <v>66</v>
      </c>
      <c r="C55" s="150"/>
      <c r="D55" s="150" t="s">
        <v>67</v>
      </c>
      <c r="E55" s="150" t="s">
        <v>66</v>
      </c>
      <c r="F55" s="150"/>
      <c r="G55" s="150" t="s">
        <v>67</v>
      </c>
      <c r="H55" s="150" t="s">
        <v>66</v>
      </c>
      <c r="I55" s="150"/>
      <c r="J55" s="150" t="s">
        <v>67</v>
      </c>
      <c r="K55" s="150" t="s">
        <v>66</v>
      </c>
      <c r="L55" s="150"/>
      <c r="M55" s="150" t="s">
        <v>67</v>
      </c>
      <c r="N55" s="150" t="s">
        <v>66</v>
      </c>
      <c r="O55" s="150"/>
      <c r="P55" s="150" t="s">
        <v>67</v>
      </c>
    </row>
    <row r="56" spans="1:16" x14ac:dyDescent="0.2">
      <c r="A56" s="150" t="s">
        <v>40</v>
      </c>
      <c r="B56" s="150"/>
      <c r="C56" s="150"/>
      <c r="D56" s="150">
        <f>'将来負担比率（分子）の構造'!I$52</f>
        <v>13090</v>
      </c>
      <c r="E56" s="150"/>
      <c r="F56" s="150"/>
      <c r="G56" s="150">
        <f>'将来負担比率（分子）の構造'!J$52</f>
        <v>13616</v>
      </c>
      <c r="H56" s="150"/>
      <c r="I56" s="150"/>
      <c r="J56" s="150">
        <f>'将来負担比率（分子）の構造'!K$52</f>
        <v>13610</v>
      </c>
      <c r="K56" s="150"/>
      <c r="L56" s="150"/>
      <c r="M56" s="150">
        <f>'将来負担比率（分子）の構造'!L$52</f>
        <v>13093</v>
      </c>
      <c r="N56" s="150"/>
      <c r="O56" s="150"/>
      <c r="P56" s="150">
        <f>'将来負担比率（分子）の構造'!M$52</f>
        <v>12645</v>
      </c>
    </row>
    <row r="57" spans="1:16" x14ac:dyDescent="0.2">
      <c r="A57" s="150" t="s">
        <v>39</v>
      </c>
      <c r="B57" s="150"/>
      <c r="C57" s="150"/>
      <c r="D57" s="150" t="str">
        <f>'将来負担比率（分子）の構造'!I$51</f>
        <v>-</v>
      </c>
      <c r="E57" s="150"/>
      <c r="F57" s="150"/>
      <c r="G57" s="150" t="str">
        <f>'将来負担比率（分子）の構造'!J$51</f>
        <v>-</v>
      </c>
      <c r="H57" s="150"/>
      <c r="I57" s="150"/>
      <c r="J57" s="150" t="str">
        <f>'将来負担比率（分子）の構造'!K$51</f>
        <v>-</v>
      </c>
      <c r="K57" s="150"/>
      <c r="L57" s="150"/>
      <c r="M57" s="150" t="str">
        <f>'将来負担比率（分子）の構造'!L$51</f>
        <v>-</v>
      </c>
      <c r="N57" s="150"/>
      <c r="O57" s="150"/>
      <c r="P57" s="150" t="str">
        <f>'将来負担比率（分子）の構造'!M$51</f>
        <v>-</v>
      </c>
    </row>
    <row r="58" spans="1:16" x14ac:dyDescent="0.2">
      <c r="A58" s="150" t="s">
        <v>38</v>
      </c>
      <c r="B58" s="150"/>
      <c r="C58" s="150"/>
      <c r="D58" s="150">
        <f>'将来負担比率（分子）の構造'!I$50</f>
        <v>3846</v>
      </c>
      <c r="E58" s="150"/>
      <c r="F58" s="150"/>
      <c r="G58" s="150">
        <f>'将来負担比率（分子）の構造'!J$50</f>
        <v>4419</v>
      </c>
      <c r="H58" s="150"/>
      <c r="I58" s="150"/>
      <c r="J58" s="150">
        <f>'将来負担比率（分子）の構造'!K$50</f>
        <v>4699</v>
      </c>
      <c r="K58" s="150"/>
      <c r="L58" s="150"/>
      <c r="M58" s="150">
        <f>'将来負担比率（分子）の構造'!L$50</f>
        <v>5181</v>
      </c>
      <c r="N58" s="150"/>
      <c r="O58" s="150"/>
      <c r="P58" s="150">
        <f>'将来負担比率（分子）の構造'!M$50</f>
        <v>5244</v>
      </c>
    </row>
    <row r="59" spans="1:16" x14ac:dyDescent="0.2">
      <c r="A59" s="150" t="s">
        <v>36</v>
      </c>
      <c r="B59" s="150" t="str">
        <f>'将来負担比率（分子）の構造'!I$49</f>
        <v>-</v>
      </c>
      <c r="C59" s="150"/>
      <c r="D59" s="150"/>
      <c r="E59" s="150" t="str">
        <f>'将来負担比率（分子）の構造'!J$49</f>
        <v>-</v>
      </c>
      <c r="F59" s="150"/>
      <c r="G59" s="150"/>
      <c r="H59" s="150" t="str">
        <f>'将来負担比率（分子）の構造'!K$49</f>
        <v>-</v>
      </c>
      <c r="I59" s="150"/>
      <c r="J59" s="150"/>
      <c r="K59" s="150" t="str">
        <f>'将来負担比率（分子）の構造'!L$49</f>
        <v>-</v>
      </c>
      <c r="L59" s="150"/>
      <c r="M59" s="150"/>
      <c r="N59" s="150" t="str">
        <f>'将来負担比率（分子）の構造'!M$49</f>
        <v>-</v>
      </c>
      <c r="O59" s="150"/>
      <c r="P59" s="150"/>
    </row>
    <row r="60" spans="1:16" x14ac:dyDescent="0.2">
      <c r="A60" s="150" t="s">
        <v>35</v>
      </c>
      <c r="B60" s="150" t="str">
        <f>'将来負担比率（分子）の構造'!I$48</f>
        <v>-</v>
      </c>
      <c r="C60" s="150"/>
      <c r="D60" s="150"/>
      <c r="E60" s="150" t="str">
        <f>'将来負担比率（分子）の構造'!J$48</f>
        <v>-</v>
      </c>
      <c r="F60" s="150"/>
      <c r="G60" s="150"/>
      <c r="H60" s="150" t="str">
        <f>'将来負担比率（分子）の構造'!K$48</f>
        <v>-</v>
      </c>
      <c r="I60" s="150"/>
      <c r="J60" s="150"/>
      <c r="K60" s="150" t="str">
        <f>'将来負担比率（分子）の構造'!L$48</f>
        <v>-</v>
      </c>
      <c r="L60" s="150"/>
      <c r="M60" s="150"/>
      <c r="N60" s="150" t="str">
        <f>'将来負担比率（分子）の構造'!M$48</f>
        <v>-</v>
      </c>
      <c r="O60" s="150"/>
      <c r="P60" s="150"/>
    </row>
    <row r="61" spans="1:16" x14ac:dyDescent="0.2">
      <c r="A61" s="150" t="s">
        <v>33</v>
      </c>
      <c r="B61" s="150" t="str">
        <f>'将来負担比率（分子）の構造'!I$46</f>
        <v>-</v>
      </c>
      <c r="C61" s="150"/>
      <c r="D61" s="150"/>
      <c r="E61" s="150" t="str">
        <f>'将来負担比率（分子）の構造'!J$46</f>
        <v>-</v>
      </c>
      <c r="F61" s="150"/>
      <c r="G61" s="150"/>
      <c r="H61" s="150" t="str">
        <f>'将来負担比率（分子）の構造'!K$46</f>
        <v>-</v>
      </c>
      <c r="I61" s="150"/>
      <c r="J61" s="150"/>
      <c r="K61" s="150" t="str">
        <f>'将来負担比率（分子）の構造'!L$46</f>
        <v>-</v>
      </c>
      <c r="L61" s="150"/>
      <c r="M61" s="150"/>
      <c r="N61" s="150" t="str">
        <f>'将来負担比率（分子）の構造'!M$46</f>
        <v>-</v>
      </c>
      <c r="O61" s="150"/>
      <c r="P61" s="150"/>
    </row>
    <row r="62" spans="1:16" x14ac:dyDescent="0.2">
      <c r="A62" s="150" t="s">
        <v>32</v>
      </c>
      <c r="B62" s="150">
        <f>'将来負担比率（分子）の構造'!I$45</f>
        <v>4726</v>
      </c>
      <c r="C62" s="150"/>
      <c r="D62" s="150"/>
      <c r="E62" s="150">
        <f>'将来負担比率（分子）の構造'!J$45</f>
        <v>4505</v>
      </c>
      <c r="F62" s="150"/>
      <c r="G62" s="150"/>
      <c r="H62" s="150">
        <f>'将来負担比率（分子）の構造'!K$45</f>
        <v>4279</v>
      </c>
      <c r="I62" s="150"/>
      <c r="J62" s="150"/>
      <c r="K62" s="150">
        <f>'将来負担比率（分子）の構造'!L$45</f>
        <v>3978</v>
      </c>
      <c r="L62" s="150"/>
      <c r="M62" s="150"/>
      <c r="N62" s="150">
        <f>'将来負担比率（分子）の構造'!M$45</f>
        <v>3740</v>
      </c>
      <c r="O62" s="150"/>
      <c r="P62" s="150"/>
    </row>
    <row r="63" spans="1:16" x14ac:dyDescent="0.2">
      <c r="A63" s="150" t="s">
        <v>31</v>
      </c>
      <c r="B63" s="150">
        <f>'将来負担比率（分子）の構造'!I$44</f>
        <v>3414</v>
      </c>
      <c r="C63" s="150"/>
      <c r="D63" s="150"/>
      <c r="E63" s="150">
        <f>'将来負担比率（分子）の構造'!J$44</f>
        <v>3252</v>
      </c>
      <c r="F63" s="150"/>
      <c r="G63" s="150"/>
      <c r="H63" s="150">
        <f>'将来負担比率（分子）の構造'!K$44</f>
        <v>3089</v>
      </c>
      <c r="I63" s="150"/>
      <c r="J63" s="150"/>
      <c r="K63" s="150">
        <f>'将来負担比率（分子）の構造'!L$44</f>
        <v>2880</v>
      </c>
      <c r="L63" s="150"/>
      <c r="M63" s="150"/>
      <c r="N63" s="150">
        <f>'将来負担比率（分子）の構造'!M$44</f>
        <v>2768</v>
      </c>
      <c r="O63" s="150"/>
      <c r="P63" s="150"/>
    </row>
    <row r="64" spans="1:16" x14ac:dyDescent="0.2">
      <c r="A64" s="150" t="s">
        <v>30</v>
      </c>
      <c r="B64" s="150" t="str">
        <f>'将来負担比率（分子）の構造'!I$43</f>
        <v>-</v>
      </c>
      <c r="C64" s="150"/>
      <c r="D64" s="150"/>
      <c r="E64" s="150" t="str">
        <f>'将来負担比率（分子）の構造'!J$43</f>
        <v>-</v>
      </c>
      <c r="F64" s="150"/>
      <c r="G64" s="150"/>
      <c r="H64" s="150" t="str">
        <f>'将来負担比率（分子）の構造'!K$43</f>
        <v>-</v>
      </c>
      <c r="I64" s="150"/>
      <c r="J64" s="150"/>
      <c r="K64" s="150" t="str">
        <f>'将来負担比率（分子）の構造'!L$43</f>
        <v>-</v>
      </c>
      <c r="L64" s="150"/>
      <c r="M64" s="150"/>
      <c r="N64" s="150" t="str">
        <f>'将来負担比率（分子）の構造'!M$43</f>
        <v>-</v>
      </c>
      <c r="O64" s="150"/>
      <c r="P64" s="150"/>
    </row>
    <row r="65" spans="1:16" x14ac:dyDescent="0.2">
      <c r="A65" s="150" t="s">
        <v>29</v>
      </c>
      <c r="B65" s="150">
        <f>'将来負担比率（分子）の構造'!I$42</f>
        <v>656</v>
      </c>
      <c r="C65" s="150"/>
      <c r="D65" s="150"/>
      <c r="E65" s="150">
        <f>'将来負担比率（分子）の構造'!J$42</f>
        <v>589</v>
      </c>
      <c r="F65" s="150"/>
      <c r="G65" s="150"/>
      <c r="H65" s="150">
        <f>'将来負担比率（分子）の構造'!K$42</f>
        <v>558</v>
      </c>
      <c r="I65" s="150"/>
      <c r="J65" s="150"/>
      <c r="K65" s="150">
        <f>'将来負担比率（分子）の構造'!L$42</f>
        <v>838</v>
      </c>
      <c r="L65" s="150"/>
      <c r="M65" s="150"/>
      <c r="N65" s="150">
        <f>'将来負担比率（分子）の構造'!M$42</f>
        <v>798</v>
      </c>
      <c r="O65" s="150"/>
      <c r="P65" s="150"/>
    </row>
    <row r="66" spans="1:16" x14ac:dyDescent="0.2">
      <c r="A66" s="150" t="s">
        <v>28</v>
      </c>
      <c r="B66" s="150">
        <f>'将来負担比率（分子）の構造'!I$41</f>
        <v>15087</v>
      </c>
      <c r="C66" s="150"/>
      <c r="D66" s="150"/>
      <c r="E66" s="150">
        <f>'将来負担比率（分子）の構造'!J$41</f>
        <v>15494</v>
      </c>
      <c r="F66" s="150"/>
      <c r="G66" s="150"/>
      <c r="H66" s="150">
        <f>'将来負担比率（分子）の構造'!K$41</f>
        <v>15542</v>
      </c>
      <c r="I66" s="150"/>
      <c r="J66" s="150"/>
      <c r="K66" s="150">
        <f>'将来負担比率（分子）の構造'!L$41</f>
        <v>15585</v>
      </c>
      <c r="L66" s="150"/>
      <c r="M66" s="150"/>
      <c r="N66" s="150">
        <f>'将来負担比率（分子）の構造'!M$41</f>
        <v>15471</v>
      </c>
      <c r="O66" s="150"/>
      <c r="P66" s="150"/>
    </row>
    <row r="67" spans="1:16" x14ac:dyDescent="0.2">
      <c r="A67" s="150" t="s">
        <v>68</v>
      </c>
      <c r="B67" s="150" t="e">
        <f>NA()</f>
        <v>#N/A</v>
      </c>
      <c r="C67" s="150">
        <f>IF(ISNUMBER('将来負担比率（分子）の構造'!I$53), IF('将来負担比率（分子）の構造'!I$53 &lt; 0, 0, '将来負担比率（分子）の構造'!I$53), NA())</f>
        <v>6947</v>
      </c>
      <c r="D67" s="150" t="e">
        <f>NA()</f>
        <v>#N/A</v>
      </c>
      <c r="E67" s="150" t="e">
        <f>NA()</f>
        <v>#N/A</v>
      </c>
      <c r="F67" s="150">
        <f>IF(ISNUMBER('将来負担比率（分子）の構造'!J$53), IF('将来負担比率（分子）の構造'!J$53 &lt; 0, 0, '将来負担比率（分子）の構造'!J$53), NA())</f>
        <v>5805</v>
      </c>
      <c r="G67" s="150" t="e">
        <f>NA()</f>
        <v>#N/A</v>
      </c>
      <c r="H67" s="150" t="e">
        <f>NA()</f>
        <v>#N/A</v>
      </c>
      <c r="I67" s="150">
        <f>IF(ISNUMBER('将来負担比率（分子）の構造'!K$53), IF('将来負担比率（分子）の構造'!K$53 &lt; 0, 0, '将来負担比率（分子）の構造'!K$53), NA())</f>
        <v>5158</v>
      </c>
      <c r="J67" s="150" t="e">
        <f>NA()</f>
        <v>#N/A</v>
      </c>
      <c r="K67" s="150" t="e">
        <f>NA()</f>
        <v>#N/A</v>
      </c>
      <c r="L67" s="150">
        <f>IF(ISNUMBER('将来負担比率（分子）の構造'!L$53), IF('将来負担比率（分子）の構造'!L$53 &lt; 0, 0, '将来負担比率（分子）の構造'!L$53), NA())</f>
        <v>5007</v>
      </c>
      <c r="M67" s="150" t="e">
        <f>NA()</f>
        <v>#N/A</v>
      </c>
      <c r="N67" s="150" t="e">
        <f>NA()</f>
        <v>#N/A</v>
      </c>
      <c r="O67" s="150">
        <f>IF(ISNUMBER('将来負担比率（分子）の構造'!M$53), IF('将来負担比率（分子）の構造'!M$53 &lt; 0, 0, '将来負担比率（分子）の構造'!M$53), NA())</f>
        <v>4888</v>
      </c>
      <c r="P67" s="150" t="e">
        <f>NA()</f>
        <v>#N/A</v>
      </c>
    </row>
    <row r="70" spans="1:16" x14ac:dyDescent="0.2">
      <c r="A70" s="152" t="s">
        <v>69</v>
      </c>
      <c r="B70" s="152"/>
      <c r="C70" s="152"/>
      <c r="D70" s="152"/>
      <c r="E70" s="152"/>
      <c r="F70" s="152"/>
    </row>
    <row r="71" spans="1:16" x14ac:dyDescent="0.2">
      <c r="A71" s="153"/>
      <c r="B71" s="153" t="str">
        <f>基金残高に係る経年分析!F54</f>
        <v>R03</v>
      </c>
      <c r="C71" s="153" t="str">
        <f>基金残高に係る経年分析!G54</f>
        <v>R04</v>
      </c>
      <c r="D71" s="153" t="str">
        <f>基金残高に係る経年分析!H54</f>
        <v>R05</v>
      </c>
    </row>
    <row r="72" spans="1:16" x14ac:dyDescent="0.2">
      <c r="A72" s="153" t="s">
        <v>70</v>
      </c>
      <c r="B72" s="154">
        <f>基金残高に係る経年分析!F55</f>
        <v>2505</v>
      </c>
      <c r="C72" s="154">
        <f>基金残高に係る経年分析!G55</f>
        <v>2684</v>
      </c>
      <c r="D72" s="154">
        <f>基金残高に係る経年分析!H55</f>
        <v>2837</v>
      </c>
    </row>
    <row r="73" spans="1:16" x14ac:dyDescent="0.2">
      <c r="A73" s="153" t="s">
        <v>71</v>
      </c>
      <c r="B73" s="154" t="str">
        <f>基金残高に係る経年分析!F56</f>
        <v>-</v>
      </c>
      <c r="C73" s="154" t="str">
        <f>基金残高に係る経年分析!G56</f>
        <v>-</v>
      </c>
      <c r="D73" s="154" t="str">
        <f>基金残高に係る経年分析!H56</f>
        <v>-</v>
      </c>
    </row>
    <row r="74" spans="1:16" x14ac:dyDescent="0.2">
      <c r="A74" s="153" t="s">
        <v>72</v>
      </c>
      <c r="B74" s="154">
        <f>基金残高に係る経年分析!F57</f>
        <v>1197</v>
      </c>
      <c r="C74" s="154">
        <f>基金残高に係る経年分析!G57</f>
        <v>1574</v>
      </c>
      <c r="D74" s="154">
        <f>基金残高に係る経年分析!H57</f>
        <v>1606</v>
      </c>
    </row>
  </sheetData>
  <sheetProtection algorithmName="SHA-512" hashValue="ndma5F2lSdiqXvBauGRsOl19X2l7PKX84r9PSED2pj6KlqsasblbIDh/DqqBk40uPWe0O7XpUaPyOG6P1hYVeA==" saltValue="KweEmboNu30wWERFpSYO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2025-03-19T00:06:59Z</cp:lastPrinted>
  <dcterms:created xsi:type="dcterms:W3CDTF">2025-02-19T01:40:19Z</dcterms:created>
  <dcterms:modified xsi:type="dcterms:W3CDTF">2025-03-19T00:07:55Z</dcterms:modified>
  <cp:category/>
</cp:coreProperties>
</file>