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12_公表後差替え（未了）\アップロード用\"/>
    </mc:Choice>
  </mc:AlternateContent>
  <xr:revisionPtr revIDLastSave="0" documentId="13_ncr:1_{E382B1CE-522E-4973-9931-79013F59A738}" xr6:coauthVersionLast="47" xr6:coauthVersionMax="47" xr10:uidLastSave="{00000000-0000-0000-0000-000000000000}"/>
  <bookViews>
    <workbookView xWindow="-120" yWindow="-120" windowWidth="29040" windowHeight="15720" tabRatio="77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8" i="12" l="1"/>
  <c r="AA7" i="12" l="1"/>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<sst xmlns="http://schemas.openxmlformats.org/spreadsheetml/2006/main" count="1061" uniqueCount="564">
  <si>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</si>
  <si>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</si>
  <si>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</si>
  <si>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</si>
  <si>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</si>
  <si>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</si>
  <si>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</si>
  <si>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</si>
  <si>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</si>
  <si>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</si>
  <si>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</si>
  <si>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</si>
  <si>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</si>
  <si>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</si>
  <si>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</si>
  <si>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</si>
  <si>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</si>
  <si>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</si>
  <si>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</si>
  <si>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</si>
  <si>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</si>
  <si>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</si>
  <si>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</si>
  <si>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</si>
  <si>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</si>
  <si>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</si>
  <si>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</si>
  <si>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</si>
  <si>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</si>
  <si>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</si>
  <si>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</si>
  <si>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</si>
  <si>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</si>
  <si>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</si>
  <si>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</si>
  <si>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</si>
  <si>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</si>
  <si>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</si>
  <si>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</si>
  <si>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</si>
  <si>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</si>
  <si>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</si>
  <si>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</si>
  <si>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</si>
  <si>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</si>
  <si>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</si>
  <si>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</si>
  <si>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</si>
  <si>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</si>
  <si>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</si>
  <si>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</si>
  <si>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</si>
  <si>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</si>
  <si>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</si>
  <si>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</si>
  <si>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</si>
  <si>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</si>
  <si>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</si>
  <si>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</si>
  <si>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</si>
  <si>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</si>
  <si>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</si>
  <si>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</si>
  <si>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</si>
  <si>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</si>
  <si>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</si>
  <si>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</si>
  <si>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</si>
  <si>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</si>
  <si>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</si>
  <si>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</si>
  <si>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</si>
  <si>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</si>
  <si>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</si>
  <si>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</si>
  <si>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</si>
  <si>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</si>
  <si>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</si>
  <si>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</si>
  <si>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</si>
  <si>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</si>
  <si>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</si>
  <si>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</si>
  <si>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</si>
  <si>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</si>
  <si>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</si>
  <si>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</si>
  <si>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</si>
  <si>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</si>
  <si>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</si>
  <si>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</si>
  <si>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</si>
  <si>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</si>
  <si>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</si>
  <si>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</si>
  <si>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</si>
  <si>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</si>
  <si>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</si>
  <si>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</si>
  <si>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</si>
  <si>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</si>
  <si>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</si>
  <si>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</si>
  <si>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</si>
  <si>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</si>
  <si>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</si>
  <si>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</si>
  <si>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</si>
  <si>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</si>
  <si>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</si>
  <si>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</si>
  <si>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</si>
  <si>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</si>
  <si>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</si>
  <si>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</si>
  <si>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</si>
  <si>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</si>
  <si>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</si>
  <si>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</si>
  <si>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</si>
  <si>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</si>
  <si>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</si>
  <si>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</si>
  <si>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</si>
  <si>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</si>
  <si>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</si>
  <si>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</si>
  <si>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</si>
  <si>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</si>
  <si>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</si>
  <si>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</si>
  <si>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</si>
  <si>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</si>
  <si>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</si>
  <si>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</si>
  <si>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</si>
  <si>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</si>
  <si>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</si>
  <si>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</si>
  <si>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</si>
  <si>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</si>
  <si>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</si>
  <si>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</si>
  <si>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</si>
  <si>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</si>
  <si>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</si>
  <si>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</si>
  <si>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</si>
  <si>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</si>
  <si>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</si>
  <si>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</si>
  <si>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</si>
  <si>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</si>
  <si>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</si>
  <si>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</si>
  <si>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</si>
  <si>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</si>
  <si>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</si>
  <si>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</si>
  <si>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</si>
  <si>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</si>
  <si>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</si>
  <si>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</si>
  <si>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</si>
  <si>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</si>
  <si>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</si>
  <si>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</si>
  <si>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</si>
  <si>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</si>
  <si>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</si>
  <si>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</si>
  <si>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</si>
  <si>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</si>
  <si>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</si>
  <si>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</si>
  <si>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</si>
  <si>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</si>
  <si>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</si>
  <si>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</si>
  <si>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</si>
  <si>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</si>
  <si>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</si>
  <si>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</si>
  <si>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</si>
  <si>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</si>
  <si>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</si>
  <si>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</si>
  <si>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</si>
  <si>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</si>
  <si>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</si>
  <si>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</si>
  <si>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</si>
  <si>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</si>
  <si>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</si>
  <si>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</si>
  <si>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</si>
  <si>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</si>
  <si>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</si>
  <si>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</si>
  <si>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</si>
  <si>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</si>
  <si>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</si>
  <si>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</si>
  <si>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千葉県袖ケ浦市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</si>
  <si>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</si>
  <si>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</si>
  <si>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</si>
  <si>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</si>
  <si>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</si>
  <si>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</si>
  <si>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</si>
  <si>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</si>
  <si>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</si>
  <si>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</si>
  <si>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</si>
  <si>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</si>
  <si>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</si>
  <si>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</si>
  <si>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</si>
  <si>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</si>
  <si>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</si>
  <si>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</si>
  <si>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</si>
  <si>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</si>
  <si>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</si>
  <si>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</si>
  <si>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</si>
  <si>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</si>
  <si>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</si>
  <si>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</si>
  <si>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</si>
  <si>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</si>
  <si>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</si>
  <si>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</si>
  <si>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</si>
  <si>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</si>
  <si>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</si>
  <si>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</si>
  <si>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</si>
  <si>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</si>
  <si>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</si>
  <si>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</si>
  <si>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</si>
  <si>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</si>
  <si>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</si>
  <si>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</si>
  <si>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</si>
  <si>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</si>
  <si>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</si>
  <si>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</si>
  <si>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</si>
  <si>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</si>
  <si>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</si>
  <si>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</si>
  <si>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</si>
  <si>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</si>
  <si>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</si>
  <si>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</si>
  <si>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</si>
  <si>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</si>
  <si>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</si>
  <si>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</si>
  <si>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</si>
  <si>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</si>
  <si>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</si>
  <si>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</si>
  <si>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</si>
  <si>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</si>
  <si>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</si>
  <si>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</si>
  <si>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</si>
  <si>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</si>
  <si>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</si>
  <si>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</si>
  <si>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</si>
  <si>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</si>
  <si>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</si>
  <si>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</si>
  <si>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</si>
  <si>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</si>
  <si>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</si>
  <si>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</si>
  <si>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</si>
  <si>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</si>
  <si>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</si>
  <si>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</si>
  <si>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</si>
  <si>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</si>
  <si>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</si>
  <si>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</si>
  <si>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</si>
  <si>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</si>
  <si>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</si>
  <si>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</si>
  <si>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</si>
  <si>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</si>
  <si>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</si>
  <si>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</si>
  <si>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</si>
  <si>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</si>
  <si>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</si>
  <si>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</si>
  <si>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</si>
  <si>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</si>
  <si>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</si>
  <si>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</si>
  <si>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</si>
  <si>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</si>
  <si>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</si>
  <si>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</si>
  <si>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</si>
  <si>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</si>
  <si>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</si>
  <si>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</si>
  <si>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</si>
  <si>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</si>
  <si>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</si>
  <si>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</si>
  <si>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</si>
  <si>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</si>
  <si>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</si>
  <si>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</si>
  <si>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</si>
  <si>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</si>
  <si>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</si>
  <si>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</si>
  <si>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</si>
  <si>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</si>
  <si>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</si>
  <si>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</si>
  <si>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</si>
  <si>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</si>
  <si>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</si>
  <si>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</si>
  <si>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</si>
  <si>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</si>
  <si>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</si>
  <si>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</si>
  <si>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</si>
  <si>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</si>
  <si>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</si>
  <si>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</si>
  <si>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</si>
  <si>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</si>
  <si>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</si>
  <si>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</si>
  <si>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</si>
  <si>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</si>
  <si>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</si>
  <si>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</si>
  <si>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</si>
  <si>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</si>
  <si>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</si>
  <si>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</si>
  <si>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千葉県袖ケ浦市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</si>
  <si>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</si>
  <si>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</si>
  <si>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</si>
  <si>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</si>
  <si>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</si>
  <si>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</si>
  <si>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</si>
  <si>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</si>
  <si>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</si>
  <si>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</si>
  <si>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</si>
  <si>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</si>
  <si>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</si>
  <si>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</si>
  <si>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</si>
  <si>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</si>
  <si>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</si>
  <si>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</si>
  <si>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</si>
  <si>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</si>
  <si>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</si>
  <si>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</si>
  <si>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</si>
  <si>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</si>
  <si>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</si>
  <si>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</si>
  <si>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</si>
  <si>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</si>
  <si>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</si>
  <si>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</si>
  <si>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</si>
  <si>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</si>
  <si>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</si>
  <si>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</si>
  <si>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</si>
  <si>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</si>
  <si>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</si>
  <si>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</si>
  <si>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</si>
  <si>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</si>
  <si>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</si>
  <si>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</si>
  <si>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</si>
  <si>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</si>
  <si>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</si>
  <si>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</si>
  <si>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</si>
  <si>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</si>
  <si>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</si>
  <si>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</si>
  <si>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</si>
  <si>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</si>
  <si>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</si>
  <si>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</si>
  <si>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</si>
  <si>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</si>
  <si>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</si>
  <si>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</si>
  <si>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</si>
  <si>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</si>
  <si>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</si>
  <si>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</si>
  <si>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</si>
  <si>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</si>
  <si>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</si>
  <si>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</si>
  <si>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</si>
  <si>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</si>
  <si>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</si>
  <si>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</si>
  <si>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</si>
  <si>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</si>
  <si>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</si>
  <si>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</si>
  <si>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</si>
  <si>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</si>
  <si>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</si>
  <si>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</si>
  <si>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</si>
  <si>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</si>
  <si>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</si>
  <si>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</si>
  <si>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</si>
  <si>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</si>
  <si>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</si>
  <si>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</si>
  <si>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</si>
  <si>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</si>
  <si>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</si>
  <si>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</si>
  <si>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</si>
  <si>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</si>
  <si>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</si>
  <si>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</si>
  <si>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</si>
  <si>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</si>
  <si>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</si>
  <si>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</si>
  <si>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</si>
  <si>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</si>
  <si>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</si>
  <si>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</si>
  <si>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</si>
  <si>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</si>
  <si>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</si>
  <si>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</si>
  <si>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</si>
  <si>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</si>
  <si>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</si>
  <si>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</si>
  <si>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</si>
  <si>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</si>
  <si>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</si>
  <si>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</si>
  <si>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</si>
  <si>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</si>
  <si>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</si>
  <si>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</si>
  <si>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</si>
  <si>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</si>
  <si>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</si>
  <si>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</si>
  <si>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</si>
  <si>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</si>
  <si>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</si>
  <si>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</si>
  <si>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</si>
  <si>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</si>
  <si>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</si>
  <si>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</si>
  <si>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</si>
  <si>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</si>
  <si>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</si>
  <si>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</si>
  <si>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</si>
  <si>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</si>
  <si>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</si>
  <si>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</si>
  <si>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</si>
  <si>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</si>
  <si>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</si>
  <si>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</si>
  <si>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</si>
  <si>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</si>
  <si>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</si>
  <si>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</si>
  <si>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</si>
  <si>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</si>
  <si>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</si>
  <si>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</si>
  <si>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</si>
  <si>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</si>
  <si>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</si>
  <si>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</si>
  <si>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</si>
  <si>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</si>
  <si>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</si>
  <si>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</si>
  <si>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</si>
  <si>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</si>
  <si>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</si>
  <si>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</si>
  <si>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</si>
  <si>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</si>
  <si>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</si>
  <si>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</si>
  <si>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</si>
  <si>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</si>
  <si>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</si>
  <si>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</si>
  <si>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</si>
  <si>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</si>
  <si>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</si>
  <si>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4.48</t>
  </si>
  <si>
    <t>一般会計</t>
  </si>
  <si>
    <t>袖ケ浦市介護保険特別会計</t>
  </si>
  <si>
    <t>袖ケ浦市下水道事業会計</t>
  </si>
  <si>
    <t>袖ケ浦市後期高齢者医療特別会計</t>
  </si>
  <si>
    <t>袖ケ浦市国民健康保険特別会計</t>
  </si>
  <si>
    <t>その他会計（赤字）</t>
  </si>
  <si>
    <t>その他会計（黒字）</t>
  </si>
  <si>
    <t>R01</t>
    <phoneticPr fontId="5"/>
  </si>
  <si>
    <t>R02</t>
    <phoneticPr fontId="5"/>
  </si>
  <si>
    <t>R03</t>
    <phoneticPr fontId="5"/>
  </si>
  <si>
    <t>R04</t>
    <phoneticPr fontId="5"/>
  </si>
  <si>
    <t>R05</t>
    <phoneticPr fontId="5"/>
  </si>
  <si>
    <t xml:space="preserve">千葉県市町村総合事務組合（一般会計） </t>
    <phoneticPr fontId="2"/>
  </si>
  <si>
    <t>千葉県市町村総合事務組合（千葉県自治会館管理運営特別会計）</t>
    <phoneticPr fontId="2"/>
  </si>
  <si>
    <t>千葉県市町村総合事務組合（千葉県自治研修センター特別会計）</t>
    <phoneticPr fontId="2"/>
  </si>
  <si>
    <t xml:space="preserve">千葉県市町村総合事務組合（千葉県市町村交通災害共済特別会計） </t>
    <phoneticPr fontId="2"/>
  </si>
  <si>
    <t xml:space="preserve">千葉県後期高齢者医療広域連合（一般会計） </t>
    <phoneticPr fontId="2"/>
  </si>
  <si>
    <t>千葉県後期高齢者医療広域連合（後期高齢者医療特別会計）</t>
    <phoneticPr fontId="2"/>
  </si>
  <si>
    <t>-</t>
    <phoneticPr fontId="2"/>
  </si>
  <si>
    <t>君津中央病院企業団（病院事業特別会計）</t>
    <rPh sb="0" eb="6">
      <t>キミツチュウオウビョウイン</t>
    </rPh>
    <rPh sb="6" eb="9">
      <t>キギョウダン</t>
    </rPh>
    <rPh sb="10" eb="14">
      <t>ビョウインジギョウ</t>
    </rPh>
    <rPh sb="14" eb="18">
      <t>トクベツカイケイ</t>
    </rPh>
    <phoneticPr fontId="2"/>
  </si>
  <si>
    <t>かずさ水道広域連合企業団（用水供給事業）</t>
    <rPh sb="3" eb="5">
      <t>スイドウ</t>
    </rPh>
    <rPh sb="5" eb="9">
      <t>コウイキレンゴウ</t>
    </rPh>
    <rPh sb="9" eb="12">
      <t>キギョウダン</t>
    </rPh>
    <rPh sb="13" eb="15">
      <t>ヨウスイ</t>
    </rPh>
    <rPh sb="15" eb="19">
      <t>キョウキュウジギョウ</t>
    </rPh>
    <phoneticPr fontId="2"/>
  </si>
  <si>
    <t>かずさ水道広域連合企業団</t>
    <rPh sb="3" eb="5">
      <t>スイドウ</t>
    </rPh>
    <rPh sb="5" eb="9">
      <t>コウイキレンゴウ</t>
    </rPh>
    <rPh sb="9" eb="12">
      <t>キギョウダン</t>
    </rPh>
    <phoneticPr fontId="2"/>
  </si>
  <si>
    <t>君津郡市広域市町村圏事務組合</t>
    <rPh sb="0" eb="4">
      <t>キミツグンシ</t>
    </rPh>
    <rPh sb="4" eb="10">
      <t>コウイキシチョウソンケン</t>
    </rPh>
    <rPh sb="10" eb="14">
      <t>ジムクミアイ</t>
    </rPh>
    <phoneticPr fontId="2"/>
  </si>
  <si>
    <t>袖ケ浦市土地開発公社</t>
    <rPh sb="0" eb="8">
      <t>ソデガウラシトチカイハツ</t>
    </rPh>
    <rPh sb="8" eb="10">
      <t>コウシャ</t>
    </rPh>
    <phoneticPr fontId="2"/>
  </si>
  <si>
    <t>社会福祉基金</t>
    <rPh sb="0" eb="2">
      <t>シャカイ</t>
    </rPh>
    <rPh sb="2" eb="4">
      <t>フクシ</t>
    </rPh>
    <rPh sb="4" eb="6">
      <t>キキン</t>
    </rPh>
    <phoneticPr fontId="5"/>
  </si>
  <si>
    <t>教育施設整備基金</t>
    <rPh sb="0" eb="2">
      <t>キョウイク</t>
    </rPh>
    <rPh sb="2" eb="4">
      <t>シセツ</t>
    </rPh>
    <rPh sb="4" eb="6">
      <t>セイビ</t>
    </rPh>
    <rPh sb="6" eb="8">
      <t>キキン</t>
    </rPh>
    <phoneticPr fontId="5"/>
  </si>
  <si>
    <t>災害救助基金</t>
    <rPh sb="0" eb="2">
      <t>サイガイ</t>
    </rPh>
    <rPh sb="2" eb="4">
      <t>キュウジョ</t>
    </rPh>
    <rPh sb="4" eb="6">
      <t>キキン</t>
    </rPh>
    <phoneticPr fontId="5"/>
  </si>
  <si>
    <t>生涯学習基金</t>
    <rPh sb="0" eb="4">
      <t>ショウガイガクシュウ</t>
    </rPh>
    <rPh sb="4" eb="6">
      <t>キキン</t>
    </rPh>
    <phoneticPr fontId="5"/>
  </si>
  <si>
    <t>森林整備基金</t>
    <rPh sb="0" eb="6">
      <t>シンリンセイビキキン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</si>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</sst>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63C4-47A7-B591-72EA15364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26583</c:v>
                </c:pt>
                <c:pt idx="1">
                  <c:v>48377</c:v>
                </c:pt>
                <c:pt idx="2">
                  <c:v>74287</c:v>
                </c:pt>
                <c:pt idx="3">
                  <c:v>76200</c:v>
                </c:pt>
                <c:pt idx="4">
                  <c:v>45276</c:v>
                </c:pt>
              </c:numCache>
            </c:numRef>
          </c:val>
          <c:smooth val="0"/>
          <c:extLst>
            <c:ext xmlns:c16="http://schemas.microsoft.com/office/drawing/2014/chart" uri="{C3380CC4-5D6E-409C-BE32-E72D297353CC}">
              <c16:uniqueId val="{00000001-63C4-47A7-B591-72EA15364214}"/>
            </c:ext>
          </c:extLst>
        </c:ser>
        <c:dLbls>
          <c:showLegendKey val="0"/>
          <c:showVal val="0"/>
          <c:showCatName val="0"/>
          <c:showSerName val="0"/>
          <c:showPercent val="0"/>
          <c:showBubbleSize val="0"/>
        </c:dLbls>
        <c:marker val="1"/>
        <c:smooth val="0"/>
        <c:axId val="861806528"/>
        <c:axId val="861805352"/>
      </c:lineChart>
      <c:catAx>
        <c:axId val="86180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805352"/>
        <c:crosses val="autoZero"/>
        <c:auto val="1"/>
        <c:lblAlgn val="ctr"/>
        <c:lblOffset val="100"/>
        <c:tickLblSkip val="1"/>
        <c:tickMarkSkip val="1"/>
        <c:noMultiLvlLbl val="0"/>
      </c:catAx>
      <c:valAx>
        <c:axId val="86180535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80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9.57</c:v>
                </c:pt>
                <c:pt idx="1">
                  <c:v>6.96</c:v>
                </c:pt>
                <c:pt idx="2">
                  <c:v>6.12</c:v>
                </c:pt>
                <c:pt idx="3">
                  <c:v>6.84</c:v>
                </c:pt>
                <c:pt idx="4">
                  <c:v>5.4</c:v>
                </c:pt>
              </c:numCache>
            </c:numRef>
          </c:val>
          <c:extLst>
            <c:ext xmlns:c16="http://schemas.microsoft.com/office/drawing/2014/chart" uri="{C3380CC4-5D6E-409C-BE32-E72D297353CC}">
              <c16:uniqueId val="{00000000-E387-42D6-935A-29CF919DFC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13.94</c:v>
                </c:pt>
                <c:pt idx="1">
                  <c:v>16.07</c:v>
                </c:pt>
                <c:pt idx="2">
                  <c:v>18.2</c:v>
                </c:pt>
                <c:pt idx="3">
                  <c:v>16.82</c:v>
                </c:pt>
                <c:pt idx="4">
                  <c:v>17.77</c:v>
                </c:pt>
              </c:numCache>
            </c:numRef>
          </c:val>
          <c:extLst>
            <c:ext xmlns:c16="http://schemas.microsoft.com/office/drawing/2014/chart" uri="{C3380CC4-5D6E-409C-BE32-E72D297353CC}">
              <c16:uniqueId val="{00000001-E387-42D6-935A-29CF919DFC4F}"/>
            </c:ext>
          </c:extLst>
        </c:ser>
        <c:dLbls>
          <c:showLegendKey val="0"/>
          <c:showVal val="0"/>
          <c:showCatName val="0"/>
          <c:showSerName val="0"/>
          <c:showPercent val="0"/>
          <c:showBubbleSize val="0"/>
        </c:dLbls>
        <c:gapWidth val="250"/>
        <c:overlap val="100"/>
        <c:axId val="731679896"/>
        <c:axId val="73167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-4.4800000000000004</c:v>
                </c:pt>
                <c:pt idx="1">
                  <c:v>0.21</c:v>
                </c:pt>
                <c:pt idx="2">
                  <c:v>0.87</c:v>
                </c:pt>
                <c:pt idx="3">
                  <c:v>1.1499999999999999</c:v>
                </c:pt>
                <c:pt idx="4">
                  <c:v>0.45</c:v>
                </c:pt>
              </c:numCache>
            </c:numRef>
          </c:val>
          <c:smooth val="0"/>
          <c:extLst>
            <c:ext xmlns:c16="http://schemas.microsoft.com/office/drawing/2014/chart" uri="{C3380CC4-5D6E-409C-BE32-E72D297353CC}">
              <c16:uniqueId val="{00000002-E387-42D6-935A-29CF919DFC4F}"/>
            </c:ext>
          </c:extLst>
        </c:ser>
        <c:dLbls>
          <c:showLegendKey val="0"/>
          <c:showVal val="0"/>
          <c:showCatName val="0"/>
          <c:showSerName val="0"/>
          <c:showPercent val="0"/>
          <c:showBubbleSize val="0"/>
        </c:dLbls>
        <c:marker val="1"/>
        <c:smooth val="0"/>
        <c:axId val="731679896"/>
        <c:axId val="731677152"/>
      </c:lineChart>
      <c:catAx>
        <c:axId val="73167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1677152"/>
        <c:crosses val="autoZero"/>
        <c:auto val="1"/>
        <c:lblAlgn val="ctr"/>
        <c:lblOffset val="100"/>
        <c:tickLblSkip val="1"/>
        <c:tickMarkSkip val="1"/>
        <c:noMultiLvlLbl val="0"/>
      </c:catAx>
      <c:valAx>
        <c:axId val="7316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167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C5-4121-B77D-29DF330C9C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C5-4121-B77D-29DF330C9C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C5-4121-B77D-29DF330C9C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C5-4121-B77D-29DF330C9C4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6C5-4121-B77D-29DF330C9C44}"/>
            </c:ext>
          </c:extLst>
        </c:ser>
        <c:ser>
          <c:idx val="5"/>
          <c:order val="5"/>
          <c:tx>
            <c:strRef>
              <c:f>データシート!$A$32</c:f>
              <c:strCache>
                <c:ptCount val="1"/>
                <c:pt idx="0">
                  <c:v>袖ケ浦市国民健康保険特別会計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3.52</c:v>
                </c:pt>
                <c:pt idx="2">
                  <c:v>#N/A</c:v>
                </c:pt>
                <c:pt idx="3">
                  <c:v>0.57999999999999996</c:v>
                </c:pt>
                <c:pt idx="4">
                  <c:v>#N/A</c:v>
                </c:pt>
                <c:pt idx="5">
                  <c:v>0.36</c:v>
                </c:pt>
                <c:pt idx="6">
                  <c:v>#N/A</c:v>
                </c:pt>
                <c:pt idx="7">
                  <c:v>0.22</c:v>
                </c:pt>
                <c:pt idx="8">
                  <c:v>#N/A</c:v>
                </c:pt>
                <c:pt idx="9">
                  <c:v>0.02</c:v>
                </c:pt>
              </c:numCache>
            </c:numRef>
          </c:val>
          <c:extLst>
            <c:ext xmlns:c16="http://schemas.microsoft.com/office/drawing/2014/chart" uri="{C3380CC4-5D6E-409C-BE32-E72D297353CC}">
              <c16:uniqueId val="{00000005-06C5-4121-B77D-29DF330C9C44}"/>
            </c:ext>
          </c:extLst>
        </c:ser>
        <c:ser>
          <c:idx val="6"/>
          <c:order val="6"/>
          <c:tx>
            <c:strRef>
              <c:f>データシート!$A$33</c:f>
              <c:strCache>
                <c:ptCount val="1"/>
                <c:pt idx="0">
                  <c:v>袖ケ浦市後期高齢者医療特別会計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6-06C5-4121-B77D-29DF330C9C44}"/>
            </c:ext>
          </c:extLst>
        </c:ser>
        <c:ser>
          <c:idx val="7"/>
          <c:order val="7"/>
          <c:tx>
            <c:strRef>
              <c:f>データシート!$A$34</c:f>
              <c:strCache>
                <c:ptCount val="1"/>
                <c:pt idx="0">
                  <c:v>袖ケ浦市下水道事業会計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0.12</c:v>
                </c:pt>
                <c:pt idx="2">
                  <c:v>#N/A</c:v>
                </c:pt>
                <c:pt idx="3">
                  <c:v>0.36</c:v>
                </c:pt>
                <c:pt idx="4">
                  <c:v>#N/A</c:v>
                </c:pt>
                <c:pt idx="5">
                  <c:v>0.79</c:v>
                </c:pt>
                <c:pt idx="6">
                  <c:v>#N/A</c:v>
                </c:pt>
                <c:pt idx="7">
                  <c:v>0.66</c:v>
                </c:pt>
                <c:pt idx="8">
                  <c:v>#N/A</c:v>
                </c:pt>
                <c:pt idx="9">
                  <c:v>0.82</c:v>
                </c:pt>
              </c:numCache>
            </c:numRef>
          </c:val>
          <c:extLst>
            <c:ext xmlns:c16="http://schemas.microsoft.com/office/drawing/2014/chart" uri="{C3380CC4-5D6E-409C-BE32-E72D297353CC}">
              <c16:uniqueId val="{00000007-06C5-4121-B77D-29DF330C9C44}"/>
            </c:ext>
          </c:extLst>
        </c:ser>
        <c:ser>
          <c:idx val="8"/>
          <c:order val="8"/>
          <c:tx>
            <c:strRef>
              <c:f>データシート!$A$35</c:f>
              <c:strCache>
                <c:ptCount val="1"/>
                <c:pt idx="0">
                  <c:v>袖ケ浦市介護保険特別会計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0.51</c:v>
                </c:pt>
                <c:pt idx="2">
                  <c:v>#N/A</c:v>
                </c:pt>
                <c:pt idx="3">
                  <c:v>0.69</c:v>
                </c:pt>
                <c:pt idx="4">
                  <c:v>#N/A</c:v>
                </c:pt>
                <c:pt idx="5">
                  <c:v>0.51</c:v>
                </c:pt>
                <c:pt idx="6">
                  <c:v>#N/A</c:v>
                </c:pt>
                <c:pt idx="7">
                  <c:v>0.55000000000000004</c:v>
                </c:pt>
                <c:pt idx="8">
                  <c:v>#N/A</c:v>
                </c:pt>
                <c:pt idx="9">
                  <c:v>0.9</c:v>
                </c:pt>
              </c:numCache>
            </c:numRef>
          </c:val>
          <c:extLst>
            <c:ext xmlns:c16="http://schemas.microsoft.com/office/drawing/2014/chart" uri="{C3380CC4-5D6E-409C-BE32-E72D297353CC}">
              <c16:uniqueId val="{00000008-06C5-4121-B77D-29DF330C9C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9.56</c:v>
                </c:pt>
                <c:pt idx="2">
                  <c:v>#N/A</c:v>
                </c:pt>
                <c:pt idx="3">
                  <c:v>6.96</c:v>
                </c:pt>
                <c:pt idx="4">
                  <c:v>#N/A</c:v>
                </c:pt>
                <c:pt idx="5">
                  <c:v>6.11</c:v>
                </c:pt>
                <c:pt idx="6">
                  <c:v>#N/A</c:v>
                </c:pt>
                <c:pt idx="7">
                  <c:v>6.84</c:v>
                </c:pt>
                <c:pt idx="8">
                  <c:v>#N/A</c:v>
                </c:pt>
                <c:pt idx="9">
                  <c:v>5.4</c:v>
                </c:pt>
              </c:numCache>
            </c:numRef>
          </c:val>
          <c:extLst>
            <c:ext xmlns:c16="http://schemas.microsoft.com/office/drawing/2014/chart" uri="{C3380CC4-5D6E-409C-BE32-E72D297353CC}">
              <c16:uniqueId val="{00000009-06C5-4121-B77D-29DF330C9C44}"/>
            </c:ext>
          </c:extLst>
        </c:ser>
        <c:dLbls>
          <c:showLegendKey val="0"/>
          <c:showVal val="0"/>
          <c:showCatName val="0"/>
          <c:showSerName val="0"/>
          <c:showPercent val="0"/>
          <c:showBubbleSize val="0"/>
        </c:dLbls>
        <c:gapWidth val="150"/>
        <c:overlap val="100"/>
        <c:axId val="731677936"/>
        <c:axId val="731678328"/>
      </c:barChart>
      <c:catAx>
        <c:axId val="73167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1678328"/>
        <c:crosses val="autoZero"/>
        <c:auto val="1"/>
        <c:lblAlgn val="ctr"/>
        <c:lblOffset val="100"/>
        <c:tickLblSkip val="1"/>
        <c:tickMarkSkip val="1"/>
        <c:noMultiLvlLbl val="0"/>
      </c:catAx>
      <c:valAx>
        <c:axId val="73167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167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1800</c:v>
                </c:pt>
                <c:pt idx="5">
                  <c:v>1575</c:v>
                </c:pt>
                <c:pt idx="8">
                  <c:v>1555</c:v>
                </c:pt>
                <c:pt idx="11">
                  <c:v>1599</c:v>
                </c:pt>
                <c:pt idx="14">
                  <c:v>1523</c:v>
                </c:pt>
              </c:numCache>
            </c:numRef>
          </c:val>
          <c:extLst>
            <c:ext xmlns:c16="http://schemas.microsoft.com/office/drawing/2014/chart" uri="{C3380CC4-5D6E-409C-BE32-E72D297353CC}">
              <c16:uniqueId val="{00000000-4C77-4E4A-BFD2-9EBFA07DBA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77-4E4A-BFD2-9EBFA07DBA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61</c:v>
                </c:pt>
                <c:pt idx="6">
                  <c:v>61</c:v>
                </c:pt>
                <c:pt idx="9">
                  <c:v>61</c:v>
                </c:pt>
                <c:pt idx="12">
                  <c:v>61</c:v>
                </c:pt>
              </c:numCache>
            </c:numRef>
          </c:val>
          <c:extLst>
            <c:ext xmlns:c16="http://schemas.microsoft.com/office/drawing/2014/chart" uri="{C3380CC4-5D6E-409C-BE32-E72D297353CC}">
              <c16:uniqueId val="{00000002-4C77-4E4A-BFD2-9EBFA07DBA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169</c:v>
                </c:pt>
                <c:pt idx="3">
                  <c:v>178</c:v>
                </c:pt>
                <c:pt idx="6">
                  <c:v>176</c:v>
                </c:pt>
                <c:pt idx="9">
                  <c:v>187</c:v>
                </c:pt>
                <c:pt idx="12">
                  <c:v>182</c:v>
                </c:pt>
              </c:numCache>
            </c:numRef>
          </c:val>
          <c:extLst>
            <c:ext xmlns:c16="http://schemas.microsoft.com/office/drawing/2014/chart" uri="{C3380CC4-5D6E-409C-BE32-E72D297353CC}">
              <c16:uniqueId val="{00000003-4C77-4E4A-BFD2-9EBFA07DBA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624</c:v>
                </c:pt>
                <c:pt idx="3">
                  <c:v>351</c:v>
                </c:pt>
                <c:pt idx="6">
                  <c:v>325</c:v>
                </c:pt>
                <c:pt idx="9">
                  <c:v>304</c:v>
                </c:pt>
                <c:pt idx="12">
                  <c:v>281</c:v>
                </c:pt>
              </c:numCache>
            </c:numRef>
          </c:val>
          <c:extLst>
            <c:ext xmlns:c16="http://schemas.microsoft.com/office/drawing/2014/chart" uri="{C3380CC4-5D6E-409C-BE32-E72D297353CC}">
              <c16:uniqueId val="{00000004-4C77-4E4A-BFD2-9EBFA07DBA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77-4E4A-BFD2-9EBFA07DBA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77-4E4A-BFD2-9EBFA07DBA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1200</c:v>
                </c:pt>
                <c:pt idx="3">
                  <c:v>1349</c:v>
                </c:pt>
                <c:pt idx="6">
                  <c:v>1491</c:v>
                </c:pt>
                <c:pt idx="9">
                  <c:v>1642</c:v>
                </c:pt>
                <c:pt idx="12">
                  <c:v>1787</c:v>
                </c:pt>
              </c:numCache>
            </c:numRef>
          </c:val>
          <c:extLst>
            <c:ext xmlns:c16="http://schemas.microsoft.com/office/drawing/2014/chart" uri="{C3380CC4-5D6E-409C-BE32-E72D297353CC}">
              <c16:uniqueId val="{00000007-4C77-4E4A-BFD2-9EBFA07DBA26}"/>
            </c:ext>
          </c:extLst>
        </c:ser>
        <c:dLbls>
          <c:showLegendKey val="0"/>
          <c:showVal val="0"/>
          <c:showCatName val="0"/>
          <c:showSerName val="0"/>
          <c:showPercent val="0"/>
          <c:showBubbleSize val="0"/>
        </c:dLbls>
        <c:gapWidth val="100"/>
        <c:overlap val="100"/>
        <c:axId val="725774344"/>
        <c:axId val="725776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c:v>
                </c:pt>
                <c:pt idx="2">
                  <c:v>#N/A</c:v>
                </c:pt>
                <c:pt idx="3">
                  <c:v>#N/A</c:v>
                </c:pt>
                <c:pt idx="4">
                  <c:v>364</c:v>
                </c:pt>
                <c:pt idx="5">
                  <c:v>#N/A</c:v>
                </c:pt>
                <c:pt idx="6">
                  <c:v>#N/A</c:v>
                </c:pt>
                <c:pt idx="7">
                  <c:v>498</c:v>
                </c:pt>
                <c:pt idx="8">
                  <c:v>#N/A</c:v>
                </c:pt>
                <c:pt idx="9">
                  <c:v>#N/A</c:v>
                </c:pt>
                <c:pt idx="10">
                  <c:v>595</c:v>
                </c:pt>
                <c:pt idx="11">
                  <c:v>#N/A</c:v>
                </c:pt>
                <c:pt idx="12">
                  <c:v>#N/A</c:v>
                </c:pt>
                <c:pt idx="13">
                  <c:v>788</c:v>
                </c:pt>
                <c:pt idx="14">
                  <c:v>#N/A</c:v>
                </c:pt>
              </c:numCache>
            </c:numRef>
          </c:val>
          <c:smooth val="0"/>
          <c:extLst>
            <c:ext xmlns:c16="http://schemas.microsoft.com/office/drawing/2014/chart" uri="{C3380CC4-5D6E-409C-BE32-E72D297353CC}">
              <c16:uniqueId val="{00000008-4C77-4E4A-BFD2-9EBFA07DBA26}"/>
            </c:ext>
          </c:extLst>
        </c:ser>
        <c:dLbls>
          <c:showLegendKey val="0"/>
          <c:showVal val="0"/>
          <c:showCatName val="0"/>
          <c:showSerName val="0"/>
          <c:showPercent val="0"/>
          <c:showBubbleSize val="0"/>
        </c:dLbls>
        <c:marker val="1"/>
        <c:smooth val="0"/>
        <c:axId val="725774344"/>
        <c:axId val="725776696"/>
      </c:lineChart>
      <c:catAx>
        <c:axId val="72577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5776696"/>
        <c:crosses val="autoZero"/>
        <c:auto val="1"/>
        <c:lblAlgn val="ctr"/>
        <c:lblOffset val="100"/>
        <c:tickLblSkip val="1"/>
        <c:tickMarkSkip val="1"/>
        <c:noMultiLvlLbl val="0"/>
      </c:catAx>
      <c:valAx>
        <c:axId val="72577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77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10975</c:v>
                </c:pt>
                <c:pt idx="5">
                  <c:v>10646</c:v>
                </c:pt>
                <c:pt idx="8">
                  <c:v>10488</c:v>
                </c:pt>
                <c:pt idx="11">
                  <c:v>10348</c:v>
                </c:pt>
                <c:pt idx="14">
                  <c:v>9906</c:v>
                </c:pt>
              </c:numCache>
            </c:numRef>
          </c:val>
          <c:extLst>
            <c:ext xmlns:c16="http://schemas.microsoft.com/office/drawing/2014/chart" uri="{C3380CC4-5D6E-409C-BE32-E72D297353CC}">
              <c16:uniqueId val="{00000000-2353-4C34-87B6-B2ADC16ECE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7069</c:v>
                </c:pt>
                <c:pt idx="5">
                  <c:v>6502</c:v>
                </c:pt>
                <c:pt idx="8">
                  <c:v>6073</c:v>
                </c:pt>
                <c:pt idx="11">
                  <c:v>6683</c:v>
                </c:pt>
                <c:pt idx="14">
                  <c:v>6243</c:v>
                </c:pt>
              </c:numCache>
            </c:numRef>
          </c:val>
          <c:extLst>
            <c:ext xmlns:c16="http://schemas.microsoft.com/office/drawing/2014/chart" uri="{C3380CC4-5D6E-409C-BE32-E72D297353CC}">
              <c16:uniqueId val="{00000001-2353-4C34-87B6-B2ADC16ECE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4364</c:v>
                </c:pt>
                <c:pt idx="5">
                  <c:v>5508</c:v>
                </c:pt>
                <c:pt idx="8">
                  <c:v>6301</c:v>
                </c:pt>
                <c:pt idx="11">
                  <c:v>5595</c:v>
                </c:pt>
                <c:pt idx="14">
                  <c:v>5945</c:v>
                </c:pt>
              </c:numCache>
            </c:numRef>
          </c:val>
          <c:extLst>
            <c:ext xmlns:c16="http://schemas.microsoft.com/office/drawing/2014/chart" uri="{C3380CC4-5D6E-409C-BE32-E72D297353CC}">
              <c16:uniqueId val="{00000002-2353-4C34-87B6-B2ADC16ECE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53-4C34-87B6-B2ADC16ECE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53-4C34-87B6-B2ADC16ECE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53-4C34-87B6-B2ADC16ECE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2833</c:v>
                </c:pt>
                <c:pt idx="3">
                  <c:v>2804</c:v>
                </c:pt>
                <c:pt idx="6">
                  <c:v>2669</c:v>
                </c:pt>
                <c:pt idx="9">
                  <c:v>2614</c:v>
                </c:pt>
                <c:pt idx="12">
                  <c:v>2679</c:v>
                </c:pt>
              </c:numCache>
            </c:numRef>
          </c:val>
          <c:extLst>
            <c:ext xmlns:c16="http://schemas.microsoft.com/office/drawing/2014/chart" uri="{C3380CC4-5D6E-409C-BE32-E72D297353CC}">
              <c16:uniqueId val="{00000006-2353-4C34-87B6-B2ADC16ECE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1766</c:v>
                </c:pt>
                <c:pt idx="3">
                  <c:v>1342</c:v>
                </c:pt>
                <c:pt idx="6">
                  <c:v>1282</c:v>
                </c:pt>
                <c:pt idx="9">
                  <c:v>1184</c:v>
                </c:pt>
                <c:pt idx="12">
                  <c:v>1112</c:v>
                </c:pt>
              </c:numCache>
            </c:numRef>
          </c:val>
          <c:extLst>
            <c:ext xmlns:c16="http://schemas.microsoft.com/office/drawing/2014/chart" uri="{C3380CC4-5D6E-409C-BE32-E72D297353CC}">
              <c16:uniqueId val="{00000007-2353-4C34-87B6-B2ADC16ECE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4497</c:v>
                </c:pt>
                <c:pt idx="3">
                  <c:v>3912</c:v>
                </c:pt>
                <c:pt idx="6">
                  <c:v>3456</c:v>
                </c:pt>
                <c:pt idx="9">
                  <c:v>2559</c:v>
                </c:pt>
                <c:pt idx="12">
                  <c:v>2078</c:v>
                </c:pt>
              </c:numCache>
            </c:numRef>
          </c:val>
          <c:extLst>
            <c:ext xmlns:c16="http://schemas.microsoft.com/office/drawing/2014/chart" uri="{C3380CC4-5D6E-409C-BE32-E72D297353CC}">
              <c16:uniqueId val="{00000008-2353-4C34-87B6-B2ADC16ECE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696</c:v>
                </c:pt>
                <c:pt idx="3">
                  <c:v>618</c:v>
                </c:pt>
                <c:pt idx="6">
                  <c:v>546</c:v>
                </c:pt>
                <c:pt idx="9">
                  <c:v>476</c:v>
                </c:pt>
                <c:pt idx="12">
                  <c:v>416</c:v>
                </c:pt>
              </c:numCache>
            </c:numRef>
          </c:val>
          <c:extLst>
            <c:ext xmlns:c16="http://schemas.microsoft.com/office/drawing/2014/chart" uri="{C3380CC4-5D6E-409C-BE32-E72D297353CC}">
              <c16:uniqueId val="{00000009-2353-4C34-87B6-B2ADC16ECE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14933</c:v>
                </c:pt>
                <c:pt idx="3">
                  <c:v>15031</c:v>
                </c:pt>
                <c:pt idx="6">
                  <c:v>15840</c:v>
                </c:pt>
                <c:pt idx="9">
                  <c:v>16943</c:v>
                </c:pt>
                <c:pt idx="12">
                  <c:v>16761</c:v>
                </c:pt>
              </c:numCache>
            </c:numRef>
          </c:val>
          <c:extLst>
            <c:ext xmlns:c16="http://schemas.microsoft.com/office/drawing/2014/chart" uri="{C3380CC4-5D6E-409C-BE32-E72D297353CC}">
              <c16:uniqueId val="{0000000A-2353-4C34-87B6-B2ADC16ECEC5}"/>
            </c:ext>
          </c:extLst>
        </c:ser>
        <c:dLbls>
          <c:showLegendKey val="0"/>
          <c:showVal val="0"/>
          <c:showCatName val="0"/>
          <c:showSerName val="0"/>
          <c:showPercent val="0"/>
          <c:showBubbleSize val="0"/>
        </c:dLbls>
        <c:gapWidth val="100"/>
        <c:overlap val="100"/>
        <c:axId val="725773952"/>
        <c:axId val="725775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2317</c:v>
                </c:pt>
                <c:pt idx="2">
                  <c:v>#N/A</c:v>
                </c:pt>
                <c:pt idx="3">
                  <c:v>#N/A</c:v>
                </c:pt>
                <c:pt idx="4">
                  <c:v>1052</c:v>
                </c:pt>
                <c:pt idx="5">
                  <c:v>#N/A</c:v>
                </c:pt>
                <c:pt idx="6">
                  <c:v>#N/A</c:v>
                </c:pt>
                <c:pt idx="7">
                  <c:v>931</c:v>
                </c:pt>
                <c:pt idx="8">
                  <c:v>#N/A</c:v>
                </c:pt>
                <c:pt idx="9">
                  <c:v>#N/A</c:v>
                </c:pt>
                <c:pt idx="10">
                  <c:v>1151</c:v>
                </c:pt>
                <c:pt idx="11">
                  <c:v>#N/A</c:v>
                </c:pt>
                <c:pt idx="12">
                  <c:v>#N/A</c:v>
                </c:pt>
                <c:pt idx="13">
                  <c:v>950</c:v>
                </c:pt>
                <c:pt idx="14">
                  <c:v>#N/A</c:v>
                </c:pt>
              </c:numCache>
            </c:numRef>
          </c:val>
          <c:smooth val="0"/>
          <c:extLst>
            <c:ext xmlns:c16="http://schemas.microsoft.com/office/drawing/2014/chart" uri="{C3380CC4-5D6E-409C-BE32-E72D297353CC}">
              <c16:uniqueId val="{0000000B-2353-4C34-87B6-B2ADC16ECEC5}"/>
            </c:ext>
          </c:extLst>
        </c:ser>
        <c:dLbls>
          <c:showLegendKey val="0"/>
          <c:showVal val="0"/>
          <c:showCatName val="0"/>
          <c:showSerName val="0"/>
          <c:showPercent val="0"/>
          <c:showBubbleSize val="0"/>
        </c:dLbls>
        <c:marker val="1"/>
        <c:smooth val="0"/>
        <c:axId val="725773952"/>
        <c:axId val="725775912"/>
      </c:lineChart>
      <c:catAx>
        <c:axId val="7257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5775912"/>
        <c:crosses val="autoZero"/>
        <c:auto val="1"/>
        <c:lblAlgn val="ctr"/>
        <c:lblOffset val="100"/>
        <c:tickLblSkip val="1"/>
        <c:tickMarkSkip val="1"/>
        <c:noMultiLvlLbl val="0"/>
      </c:catAx>
      <c:valAx>
        <c:axId val="725775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57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2748</c:v>
                </c:pt>
                <c:pt idx="1">
                  <c:v>2743</c:v>
                </c:pt>
                <c:pt idx="2">
                  <c:v>3019</c:v>
                </c:pt>
              </c:numCache>
            </c:numRef>
          </c:val>
          <c:extLst>
            <c:ext xmlns:c16="http://schemas.microsoft.com/office/drawing/2014/chart" uri="{C3380CC4-5D6E-409C-BE32-E72D297353CC}">
              <c16:uniqueId val="{00000000-ABE8-424F-80A4-746C3E9812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901</c:v>
                </c:pt>
                <c:pt idx="1">
                  <c:v>801</c:v>
                </c:pt>
                <c:pt idx="2">
                  <c:v>1001</c:v>
                </c:pt>
              </c:numCache>
            </c:numRef>
          </c:val>
          <c:extLst>
            <c:ext xmlns:c16="http://schemas.microsoft.com/office/drawing/2014/chart" uri="{C3380CC4-5D6E-409C-BE32-E72D297353CC}">
              <c16:uniqueId val="{00000001-ABE8-424F-80A4-746C3E9812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1211</c:v>
                </c:pt>
                <c:pt idx="1">
                  <c:v>614</c:v>
                </c:pt>
                <c:pt idx="2">
                  <c:v>715</c:v>
                </c:pt>
              </c:numCache>
            </c:numRef>
          </c:val>
          <c:extLst>
            <c:ext xmlns:c16="http://schemas.microsoft.com/office/drawing/2014/chart" uri="{C3380CC4-5D6E-409C-BE32-E72D297353CC}">
              <c16:uniqueId val="{00000002-ABE8-424F-80A4-746C3E98126B}"/>
            </c:ext>
          </c:extLst>
        </c:ser>
        <c:dLbls>
          <c:showLegendKey val="0"/>
          <c:showVal val="0"/>
          <c:showCatName val="0"/>
          <c:showSerName val="0"/>
          <c:showPercent val="0"/>
          <c:showBubbleSize val="0"/>
        </c:dLbls>
        <c:gapWidth val="120"/>
        <c:overlap val="100"/>
        <c:axId val="725775128"/>
        <c:axId val="725777088"/>
      </c:barChart>
      <c:catAx>
        <c:axId val="72577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25777088"/>
        <c:crosses val="autoZero"/>
        <c:auto val="1"/>
        <c:lblAlgn val="ctr"/>
        <c:lblOffset val="100"/>
        <c:tickLblSkip val="1"/>
        <c:tickMarkSkip val="1"/>
        <c:noMultiLvlLbl val="0"/>
      </c:catAx>
      <c:valAx>
        <c:axId val="725777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2577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64,926
94.82
30,322,049
29,197,355
917,419
16,985,404
16,760,602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包括算定経費の増などに伴い基準財政需要額が増加したものの個人市民税や固定資産税などの市税収入が堅調であったことから基準財政収入額が増加したため財政力指数を１．０９に維持することが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高齢者人口の増加や子育て支援の充実等に伴い、介護・医療・児童関係費等の社会保障費の費用負担が年々増大しており、さらに市債残高の増加に伴い公債費が高止まりすると見込まれることから、財政基盤の強化に努め、歳入に見合った行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58208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58208</xdr:rowOff>
    </xdr:from>
    <xdr:to>
      <xdr:col>19</xdr:col>
      <xdr:colOff>133350</xdr:colOff>
      <xdr:row>37</xdr:row>
      <xdr:rowOff>58208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37</xdr:row>
      <xdr:rowOff>58208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214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100135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7408</xdr:rowOff>
    </xdr:from>
    <xdr:to>
      <xdr:col>15</xdr:col>
      <xdr:colOff>133350</xdr:colOff>
      <xdr:row>37</xdr:row>
      <xdr:rowOff>109008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119185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経常収支比率については、法人住民税や固定資産税の増加等により市税収入が堅調であったものの、歳出で人件費や扶助費の増加等があり、前年度と比較すると０．５ポイント上昇した。　</a:t>
          </a:r>
        </a:p>
        <a:p>
          <a:r>
            <a:rPr kumimoji="1" lang="ja-JP" altLang="en-US" sz="1100">
              <a:latin typeface="ＭＳ Ｐゴシック" panose="020B0600070205080204" pitchFamily="50" charset="-128"/>
              <a:ea typeface="ＭＳ Ｐゴシック" panose="020B0600070205080204" pitchFamily="50" charset="-128"/>
            </a:rPr>
            <a:t>　類似団体と比較して人件費等が高い水準にあるほか、公共施設の老朽化による維持管理費の増加や、改修等に伴う公債費の増加が見込まれるため、財政の弾力性を維持するため、経常経費の削減に努める。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61</xdr:row>
      <xdr:rowOff>100076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343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75946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95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90424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169926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4887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人口一人当たりの人件費については、類似団体と比較して消防部門や教育部門において職員数が多いことから、高い傾向にある。令和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応の収束に伴う人件費の減額はあるものの、会計年度任用職員の昇給、給与改定での給料及び手当の増額、また定年延長制度の導入等により、今後も人件費は増傾向にあることから、長期的な視点での定員管理を検討するとともに、７級職以上の管理職職員に対する給料の一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％）減額措置等を実施することで人件費の抑制に努める。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98968</xdr:rowOff>
    </xdr:from>
    <xdr:to>
      <xdr:col>23</xdr:col>
      <xdr:colOff>133350</xdr:colOff>
      <xdr:row>84</xdr:row>
      <xdr:rowOff>134844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00768"/>
          <a:ext cx="838200" cy="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92163</xdr:rowOff>
    </xdr:from>
    <xdr:to>
      <xdr:col>19</xdr:col>
      <xdr:colOff>133350</xdr:colOff>
      <xdr:row>84</xdr:row>
      <xdr:rowOff>134844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93963"/>
          <a:ext cx="889000" cy="4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85407</xdr:rowOff>
    </xdr:from>
    <xdr:to>
      <xdr:col>15</xdr:col>
      <xdr:colOff>82550</xdr:colOff>
      <xdr:row>84</xdr:row>
      <xdr:rowOff>92163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8720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41993</xdr:rowOff>
    </xdr:from>
    <xdr:to>
      <xdr:col>11</xdr:col>
      <xdr:colOff>31750</xdr:colOff>
      <xdr:row>84</xdr:row>
      <xdr:rowOff>85407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43793"/>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81118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157815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48168</xdr:rowOff>
    </xdr:from>
    <xdr:to>
      <xdr:col>23</xdr:col>
      <xdr:colOff>184150</xdr:colOff>
      <xdr:row>84</xdr:row>
      <xdr:rowOff>149768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20245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84044</xdr:rowOff>
    </xdr:from>
    <xdr:to>
      <xdr:col>19</xdr:col>
      <xdr:colOff>184150</xdr:colOff>
      <xdr:row>85</xdr:row>
      <xdr:rowOff>14194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170421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7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41363</xdr:rowOff>
    </xdr:from>
    <xdr:to>
      <xdr:col>15</xdr:col>
      <xdr:colOff>133350</xdr:colOff>
      <xdr:row>84</xdr:row>
      <xdr:rowOff>142963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127740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2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34607</xdr:rowOff>
    </xdr:from>
    <xdr:to>
      <xdr:col>11</xdr:col>
      <xdr:colOff>82550</xdr:colOff>
      <xdr:row>84</xdr:row>
      <xdr:rowOff>136207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120984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2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162643</xdr:rowOff>
    </xdr:from>
    <xdr:to>
      <xdr:col>7</xdr:col>
      <xdr:colOff>31750</xdr:colOff>
      <xdr:row>84</xdr:row>
      <xdr:rowOff>92793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77570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本市では国家公務員とは異なり、管理職は学歴による区別をすることなく、人事評価の結果に応じて登用していることから、国家公務員と比較すると短大卒や高校卒の職員の給料水準が高い傾向にある。このため、管理職である７級職以上の職員については、給料の一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％）減額措置を実施してその抑制に努めている。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51707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6398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23784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1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51707</xdr:rowOff>
    </xdr:from>
    <xdr:to>
      <xdr:col>81</xdr:col>
      <xdr:colOff>133350</xdr:colOff>
      <xdr:row>88</xdr:row>
      <xdr:rowOff>51707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394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118836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88</xdr:row>
      <xdr:rowOff>155121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3536"/>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本市の臨海部は京葉工業地域を形成しており、石油コンビナート等災害防止法に基づく特別防災区域に指定されている。そのため、大型化学消防車等の特殊車両の配備が必要となることから、消防部門の職員数が類似団体と比較し多くなっている。また、教育に重点を置いた施策を行っており、図書館、郷土博物館等の充実した教育施設に正規職員を配置し運営していることから、教育部門の職員数も多く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公民館施設を市長部局に移管し、協働のまちづくりを始めとした市長部局の業務と社会教育を連携できるよう組織体制の見直しを行うとともに、今後は、業務量の調査や引き続き組織体制の見直しを行うことにより、職員配置の適正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130387</xdr:rowOff>
    </xdr:from>
    <xdr:to>
      <xdr:col>81</xdr:col>
      <xdr:colOff>44450</xdr:colOff>
      <xdr:row>63</xdr:row>
      <xdr:rowOff>132397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3173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130387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1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124354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1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124354</xdr:rowOff>
    </xdr:from>
    <xdr:to>
      <xdr:col>68</xdr:col>
      <xdr:colOff>152400</xdr:colOff>
      <xdr:row>63</xdr:row>
      <xdr:rowOff>128376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257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81597</xdr:rowOff>
    </xdr:from>
    <xdr:to>
      <xdr:col>81</xdr:col>
      <xdr:colOff>95250</xdr:colOff>
      <xdr:row>64</xdr:row>
      <xdr:rowOff>11747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53674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79587</xdr:rowOff>
    </xdr:from>
    <xdr:to>
      <xdr:col>77</xdr:col>
      <xdr:colOff>95250</xdr:colOff>
      <xdr:row>64</xdr:row>
      <xdr:rowOff>9737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165964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73554</xdr:rowOff>
    </xdr:from>
    <xdr:to>
      <xdr:col>68</xdr:col>
      <xdr:colOff>203200</xdr:colOff>
      <xdr:row>64</xdr:row>
      <xdr:rowOff>3704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159931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77576</xdr:rowOff>
    </xdr:from>
    <xdr:to>
      <xdr:col>64</xdr:col>
      <xdr:colOff>152400</xdr:colOff>
      <xdr:row>64</xdr:row>
      <xdr:rowOff>7726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実質公債費比率については、前年度と比較して０．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ポイント増となった。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近年実施している庁舎整備事業等の大型事業にかかる元利償還金の増によるもの。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類似団体と比較しても良好な数値を維持し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庁舎整備事業が令和６年度まで予定されていることや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今後も公共施設との老朽化に伴う改修等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伴う借入の増などにより、実質公債費比率が一定期間上昇することが見込まれる。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54610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482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161713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8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97367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1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632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将来負担比率は庁舎整備事業の進捗等により、地方債の残高が約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千万円増加したことや、公営企業債繰入見込額が約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千万円減少したこと及び充当可能基金残額が約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千万円増加したことにより、昨年度比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庁舎整備事業が令和６年度まで予定されていることや、今後も公共施設の老朽化対策が予定されており、借入残高が増加する見込みであるため、計画的な事業実施により、将来負担の低減に努める。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13</xdr:row>
      <xdr:rowOff>170543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81008"/>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160201</xdr:rowOff>
    </xdr:from>
    <xdr:to>
      <xdr:col>77</xdr:col>
      <xdr:colOff>44450</xdr:colOff>
      <xdr:row>13</xdr:row>
      <xdr:rowOff>170543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890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160201</xdr:rowOff>
    </xdr:from>
    <xdr:to>
      <xdr:col>72</xdr:col>
      <xdr:colOff>203200</xdr:colOff>
      <xdr:row>13</xdr:row>
      <xdr:rowOff>168245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38905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168245</xdr:rowOff>
    </xdr:from>
    <xdr:to>
      <xdr:col>68</xdr:col>
      <xdr:colOff>152400</xdr:colOff>
      <xdr:row>14</xdr:row>
      <xdr:rowOff>107103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39709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149635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7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119743</xdr:rowOff>
    </xdr:from>
    <xdr:to>
      <xdr:col>77</xdr:col>
      <xdr:colOff>95250</xdr:colOff>
      <xdr:row>14</xdr:row>
      <xdr:rowOff>49893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34670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3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109401</xdr:rowOff>
    </xdr:from>
    <xdr:to>
      <xdr:col>73</xdr:col>
      <xdr:colOff>44450</xdr:colOff>
      <xdr:row>14</xdr:row>
      <xdr:rowOff>39551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49728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117445</xdr:rowOff>
    </xdr:from>
    <xdr:to>
      <xdr:col>68</xdr:col>
      <xdr:colOff>203200</xdr:colOff>
      <xdr:row>14</xdr:row>
      <xdr:rowOff>47595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57772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1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64,926
94.82
30,322,049
29,197,355
917,419
16,985,404
16,760,602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人口一人当たりの人件費については、類似団体と比較して消防部門や教育部門において職員数が多いことから、高い傾向にある。令和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応の収束に伴う人件費の減額はあるものの、会計年度任用職員の昇給、給与改定での給料及び手当の増額、また定年延長制度の導入等により、今後も人件費は増傾向にあることから、長期的な視点での定員管理を検討するとともに、７級職以上の管理職職員に対する給料の一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％）減額措置等を実施することで人件費の抑制に努める。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87812</xdr:rowOff>
    </xdr:from>
    <xdr:to>
      <xdr:col>24</xdr:col>
      <xdr:colOff>25400</xdr:colOff>
      <xdr:row>38</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029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87812</xdr:rowOff>
    </xdr:from>
    <xdr:to>
      <xdr:col>19</xdr:col>
      <xdr:colOff>187325</xdr:colOff>
      <xdr:row>38</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02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39</xdr:row>
      <xdr:rowOff>79647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7475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37012</xdr:rowOff>
    </xdr:from>
    <xdr:to>
      <xdr:col>20</xdr:col>
      <xdr:colOff>38100</xdr:colOff>
      <xdr:row>38</xdr:row>
      <xdr:rowOff>138612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123389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28847</xdr:rowOff>
    </xdr:from>
    <xdr:to>
      <xdr:col>6</xdr:col>
      <xdr:colOff>171450</xdr:colOff>
      <xdr:row>39</xdr:row>
      <xdr:rowOff>130447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115224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物件費は、前年度と比較して０．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ポイント低下したものの、依然として類似団体の平均を大きく上回った。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これは、ごみの全量搬出委託処理を行っていることや当市の充実した公共施設における指定管理者制度の導入等を含むこれら施設の運営・維持・管理等の外部委託を行っているためである。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経費が高止まりしていることから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施設の統廃合や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業務委託の内容の見直し等を継続して行い物件費の抑制に努める。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65278</xdr:rowOff>
    </xdr:from>
    <xdr:to>
      <xdr:col>82</xdr:col>
      <xdr:colOff>107950</xdr:colOff>
      <xdr:row>19</xdr:row>
      <xdr:rowOff>101854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228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101854</xdr:rowOff>
    </xdr:from>
    <xdr:to>
      <xdr:col>78</xdr:col>
      <xdr:colOff>69850</xdr:colOff>
      <xdr:row>19</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59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20</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xdr:rowOff>
    </xdr:from>
    <xdr:to>
      <xdr:col>69</xdr:col>
      <xdr:colOff>92075</xdr:colOff>
      <xdr:row>20</xdr:row>
      <xdr:rowOff>40132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32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14478</xdr:rowOff>
    </xdr:from>
    <xdr:to>
      <xdr:col>82</xdr:col>
      <xdr:colOff>158750</xdr:colOff>
      <xdr:row>19</xdr:row>
      <xdr:rowOff>116078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158005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51054</xdr:rowOff>
    </xdr:from>
    <xdr:to>
      <xdr:col>78</xdr:col>
      <xdr:colOff>120650</xdr:colOff>
      <xdr:row>19</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137431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9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124206</xdr:rowOff>
    </xdr:from>
    <xdr:to>
      <xdr:col>69</xdr:col>
      <xdr:colOff>142875</xdr:colOff>
      <xdr:row>20</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39133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160782</xdr:rowOff>
    </xdr:from>
    <xdr:to>
      <xdr:col>65</xdr:col>
      <xdr:colOff>53975</xdr:colOff>
      <xdr:row>20</xdr:row>
      <xdr:rowOff>90932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75709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扶助費については、前年度と比較して０．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令和５年度については、ガウラパパママ応援ギフト事業に係る費用の増（出産・子育て応援交付金事業）、保育児童数の増等に伴う私立保育所児童委託事業費の増、対象年齢を原則高校</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年生相当まで拡大したこと等に伴う子ども医療費助成事業費の増などが上昇の要因と考えられる。</a:t>
          </a:r>
        </a:p>
        <a:p>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85090</xdr:rowOff>
    </xdr:from>
    <xdr:to>
      <xdr:col>11</xdr:col>
      <xdr:colOff>9525</xdr:colOff>
      <xdr:row>55</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34290</xdr:rowOff>
    </xdr:from>
    <xdr:to>
      <xdr:col>11</xdr:col>
      <xdr:colOff>60325</xdr:colOff>
      <xdr:row>55</xdr:row>
      <xdr:rowOff>135890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166387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その他の経常収支比率については、前年度と比較すると０．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主な要因としては介護給付費繰出金等の増によるものである。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54</xdr:row>
      <xdr:rowOff>170543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55</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57</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97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引き続き類似団体平均を下回る良好な状況であることから、今後も補助金・負担金について廃止を含めた見直しを定期的に実施することにより、経常経費の削減に努める。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153670</xdr:rowOff>
    </xdr:from>
    <xdr:to>
      <xdr:col>82</xdr:col>
      <xdr:colOff>107950</xdr:colOff>
      <xdr:row>35</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5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35</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168910</xdr:rowOff>
    </xdr:from>
    <xdr:to>
      <xdr:col>73</xdr:col>
      <xdr:colOff>180975</xdr:colOff>
      <xdr:row>36</xdr:row>
      <xdr:rowOff>20320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20320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118110</xdr:rowOff>
    </xdr:from>
    <xdr:to>
      <xdr:col>74</xdr:col>
      <xdr:colOff>31750</xdr:colOff>
      <xdr:row>36</xdr:row>
      <xdr:rowOff>48260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58437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43197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公債費については、前年度と比較し０．５ポイント上昇したものの、過度な公債費負担とはなっておらず、比率も類似団体平均を大きく下回っている。</a:t>
          </a:r>
        </a:p>
        <a:p>
          <a:r>
            <a:rPr kumimoji="1" lang="ja-JP" altLang="en-US" sz="1100">
              <a:latin typeface="ＭＳ ゴシック" panose="020B0609070205080204" pitchFamily="49" charset="-128"/>
              <a:ea typeface="ＭＳ ゴシック" panose="020B0609070205080204" pitchFamily="49" charset="-128"/>
            </a:rPr>
            <a:t>　庁舎整備事業が令和６年度まで予定されていることや近年の大規模な社会資本整備等により、今後も元利償還金の増加が一定期間続くことが見込まれる。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860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134620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768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22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公債費以外の経常収支比率については、前年度と比較し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横ばいで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、依然として類似団体平均より高い状況が続いている。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改善が図られているものの人件費及び物件費の比率が類似団体に比較し高いことが挙げられる。職員数や職員給与の抑制による人件費の抑制、施設の統廃合等による物件費の抑制を一体的に取り組んでいく。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943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155575</xdr:rowOff>
    </xdr:from>
    <xdr:to>
      <xdr:col>69</xdr:col>
      <xdr:colOff>92075</xdr:colOff>
      <xdr:row>79</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5722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104775</xdr:rowOff>
    </xdr:from>
    <xdr:to>
      <xdr:col>69</xdr:col>
      <xdr:colOff>142875</xdr:colOff>
      <xdr:row>78</xdr:row>
      <xdr:rowOff>34925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19702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93345</xdr:rowOff>
    </xdr:from>
    <xdr:to>
      <xdr:col>65</xdr:col>
      <xdr:colOff>53975</xdr:colOff>
      <xdr:row>80</xdr:row>
      <xdr:rowOff>23495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8272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19977</xdr:rowOff>
    </xdr:from>
    <xdr:to>
      <xdr:col>29</xdr:col>
      <xdr:colOff>127000</xdr:colOff>
      <xdr:row>16</xdr:row>
      <xdr:rowOff>32372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0802"/>
          <a:ext cx="647700" cy="12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32372</xdr:rowOff>
    </xdr:from>
    <xdr:to>
      <xdr:col>26</xdr:col>
      <xdr:colOff>50800</xdr:colOff>
      <xdr:row>16</xdr:row>
      <xdr:rowOff>53238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3197"/>
          <a:ext cx="698500" cy="2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53238</xdr:rowOff>
    </xdr:from>
    <xdr:to>
      <xdr:col>22</xdr:col>
      <xdr:colOff>114300</xdr:colOff>
      <xdr:row>16</xdr:row>
      <xdr:rowOff>71501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4063"/>
          <a:ext cx="698500" cy="1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22873</xdr:rowOff>
    </xdr:from>
    <xdr:to>
      <xdr:col>18</xdr:col>
      <xdr:colOff>177800</xdr:colOff>
      <xdr:row>16</xdr:row>
      <xdr:rowOff>71501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3698"/>
          <a:ext cx="698500" cy="4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140627</xdr:rowOff>
    </xdr:from>
    <xdr:to>
      <xdr:col>29</xdr:col>
      <xdr:colOff>177800</xdr:colOff>
      <xdr:row>16</xdr:row>
      <xdr:rowOff>70777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0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157154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153022</xdr:rowOff>
    </xdr:from>
    <xdr:to>
      <xdr:col>26</xdr:col>
      <xdr:colOff>101600</xdr:colOff>
      <xdr:row>16</xdr:row>
      <xdr:rowOff>83172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2438</xdr:rowOff>
    </xdr:from>
    <xdr:to>
      <xdr:col>22</xdr:col>
      <xdr:colOff>165100</xdr:colOff>
      <xdr:row>16</xdr:row>
      <xdr:rowOff>104038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114215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20701</xdr:rowOff>
    </xdr:from>
    <xdr:to>
      <xdr:col>19</xdr:col>
      <xdr:colOff>38100</xdr:colOff>
      <xdr:row>16</xdr:row>
      <xdr:rowOff>122301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132478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143523</xdr:rowOff>
    </xdr:from>
    <xdr:to>
      <xdr:col>15</xdr:col>
      <xdr:colOff>101600</xdr:colOff>
      <xdr:row>16</xdr:row>
      <xdr:rowOff>73673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83850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283983</xdr:rowOff>
    </xdr:from>
    <xdr:to>
      <xdr:col>29</xdr:col>
      <xdr:colOff>127000</xdr:colOff>
      <xdr:row>36</xdr:row>
      <xdr:rowOff>35005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94333"/>
          <a:ext cx="647700" cy="9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35005</xdr:rowOff>
    </xdr:from>
    <xdr:to>
      <xdr:col>26</xdr:col>
      <xdr:colOff>50800</xdr:colOff>
      <xdr:row>36</xdr:row>
      <xdr:rowOff>82390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8255"/>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82390</xdr:rowOff>
    </xdr:from>
    <xdr:to>
      <xdr:col>22</xdr:col>
      <xdr:colOff>114300</xdr:colOff>
      <xdr:row>36</xdr:row>
      <xdr:rowOff>147966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35640"/>
          <a:ext cx="698500" cy="6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147966</xdr:rowOff>
    </xdr:from>
    <xdr:to>
      <xdr:col>18</xdr:col>
      <xdr:colOff>177800</xdr:colOff>
      <xdr:row>37</xdr:row>
      <xdr:rowOff>62731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01216"/>
          <a:ext cx="6985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233183</xdr:rowOff>
    </xdr:from>
    <xdr:to>
      <xdr:col>29</xdr:col>
      <xdr:colOff>177800</xdr:colOff>
      <xdr:row>35</xdr:row>
      <xdr:rowOff>334783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205260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327105</xdr:rowOff>
    </xdr:from>
    <xdr:to>
      <xdr:col>26</xdr:col>
      <xdr:colOff>101600</xdr:colOff>
      <xdr:row>36</xdr:row>
      <xdr:rowOff>85805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70582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31590</xdr:rowOff>
    </xdr:from>
    <xdr:to>
      <xdr:col>22</xdr:col>
      <xdr:colOff>165100</xdr:colOff>
      <xdr:row>36</xdr:row>
      <xdr:rowOff>133190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117967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97166</xdr:rowOff>
    </xdr:from>
    <xdr:to>
      <xdr:col>19</xdr:col>
      <xdr:colOff>38100</xdr:colOff>
      <xdr:row>37</xdr:row>
      <xdr:rowOff>27316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3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11931</xdr:rowOff>
    </xdr:from>
    <xdr:to>
      <xdr:col>15</xdr:col>
      <xdr:colOff>101600</xdr:colOff>
      <xdr:row>37</xdr:row>
      <xdr:rowOff>113531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3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64,926
94.82
30,322,049
29,197,355
917,419
16,985,404
16,760,602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12789</xdr:rowOff>
    </xdr:from>
    <xdr:to>
      <xdr:col>24</xdr:col>
      <xdr:colOff>63500</xdr:colOff>
      <xdr:row>34</xdr:row>
      <xdr:rowOff>49384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2089"/>
          <a:ext cx="8382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49384</xdr:rowOff>
    </xdr:from>
    <xdr:to>
      <xdr:col>19</xdr:col>
      <xdr:colOff>177800</xdr:colOff>
      <xdr:row>34</xdr:row>
      <xdr:rowOff>85179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78684"/>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85179</xdr:rowOff>
    </xdr:from>
    <xdr:to>
      <xdr:col>15</xdr:col>
      <xdr:colOff>50800</xdr:colOff>
      <xdr:row>34</xdr:row>
      <xdr:rowOff>93961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4479"/>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53518</xdr:rowOff>
    </xdr:from>
    <xdr:to>
      <xdr:col>10</xdr:col>
      <xdr:colOff>114300</xdr:colOff>
      <xdr:row>34</xdr:row>
      <xdr:rowOff>93961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82818"/>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133439</xdr:rowOff>
    </xdr:from>
    <xdr:to>
      <xdr:col>24</xdr:col>
      <xdr:colOff>114300</xdr:colOff>
      <xdr:row>34</xdr:row>
      <xdr:rowOff>63589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156316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170034</xdr:rowOff>
    </xdr:from>
    <xdr:to>
      <xdr:col>20</xdr:col>
      <xdr:colOff>38100</xdr:colOff>
      <xdr:row>34</xdr:row>
      <xdr:rowOff>100184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116711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34379</xdr:rowOff>
    </xdr:from>
    <xdr:to>
      <xdr:col>15</xdr:col>
      <xdr:colOff>101600</xdr:colOff>
      <xdr:row>34</xdr:row>
      <xdr:rowOff>135979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152506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43161</xdr:rowOff>
    </xdr:from>
    <xdr:to>
      <xdr:col>10</xdr:col>
      <xdr:colOff>165100</xdr:colOff>
      <xdr:row>34</xdr:row>
      <xdr:rowOff>144761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161288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2718</xdr:rowOff>
    </xdr:from>
    <xdr:to>
      <xdr:col>6</xdr:col>
      <xdr:colOff>38100</xdr:colOff>
      <xdr:row>34</xdr:row>
      <xdr:rowOff>104318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120845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55969</xdr:rowOff>
    </xdr:from>
    <xdr:to>
      <xdr:col>24</xdr:col>
      <xdr:colOff>63500</xdr:colOff>
      <xdr:row>55</xdr:row>
      <xdr:rowOff>118949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85719"/>
          <a:ext cx="8382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55969</xdr:rowOff>
    </xdr:from>
    <xdr:to>
      <xdr:col>19</xdr:col>
      <xdr:colOff>177800</xdr:colOff>
      <xdr:row>55</xdr:row>
      <xdr:rowOff>84937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5719"/>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82004</xdr:rowOff>
    </xdr:from>
    <xdr:to>
      <xdr:col>15</xdr:col>
      <xdr:colOff>50800</xdr:colOff>
      <xdr:row>55</xdr:row>
      <xdr:rowOff>84937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11754"/>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82004</xdr:rowOff>
    </xdr:from>
    <xdr:to>
      <xdr:col>10</xdr:col>
      <xdr:colOff>114300</xdr:colOff>
      <xdr:row>55</xdr:row>
      <xdr:rowOff>162573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11754"/>
          <a:ext cx="889000" cy="8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162285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68149</xdr:rowOff>
    </xdr:from>
    <xdr:to>
      <xdr:col>24</xdr:col>
      <xdr:colOff>114300</xdr:colOff>
      <xdr:row>55</xdr:row>
      <xdr:rowOff>169749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91026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5169</xdr:rowOff>
    </xdr:from>
    <xdr:to>
      <xdr:col>20</xdr:col>
      <xdr:colOff>38100</xdr:colOff>
      <xdr:row>55</xdr:row>
      <xdr:rowOff>106769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123296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34137</xdr:rowOff>
    </xdr:from>
    <xdr:to>
      <xdr:col>15</xdr:col>
      <xdr:colOff>101600</xdr:colOff>
      <xdr:row>55</xdr:row>
      <xdr:rowOff>135737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152264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31204</xdr:rowOff>
    </xdr:from>
    <xdr:to>
      <xdr:col>10</xdr:col>
      <xdr:colOff>165100</xdr:colOff>
      <xdr:row>55</xdr:row>
      <xdr:rowOff>132804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149331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111773</xdr:rowOff>
    </xdr:from>
    <xdr:to>
      <xdr:col>6</xdr:col>
      <xdr:colOff>38100</xdr:colOff>
      <xdr:row>56</xdr:row>
      <xdr:rowOff>41923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90818</xdr:rowOff>
    </xdr:from>
    <xdr:to>
      <xdr:col>24</xdr:col>
      <xdr:colOff>63500</xdr:colOff>
      <xdr:row>78</xdr:row>
      <xdr:rowOff>105714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3918"/>
          <a:ext cx="8382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91770</xdr:rowOff>
    </xdr:from>
    <xdr:to>
      <xdr:col>19</xdr:col>
      <xdr:colOff>177800</xdr:colOff>
      <xdr:row>78</xdr:row>
      <xdr:rowOff>105714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4870"/>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89788</xdr:rowOff>
    </xdr:from>
    <xdr:to>
      <xdr:col>15</xdr:col>
      <xdr:colOff>50800</xdr:colOff>
      <xdr:row>78</xdr:row>
      <xdr:rowOff>91770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288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83998</xdr:rowOff>
    </xdr:from>
    <xdr:to>
      <xdr:col>10</xdr:col>
      <xdr:colOff>114300</xdr:colOff>
      <xdr:row>78</xdr:row>
      <xdr:rowOff>89788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7098"/>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40018</xdr:rowOff>
    </xdr:from>
    <xdr:to>
      <xdr:col>24</xdr:col>
      <xdr:colOff>114300</xdr:colOff>
      <xdr:row>78</xdr:row>
      <xdr:rowOff>141618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54914</xdr:rowOff>
    </xdr:from>
    <xdr:to>
      <xdr:col>20</xdr:col>
      <xdr:colOff>38100</xdr:colOff>
      <xdr:row>78</xdr:row>
      <xdr:rowOff>156514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147641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40970</xdr:rowOff>
    </xdr:from>
    <xdr:to>
      <xdr:col>15</xdr:col>
      <xdr:colOff>101600</xdr:colOff>
      <xdr:row>78</xdr:row>
      <xdr:rowOff>142570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38988</xdr:rowOff>
    </xdr:from>
    <xdr:to>
      <xdr:col>10</xdr:col>
      <xdr:colOff>165100</xdr:colOff>
      <xdr:row>78</xdr:row>
      <xdr:rowOff>140588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131715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33198</xdr:rowOff>
    </xdr:from>
    <xdr:to>
      <xdr:col>6</xdr:col>
      <xdr:colOff>38100</xdr:colOff>
      <xdr:row>78</xdr:row>
      <xdr:rowOff>134798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15277</xdr:rowOff>
    </xdr:from>
    <xdr:to>
      <xdr:col>24</xdr:col>
      <xdr:colOff>63500</xdr:colOff>
      <xdr:row>96</xdr:row>
      <xdr:rowOff>122555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4477"/>
          <a:ext cx="838200" cy="10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11891</xdr:rowOff>
    </xdr:from>
    <xdr:to>
      <xdr:col>19</xdr:col>
      <xdr:colOff>177800</xdr:colOff>
      <xdr:row>96</xdr:row>
      <xdr:rowOff>122555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1091"/>
          <a:ext cx="889000" cy="1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11891</xdr:rowOff>
    </xdr:from>
    <xdr:to>
      <xdr:col>15</xdr:col>
      <xdr:colOff>50800</xdr:colOff>
      <xdr:row>97</xdr:row>
      <xdr:rowOff>132842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1091"/>
          <a:ext cx="889000" cy="2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132842</xdr:rowOff>
    </xdr:from>
    <xdr:to>
      <xdr:col>10</xdr:col>
      <xdr:colOff>114300</xdr:colOff>
      <xdr:row>98</xdr:row>
      <xdr:rowOff>11488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3492"/>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135927</xdr:rowOff>
    </xdr:from>
    <xdr:to>
      <xdr:col>24</xdr:col>
      <xdr:colOff>114300</xdr:colOff>
      <xdr:row>96</xdr:row>
      <xdr:rowOff>66077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0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71755</xdr:rowOff>
    </xdr:from>
    <xdr:to>
      <xdr:col>20</xdr:col>
      <xdr:colOff>38100</xdr:colOff>
      <xdr:row>97</xdr:row>
      <xdr:rowOff>1905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164482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2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132541</xdr:rowOff>
    </xdr:from>
    <xdr:to>
      <xdr:col>15</xdr:col>
      <xdr:colOff>101600</xdr:colOff>
      <xdr:row>96</xdr:row>
      <xdr:rowOff>62691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53818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1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82042</xdr:rowOff>
    </xdr:from>
    <xdr:to>
      <xdr:col>10</xdr:col>
      <xdr:colOff>165100</xdr:colOff>
      <xdr:row>98</xdr:row>
      <xdr:rowOff>12192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132138</xdr:rowOff>
    </xdr:from>
    <xdr:to>
      <xdr:col>6</xdr:col>
      <xdr:colOff>38100</xdr:colOff>
      <xdr:row>98</xdr:row>
      <xdr:rowOff>62288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53415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76988</xdr:rowOff>
    </xdr:from>
    <xdr:to>
      <xdr:col>55</xdr:col>
      <xdr:colOff>0</xdr:colOff>
      <xdr:row>37</xdr:row>
      <xdr:rowOff>92783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20638"/>
          <a:ext cx="8382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76988</xdr:rowOff>
    </xdr:from>
    <xdr:to>
      <xdr:col>50</xdr:col>
      <xdr:colOff>114300</xdr:colOff>
      <xdr:row>37</xdr:row>
      <xdr:rowOff>120101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0638"/>
          <a:ext cx="8890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4163</xdr:rowOff>
    </xdr:from>
    <xdr:to>
      <xdr:col>45</xdr:col>
      <xdr:colOff>177800</xdr:colOff>
      <xdr:row>37</xdr:row>
      <xdr:rowOff>120101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62013"/>
          <a:ext cx="889000" cy="8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4163</xdr:rowOff>
    </xdr:from>
    <xdr:to>
      <xdr:col>41</xdr:col>
      <xdr:colOff>50800</xdr:colOff>
      <xdr:row>38</xdr:row>
      <xdr:rowOff>12911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62013"/>
          <a:ext cx="889000" cy="86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74310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1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41983</xdr:rowOff>
    </xdr:from>
    <xdr:to>
      <xdr:col>55</xdr:col>
      <xdr:colOff>50800</xdr:colOff>
      <xdr:row>37</xdr:row>
      <xdr:rowOff>143583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128360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26188</xdr:rowOff>
    </xdr:from>
    <xdr:to>
      <xdr:col>50</xdr:col>
      <xdr:colOff>165100</xdr:colOff>
      <xdr:row>37</xdr:row>
      <xdr:rowOff>127788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118915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69301</xdr:rowOff>
    </xdr:from>
    <xdr:to>
      <xdr:col>46</xdr:col>
      <xdr:colOff>38100</xdr:colOff>
      <xdr:row>37</xdr:row>
      <xdr:rowOff>170901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162028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124813</xdr:rowOff>
    </xdr:from>
    <xdr:to>
      <xdr:col>41</xdr:col>
      <xdr:colOff>101600</xdr:colOff>
      <xdr:row>33</xdr:row>
      <xdr:rowOff>54963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46090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0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133561</xdr:rowOff>
    </xdr:from>
    <xdr:to>
      <xdr:col>36</xdr:col>
      <xdr:colOff>165100</xdr:colOff>
      <xdr:row>38</xdr:row>
      <xdr:rowOff>63711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54838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105410</xdr:rowOff>
    </xdr:from>
    <xdr:to>
      <xdr:col>55</xdr:col>
      <xdr:colOff>0</xdr:colOff>
      <xdr:row>55</xdr:row>
      <xdr:rowOff>155245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92260"/>
          <a:ext cx="8382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105410</xdr:rowOff>
    </xdr:from>
    <xdr:to>
      <xdr:col>50</xdr:col>
      <xdr:colOff>114300</xdr:colOff>
      <xdr:row>53</xdr:row>
      <xdr:rowOff>129705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92260"/>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129705</xdr:rowOff>
    </xdr:from>
    <xdr:to>
      <xdr:col>45</xdr:col>
      <xdr:colOff>177800</xdr:colOff>
      <xdr:row>55</xdr:row>
      <xdr:rowOff>115862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16555"/>
          <a:ext cx="889000" cy="3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115862</xdr:rowOff>
    </xdr:from>
    <xdr:to>
      <xdr:col>41</xdr:col>
      <xdr:colOff>50800</xdr:colOff>
      <xdr:row>57</xdr:row>
      <xdr:rowOff>49746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45612"/>
          <a:ext cx="889000" cy="2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104445</xdr:rowOff>
    </xdr:from>
    <xdr:to>
      <xdr:col>55</xdr:col>
      <xdr:colOff>50800</xdr:colOff>
      <xdr:row>56</xdr:row>
      <xdr:rowOff>34595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82872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54610</xdr:rowOff>
    </xdr:from>
    <xdr:to>
      <xdr:col>50</xdr:col>
      <xdr:colOff>165100</xdr:colOff>
      <xdr:row>53</xdr:row>
      <xdr:rowOff>156210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78905</xdr:rowOff>
    </xdr:from>
    <xdr:to>
      <xdr:col>46</xdr:col>
      <xdr:colOff>38100</xdr:colOff>
      <xdr:row>54</xdr:row>
      <xdr:rowOff>9055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6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25582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65062</xdr:rowOff>
    </xdr:from>
    <xdr:to>
      <xdr:col>41</xdr:col>
      <xdr:colOff>101600</xdr:colOff>
      <xdr:row>55</xdr:row>
      <xdr:rowOff>166662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157789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170396</xdr:rowOff>
    </xdr:from>
    <xdr:to>
      <xdr:col>36</xdr:col>
      <xdr:colOff>165100</xdr:colOff>
      <xdr:row>57</xdr:row>
      <xdr:rowOff>100546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91673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20656</xdr:rowOff>
    </xdr:from>
    <xdr:to>
      <xdr:col>55</xdr:col>
      <xdr:colOff>0</xdr:colOff>
      <xdr:row>78</xdr:row>
      <xdr:rowOff>152158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93756"/>
          <a:ext cx="838200" cy="1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50070</xdr:rowOff>
    </xdr:from>
    <xdr:to>
      <xdr:col>50</xdr:col>
      <xdr:colOff>114300</xdr:colOff>
      <xdr:row>78</xdr:row>
      <xdr:rowOff>152158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1720"/>
          <a:ext cx="889000" cy="27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50070</xdr:rowOff>
    </xdr:from>
    <xdr:to>
      <xdr:col>45</xdr:col>
      <xdr:colOff>177800</xdr:colOff>
      <xdr:row>77</xdr:row>
      <xdr:rowOff>71196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1720"/>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71196</xdr:rowOff>
    </xdr:from>
    <xdr:to>
      <xdr:col>41</xdr:col>
      <xdr:colOff>50800</xdr:colOff>
      <xdr:row>78</xdr:row>
      <xdr:rowOff>113221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2846"/>
          <a:ext cx="889000" cy="2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141306</xdr:rowOff>
    </xdr:from>
    <xdr:to>
      <xdr:col>55</xdr:col>
      <xdr:colOff>50800</xdr:colOff>
      <xdr:row>78</xdr:row>
      <xdr:rowOff>71456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119733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101358</xdr:rowOff>
    </xdr:from>
    <xdr:to>
      <xdr:col>50</xdr:col>
      <xdr:colOff>165100</xdr:colOff>
      <xdr:row>79</xdr:row>
      <xdr:rowOff>31508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22635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170720</xdr:rowOff>
    </xdr:from>
    <xdr:to>
      <xdr:col>46</xdr:col>
      <xdr:colOff>38100</xdr:colOff>
      <xdr:row>77</xdr:row>
      <xdr:rowOff>100870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117397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20396</xdr:rowOff>
    </xdr:from>
    <xdr:to>
      <xdr:col>41</xdr:col>
      <xdr:colOff>101600</xdr:colOff>
      <xdr:row>77</xdr:row>
      <xdr:rowOff>121996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113123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62421</xdr:rowOff>
    </xdr:from>
    <xdr:to>
      <xdr:col>36</xdr:col>
      <xdr:colOff>165100</xdr:colOff>
      <xdr:row>78</xdr:row>
      <xdr:rowOff>164021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155148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128352</xdr:rowOff>
    </xdr:from>
    <xdr:to>
      <xdr:col>55</xdr:col>
      <xdr:colOff>0</xdr:colOff>
      <xdr:row>97</xdr:row>
      <xdr:rowOff>30069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073202"/>
          <a:ext cx="838200" cy="58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128352</xdr:rowOff>
    </xdr:from>
    <xdr:to>
      <xdr:col>50</xdr:col>
      <xdr:colOff>114300</xdr:colOff>
      <xdr:row>96</xdr:row>
      <xdr:rowOff>28519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073202"/>
          <a:ext cx="889000" cy="4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28519</xdr:rowOff>
    </xdr:from>
    <xdr:to>
      <xdr:col>45</xdr:col>
      <xdr:colOff>177800</xdr:colOff>
      <xdr:row>97</xdr:row>
      <xdr:rowOff>123485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7719"/>
          <a:ext cx="889000" cy="26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123485</xdr:rowOff>
    </xdr:from>
    <xdr:to>
      <xdr:col>41</xdr:col>
      <xdr:colOff>50800</xdr:colOff>
      <xdr:row>98</xdr:row>
      <xdr:rowOff>20469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54135"/>
          <a:ext cx="889000" cy="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150719</xdr:rowOff>
    </xdr:from>
    <xdr:to>
      <xdr:col>55</xdr:col>
      <xdr:colOff>50800</xdr:colOff>
      <xdr:row>97</xdr:row>
      <xdr:rowOff>80869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129146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77552</xdr:rowOff>
    </xdr:from>
    <xdr:to>
      <xdr:col>50</xdr:col>
      <xdr:colOff>165100</xdr:colOff>
      <xdr:row>94</xdr:row>
      <xdr:rowOff>7702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24229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149169</xdr:rowOff>
    </xdr:from>
    <xdr:to>
      <xdr:col>46</xdr:col>
      <xdr:colOff>38100</xdr:colOff>
      <xdr:row>96</xdr:row>
      <xdr:rowOff>79319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95846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72685</xdr:rowOff>
    </xdr:from>
    <xdr:to>
      <xdr:col>41</xdr:col>
      <xdr:colOff>101600</xdr:colOff>
      <xdr:row>98</xdr:row>
      <xdr:rowOff>2835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165412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141119</xdr:rowOff>
    </xdr:from>
    <xdr:to>
      <xdr:col>36</xdr:col>
      <xdr:colOff>165100</xdr:colOff>
      <xdr:row>98</xdr:row>
      <xdr:rowOff>71269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62396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131653</xdr:rowOff>
    </xdr:from>
    <xdr:to>
      <xdr:col>85</xdr:col>
      <xdr:colOff>127000</xdr:colOff>
      <xdr:row>38</xdr:row>
      <xdr:rowOff>135082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4675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119492</xdr:rowOff>
    </xdr:from>
    <xdr:to>
      <xdr:col>81</xdr:col>
      <xdr:colOff>50800</xdr:colOff>
      <xdr:row>38</xdr:row>
      <xdr:rowOff>131653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4592"/>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71806</xdr:rowOff>
    </xdr:from>
    <xdr:to>
      <xdr:col>76</xdr:col>
      <xdr:colOff>114300</xdr:colOff>
      <xdr:row>38</xdr:row>
      <xdr:rowOff>119492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86906"/>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3318</xdr:rowOff>
    </xdr:from>
    <xdr:to>
      <xdr:col>71</xdr:col>
      <xdr:colOff>177800</xdr:colOff>
      <xdr:row>38</xdr:row>
      <xdr:rowOff>71806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18418"/>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84282</xdr:rowOff>
    </xdr:from>
    <xdr:to>
      <xdr:col>85</xdr:col>
      <xdr:colOff>177800</xdr:colOff>
      <xdr:row>39</xdr:row>
      <xdr:rowOff>14432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80853</xdr:rowOff>
    </xdr:from>
    <xdr:to>
      <xdr:col>81</xdr:col>
      <xdr:colOff>101600</xdr:colOff>
      <xdr:row>39</xdr:row>
      <xdr:rowOff>11003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2130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8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68692</xdr:rowOff>
    </xdr:from>
    <xdr:to>
      <xdr:col>76</xdr:col>
      <xdr:colOff>165100</xdr:colOff>
      <xdr:row>38</xdr:row>
      <xdr:rowOff>170292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161419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21006</xdr:rowOff>
    </xdr:from>
    <xdr:to>
      <xdr:col>72</xdr:col>
      <xdr:colOff>38100</xdr:colOff>
      <xdr:row>38</xdr:row>
      <xdr:rowOff>122606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113733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123967</xdr:rowOff>
    </xdr:from>
    <xdr:to>
      <xdr:col>67</xdr:col>
      <xdr:colOff>101600</xdr:colOff>
      <xdr:row>38</xdr:row>
      <xdr:rowOff>54118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67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45245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5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43535</xdr:rowOff>
    </xdr:from>
    <xdr:to>
      <xdr:col>85</xdr:col>
      <xdr:colOff>127000</xdr:colOff>
      <xdr:row>77</xdr:row>
      <xdr:rowOff>69762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45185"/>
          <a:ext cx="838200" cy="2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69762</xdr:rowOff>
    </xdr:from>
    <xdr:to>
      <xdr:col>81</xdr:col>
      <xdr:colOff>50800</xdr:colOff>
      <xdr:row>77</xdr:row>
      <xdr:rowOff>97625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71412"/>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97625</xdr:rowOff>
    </xdr:from>
    <xdr:to>
      <xdr:col>76</xdr:col>
      <xdr:colOff>114300</xdr:colOff>
      <xdr:row>77</xdr:row>
      <xdr:rowOff>123610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99275"/>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123610</xdr:rowOff>
    </xdr:from>
    <xdr:to>
      <xdr:col>71</xdr:col>
      <xdr:colOff>177800</xdr:colOff>
      <xdr:row>77</xdr:row>
      <xdr:rowOff>150597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25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164185</xdr:rowOff>
    </xdr:from>
    <xdr:to>
      <xdr:col>85</xdr:col>
      <xdr:colOff>177800</xdr:colOff>
      <xdr:row>77</xdr:row>
      <xdr:rowOff>94335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142612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18962</xdr:rowOff>
    </xdr:from>
    <xdr:to>
      <xdr:col>81</xdr:col>
      <xdr:colOff>101600</xdr:colOff>
      <xdr:row>77</xdr:row>
      <xdr:rowOff>120562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111689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46825</xdr:rowOff>
    </xdr:from>
    <xdr:to>
      <xdr:col>76</xdr:col>
      <xdr:colOff>165100</xdr:colOff>
      <xdr:row>77</xdr:row>
      <xdr:rowOff>148425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139552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72810</xdr:rowOff>
    </xdr:from>
    <xdr:to>
      <xdr:col>72</xdr:col>
      <xdr:colOff>38100</xdr:colOff>
      <xdr:row>78</xdr:row>
      <xdr:rowOff>2960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165537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99797</xdr:rowOff>
    </xdr:from>
    <xdr:to>
      <xdr:col>67</xdr:col>
      <xdr:colOff>101600</xdr:colOff>
      <xdr:row>78</xdr:row>
      <xdr:rowOff>29947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21074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6463</xdr:rowOff>
    </xdr:from>
    <xdr:to>
      <xdr:col>85</xdr:col>
      <xdr:colOff>127000</xdr:colOff>
      <xdr:row>98</xdr:row>
      <xdr:rowOff>80456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08563"/>
          <a:ext cx="838200" cy="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158381</xdr:rowOff>
    </xdr:from>
    <xdr:to>
      <xdr:col>81</xdr:col>
      <xdr:colOff>50800</xdr:colOff>
      <xdr:row>98</xdr:row>
      <xdr:rowOff>80456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89031"/>
          <a:ext cx="889000" cy="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158381</xdr:rowOff>
    </xdr:from>
    <xdr:to>
      <xdr:col>76</xdr:col>
      <xdr:colOff>114300</xdr:colOff>
      <xdr:row>97</xdr:row>
      <xdr:rowOff>160731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8903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160731</xdr:rowOff>
    </xdr:from>
    <xdr:to>
      <xdr:col>71</xdr:col>
      <xdr:colOff>177800</xdr:colOff>
      <xdr:row>98</xdr:row>
      <xdr:rowOff>77685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91381"/>
          <a:ext cx="889000" cy="8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127113</xdr:rowOff>
    </xdr:from>
    <xdr:to>
      <xdr:col>85</xdr:col>
      <xdr:colOff>177800</xdr:colOff>
      <xdr:row>98</xdr:row>
      <xdr:rowOff>57263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105540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29656</xdr:rowOff>
    </xdr:from>
    <xdr:to>
      <xdr:col>81</xdr:col>
      <xdr:colOff>101600</xdr:colOff>
      <xdr:row>98</xdr:row>
      <xdr:rowOff>131256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122383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2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107581</xdr:rowOff>
    </xdr:from>
    <xdr:to>
      <xdr:col>76</xdr:col>
      <xdr:colOff>165100</xdr:colOff>
      <xdr:row>98</xdr:row>
      <xdr:rowOff>37731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28858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109931</xdr:rowOff>
    </xdr:from>
    <xdr:to>
      <xdr:col>72</xdr:col>
      <xdr:colOff>38100</xdr:colOff>
      <xdr:row>98</xdr:row>
      <xdr:rowOff>40081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31208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26885</xdr:rowOff>
    </xdr:from>
    <xdr:to>
      <xdr:col>67</xdr:col>
      <xdr:colOff>101600</xdr:colOff>
      <xdr:row>98</xdr:row>
      <xdr:rowOff>128485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119612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24892</xdr:rowOff>
    </xdr:from>
    <xdr:to>
      <xdr:col>116</xdr:col>
      <xdr:colOff>63500</xdr:colOff>
      <xdr:row>38</xdr:row>
      <xdr:rowOff>30734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39992"/>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155575</xdr:rowOff>
    </xdr:from>
    <xdr:to>
      <xdr:col>111</xdr:col>
      <xdr:colOff>177800</xdr:colOff>
      <xdr:row>38</xdr:row>
      <xdr:rowOff>30734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99225"/>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139192</xdr:rowOff>
    </xdr:from>
    <xdr:to>
      <xdr:col>107</xdr:col>
      <xdr:colOff>50800</xdr:colOff>
      <xdr:row>37</xdr:row>
      <xdr:rowOff>155575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11392"/>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139192</xdr:rowOff>
    </xdr:from>
    <xdr:to>
      <xdr:col>102</xdr:col>
      <xdr:colOff>114300</xdr:colOff>
      <xdr:row>38</xdr:row>
      <xdr:rowOff>107061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11392"/>
          <a:ext cx="889000" cy="3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145542</xdr:rowOff>
    </xdr:from>
    <xdr:to>
      <xdr:col>116</xdr:col>
      <xdr:colOff>114300</xdr:colOff>
      <xdr:row>38</xdr:row>
      <xdr:rowOff>75692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168419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151384</xdr:rowOff>
    </xdr:from>
    <xdr:to>
      <xdr:col>112</xdr:col>
      <xdr:colOff>38100</xdr:colOff>
      <xdr:row>38</xdr:row>
      <xdr:rowOff>81535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98061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104775</xdr:rowOff>
    </xdr:from>
    <xdr:to>
      <xdr:col>107</xdr:col>
      <xdr:colOff>101600</xdr:colOff>
      <xdr:row>38</xdr:row>
      <xdr:rowOff>34925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51452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88392</xdr:rowOff>
    </xdr:from>
    <xdr:to>
      <xdr:col>102</xdr:col>
      <xdr:colOff>165100</xdr:colOff>
      <xdr:row>37</xdr:row>
      <xdr:rowOff>18542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9669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56261</xdr:rowOff>
    </xdr:from>
    <xdr:to>
      <xdr:col>98</xdr:col>
      <xdr:colOff>38100</xdr:colOff>
      <xdr:row>38</xdr:row>
      <xdr:rowOff>157861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148988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85446</xdr:rowOff>
    </xdr:from>
    <xdr:to>
      <xdr:col>116</xdr:col>
      <xdr:colOff>63500</xdr:colOff>
      <xdr:row>58</xdr:row>
      <xdr:rowOff>88036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29546"/>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84874</xdr:rowOff>
    </xdr:from>
    <xdr:to>
      <xdr:col>111</xdr:col>
      <xdr:colOff>177800</xdr:colOff>
      <xdr:row>58</xdr:row>
      <xdr:rowOff>85446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289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82131</xdr:rowOff>
    </xdr:from>
    <xdr:to>
      <xdr:col>107</xdr:col>
      <xdr:colOff>50800</xdr:colOff>
      <xdr:row>58</xdr:row>
      <xdr:rowOff>84874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2623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78321</xdr:rowOff>
    </xdr:from>
    <xdr:to>
      <xdr:col>102</xdr:col>
      <xdr:colOff>114300</xdr:colOff>
      <xdr:row>58</xdr:row>
      <xdr:rowOff>82131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224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37236</xdr:rowOff>
    </xdr:from>
    <xdr:to>
      <xdr:col>116</xdr:col>
      <xdr:colOff>114300</xdr:colOff>
      <xdr:row>58</xdr:row>
      <xdr:rowOff>138836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60113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34646</xdr:rowOff>
    </xdr:from>
    <xdr:to>
      <xdr:col>112</xdr:col>
      <xdr:colOff>38100</xdr:colOff>
      <xdr:row>58</xdr:row>
      <xdr:rowOff>136246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152773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34074</xdr:rowOff>
    </xdr:from>
    <xdr:to>
      <xdr:col>107</xdr:col>
      <xdr:colOff>101600</xdr:colOff>
      <xdr:row>58</xdr:row>
      <xdr:rowOff>135674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152201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31331</xdr:rowOff>
    </xdr:from>
    <xdr:to>
      <xdr:col>102</xdr:col>
      <xdr:colOff>165100</xdr:colOff>
      <xdr:row>58</xdr:row>
      <xdr:rowOff>132931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124058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27521</xdr:rowOff>
    </xdr:from>
    <xdr:to>
      <xdr:col>98</xdr:col>
      <xdr:colOff>38100</xdr:colOff>
      <xdr:row>58</xdr:row>
      <xdr:rowOff>129121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120248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158021</xdr:rowOff>
    </xdr:from>
    <xdr:to>
      <xdr:col>116</xdr:col>
      <xdr:colOff>63500</xdr:colOff>
      <xdr:row>78</xdr:row>
      <xdr:rowOff>9593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59671"/>
          <a:ext cx="838200" cy="2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9593</xdr:rowOff>
    </xdr:from>
    <xdr:to>
      <xdr:col>111</xdr:col>
      <xdr:colOff>177800</xdr:colOff>
      <xdr:row>78</xdr:row>
      <xdr:rowOff>22101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269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15734</xdr:rowOff>
    </xdr:from>
    <xdr:to>
      <xdr:col>107</xdr:col>
      <xdr:colOff>50800</xdr:colOff>
      <xdr:row>78</xdr:row>
      <xdr:rowOff>22101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8883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110015</xdr:rowOff>
    </xdr:from>
    <xdr:to>
      <xdr:col>102</xdr:col>
      <xdr:colOff>114300</xdr:colOff>
      <xdr:row>78</xdr:row>
      <xdr:rowOff>15734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68765"/>
          <a:ext cx="8890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25812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155829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107221</xdr:rowOff>
    </xdr:from>
    <xdr:to>
      <xdr:col>116</xdr:col>
      <xdr:colOff>114300</xdr:colOff>
      <xdr:row>78</xdr:row>
      <xdr:rowOff>37371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85648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130243</xdr:rowOff>
    </xdr:from>
    <xdr:to>
      <xdr:col>112</xdr:col>
      <xdr:colOff>38100</xdr:colOff>
      <xdr:row>78</xdr:row>
      <xdr:rowOff>60393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51520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142751</xdr:rowOff>
    </xdr:from>
    <xdr:to>
      <xdr:col>107</xdr:col>
      <xdr:colOff>101600</xdr:colOff>
      <xdr:row>78</xdr:row>
      <xdr:rowOff>72901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64028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136384</xdr:rowOff>
    </xdr:from>
    <xdr:to>
      <xdr:col>102</xdr:col>
      <xdr:colOff>165100</xdr:colOff>
      <xdr:row>78</xdr:row>
      <xdr:rowOff>66534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3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59215</xdr:rowOff>
    </xdr:from>
    <xdr:to>
      <xdr:col>98</xdr:col>
      <xdr:colOff>38100</xdr:colOff>
      <xdr:row>75</xdr:row>
      <xdr:rowOff>160815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5892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住民一人当たりのコストについては、人件費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物件費が類似団体平均よりも高い水準となっており、補助費等や公債費が類似団体よりも低い水準となっている。</a:t>
          </a:r>
          <a:endParaRPr lang="ja-JP" altLang="ja-JP" sz="1400">
            <a:effectLst/>
          </a:endParaRPr>
        </a:p>
        <a:p>
          <a:r>
            <a:rPr kumimoji="1" lang="ja-JP" altLang="ja-JP" sz="1100">
              <a:solidFill>
                <a:schemeClr val="dk1"/>
              </a:solidFill>
              <a:effectLst/>
              <a:latin typeface="+mn-lt"/>
              <a:ea typeface="+mn-ea"/>
              <a:cs typeface="+mn-cs"/>
            </a:rPr>
            <a:t>人件費については、類似団体と比較して消防部門や教育部門において職員数が多いことから高い傾向にあ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新型コロナウィルスワクチン接種体制確保に係る委託料の減等により減となったものの、充実した公共施設における指定管理制度の導入等を含むこれらの施設の運営・維持・管理等の外部委託を行っている等から引き続き高い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普通建設事業費は庁舎整備事業の</a:t>
          </a:r>
          <a:r>
            <a:rPr kumimoji="1" lang="ja-JP" altLang="en-US" sz="1100">
              <a:solidFill>
                <a:schemeClr val="dk1"/>
              </a:solidFill>
              <a:effectLst/>
              <a:latin typeface="+mn-lt"/>
              <a:ea typeface="+mn-ea"/>
              <a:cs typeface="+mn-cs"/>
            </a:rPr>
            <a:t>進捗等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公債費は、大規模な社会資本整備で活用した地方債の償還により今後も一定期間、増加が見込まれる。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64,926
94.82
30,322,049
29,197,355
917,419
16,985,404
16,760,602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86665</xdr:rowOff>
    </xdr:from>
    <xdr:to>
      <xdr:col>24</xdr:col>
      <xdr:colOff>63500</xdr:colOff>
      <xdr:row>33</xdr:row>
      <xdr:rowOff>109982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44515"/>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86665</xdr:rowOff>
    </xdr:from>
    <xdr:to>
      <xdr:col>19</xdr:col>
      <xdr:colOff>177800</xdr:colOff>
      <xdr:row>33</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451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107696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564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75692</xdr:rowOff>
    </xdr:from>
    <xdr:to>
      <xdr:col>10</xdr:col>
      <xdr:colOff>114300</xdr:colOff>
      <xdr:row>33</xdr:row>
      <xdr:rowOff>107696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35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59182</xdr:rowOff>
    </xdr:from>
    <xdr:to>
      <xdr:col>24</xdr:col>
      <xdr:colOff>114300</xdr:colOff>
      <xdr:row>33</xdr:row>
      <xdr:rowOff>160782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82059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35865</xdr:rowOff>
    </xdr:from>
    <xdr:to>
      <xdr:col>20</xdr:col>
      <xdr:colOff>38100</xdr:colOff>
      <xdr:row>33</xdr:row>
      <xdr:rowOff>137465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153992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56896</xdr:rowOff>
    </xdr:from>
    <xdr:to>
      <xdr:col>10</xdr:col>
      <xdr:colOff>165100</xdr:colOff>
      <xdr:row>33</xdr:row>
      <xdr:rowOff>158496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3573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24892</xdr:rowOff>
    </xdr:from>
    <xdr:to>
      <xdr:col>6</xdr:col>
      <xdr:colOff>38100</xdr:colOff>
      <xdr:row>33</xdr:row>
      <xdr:rowOff>126492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143019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36258</xdr:rowOff>
    </xdr:from>
    <xdr:to>
      <xdr:col>24</xdr:col>
      <xdr:colOff>63500</xdr:colOff>
      <xdr:row>56</xdr:row>
      <xdr:rowOff>54257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66008"/>
          <a:ext cx="838200" cy="18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36258</xdr:rowOff>
    </xdr:from>
    <xdr:to>
      <xdr:col>19</xdr:col>
      <xdr:colOff>177800</xdr:colOff>
      <xdr:row>55</xdr:row>
      <xdr:rowOff>130541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66008"/>
          <a:ext cx="889000" cy="9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162072</xdr:rowOff>
    </xdr:from>
    <xdr:to>
      <xdr:col>15</xdr:col>
      <xdr:colOff>50800</xdr:colOff>
      <xdr:row>55</xdr:row>
      <xdr:rowOff>130541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06022"/>
          <a:ext cx="889000" cy="6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162072</xdr:rowOff>
    </xdr:from>
    <xdr:to>
      <xdr:col>10</xdr:col>
      <xdr:colOff>114300</xdr:colOff>
      <xdr:row>57</xdr:row>
      <xdr:rowOff>29370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06022"/>
          <a:ext cx="889000" cy="89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37314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3457</xdr:rowOff>
    </xdr:from>
    <xdr:to>
      <xdr:col>24</xdr:col>
      <xdr:colOff>114300</xdr:colOff>
      <xdr:row>56</xdr:row>
      <xdr:rowOff>105057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26334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156908</xdr:rowOff>
    </xdr:from>
    <xdr:to>
      <xdr:col>20</xdr:col>
      <xdr:colOff>38100</xdr:colOff>
      <xdr:row>55</xdr:row>
      <xdr:rowOff>87058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103585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79741</xdr:rowOff>
    </xdr:from>
    <xdr:to>
      <xdr:col>15</xdr:col>
      <xdr:colOff>101600</xdr:colOff>
      <xdr:row>56</xdr:row>
      <xdr:rowOff>9891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26418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111272</xdr:rowOff>
    </xdr:from>
    <xdr:to>
      <xdr:col>10</xdr:col>
      <xdr:colOff>165100</xdr:colOff>
      <xdr:row>52</xdr:row>
      <xdr:rowOff>41422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32549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4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150020</xdr:rowOff>
    </xdr:from>
    <xdr:to>
      <xdr:col>6</xdr:col>
      <xdr:colOff>38100</xdr:colOff>
      <xdr:row>57</xdr:row>
      <xdr:rowOff>80170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71297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133338</xdr:rowOff>
    </xdr:from>
    <xdr:to>
      <xdr:col>24</xdr:col>
      <xdr:colOff>63500</xdr:colOff>
      <xdr:row>77</xdr:row>
      <xdr:rowOff>117935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3538"/>
          <a:ext cx="838200" cy="15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26743</xdr:rowOff>
    </xdr:from>
    <xdr:to>
      <xdr:col>19</xdr:col>
      <xdr:colOff>177800</xdr:colOff>
      <xdr:row>77</xdr:row>
      <xdr:rowOff>117935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8393"/>
          <a:ext cx="889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26743</xdr:rowOff>
    </xdr:from>
    <xdr:to>
      <xdr:col>15</xdr:col>
      <xdr:colOff>50800</xdr:colOff>
      <xdr:row>78</xdr:row>
      <xdr:rowOff>131375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8393"/>
          <a:ext cx="889000" cy="2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131375</xdr:rowOff>
    </xdr:from>
    <xdr:to>
      <xdr:col>10</xdr:col>
      <xdr:colOff>114300</xdr:colOff>
      <xdr:row>78</xdr:row>
      <xdr:rowOff>139719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447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89327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82538</xdr:rowOff>
    </xdr:from>
    <xdr:to>
      <xdr:col>24</xdr:col>
      <xdr:colOff>114300</xdr:colOff>
      <xdr:row>77</xdr:row>
      <xdr:rowOff>12688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60965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67135</xdr:rowOff>
    </xdr:from>
    <xdr:to>
      <xdr:col>20</xdr:col>
      <xdr:colOff>38100</xdr:colOff>
      <xdr:row>77</xdr:row>
      <xdr:rowOff>168735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159862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147393</xdr:rowOff>
    </xdr:from>
    <xdr:to>
      <xdr:col>15</xdr:col>
      <xdr:colOff>101600</xdr:colOff>
      <xdr:row>77</xdr:row>
      <xdr:rowOff>77543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80575</xdr:rowOff>
    </xdr:from>
    <xdr:to>
      <xdr:col>10</xdr:col>
      <xdr:colOff>165100</xdr:colOff>
      <xdr:row>79</xdr:row>
      <xdr:rowOff>10725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88919</xdr:rowOff>
    </xdr:from>
    <xdr:to>
      <xdr:col>6</xdr:col>
      <xdr:colOff>38100</xdr:colOff>
      <xdr:row>79</xdr:row>
      <xdr:rowOff>19069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134595</xdr:rowOff>
    </xdr:from>
    <xdr:to>
      <xdr:col>24</xdr:col>
      <xdr:colOff>63500</xdr:colOff>
      <xdr:row>98</xdr:row>
      <xdr:rowOff>84336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65245"/>
          <a:ext cx="838200" cy="1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134595</xdr:rowOff>
    </xdr:from>
    <xdr:to>
      <xdr:col>19</xdr:col>
      <xdr:colOff>177800</xdr:colOff>
      <xdr:row>98</xdr:row>
      <xdr:rowOff>38278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65245"/>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38278</xdr:rowOff>
    </xdr:from>
    <xdr:to>
      <xdr:col>15</xdr:col>
      <xdr:colOff>50800</xdr:colOff>
      <xdr:row>98</xdr:row>
      <xdr:rowOff>83911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0378"/>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83911</xdr:rowOff>
    </xdr:from>
    <xdr:to>
      <xdr:col>10</xdr:col>
      <xdr:colOff>114300</xdr:colOff>
      <xdr:row>98</xdr:row>
      <xdr:rowOff>117199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86011"/>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165419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50650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33536</xdr:rowOff>
    </xdr:from>
    <xdr:to>
      <xdr:col>24</xdr:col>
      <xdr:colOff>114300</xdr:colOff>
      <xdr:row>98</xdr:row>
      <xdr:rowOff>135136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56413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83795</xdr:rowOff>
    </xdr:from>
    <xdr:to>
      <xdr:col>20</xdr:col>
      <xdr:colOff>38100</xdr:colOff>
      <xdr:row>98</xdr:row>
      <xdr:rowOff>13945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30472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158928</xdr:rowOff>
    </xdr:from>
    <xdr:to>
      <xdr:col>15</xdr:col>
      <xdr:colOff>101600</xdr:colOff>
      <xdr:row>98</xdr:row>
      <xdr:rowOff>89078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105605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33111</xdr:rowOff>
    </xdr:from>
    <xdr:to>
      <xdr:col>10</xdr:col>
      <xdr:colOff>165100</xdr:colOff>
      <xdr:row>98</xdr:row>
      <xdr:rowOff>134711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151238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66399</xdr:rowOff>
    </xdr:from>
    <xdr:to>
      <xdr:col>6</xdr:col>
      <xdr:colOff>38100</xdr:colOff>
      <xdr:row>98</xdr:row>
      <xdr:rowOff>167999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84510</xdr:rowOff>
    </xdr:from>
    <xdr:to>
      <xdr:col>55</xdr:col>
      <xdr:colOff>0</xdr:colOff>
      <xdr:row>39</xdr:row>
      <xdr:rowOff>91041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71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91041</xdr:rowOff>
    </xdr:from>
    <xdr:to>
      <xdr:col>50</xdr:col>
      <xdr:colOff>114300</xdr:colOff>
      <xdr:row>39</xdr:row>
      <xdr:rowOff>93653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7759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93327</xdr:rowOff>
    </xdr:from>
    <xdr:to>
      <xdr:col>45</xdr:col>
      <xdr:colOff>177800</xdr:colOff>
      <xdr:row>39</xdr:row>
      <xdr:rowOff>93653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7987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82876</xdr:rowOff>
    </xdr:from>
    <xdr:to>
      <xdr:col>41</xdr:col>
      <xdr:colOff>50800</xdr:colOff>
      <xdr:row>39</xdr:row>
      <xdr:rowOff>93327</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69426"/>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33710</xdr:rowOff>
    </xdr:from>
    <xdr:to>
      <xdr:col>55</xdr:col>
      <xdr:colOff>50800</xdr:colOff>
      <xdr:row>39</xdr:row>
      <xdr:rowOff>135310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120087</xdr:rowOff>
    </xdr:from>
    <xdr:ext cx="313932"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3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40241</xdr:rowOff>
    </xdr:from>
    <xdr:to>
      <xdr:col>50</xdr:col>
      <xdr:colOff>165100</xdr:colOff>
      <xdr:row>39</xdr:row>
      <xdr:rowOff>141841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132968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82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42853</xdr:rowOff>
    </xdr:from>
    <xdr:to>
      <xdr:col>46</xdr:col>
      <xdr:colOff>38100</xdr:colOff>
      <xdr:row>39</xdr:row>
      <xdr:rowOff>144453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135580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93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42527</xdr:rowOff>
    </xdr:from>
    <xdr:to>
      <xdr:col>41</xdr:col>
      <xdr:colOff>101600</xdr:colOff>
      <xdr:row>39</xdr:row>
      <xdr:rowOff>144127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135254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04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32076</xdr:rowOff>
    </xdr:from>
    <xdr:to>
      <xdr:col>36</xdr:col>
      <xdr:colOff>165100</xdr:colOff>
      <xdr:row>39</xdr:row>
      <xdr:rowOff>133676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124803</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15333" y="681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44793</xdr:rowOff>
    </xdr:from>
    <xdr:to>
      <xdr:col>55</xdr:col>
      <xdr:colOff>0</xdr:colOff>
      <xdr:row>57</xdr:row>
      <xdr:rowOff>55575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17443"/>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128156</xdr:rowOff>
    </xdr:from>
    <xdr:to>
      <xdr:col>50</xdr:col>
      <xdr:colOff>114300</xdr:colOff>
      <xdr:row>57</xdr:row>
      <xdr:rowOff>44793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386456"/>
          <a:ext cx="889000" cy="4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128156</xdr:rowOff>
    </xdr:from>
    <xdr:to>
      <xdr:col>45</xdr:col>
      <xdr:colOff>177800</xdr:colOff>
      <xdr:row>55</xdr:row>
      <xdr:rowOff>62281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386456"/>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62281</xdr:rowOff>
    </xdr:from>
    <xdr:to>
      <xdr:col>41</xdr:col>
      <xdr:colOff>50800</xdr:colOff>
      <xdr:row>57</xdr:row>
      <xdr:rowOff>25247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492031"/>
          <a:ext cx="889000" cy="30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4775</xdr:rowOff>
    </xdr:from>
    <xdr:to>
      <xdr:col>55</xdr:col>
      <xdr:colOff>50800</xdr:colOff>
      <xdr:row>57</xdr:row>
      <xdr:rowOff>106375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27652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2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165443</xdr:rowOff>
    </xdr:from>
    <xdr:to>
      <xdr:col>50</xdr:col>
      <xdr:colOff>165100</xdr:colOff>
      <xdr:row>57</xdr:row>
      <xdr:rowOff>95593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112120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5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77356</xdr:rowOff>
    </xdr:from>
    <xdr:to>
      <xdr:col>46</xdr:col>
      <xdr:colOff>38100</xdr:colOff>
      <xdr:row>55</xdr:row>
      <xdr:rowOff>7506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3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24033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1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11481</xdr:rowOff>
    </xdr:from>
    <xdr:to>
      <xdr:col>41</xdr:col>
      <xdr:colOff>101600</xdr:colOff>
      <xdr:row>55</xdr:row>
      <xdr:rowOff>113081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4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129608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2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145897</xdr:rowOff>
    </xdr:from>
    <xdr:to>
      <xdr:col>36</xdr:col>
      <xdr:colOff>165100</xdr:colOff>
      <xdr:row>57</xdr:row>
      <xdr:rowOff>76047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67174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8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135389</xdr:rowOff>
    </xdr:from>
    <xdr:to>
      <xdr:col>55</xdr:col>
      <xdr:colOff>0</xdr:colOff>
      <xdr:row>77</xdr:row>
      <xdr:rowOff>156192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3703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135389</xdr:rowOff>
    </xdr:from>
    <xdr:to>
      <xdr:col>50</xdr:col>
      <xdr:colOff>114300</xdr:colOff>
      <xdr:row>77</xdr:row>
      <xdr:rowOff>153905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37039"/>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153905</xdr:rowOff>
    </xdr:from>
    <xdr:to>
      <xdr:col>45</xdr:col>
      <xdr:colOff>177800</xdr:colOff>
      <xdr:row>77</xdr:row>
      <xdr:rowOff>159621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5555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159621</xdr:rowOff>
    </xdr:from>
    <xdr:to>
      <xdr:col>41</xdr:col>
      <xdr:colOff>50800</xdr:colOff>
      <xdr:row>78</xdr:row>
      <xdr:rowOff>30494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6127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105392</xdr:rowOff>
    </xdr:from>
    <xdr:to>
      <xdr:col>55</xdr:col>
      <xdr:colOff>50800</xdr:colOff>
      <xdr:row>78</xdr:row>
      <xdr:rowOff>35542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128269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15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84589</xdr:rowOff>
    </xdr:from>
    <xdr:to>
      <xdr:col>50</xdr:col>
      <xdr:colOff>165100</xdr:colOff>
      <xdr:row>78</xdr:row>
      <xdr:rowOff>14739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5866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7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103105</xdr:rowOff>
    </xdr:from>
    <xdr:to>
      <xdr:col>46</xdr:col>
      <xdr:colOff>38100</xdr:colOff>
      <xdr:row>78</xdr:row>
      <xdr:rowOff>33255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24382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3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108821</xdr:rowOff>
    </xdr:from>
    <xdr:to>
      <xdr:col>41</xdr:col>
      <xdr:colOff>101600</xdr:colOff>
      <xdr:row>78</xdr:row>
      <xdr:rowOff>38971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30098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0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151144</xdr:rowOff>
    </xdr:from>
    <xdr:to>
      <xdr:col>36</xdr:col>
      <xdr:colOff>165100</xdr:colOff>
      <xdr:row>78</xdr:row>
      <xdr:rowOff>81294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72421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44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2722</xdr:rowOff>
    </xdr:from>
    <xdr:to>
      <xdr:col>55</xdr:col>
      <xdr:colOff>0</xdr:colOff>
      <xdr:row>97</xdr:row>
      <xdr:rowOff>123766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33372"/>
          <a:ext cx="8382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153577</xdr:rowOff>
    </xdr:from>
    <xdr:to>
      <xdr:col>50</xdr:col>
      <xdr:colOff>114300</xdr:colOff>
      <xdr:row>97</xdr:row>
      <xdr:rowOff>2722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12777"/>
          <a:ext cx="889000" cy="2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167749</xdr:rowOff>
    </xdr:from>
    <xdr:to>
      <xdr:col>45</xdr:col>
      <xdr:colOff>177800</xdr:colOff>
      <xdr:row>96</xdr:row>
      <xdr:rowOff>153577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455499"/>
          <a:ext cx="889000" cy="15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167749</xdr:rowOff>
    </xdr:from>
    <xdr:to>
      <xdr:col>41</xdr:col>
      <xdr:colOff>50800</xdr:colOff>
      <xdr:row>96</xdr:row>
      <xdr:rowOff>167337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55499"/>
          <a:ext cx="889000" cy="1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72966</xdr:rowOff>
    </xdr:from>
    <xdr:to>
      <xdr:col>55</xdr:col>
      <xdr:colOff>50800</xdr:colOff>
      <xdr:row>98</xdr:row>
      <xdr:rowOff>3116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51393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123372</xdr:rowOff>
    </xdr:from>
    <xdr:to>
      <xdr:col>50</xdr:col>
      <xdr:colOff>165100</xdr:colOff>
      <xdr:row>97</xdr:row>
      <xdr:rowOff>53522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102777</xdr:rowOff>
    </xdr:from>
    <xdr:to>
      <xdr:col>46</xdr:col>
      <xdr:colOff>38100</xdr:colOff>
      <xdr:row>97</xdr:row>
      <xdr:rowOff>32927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24054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116949</xdr:rowOff>
    </xdr:from>
    <xdr:to>
      <xdr:col>41</xdr:col>
      <xdr:colOff>101600</xdr:colOff>
      <xdr:row>96</xdr:row>
      <xdr:rowOff>47099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38226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116537</xdr:rowOff>
    </xdr:from>
    <xdr:to>
      <xdr:col>36</xdr:col>
      <xdr:colOff>165100</xdr:colOff>
      <xdr:row>97</xdr:row>
      <xdr:rowOff>46687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37814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12408</xdr:rowOff>
    </xdr:from>
    <xdr:to>
      <xdr:col>85</xdr:col>
      <xdr:colOff>127000</xdr:colOff>
      <xdr:row>37</xdr:row>
      <xdr:rowOff>20600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5605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20600</xdr:rowOff>
    </xdr:from>
    <xdr:to>
      <xdr:col>81</xdr:col>
      <xdr:colOff>50800</xdr:colOff>
      <xdr:row>37</xdr:row>
      <xdr:rowOff>74016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64250"/>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74016</xdr:rowOff>
    </xdr:from>
    <xdr:to>
      <xdr:col>76</xdr:col>
      <xdr:colOff>114300</xdr:colOff>
      <xdr:row>37</xdr:row>
      <xdr:rowOff>97295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1766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1778</xdr:rowOff>
    </xdr:from>
    <xdr:to>
      <xdr:col>71</xdr:col>
      <xdr:colOff>177800</xdr:colOff>
      <xdr:row>37</xdr:row>
      <xdr:rowOff>97295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45428"/>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164444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133058</xdr:rowOff>
    </xdr:from>
    <xdr:to>
      <xdr:col>85</xdr:col>
      <xdr:colOff>177800</xdr:colOff>
      <xdr:row>37</xdr:row>
      <xdr:rowOff>63208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155935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141250</xdr:rowOff>
    </xdr:from>
    <xdr:to>
      <xdr:col>81</xdr:col>
      <xdr:colOff>101600</xdr:colOff>
      <xdr:row>37</xdr:row>
      <xdr:rowOff>71400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23216</xdr:rowOff>
    </xdr:from>
    <xdr:to>
      <xdr:col>76</xdr:col>
      <xdr:colOff>165100</xdr:colOff>
      <xdr:row>37</xdr:row>
      <xdr:rowOff>124816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141343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46495</xdr:rowOff>
    </xdr:from>
    <xdr:to>
      <xdr:col>72</xdr:col>
      <xdr:colOff>38100</xdr:colOff>
      <xdr:row>37</xdr:row>
      <xdr:rowOff>148095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164622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122428</xdr:rowOff>
    </xdr:from>
    <xdr:to>
      <xdr:col>67</xdr:col>
      <xdr:colOff>101600</xdr:colOff>
      <xdr:row>37</xdr:row>
      <xdr:rowOff>52578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69105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6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170381</xdr:rowOff>
    </xdr:from>
    <xdr:to>
      <xdr:col>85</xdr:col>
      <xdr:colOff>127000</xdr:colOff>
      <xdr:row>56</xdr:row>
      <xdr:rowOff>139847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00131"/>
          <a:ext cx="838200" cy="1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712</xdr:rowOff>
    </xdr:from>
    <xdr:to>
      <xdr:col>81</xdr:col>
      <xdr:colOff>50800</xdr:colOff>
      <xdr:row>56</xdr:row>
      <xdr:rowOff>139847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01912"/>
          <a:ext cx="889000" cy="1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712</xdr:rowOff>
    </xdr:from>
    <xdr:to>
      <xdr:col>76</xdr:col>
      <xdr:colOff>114300</xdr:colOff>
      <xdr:row>56</xdr:row>
      <xdr:rowOff>37238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01912"/>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37238</xdr:rowOff>
    </xdr:from>
    <xdr:to>
      <xdr:col>71</xdr:col>
      <xdr:colOff>177800</xdr:colOff>
      <xdr:row>56</xdr:row>
      <xdr:rowOff>160486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38438"/>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119581</xdr:rowOff>
    </xdr:from>
    <xdr:to>
      <xdr:col>85</xdr:col>
      <xdr:colOff>177800</xdr:colOff>
      <xdr:row>56</xdr:row>
      <xdr:rowOff>49731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142458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89047</xdr:rowOff>
    </xdr:from>
    <xdr:to>
      <xdr:col>81</xdr:col>
      <xdr:colOff>101600</xdr:colOff>
      <xdr:row>57</xdr:row>
      <xdr:rowOff>19197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35724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4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121362</xdr:rowOff>
    </xdr:from>
    <xdr:to>
      <xdr:col>76</xdr:col>
      <xdr:colOff>165100</xdr:colOff>
      <xdr:row>56</xdr:row>
      <xdr:rowOff>51512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68039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157888</xdr:rowOff>
    </xdr:from>
    <xdr:to>
      <xdr:col>72</xdr:col>
      <xdr:colOff>38100</xdr:colOff>
      <xdr:row>56</xdr:row>
      <xdr:rowOff>88038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79165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6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109686</xdr:rowOff>
    </xdr:from>
    <xdr:to>
      <xdr:col>67</xdr:col>
      <xdr:colOff>101600</xdr:colOff>
      <xdr:row>57</xdr:row>
      <xdr:rowOff>39836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30963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131654</xdr:rowOff>
    </xdr:from>
    <xdr:to>
      <xdr:col>85</xdr:col>
      <xdr:colOff>127000</xdr:colOff>
      <xdr:row>78</xdr:row>
      <xdr:rowOff>135082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04754"/>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119492</xdr:rowOff>
    </xdr:from>
    <xdr:to>
      <xdr:col>81</xdr:col>
      <xdr:colOff>50800</xdr:colOff>
      <xdr:row>78</xdr:row>
      <xdr:rowOff>131654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92592"/>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71806</xdr:rowOff>
    </xdr:from>
    <xdr:to>
      <xdr:col>76</xdr:col>
      <xdr:colOff>114300</xdr:colOff>
      <xdr:row>78</xdr:row>
      <xdr:rowOff>119492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44906"/>
          <a:ext cx="8890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3318</xdr:rowOff>
    </xdr:from>
    <xdr:to>
      <xdr:col>71</xdr:col>
      <xdr:colOff>177800</xdr:colOff>
      <xdr:row>78</xdr:row>
      <xdr:rowOff>71806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76418"/>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84282</xdr:rowOff>
    </xdr:from>
    <xdr:to>
      <xdr:col>85</xdr:col>
      <xdr:colOff>177800</xdr:colOff>
      <xdr:row>79</xdr:row>
      <xdr:rowOff>14432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80854</xdr:rowOff>
    </xdr:from>
    <xdr:to>
      <xdr:col>81</xdr:col>
      <xdr:colOff>101600</xdr:colOff>
      <xdr:row>79</xdr:row>
      <xdr:rowOff>11004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2131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6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68692</xdr:rowOff>
    </xdr:from>
    <xdr:to>
      <xdr:col>76</xdr:col>
      <xdr:colOff>165100</xdr:colOff>
      <xdr:row>78</xdr:row>
      <xdr:rowOff>170292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161419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21006</xdr:rowOff>
    </xdr:from>
    <xdr:to>
      <xdr:col>72</xdr:col>
      <xdr:colOff>38100</xdr:colOff>
      <xdr:row>78</xdr:row>
      <xdr:rowOff>122606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113733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123968</xdr:rowOff>
    </xdr:from>
    <xdr:to>
      <xdr:col>67</xdr:col>
      <xdr:colOff>101600</xdr:colOff>
      <xdr:row>78</xdr:row>
      <xdr:rowOff>54118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45245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43535</xdr:rowOff>
    </xdr:from>
    <xdr:to>
      <xdr:col>85</xdr:col>
      <xdr:colOff>127000</xdr:colOff>
      <xdr:row>97</xdr:row>
      <xdr:rowOff>69762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74185"/>
          <a:ext cx="838200" cy="2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69762</xdr:rowOff>
    </xdr:from>
    <xdr:to>
      <xdr:col>81</xdr:col>
      <xdr:colOff>50800</xdr:colOff>
      <xdr:row>97</xdr:row>
      <xdr:rowOff>97625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00412"/>
          <a:ext cx="889000" cy="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97625</xdr:rowOff>
    </xdr:from>
    <xdr:to>
      <xdr:col>76</xdr:col>
      <xdr:colOff>114300</xdr:colOff>
      <xdr:row>97</xdr:row>
      <xdr:rowOff>123610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28275"/>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123610</xdr:rowOff>
    </xdr:from>
    <xdr:to>
      <xdr:col>71</xdr:col>
      <xdr:colOff>177800</xdr:colOff>
      <xdr:row>97</xdr:row>
      <xdr:rowOff>150597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54260"/>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164185</xdr:rowOff>
    </xdr:from>
    <xdr:to>
      <xdr:col>85</xdr:col>
      <xdr:colOff>177800</xdr:colOff>
      <xdr:row>97</xdr:row>
      <xdr:rowOff>94335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142612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18962</xdr:rowOff>
    </xdr:from>
    <xdr:to>
      <xdr:col>81</xdr:col>
      <xdr:colOff>101600</xdr:colOff>
      <xdr:row>97</xdr:row>
      <xdr:rowOff>120562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111689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46825</xdr:rowOff>
    </xdr:from>
    <xdr:to>
      <xdr:col>76</xdr:col>
      <xdr:colOff>165100</xdr:colOff>
      <xdr:row>97</xdr:row>
      <xdr:rowOff>148425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139552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72810</xdr:rowOff>
    </xdr:from>
    <xdr:to>
      <xdr:col>72</xdr:col>
      <xdr:colOff>38100</xdr:colOff>
      <xdr:row>98</xdr:row>
      <xdr:rowOff>2960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165537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99797</xdr:rowOff>
    </xdr:from>
    <xdr:to>
      <xdr:col>67</xdr:col>
      <xdr:colOff>101600</xdr:colOff>
      <xdr:row>98</xdr:row>
      <xdr:rowOff>29947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21074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総務費は、庁舎整備事業</a:t>
          </a:r>
          <a:r>
            <a:rPr kumimoji="1" lang="ja-JP" altLang="en-US" sz="1100">
              <a:solidFill>
                <a:sysClr val="windowText" lastClr="000000"/>
              </a:solidFill>
              <a:effectLst/>
              <a:latin typeface="+mn-lt"/>
              <a:ea typeface="+mn-ea"/>
              <a:cs typeface="+mn-cs"/>
            </a:rPr>
            <a:t>の進捗に伴う工事費の減額等による減</a:t>
          </a:r>
          <a:r>
            <a:rPr kumimoji="1" lang="ja-JP" altLang="ja-JP" sz="1100">
              <a:solidFill>
                <a:sysClr val="windowText" lastClr="000000"/>
              </a:solidFill>
              <a:effectLst/>
              <a:latin typeface="+mn-lt"/>
              <a:ea typeface="+mn-ea"/>
              <a:cs typeface="+mn-cs"/>
            </a:rPr>
            <a:t>となった。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公債費は</a:t>
          </a:r>
          <a:r>
            <a:rPr kumimoji="1" lang="ja-JP" altLang="en-US" sz="1100">
              <a:solidFill>
                <a:sysClr val="windowText" lastClr="000000"/>
              </a:solidFill>
              <a:effectLst/>
              <a:latin typeface="+mn-lt"/>
              <a:ea typeface="+mn-ea"/>
              <a:cs typeface="+mn-cs"/>
            </a:rPr>
            <a:t>類似団体より</a:t>
          </a:r>
          <a:r>
            <a:rPr kumimoji="1" lang="ja-JP" altLang="ja-JP" sz="1100">
              <a:solidFill>
                <a:sysClr val="windowText" lastClr="000000"/>
              </a:solidFill>
              <a:effectLst/>
              <a:latin typeface="+mn-lt"/>
              <a:ea typeface="+mn-ea"/>
              <a:cs typeface="+mn-cs"/>
            </a:rPr>
            <a:t>低い水準にあ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、庁舎整備</a:t>
          </a:r>
          <a:r>
            <a:rPr kumimoji="1" lang="ja-JP" altLang="en-US" sz="1100">
              <a:solidFill>
                <a:sysClr val="windowText" lastClr="000000"/>
              </a:solidFill>
              <a:effectLst/>
              <a:latin typeface="+mn-lt"/>
              <a:ea typeface="+mn-ea"/>
              <a:cs typeface="+mn-cs"/>
            </a:rPr>
            <a:t>が令和６年度まで予定されていることや、今後も公共施設との老朽化に伴う改修</a:t>
          </a:r>
          <a:r>
            <a:rPr kumimoji="1" lang="ja-JP" altLang="ja-JP" sz="1100">
              <a:solidFill>
                <a:sysClr val="windowText" lastClr="000000"/>
              </a:solidFill>
              <a:effectLst/>
              <a:latin typeface="+mn-lt"/>
              <a:ea typeface="+mn-ea"/>
              <a:cs typeface="+mn-cs"/>
            </a:rPr>
            <a:t>等に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一定期間増加する見込みである。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消防費は、本市の臨海部が石油コンビナート等特別防災区域に指定されており、消防部門の職員数が多く、類似団体の平均を上回っている。</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民生費は、令和４年度は減少したものの、近年上昇傾向であり、今後も、保育や障害福祉ニーズの増加により上昇が継続するものと見込まれる。</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堅調な市税収入により</a:t>
          </a:r>
          <a:r>
            <a:rPr kumimoji="1" lang="ja-JP" altLang="ja-JP" sz="1100">
              <a:solidFill>
                <a:schemeClr val="dk1"/>
              </a:solidFill>
              <a:effectLst/>
              <a:latin typeface="+mn-lt"/>
              <a:ea typeface="+mn-ea"/>
              <a:cs typeface="+mn-cs"/>
            </a:rPr>
            <a:t>積立額</a:t>
          </a:r>
          <a:r>
            <a:rPr kumimoji="1" lang="ja-JP" altLang="en-US" sz="1100">
              <a:solidFill>
                <a:schemeClr val="dk1"/>
              </a:solidFill>
              <a:effectLst/>
              <a:latin typeface="+mn-lt"/>
              <a:ea typeface="+mn-ea"/>
              <a:cs typeface="+mn-cs"/>
            </a:rPr>
            <a:t>が取り崩し</a:t>
          </a:r>
          <a:r>
            <a:rPr kumimoji="1" lang="ja-JP" altLang="ja-JP" sz="1100">
              <a:solidFill>
                <a:schemeClr val="dk1"/>
              </a:solidFill>
              <a:effectLst/>
              <a:latin typeface="+mn-lt"/>
              <a:ea typeface="+mn-ea"/>
              <a:cs typeface="+mn-cs"/>
            </a:rPr>
            <a:t>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上回っているため標準財政規模比も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実質単年度収支については、引き続き黒字となったものの、今後も歳出予算の削減等により大幅な赤字や赤字年度が継続することのないよう努めたい。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連結実質赤字比率については、いずれの会計においても赤字額はなく、標準財政規模比の黒字額も安定しており、問題のない状況である。</a:t>
          </a:r>
          <a:endParaRPr lang="ja-JP" altLang="ja-JP" sz="1400">
            <a:effectLst/>
          </a:endParaRPr>
        </a:p>
        <a:p>
          <a:r>
            <a:rPr kumimoji="1" lang="ja-JP" altLang="ja-JP" sz="1100">
              <a:solidFill>
                <a:schemeClr val="dk1"/>
              </a:solidFill>
              <a:effectLst/>
              <a:latin typeface="+mn-lt"/>
              <a:ea typeface="+mn-ea"/>
              <a:cs typeface="+mn-cs"/>
            </a:rPr>
            <a:t>　各特別会計とも使用料、保険料等の適正水準への引き上げ・維持を図り、健全運営に努めていく。</a:t>
          </a:r>
          <a:endParaRPr lang="ja-JP" altLang="ja-JP" sz="1400">
            <a:effectLst/>
          </a:endParaRPr>
        </a:p>
        <a:p>
          <a:r>
            <a:rPr kumimoji="1" lang="ja-JP" altLang="ja-JP" sz="1100">
              <a:solidFill>
                <a:schemeClr val="dk1"/>
              </a:solidFill>
              <a:effectLst/>
              <a:latin typeface="+mn-lt"/>
              <a:ea typeface="+mn-ea"/>
              <a:cs typeface="+mn-cs"/>
            </a:rPr>
            <a:t>　その他会計については、袖ケ浦市水道事業会計のことであり、令和元年度から袖ケ浦市の水道事業としてではなく、かずさ水道広域連合企業団で水道事業を実施しているため、連結対象外となった。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実質公債費比率については、現時点では過度な数値とはなっていない。</a:t>
          </a:r>
          <a:endParaRPr lang="ja-JP" altLang="ja-JP" sz="1400">
            <a:effectLst/>
          </a:endParaRPr>
        </a:p>
        <a:p>
          <a:r>
            <a:rPr kumimoji="1" lang="ja-JP" altLang="ja-JP" sz="1100">
              <a:solidFill>
                <a:schemeClr val="dk1"/>
              </a:solidFill>
              <a:effectLst/>
              <a:latin typeface="+mn-lt"/>
              <a:ea typeface="+mn-ea"/>
              <a:cs typeface="+mn-cs"/>
            </a:rPr>
            <a:t>　近年、大規模な社会資本整備事業を実施し、庁舎の建替え工事を継続しており、元利償還金及び起債残高の更なる増加が見込まれることから、事業の計画的執行に努め、単年度における元利償還金を平準化するよう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将来負担額については、引き続き適正な範囲内の額となっている。　</a:t>
          </a:r>
          <a:endParaRPr lang="ja-JP" altLang="ja-JP" sz="1400">
            <a:effectLst/>
          </a:endParaRPr>
        </a:p>
        <a:p>
          <a:r>
            <a:rPr kumimoji="1" lang="ja-JP" altLang="ja-JP" sz="1100">
              <a:solidFill>
                <a:schemeClr val="dk1"/>
              </a:solidFill>
              <a:effectLst/>
              <a:latin typeface="+mn-lt"/>
              <a:ea typeface="+mn-ea"/>
              <a:cs typeface="+mn-cs"/>
            </a:rPr>
            <a:t>　今後も社会資本整備による将来負担額の増が見込まれていることから、将来負担額が過度にならないよう起債を管理し、併せて充当可能基金の額を維持していく必要がある。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游ゴシック 本文"/>
              <a:ea typeface="ＭＳ ゴシック" panose="020B0609070205080204" pitchFamily="49" charset="-128"/>
              <a:cs typeface="+mn-cs"/>
            </a:rPr>
            <a:t>（増減理由）</a:t>
          </a:r>
        </a:p>
        <a:p>
          <a:r>
            <a:rPr kumimoji="1" lang="ja-JP" altLang="en-US" sz="1100">
              <a:solidFill>
                <a:schemeClr val="dk1"/>
              </a:solidFill>
              <a:effectLst/>
              <a:latin typeface="游ゴシック 本文"/>
              <a:ea typeface="ＭＳ ゴシック" panose="020B0609070205080204" pitchFamily="49" charset="-128"/>
              <a:cs typeface="+mn-cs"/>
            </a:rPr>
            <a:t>市税収入が堅調だったことにより財政調整基金の積立や庁舎整備事業等に係る償還に備えた減債基金の積立により、全体として約５億８千万円の増額となった。</a:t>
          </a:r>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ja-JP" altLang="en-US" sz="1100">
            <a:solidFill>
              <a:schemeClr val="dk1"/>
            </a:solidFill>
            <a:effectLst/>
            <a:latin typeface="游ゴシック 本文"/>
            <a:ea typeface="ＭＳ ゴシック" panose="020B0609070205080204" pitchFamily="49" charset="-128"/>
            <a:cs typeface="+mn-cs"/>
          </a:endParaRPr>
        </a:p>
        <a:p>
          <a:r>
            <a:rPr kumimoji="1" lang="ja-JP" altLang="en-US" sz="1100">
              <a:solidFill>
                <a:schemeClr val="dk1"/>
              </a:solidFill>
              <a:effectLst/>
              <a:latin typeface="游ゴシック 本文"/>
              <a:ea typeface="ＭＳ ゴシック" panose="020B0609070205080204" pitchFamily="49" charset="-128"/>
              <a:cs typeface="+mn-cs"/>
            </a:rPr>
            <a:t>（今後の方針）</a:t>
          </a:r>
        </a:p>
        <a:p>
          <a:r>
            <a:rPr kumimoji="1" lang="ja-JP" altLang="en-US" sz="1100">
              <a:solidFill>
                <a:schemeClr val="dk1"/>
              </a:solidFill>
              <a:effectLst/>
              <a:latin typeface="游ゴシック 本文"/>
              <a:ea typeface="ＭＳ ゴシック" panose="020B0609070205080204" pitchFamily="49" charset="-128"/>
              <a:cs typeface="+mn-cs"/>
            </a:rPr>
            <a:t>市単独の経常経費の削減に取り組み、財政調整基金について現在の水準を維持していくとともに、減債基金の積立及び取崩を計画的に行い、庁舎整備等に伴う公債費の増加に対応していく。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社会福祉基金：児童、母子、心身障害者（児）、老人、低所得者等の福祉の増進を図るために必要な経費の財源に充てる。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教育施設整備基金：教育施設の整備に要する資金に充てる。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災害救助基金：災害救助の財源に充てる。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生涯学習基金：文化、芸術、生涯学習事業を支援するための資金に充てる。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森林整備基金：広く森林整備及びその促進に関する資金に充てる。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私立保育施設等整備助成事業充当に伴う減</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災害救助基金：法定積立等による増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森林整備基金：森林環境譲与税の剰余分積立による増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令和６年度以降に予定している中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学校の増築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事業に備え積立したことによる増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学校の増築等のため取崩予定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游ゴシック 本文"/>
              <a:ea typeface="ＭＳ ゴシック" panose="020B0609070205080204" pitchFamily="49" charset="-128"/>
              <a:cs typeface="+mn-cs"/>
            </a:rPr>
            <a:t>（増減理由）</a:t>
          </a:r>
          <a:endParaRPr lang="ja-JP" altLang="ja-JP" sz="1100">
            <a:effectLst/>
            <a:latin typeface="游ゴシック 本文"/>
            <a:ea typeface="ＭＳ ゴシック" panose="020B0609070205080204" pitchFamily="49" charset="-128"/>
          </a:endParaRPr>
        </a:p>
        <a:p>
          <a:r>
            <a:rPr kumimoji="1" lang="ja-JP" altLang="ja-JP" sz="1100">
              <a:solidFill>
                <a:schemeClr val="dk1"/>
              </a:solidFill>
              <a:effectLst/>
              <a:latin typeface="游ゴシック 本文"/>
              <a:ea typeface="ＭＳ ゴシック" panose="020B0609070205080204" pitchFamily="49" charset="-128"/>
              <a:cs typeface="+mn-cs"/>
            </a:rPr>
            <a:t>財政調整基金残高については、</a:t>
          </a:r>
          <a:r>
            <a:rPr kumimoji="1" lang="ja-JP" altLang="en-US" sz="1100">
              <a:solidFill>
                <a:schemeClr val="dk1"/>
              </a:solidFill>
              <a:effectLst/>
              <a:latin typeface="游ゴシック 本文"/>
              <a:ea typeface="ＭＳ ゴシック" panose="020B0609070205080204" pitchFamily="49" charset="-128"/>
              <a:cs typeface="+mn-cs"/>
            </a:rPr>
            <a:t>市税収入が堅調であったことから積立額が取崩額を</a:t>
          </a:r>
          <a:r>
            <a:rPr kumimoji="1" lang="ja-JP" altLang="ja-JP" sz="1100">
              <a:solidFill>
                <a:schemeClr val="dk1"/>
              </a:solidFill>
              <a:effectLst/>
              <a:latin typeface="游ゴシック 本文"/>
              <a:ea typeface="ＭＳ ゴシック" panose="020B0609070205080204" pitchFamily="49" charset="-128"/>
              <a:cs typeface="+mn-cs"/>
            </a:rPr>
            <a:t>上回</a:t>
          </a:r>
          <a:r>
            <a:rPr kumimoji="1" lang="ja-JP" altLang="en-US" sz="1100">
              <a:solidFill>
                <a:schemeClr val="dk1"/>
              </a:solidFill>
              <a:effectLst/>
              <a:latin typeface="游ゴシック 本文"/>
              <a:ea typeface="ＭＳ ゴシック" panose="020B0609070205080204" pitchFamily="49" charset="-128"/>
              <a:cs typeface="+mn-cs"/>
            </a:rPr>
            <a:t>り</a:t>
          </a:r>
          <a:r>
            <a:rPr kumimoji="1" lang="ja-JP" altLang="ja-JP" sz="1100">
              <a:solidFill>
                <a:schemeClr val="dk1"/>
              </a:solidFill>
              <a:effectLst/>
              <a:latin typeface="游ゴシック 本文"/>
              <a:ea typeface="ＭＳ ゴシック" panose="020B0609070205080204" pitchFamily="49" charset="-128"/>
              <a:cs typeface="+mn-cs"/>
            </a:rPr>
            <a:t>、標準財政規模比</a:t>
          </a:r>
          <a:r>
            <a:rPr kumimoji="1" lang="ja-JP" altLang="en-US" sz="1100">
              <a:solidFill>
                <a:schemeClr val="dk1"/>
              </a:solidFill>
              <a:effectLst/>
              <a:latin typeface="游ゴシック 本文"/>
              <a:ea typeface="ＭＳ ゴシック" panose="020B0609070205080204" pitchFamily="49" charset="-128"/>
              <a:cs typeface="+mn-cs"/>
            </a:rPr>
            <a:t>も増加</a:t>
          </a:r>
          <a:r>
            <a:rPr kumimoji="1" lang="ja-JP" altLang="ja-JP" sz="1100">
              <a:solidFill>
                <a:schemeClr val="dk1"/>
              </a:solidFill>
              <a:effectLst/>
              <a:latin typeface="游ゴシック 本文"/>
              <a:ea typeface="ＭＳ ゴシック" panose="020B0609070205080204" pitchFamily="49" charset="-128"/>
              <a:cs typeface="+mn-cs"/>
            </a:rPr>
            <a:t>している。</a:t>
          </a:r>
          <a:endParaRPr kumimoji="1" lang="en-US" altLang="ja-JP" sz="1100">
            <a:solidFill>
              <a:schemeClr val="dk1"/>
            </a:solidFill>
            <a:effectLst/>
            <a:latin typeface="游ゴシック 本文"/>
            <a:ea typeface="ＭＳ ゴシック" panose="020B0609070205080204" pitchFamily="49" charset="-128"/>
            <a:cs typeface="+mn-cs"/>
          </a:endParaRPr>
        </a:p>
        <a:p>
          <a:endParaRPr lang="ja-JP" altLang="ja-JP" sz="1100">
            <a:effectLst/>
            <a:latin typeface="游ゴシック 本文"/>
            <a:ea typeface="ＭＳ ゴシック" panose="020B0609070205080204" pitchFamily="49" charset="-128"/>
          </a:endParaRPr>
        </a:p>
        <a:p>
          <a:r>
            <a:rPr kumimoji="1" lang="ja-JP" altLang="ja-JP" sz="1100">
              <a:solidFill>
                <a:schemeClr val="dk1"/>
              </a:solidFill>
              <a:effectLst/>
              <a:latin typeface="游ゴシック 本文"/>
              <a:ea typeface="ＭＳ ゴシック" panose="020B0609070205080204" pitchFamily="49" charset="-128"/>
              <a:cs typeface="+mn-cs"/>
            </a:rPr>
            <a:t>（今後の方針）</a:t>
          </a:r>
          <a:endParaRPr lang="ja-JP" altLang="ja-JP" sz="1100">
            <a:effectLst/>
            <a:latin typeface="游ゴシック 本文"/>
            <a:ea typeface="ＭＳ ゴシック" panose="020B0609070205080204" pitchFamily="49" charset="-128"/>
          </a:endParaRPr>
        </a:p>
        <a:p>
          <a:r>
            <a:rPr kumimoji="1" lang="ja-JP" altLang="ja-JP" sz="1100">
              <a:solidFill>
                <a:schemeClr val="dk1"/>
              </a:solidFill>
              <a:effectLst/>
              <a:latin typeface="游ゴシック 本文"/>
              <a:ea typeface="ＭＳ ゴシック" panose="020B0609070205080204" pitchFamily="49" charset="-128"/>
              <a:cs typeface="+mn-cs"/>
            </a:rPr>
            <a:t>市単独の経常経費の削減に取り組み、現在の水準を維持していく。</a:t>
          </a:r>
          <a:endParaRPr lang="ja-JP" altLang="ja-JP" sz="1100">
            <a:effectLst/>
            <a:latin typeface="游ゴシック 本文"/>
            <a:ea typeface="ＭＳ ゴシック" panose="020B0609070205080204" pitchFamily="49" charset="-128"/>
          </a:endParaRPr>
        </a:p>
        <a:p>
          <a:endParaRPr kumimoji="1" lang="en-US" altLang="ja-JP" sz="1100">
            <a:solidFill>
              <a:schemeClr val="dk1"/>
            </a:solidFill>
            <a:effectLst/>
            <a:latin typeface="游ゴシック 本文"/>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庁舎整備事業等に係る償還に備え積立したことによる増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６年度で庁舎整備が完了し、令和９年度が公債費のピークとなる見込みである。今後も、公共施設の老朽化に伴う改修など公債費が増加する要因もあるので、持続可能な財政運営の観点から公債費を平準化するため活用を図っていく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30322049</v>
      </c>
      <c r="BO4" s="436"/>
      <c r="BP4" s="436"/>
      <c r="BQ4" s="436"/>
      <c r="BR4" s="436"/>
      <c r="BS4" s="436"/>
      <c r="BT4" s="436"/>
      <c r="BU4" s="437"/>
      <c r="BV4" s="435">
        <v>31204365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5.4</v>
      </c>
      <c r="CU4" s="576"/>
      <c r="CV4" s="576"/>
      <c r="CW4" s="576"/>
      <c r="CX4" s="576"/>
      <c r="CY4" s="576"/>
      <c r="CZ4" s="576"/>
      <c r="DA4" s="577"/>
      <c r="DB4" s="575">
        <v>6.8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29197355</v>
      </c>
      <c r="BO5" s="407"/>
      <c r="BP5" s="407"/>
      <c r="BQ5" s="407"/>
      <c r="BR5" s="407"/>
      <c r="BS5" s="407"/>
      <c r="BT5" s="407"/>
      <c r="BU5" s="408"/>
      <c r="BV5" s="406">
        <v>30023201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90.1</v>
      </c>
      <c r="CU5" s="404"/>
      <c r="CV5" s="404"/>
      <c r="CW5" s="404"/>
      <c r="CX5" s="404"/>
      <c r="CY5" s="404"/>
      <c r="CZ5" s="404"/>
      <c r="DA5" s="405"/>
      <c r="DB5" s="403">
        <v>89.6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1124694</v>
      </c>
      <c r="BO6" s="407"/>
      <c r="BP6" s="407"/>
      <c r="BQ6" s="407"/>
      <c r="BR6" s="407"/>
      <c r="BS6" s="407"/>
      <c r="BT6" s="407"/>
      <c r="BU6" s="408"/>
      <c r="BV6" s="406">
        <v>1181164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90.1</v>
      </c>
      <c r="CU6" s="550"/>
      <c r="CV6" s="550"/>
      <c r="CW6" s="550"/>
      <c r="CX6" s="550"/>
      <c r="CY6" s="550"/>
      <c r="CZ6" s="550"/>
      <c r="DA6" s="551"/>
      <c r="DB6" s="549">
        <v>89.6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207275</v>
      </c>
      <c r="BO7" s="407"/>
      <c r="BP7" s="407"/>
      <c r="BQ7" s="407"/>
      <c r="BR7" s="407"/>
      <c r="BS7" s="407"/>
      <c r="BT7" s="407"/>
      <c r="BU7" s="408"/>
      <c r="BV7" s="406">
        <v>65082</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16985404</v>
      </c>
      <c r="CU7" s="407"/>
      <c r="CV7" s="407"/>
      <c r="CW7" s="407"/>
      <c r="CX7" s="407"/>
      <c r="CY7" s="407"/>
      <c r="CZ7" s="407"/>
      <c r="DA7" s="408"/>
      <c r="DB7" s="406">
        <v>16313648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917419</v>
      </c>
      <c r="BO8" s="407"/>
      <c r="BP8" s="407"/>
      <c r="BQ8" s="407"/>
      <c r="BR8" s="407"/>
      <c r="BS8" s="407"/>
      <c r="BT8" s="407"/>
      <c r="BU8" s="408"/>
      <c r="BV8" s="406">
        <v>1116082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1.0900000000000001</v>
      </c>
      <c r="CU8" s="510"/>
      <c r="CV8" s="510"/>
      <c r="CW8" s="510"/>
      <c r="CX8" s="510"/>
      <c r="CY8" s="510"/>
      <c r="CZ8" s="510"/>
      <c r="DA8" s="511"/>
      <c r="DB8" s="509">
        <v>1.0900000000000001</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63883</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-198663</v>
      </c>
      <c r="BO9" s="407"/>
      <c r="BP9" s="407"/>
      <c r="BQ9" s="407"/>
      <c r="BR9" s="407"/>
      <c r="BS9" s="407"/>
      <c r="BT9" s="407"/>
      <c r="BU9" s="408"/>
      <c r="BV9" s="406">
        <v>191841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8.6</v>
      </c>
      <c r="CU9" s="404"/>
      <c r="CV9" s="404"/>
      <c r="CW9" s="404"/>
      <c r="CX9" s="404"/>
      <c r="CY9" s="404"/>
      <c r="CZ9" s="404"/>
      <c r="DA9" s="405"/>
      <c r="DB9" s="403">
        <v>8.1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60952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558620</v>
      </c>
      <c r="BO10" s="407"/>
      <c r="BP10" s="407"/>
      <c r="BQ10" s="407"/>
      <c r="BR10" s="407"/>
      <c r="BS10" s="407"/>
      <c r="BT10" s="407"/>
      <c r="BU10" s="408"/>
      <c r="BV10" s="406">
        <v>420549</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66022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283061</v>
      </c>
      <c r="BO12" s="407"/>
      <c r="BP12" s="407"/>
      <c r="BQ12" s="407"/>
      <c r="BR12" s="407"/>
      <c r="BS12" s="407"/>
      <c r="BT12" s="407"/>
      <c r="BU12" s="408"/>
      <c r="BV12" s="406">
        <v>425351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64926</v>
      </c>
      <c r="S13" s="494"/>
      <c r="T13" s="494"/>
      <c r="U13" s="494"/>
      <c r="V13" s="495"/>
      <c r="W13" s="496" t="s">
        <v>131</v>
      </c>
      <c r="X13" s="392"/>
      <c r="Y13" s="392"/>
      <c r="Z13" s="392"/>
      <c r="AA13" s="392"/>
      <c r="AB13" s="393"/>
      <c r="AC13" s="359">
        <v>1104</v>
      </c>
      <c r="AD13" s="360"/>
      <c r="AE13" s="360"/>
      <c r="AF13" s="360"/>
      <c r="AG13" s="361"/>
      <c r="AH13" s="359">
        <v>1304</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76896</v>
      </c>
      <c r="BO13" s="407"/>
      <c r="BP13" s="407"/>
      <c r="BQ13" s="407"/>
      <c r="BR13" s="407"/>
      <c r="BS13" s="407"/>
      <c r="BT13" s="407"/>
      <c r="BU13" s="408"/>
      <c r="BV13" s="406">
        <v>187039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4.0999999999999996</v>
      </c>
      <c r="CU13" s="404"/>
      <c r="CV13" s="404"/>
      <c r="CW13" s="404"/>
      <c r="CX13" s="404"/>
      <c r="CY13" s="404"/>
      <c r="CZ13" s="404"/>
      <c r="DA13" s="405"/>
      <c r="DB13" s="403">
        <v>3.3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65659</v>
      </c>
      <c r="S14" s="494"/>
      <c r="T14" s="494"/>
      <c r="U14" s="494"/>
      <c r="V14" s="495"/>
      <c r="W14" s="497"/>
      <c r="X14" s="395"/>
      <c r="Y14" s="395"/>
      <c r="Z14" s="395"/>
      <c r="AA14" s="395"/>
      <c r="AB14" s="396"/>
      <c r="AC14" s="486">
        <v>3.8</v>
      </c>
      <c r="AD14" s="487"/>
      <c r="AE14" s="487"/>
      <c r="AF14" s="487"/>
      <c r="AG14" s="488"/>
      <c r="AH14" s="486">
        <v>4.5999999999999996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5.9</v>
      </c>
      <c r="CU14" s="504"/>
      <c r="CV14" s="504"/>
      <c r="CW14" s="504"/>
      <c r="CX14" s="504"/>
      <c r="CY14" s="504"/>
      <c r="CZ14" s="504"/>
      <c r="DA14" s="505"/>
      <c r="DB14" s="503">
        <v>7.5</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64662</v>
      </c>
      <c r="S15" s="494"/>
      <c r="T15" s="494"/>
      <c r="U15" s="494"/>
      <c r="V15" s="495"/>
      <c r="W15" s="496" t="s">
        <v>137</v>
      </c>
      <c r="X15" s="392"/>
      <c r="Y15" s="392"/>
      <c r="Z15" s="392"/>
      <c r="AA15" s="392"/>
      <c r="AB15" s="393"/>
      <c r="AC15" s="359">
        <v>7941</v>
      </c>
      <c r="AD15" s="360"/>
      <c r="AE15" s="360"/>
      <c r="AF15" s="360"/>
      <c r="AG15" s="361"/>
      <c r="AH15" s="359">
        <v>8095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13237322</v>
      </c>
      <c r="BO15" s="436"/>
      <c r="BP15" s="436"/>
      <c r="BQ15" s="436"/>
      <c r="BR15" s="436"/>
      <c r="BS15" s="436"/>
      <c r="BT15" s="436"/>
      <c r="BU15" s="437"/>
      <c r="BV15" s="435">
        <v>12698108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27.3</v>
      </c>
      <c r="AD16" s="487"/>
      <c r="AE16" s="487"/>
      <c r="AF16" s="487"/>
      <c r="AG16" s="488"/>
      <c r="AH16" s="486">
        <v>28.4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11710224</v>
      </c>
      <c r="BO16" s="407"/>
      <c r="BP16" s="407"/>
      <c r="BQ16" s="407"/>
      <c r="BR16" s="407"/>
      <c r="BS16" s="407"/>
      <c r="BT16" s="407"/>
      <c r="BU16" s="408"/>
      <c r="BV16" s="406">
        <v>11314387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20080</v>
      </c>
      <c r="AD17" s="360"/>
      <c r="AE17" s="360"/>
      <c r="AF17" s="360"/>
      <c r="AG17" s="361"/>
      <c r="AH17" s="359">
        <v>19150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16985404</v>
      </c>
      <c r="BO17" s="407"/>
      <c r="BP17" s="407"/>
      <c r="BQ17" s="407"/>
      <c r="BR17" s="407"/>
      <c r="BS17" s="407"/>
      <c r="BT17" s="407"/>
      <c r="BU17" s="408"/>
      <c r="BV17" s="406">
        <v>16313648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94.82</v>
      </c>
      <c r="M18" s="459"/>
      <c r="N18" s="459"/>
      <c r="O18" s="459"/>
      <c r="P18" s="459"/>
      <c r="Q18" s="459"/>
      <c r="R18" s="460"/>
      <c r="S18" s="460"/>
      <c r="T18" s="460"/>
      <c r="U18" s="460"/>
      <c r="V18" s="461"/>
      <c r="W18" s="477"/>
      <c r="X18" s="478"/>
      <c r="Y18" s="478"/>
      <c r="Z18" s="478"/>
      <c r="AA18" s="478"/>
      <c r="AB18" s="502"/>
      <c r="AC18" s="376">
        <v>68.900000000000006</v>
      </c>
      <c r="AD18" s="377"/>
      <c r="AE18" s="377"/>
      <c r="AF18" s="377"/>
      <c r="AG18" s="462"/>
      <c r="AH18" s="376">
        <v>67.099999999999994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15952343</v>
      </c>
      <c r="BO18" s="407"/>
      <c r="BP18" s="407"/>
      <c r="BQ18" s="407"/>
      <c r="BR18" s="407"/>
      <c r="BS18" s="407"/>
      <c r="BT18" s="407"/>
      <c r="BU18" s="408"/>
      <c r="BV18" s="406">
        <v>15265716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674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20780513</v>
      </c>
      <c r="BO19" s="407"/>
      <c r="BP19" s="407"/>
      <c r="BQ19" s="407"/>
      <c r="BR19" s="407"/>
      <c r="BS19" s="407"/>
      <c r="BT19" s="407"/>
      <c r="BU19" s="408"/>
      <c r="BV19" s="406">
        <v>20176725</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25430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16760602</v>
      </c>
      <c r="BO22" s="436"/>
      <c r="BP22" s="436"/>
      <c r="BQ22" s="436"/>
      <c r="BR22" s="436"/>
      <c r="BS22" s="436"/>
      <c r="BT22" s="436"/>
      <c r="BU22" s="437"/>
      <c r="BV22" s="435">
        <v>16943155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12748105</v>
      </c>
      <c r="BO23" s="407"/>
      <c r="BP23" s="407"/>
      <c r="BQ23" s="407"/>
      <c r="BR23" s="407"/>
      <c r="BS23" s="407"/>
      <c r="BT23" s="407"/>
      <c r="BU23" s="408"/>
      <c r="BV23" s="406">
        <v>12966686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551</v>
      </c>
      <c r="AI24" s="360"/>
      <c r="AJ24" s="360"/>
      <c r="AK24" s="360"/>
      <c r="AL24" s="361"/>
      <c r="AM24" s="359">
        <v>1629307</v>
      </c>
      <c r="AN24" s="360"/>
      <c r="AO24" s="360"/>
      <c r="AP24" s="360"/>
      <c r="AQ24" s="360"/>
      <c r="AR24" s="361"/>
      <c r="AS24" s="359">
        <v>2957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15863947</v>
      </c>
      <c r="BO24" s="407"/>
      <c r="BP24" s="407"/>
      <c r="BQ24" s="407"/>
      <c r="BR24" s="407"/>
      <c r="BS24" s="407"/>
      <c r="BT24" s="407"/>
      <c r="BU24" s="408"/>
      <c r="BV24" s="406">
        <v>15906767</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7400</v>
      </c>
      <c r="R25" s="360"/>
      <c r="S25" s="360"/>
      <c r="T25" s="360"/>
      <c r="U25" s="360"/>
      <c r="V25" s="361"/>
      <c r="W25" s="449"/>
      <c r="X25" s="386"/>
      <c r="Y25" s="387"/>
      <c r="Z25" s="362" t="s">
        <v>165</v>
      </c>
      <c r="AA25" s="363"/>
      <c r="AB25" s="363"/>
      <c r="AC25" s="363"/>
      <c r="AD25" s="363"/>
      <c r="AE25" s="363"/>
      <c r="AF25" s="363"/>
      <c r="AG25" s="364"/>
      <c r="AH25" s="359">
        <v>120</v>
      </c>
      <c r="AI25" s="360"/>
      <c r="AJ25" s="360"/>
      <c r="AK25" s="360"/>
      <c r="AL25" s="361"/>
      <c r="AM25" s="359">
        <v>333960</v>
      </c>
      <c r="AN25" s="360"/>
      <c r="AO25" s="360"/>
      <c r="AP25" s="360"/>
      <c r="AQ25" s="360"/>
      <c r="AR25" s="361"/>
      <c r="AS25" s="359">
        <v>2783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3146048</v>
      </c>
      <c r="BO25" s="436"/>
      <c r="BP25" s="436"/>
      <c r="BQ25" s="436"/>
      <c r="BR25" s="436"/>
      <c r="BS25" s="436"/>
      <c r="BT25" s="436"/>
      <c r="BU25" s="437"/>
      <c r="BV25" s="435">
        <v>3602319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6800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4600</v>
      </c>
      <c r="R27" s="360"/>
      <c r="S27" s="360"/>
      <c r="T27" s="360"/>
      <c r="U27" s="360"/>
      <c r="V27" s="361"/>
      <c r="W27" s="449"/>
      <c r="X27" s="386"/>
      <c r="Y27" s="387"/>
      <c r="Z27" s="362" t="s">
        <v>171</v>
      </c>
      <c r="AA27" s="363"/>
      <c r="AB27" s="363"/>
      <c r="AC27" s="363"/>
      <c r="AD27" s="363"/>
      <c r="AE27" s="363"/>
      <c r="AF27" s="363"/>
      <c r="AG27" s="364"/>
      <c r="AH27" s="359">
        <v>23</v>
      </c>
      <c r="AI27" s="360"/>
      <c r="AJ27" s="360"/>
      <c r="AK27" s="360"/>
      <c r="AL27" s="361"/>
      <c r="AM27" s="359">
        <v>84372</v>
      </c>
      <c r="AN27" s="360"/>
      <c r="AO27" s="360"/>
      <c r="AP27" s="360"/>
      <c r="AQ27" s="360"/>
      <c r="AR27" s="361"/>
      <c r="AS27" s="359">
        <v>3668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740471</v>
      </c>
      <c r="BO27" s="441"/>
      <c r="BP27" s="441"/>
      <c r="BQ27" s="441"/>
      <c r="BR27" s="441"/>
      <c r="BS27" s="441"/>
      <c r="BT27" s="441"/>
      <c r="BU27" s="442"/>
      <c r="BV27" s="440">
        <v>740454</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3019016</v>
      </c>
      <c r="BO28" s="436"/>
      <c r="BP28" s="436"/>
      <c r="BQ28" s="436"/>
      <c r="BR28" s="436"/>
      <c r="BS28" s="436"/>
      <c r="BT28" s="436"/>
      <c r="BU28" s="437"/>
      <c r="BV28" s="435">
        <v>2743457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20</v>
      </c>
      <c r="M29" s="360"/>
      <c r="N29" s="360"/>
      <c r="O29" s="360"/>
      <c r="P29" s="361"/>
      <c r="Q29" s="359">
        <v>4000</v>
      </c>
      <c r="R29" s="360"/>
      <c r="S29" s="360"/>
      <c r="T29" s="360"/>
      <c r="U29" s="360"/>
      <c r="V29" s="361"/>
      <c r="W29" s="450"/>
      <c r="X29" s="451"/>
      <c r="Y29" s="452"/>
      <c r="Z29" s="362" t="s">
        <v>177</v>
      </c>
      <c r="AA29" s="363"/>
      <c r="AB29" s="363"/>
      <c r="AC29" s="363"/>
      <c r="AD29" s="363"/>
      <c r="AE29" s="363"/>
      <c r="AF29" s="363"/>
      <c r="AG29" s="364"/>
      <c r="AH29" s="359">
        <v>574</v>
      </c>
      <c r="AI29" s="360"/>
      <c r="AJ29" s="360"/>
      <c r="AK29" s="360"/>
      <c r="AL29" s="361"/>
      <c r="AM29" s="359">
        <v>1713679</v>
      </c>
      <c r="AN29" s="360"/>
      <c r="AO29" s="360"/>
      <c r="AP29" s="360"/>
      <c r="AQ29" s="360"/>
      <c r="AR29" s="361"/>
      <c r="AS29" s="359">
        <v>2986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1001103</v>
      </c>
      <c r="BO29" s="407"/>
      <c r="BP29" s="407"/>
      <c r="BQ29" s="407"/>
      <c r="BR29" s="407"/>
      <c r="BS29" s="407"/>
      <c r="BT29" s="407"/>
      <c r="BU29" s="408"/>
      <c r="BV29" s="406">
        <v>801090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715449</v>
      </c>
      <c r="BO30" s="441"/>
      <c r="BP30" s="441"/>
      <c r="BQ30" s="441"/>
      <c r="BR30" s="441"/>
      <c r="BS30" s="441"/>
      <c r="BT30" s="441"/>
      <c r="BU30" s="442"/>
      <c r="BV30" s="440">
        <v>614165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袖ケ浦市国民健康保険特別会計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袖ケ浦市下水道事業会計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 xml:space="preserve">千葉県市町村総合事務組合（一般会計） </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袖ケ浦市土地開発公社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袖ケ浦市介護保険特別会計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袖ケ浦市後期高齢者医療特別会計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 xml:space="preserve">千葉県市町村総合事務組合（千葉県市町村交通災害共済特別会計）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 xml:space="preserve">千葉県後期高齢者医療広域連合（一般会計）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君津中央病院企業団（病院事業特別会計）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かずさ水道広域連合企業団（用水供給事業）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かずさ水道広域連合企業団</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君津郡市広域市町村圏事務組合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ToXyvLsH7x/lwsYxuXLUvvGpdnJmS4UvMNlCxcezfAjasaggK2t7V2ELibJeUIEOCCMG5Pp5CXAQoI6BewVJQ==" saltValue="JlB5n159j6vNP2Oaekpy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15652024</v>
      </c>
      <c r="S5" s="664"/>
      <c r="T5" s="664"/>
      <c r="U5" s="664"/>
      <c r="V5" s="664"/>
      <c r="W5" s="664"/>
      <c r="X5" s="664"/>
      <c r="Y5" s="689"/>
      <c r="Z5" s="702">
        <v>51.6</v>
      </c>
      <c r="AA5" s="702"/>
      <c r="AB5" s="702"/>
      <c r="AC5" s="702"/>
      <c r="AD5" s="703">
        <v>15053217</v>
      </c>
      <c r="AE5" s="703"/>
      <c r="AF5" s="703"/>
      <c r="AG5" s="703"/>
      <c r="AH5" s="703"/>
      <c r="AI5" s="703"/>
      <c r="AJ5" s="703"/>
      <c r="AK5" s="703"/>
      <c r="AL5" s="690">
        <v>85</v>
      </c>
      <c r="AM5" s="672"/>
      <c r="AN5" s="672"/>
      <c r="AO5" s="691"/>
      <c r="AP5" s="666" t="s">
        <v>216</v>
      </c>
      <c r="AQ5" s="667"/>
      <c r="AR5" s="667"/>
      <c r="AS5" s="667"/>
      <c r="AT5" s="667"/>
      <c r="AU5" s="667"/>
      <c r="AV5" s="667"/>
      <c r="AW5" s="667"/>
      <c r="AX5" s="667"/>
      <c r="AY5" s="667"/>
      <c r="AZ5" s="667"/>
      <c r="BA5" s="667"/>
      <c r="BB5" s="667"/>
      <c r="BC5" s="667"/>
      <c r="BD5" s="667"/>
      <c r="BE5" s="667"/>
      <c r="BF5" s="668"/>
      <c r="BG5" s="608">
        <v>15053217</v>
      </c>
      <c r="BH5" s="609"/>
      <c r="BI5" s="609"/>
      <c r="BJ5" s="609"/>
      <c r="BK5" s="609"/>
      <c r="BL5" s="609"/>
      <c r="BM5" s="609"/>
      <c r="BN5" s="610"/>
      <c r="BO5" s="646">
        <v>96.2</v>
      </c>
      <c r="BP5" s="646"/>
      <c r="BQ5" s="646"/>
      <c r="BR5" s="646"/>
      <c r="BS5" s="647">
        <v>356368</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386904</v>
      </c>
      <c r="S6" s="609"/>
      <c r="T6" s="609"/>
      <c r="U6" s="609"/>
      <c r="V6" s="609"/>
      <c r="W6" s="609"/>
      <c r="X6" s="609"/>
      <c r="Y6" s="610"/>
      <c r="Z6" s="646">
        <v>1.3</v>
      </c>
      <c r="AA6" s="646"/>
      <c r="AB6" s="646"/>
      <c r="AC6" s="646"/>
      <c r="AD6" s="647">
        <v>386904</v>
      </c>
      <c r="AE6" s="647"/>
      <c r="AF6" s="647"/>
      <c r="AG6" s="647"/>
      <c r="AH6" s="647"/>
      <c r="AI6" s="647"/>
      <c r="AJ6" s="647"/>
      <c r="AK6" s="647"/>
      <c r="AL6" s="611">
        <v>2.2000000000000002</v>
      </c>
      <c r="AM6" s="612"/>
      <c r="AN6" s="612"/>
      <c r="AO6" s="648"/>
      <c r="AP6" s="605" t="s">
        <v>221</v>
      </c>
      <c r="AQ6" s="606"/>
      <c r="AR6" s="606"/>
      <c r="AS6" s="606"/>
      <c r="AT6" s="606"/>
      <c r="AU6" s="606"/>
      <c r="AV6" s="606"/>
      <c r="AW6" s="606"/>
      <c r="AX6" s="606"/>
      <c r="AY6" s="606"/>
      <c r="AZ6" s="606"/>
      <c r="BA6" s="606"/>
      <c r="BB6" s="606"/>
      <c r="BC6" s="606"/>
      <c r="BD6" s="606"/>
      <c r="BE6" s="606"/>
      <c r="BF6" s="607"/>
      <c r="BG6" s="608">
        <v>15053217</v>
      </c>
      <c r="BH6" s="609"/>
      <c r="BI6" s="609"/>
      <c r="BJ6" s="609"/>
      <c r="BK6" s="609"/>
      <c r="BL6" s="609"/>
      <c r="BM6" s="609"/>
      <c r="BN6" s="610"/>
      <c r="BO6" s="646">
        <v>96.2</v>
      </c>
      <c r="BP6" s="646"/>
      <c r="BQ6" s="646"/>
      <c r="BR6" s="646"/>
      <c r="BS6" s="647">
        <v>356368</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260120</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260120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4646</v>
      </c>
      <c r="S7" s="609"/>
      <c r="T7" s="609"/>
      <c r="U7" s="609"/>
      <c r="V7" s="609"/>
      <c r="W7" s="609"/>
      <c r="X7" s="609"/>
      <c r="Y7" s="610"/>
      <c r="Z7" s="646">
        <v>0</v>
      </c>
      <c r="AA7" s="646"/>
      <c r="AB7" s="646"/>
      <c r="AC7" s="646"/>
      <c r="AD7" s="647">
        <v>4646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5628716</v>
      </c>
      <c r="BH7" s="609"/>
      <c r="BI7" s="609"/>
      <c r="BJ7" s="609"/>
      <c r="BK7" s="609"/>
      <c r="BL7" s="609"/>
      <c r="BM7" s="609"/>
      <c r="BN7" s="610"/>
      <c r="BO7" s="646">
        <v>36</v>
      </c>
      <c r="BP7" s="646"/>
      <c r="BQ7" s="646"/>
      <c r="BR7" s="646"/>
      <c r="BS7" s="647">
        <v>356368</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4371503</v>
      </c>
      <c r="CS7" s="609"/>
      <c r="CT7" s="609"/>
      <c r="CU7" s="609"/>
      <c r="CV7" s="609"/>
      <c r="CW7" s="609"/>
      <c r="CX7" s="609"/>
      <c r="CY7" s="610"/>
      <c r="CZ7" s="646">
        <v>15</v>
      </c>
      <c r="DA7" s="646"/>
      <c r="DB7" s="646"/>
      <c r="DC7" s="646"/>
      <c r="DD7" s="614">
        <v>1027512</v>
      </c>
      <c r="DE7" s="609"/>
      <c r="DF7" s="609"/>
      <c r="DG7" s="609"/>
      <c r="DH7" s="609"/>
      <c r="DI7" s="609"/>
      <c r="DJ7" s="609"/>
      <c r="DK7" s="609"/>
      <c r="DL7" s="609"/>
      <c r="DM7" s="609"/>
      <c r="DN7" s="609"/>
      <c r="DO7" s="609"/>
      <c r="DP7" s="610"/>
      <c r="DQ7" s="614">
        <v>3162595</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66086</v>
      </c>
      <c r="S8" s="609"/>
      <c r="T8" s="609"/>
      <c r="U8" s="609"/>
      <c r="V8" s="609"/>
      <c r="W8" s="609"/>
      <c r="X8" s="609"/>
      <c r="Y8" s="610"/>
      <c r="Z8" s="646">
        <v>0.2</v>
      </c>
      <c r="AA8" s="646"/>
      <c r="AB8" s="646"/>
      <c r="AC8" s="646"/>
      <c r="AD8" s="647">
        <v>66086</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121477</v>
      </c>
      <c r="BH8" s="609"/>
      <c r="BI8" s="609"/>
      <c r="BJ8" s="609"/>
      <c r="BK8" s="609"/>
      <c r="BL8" s="609"/>
      <c r="BM8" s="609"/>
      <c r="BN8" s="610"/>
      <c r="BO8" s="646">
        <v>0.8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11531934</v>
      </c>
      <c r="CS8" s="609"/>
      <c r="CT8" s="609"/>
      <c r="CU8" s="609"/>
      <c r="CV8" s="609"/>
      <c r="CW8" s="609"/>
      <c r="CX8" s="609"/>
      <c r="CY8" s="610"/>
      <c r="CZ8" s="646">
        <v>39.5</v>
      </c>
      <c r="DA8" s="646"/>
      <c r="DB8" s="646"/>
      <c r="DC8" s="646"/>
      <c r="DD8" s="614">
        <v>526371</v>
      </c>
      <c r="DE8" s="609"/>
      <c r="DF8" s="609"/>
      <c r="DG8" s="609"/>
      <c r="DH8" s="609"/>
      <c r="DI8" s="609"/>
      <c r="DJ8" s="609"/>
      <c r="DK8" s="609"/>
      <c r="DL8" s="609"/>
      <c r="DM8" s="609"/>
      <c r="DN8" s="609"/>
      <c r="DO8" s="609"/>
      <c r="DP8" s="610"/>
      <c r="DQ8" s="614">
        <v>5664832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79460</v>
      </c>
      <c r="S9" s="609"/>
      <c r="T9" s="609"/>
      <c r="U9" s="609"/>
      <c r="V9" s="609"/>
      <c r="W9" s="609"/>
      <c r="X9" s="609"/>
      <c r="Y9" s="610"/>
      <c r="Z9" s="646">
        <v>0.3</v>
      </c>
      <c r="AA9" s="646"/>
      <c r="AB9" s="646"/>
      <c r="AC9" s="646"/>
      <c r="AD9" s="647">
        <v>79460</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3864123</v>
      </c>
      <c r="BH9" s="609"/>
      <c r="BI9" s="609"/>
      <c r="BJ9" s="609"/>
      <c r="BK9" s="609"/>
      <c r="BL9" s="609"/>
      <c r="BM9" s="609"/>
      <c r="BN9" s="610"/>
      <c r="BO9" s="646">
        <v>24.7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3108693</v>
      </c>
      <c r="CS9" s="609"/>
      <c r="CT9" s="609"/>
      <c r="CU9" s="609"/>
      <c r="CV9" s="609"/>
      <c r="CW9" s="609"/>
      <c r="CX9" s="609"/>
      <c r="CY9" s="610"/>
      <c r="CZ9" s="646">
        <v>10.6</v>
      </c>
      <c r="DA9" s="646"/>
      <c r="DB9" s="646"/>
      <c r="DC9" s="646"/>
      <c r="DD9" s="614">
        <v>148354</v>
      </c>
      <c r="DE9" s="609"/>
      <c r="DF9" s="609"/>
      <c r="DG9" s="609"/>
      <c r="DH9" s="609"/>
      <c r="DI9" s="609"/>
      <c r="DJ9" s="609"/>
      <c r="DK9" s="609"/>
      <c r="DL9" s="609"/>
      <c r="DM9" s="609"/>
      <c r="DN9" s="609"/>
      <c r="DO9" s="609"/>
      <c r="DP9" s="610"/>
      <c r="DQ9" s="614">
        <v>2368471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232755</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2935</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2935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1584924</v>
      </c>
      <c r="S11" s="609"/>
      <c r="T11" s="609"/>
      <c r="U11" s="609"/>
      <c r="V11" s="609"/>
      <c r="W11" s="609"/>
      <c r="X11" s="609"/>
      <c r="Y11" s="610"/>
      <c r="Z11" s="611">
        <v>5.2</v>
      </c>
      <c r="AA11" s="612"/>
      <c r="AB11" s="612"/>
      <c r="AC11" s="613"/>
      <c r="AD11" s="614">
        <v>1584924</v>
      </c>
      <c r="AE11" s="609"/>
      <c r="AF11" s="609"/>
      <c r="AG11" s="609"/>
      <c r="AH11" s="609"/>
      <c r="AI11" s="609"/>
      <c r="AJ11" s="609"/>
      <c r="AK11" s="610"/>
      <c r="AL11" s="611">
        <v>8.9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1410361</v>
      </c>
      <c r="BH11" s="609"/>
      <c r="BI11" s="609"/>
      <c r="BJ11" s="609"/>
      <c r="BK11" s="609"/>
      <c r="BL11" s="609"/>
      <c r="BM11" s="609"/>
      <c r="BN11" s="610"/>
      <c r="BO11" s="646">
        <v>9</v>
      </c>
      <c r="BP11" s="646"/>
      <c r="BQ11" s="646"/>
      <c r="BR11" s="646"/>
      <c r="BS11" s="647">
        <v>356368</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574921</v>
      </c>
      <c r="CS11" s="609"/>
      <c r="CT11" s="609"/>
      <c r="CU11" s="609"/>
      <c r="CV11" s="609"/>
      <c r="CW11" s="609"/>
      <c r="CX11" s="609"/>
      <c r="CY11" s="610"/>
      <c r="CZ11" s="646">
        <v>2</v>
      </c>
      <c r="DA11" s="646"/>
      <c r="DB11" s="646"/>
      <c r="DC11" s="646"/>
      <c r="DD11" s="614">
        <v>65484</v>
      </c>
      <c r="DE11" s="609"/>
      <c r="DF11" s="609"/>
      <c r="DG11" s="609"/>
      <c r="DH11" s="609"/>
      <c r="DI11" s="609"/>
      <c r="DJ11" s="609"/>
      <c r="DK11" s="609"/>
      <c r="DL11" s="609"/>
      <c r="DM11" s="609"/>
      <c r="DN11" s="609"/>
      <c r="DO11" s="609"/>
      <c r="DP11" s="610"/>
      <c r="DQ11" s="614">
        <v>446246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98968</v>
      </c>
      <c r="S12" s="609"/>
      <c r="T12" s="609"/>
      <c r="U12" s="609"/>
      <c r="V12" s="609"/>
      <c r="W12" s="609"/>
      <c r="X12" s="609"/>
      <c r="Y12" s="610"/>
      <c r="Z12" s="646">
        <v>0.3</v>
      </c>
      <c r="AA12" s="646"/>
      <c r="AB12" s="646"/>
      <c r="AC12" s="646"/>
      <c r="AD12" s="647">
        <v>98968</v>
      </c>
      <c r="AE12" s="647"/>
      <c r="AF12" s="647"/>
      <c r="AG12" s="647"/>
      <c r="AH12" s="647"/>
      <c r="AI12" s="647"/>
      <c r="AJ12" s="647"/>
      <c r="AK12" s="647"/>
      <c r="AL12" s="611">
        <v>0.6</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8678650</v>
      </c>
      <c r="BH12" s="609"/>
      <c r="BI12" s="609"/>
      <c r="BJ12" s="609"/>
      <c r="BK12" s="609"/>
      <c r="BL12" s="609"/>
      <c r="BM12" s="609"/>
      <c r="BN12" s="610"/>
      <c r="BO12" s="646">
        <v>55.4</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577367</v>
      </c>
      <c r="CS12" s="609"/>
      <c r="CT12" s="609"/>
      <c r="CU12" s="609"/>
      <c r="CV12" s="609"/>
      <c r="CW12" s="609"/>
      <c r="CX12" s="609"/>
      <c r="CY12" s="610"/>
      <c r="CZ12" s="646">
        <v>2</v>
      </c>
      <c r="DA12" s="646"/>
      <c r="DB12" s="646"/>
      <c r="DC12" s="646"/>
      <c r="DD12" s="614" t="s">
        <v>122</v>
      </c>
      <c r="DE12" s="609"/>
      <c r="DF12" s="609"/>
      <c r="DG12" s="609"/>
      <c r="DH12" s="609"/>
      <c r="DI12" s="609"/>
      <c r="DJ12" s="609"/>
      <c r="DK12" s="609"/>
      <c r="DL12" s="609"/>
      <c r="DM12" s="609"/>
      <c r="DN12" s="609"/>
      <c r="DO12" s="609"/>
      <c r="DP12" s="610"/>
      <c r="DQ12" s="614">
        <v>366217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8648279</v>
      </c>
      <c r="BH13" s="609"/>
      <c r="BI13" s="609"/>
      <c r="BJ13" s="609"/>
      <c r="BK13" s="609"/>
      <c r="BL13" s="609"/>
      <c r="BM13" s="609"/>
      <c r="BN13" s="610"/>
      <c r="BO13" s="646">
        <v>55.3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1861627</v>
      </c>
      <c r="CS13" s="609"/>
      <c r="CT13" s="609"/>
      <c r="CU13" s="609"/>
      <c r="CV13" s="609"/>
      <c r="CW13" s="609"/>
      <c r="CX13" s="609"/>
      <c r="CY13" s="610"/>
      <c r="CZ13" s="646">
        <v>6.4</v>
      </c>
      <c r="DA13" s="646"/>
      <c r="DB13" s="646"/>
      <c r="DC13" s="646"/>
      <c r="DD13" s="614">
        <v>492959</v>
      </c>
      <c r="DE13" s="609"/>
      <c r="DF13" s="609"/>
      <c r="DG13" s="609"/>
      <c r="DH13" s="609"/>
      <c r="DI13" s="609"/>
      <c r="DJ13" s="609"/>
      <c r="DK13" s="609"/>
      <c r="DL13" s="609"/>
      <c r="DM13" s="609"/>
      <c r="DN13" s="609"/>
      <c r="DO13" s="609"/>
      <c r="DP13" s="610"/>
      <c r="DQ13" s="614">
        <v>1431949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2410</v>
      </c>
      <c r="S14" s="609"/>
      <c r="T14" s="609"/>
      <c r="U14" s="609"/>
      <c r="V14" s="609"/>
      <c r="W14" s="609"/>
      <c r="X14" s="609"/>
      <c r="Y14" s="610"/>
      <c r="Z14" s="646">
        <v>0</v>
      </c>
      <c r="AA14" s="646"/>
      <c r="AB14" s="646"/>
      <c r="AC14" s="646"/>
      <c r="AD14" s="647">
        <v>2410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208480</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1309949</v>
      </c>
      <c r="CS14" s="609"/>
      <c r="CT14" s="609"/>
      <c r="CU14" s="609"/>
      <c r="CV14" s="609"/>
      <c r="CW14" s="609"/>
      <c r="CX14" s="609"/>
      <c r="CY14" s="610"/>
      <c r="CZ14" s="646">
        <v>4.5</v>
      </c>
      <c r="DA14" s="646"/>
      <c r="DB14" s="646"/>
      <c r="DC14" s="646"/>
      <c r="DD14" s="614">
        <v>94190</v>
      </c>
      <c r="DE14" s="609"/>
      <c r="DF14" s="609"/>
      <c r="DG14" s="609"/>
      <c r="DH14" s="609"/>
      <c r="DI14" s="609"/>
      <c r="DJ14" s="609"/>
      <c r="DK14" s="609"/>
      <c r="DL14" s="609"/>
      <c r="DM14" s="609"/>
      <c r="DN14" s="609"/>
      <c r="DO14" s="609"/>
      <c r="DP14" s="610"/>
      <c r="DQ14" s="614">
        <v>1270789</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537371</v>
      </c>
      <c r="BH15" s="609"/>
      <c r="BI15" s="609"/>
      <c r="BJ15" s="609"/>
      <c r="BK15" s="609"/>
      <c r="BL15" s="609"/>
      <c r="BM15" s="609"/>
      <c r="BN15" s="610"/>
      <c r="BO15" s="646">
        <v>3.4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3804255</v>
      </c>
      <c r="CS15" s="609"/>
      <c r="CT15" s="609"/>
      <c r="CU15" s="609"/>
      <c r="CV15" s="609"/>
      <c r="CW15" s="609"/>
      <c r="CX15" s="609"/>
      <c r="CY15" s="610"/>
      <c r="CZ15" s="646">
        <v>13</v>
      </c>
      <c r="DA15" s="646"/>
      <c r="DB15" s="646"/>
      <c r="DC15" s="646"/>
      <c r="DD15" s="614">
        <v>634360</v>
      </c>
      <c r="DE15" s="609"/>
      <c r="DF15" s="609"/>
      <c r="DG15" s="609"/>
      <c r="DH15" s="609"/>
      <c r="DI15" s="609"/>
      <c r="DJ15" s="609"/>
      <c r="DK15" s="609"/>
      <c r="DL15" s="609"/>
      <c r="DM15" s="609"/>
      <c r="DN15" s="609"/>
      <c r="DO15" s="609"/>
      <c r="DP15" s="610"/>
      <c r="DQ15" s="614">
        <v>2887614</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34299</v>
      </c>
      <c r="S16" s="609"/>
      <c r="T16" s="609"/>
      <c r="U16" s="609"/>
      <c r="V16" s="609"/>
      <c r="W16" s="609"/>
      <c r="X16" s="609"/>
      <c r="Y16" s="610"/>
      <c r="Z16" s="646">
        <v>0.1</v>
      </c>
      <c r="AA16" s="646"/>
      <c r="AB16" s="646"/>
      <c r="AC16" s="646"/>
      <c r="AD16" s="647">
        <v>34299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6696</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6696</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146791</v>
      </c>
      <c r="S17" s="609"/>
      <c r="T17" s="609"/>
      <c r="U17" s="609"/>
      <c r="V17" s="609"/>
      <c r="W17" s="609"/>
      <c r="X17" s="609"/>
      <c r="Y17" s="610"/>
      <c r="Z17" s="646">
        <v>0.5</v>
      </c>
      <c r="AA17" s="646"/>
      <c r="AB17" s="646"/>
      <c r="AC17" s="646"/>
      <c r="AD17" s="647">
        <v>146791</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1787355</v>
      </c>
      <c r="CS17" s="609"/>
      <c r="CT17" s="609"/>
      <c r="CU17" s="609"/>
      <c r="CV17" s="609"/>
      <c r="CW17" s="609"/>
      <c r="CX17" s="609"/>
      <c r="CY17" s="610"/>
      <c r="CZ17" s="646">
        <v>6.1</v>
      </c>
      <c r="DA17" s="646"/>
      <c r="DB17" s="646"/>
      <c r="DC17" s="646"/>
      <c r="DD17" s="614" t="s">
        <v>122</v>
      </c>
      <c r="DE17" s="609"/>
      <c r="DF17" s="609"/>
      <c r="DG17" s="609"/>
      <c r="DH17" s="609"/>
      <c r="DI17" s="609"/>
      <c r="DJ17" s="609"/>
      <c r="DK17" s="609"/>
      <c r="DL17" s="609"/>
      <c r="DM17" s="609"/>
      <c r="DN17" s="609"/>
      <c r="DO17" s="609"/>
      <c r="DP17" s="610"/>
      <c r="DQ17" s="614">
        <v>1787355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129353</v>
      </c>
      <c r="S18" s="609"/>
      <c r="T18" s="609"/>
      <c r="U18" s="609"/>
      <c r="V18" s="609"/>
      <c r="W18" s="609"/>
      <c r="X18" s="609"/>
      <c r="Y18" s="610"/>
      <c r="Z18" s="646">
        <v>0.4</v>
      </c>
      <c r="AA18" s="646"/>
      <c r="AB18" s="646"/>
      <c r="AC18" s="646"/>
      <c r="AD18" s="647">
        <v>129353</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106960</v>
      </c>
      <c r="S19" s="609"/>
      <c r="T19" s="609"/>
      <c r="U19" s="609"/>
      <c r="V19" s="609"/>
      <c r="W19" s="609"/>
      <c r="X19" s="609"/>
      <c r="Y19" s="610"/>
      <c r="Z19" s="646">
        <v>0.4</v>
      </c>
      <c r="AA19" s="646"/>
      <c r="AB19" s="646"/>
      <c r="AC19" s="646"/>
      <c r="AD19" s="647">
        <v>106960</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598807</v>
      </c>
      <c r="BH19" s="609"/>
      <c r="BI19" s="609"/>
      <c r="BJ19" s="609"/>
      <c r="BK19" s="609"/>
      <c r="BL19" s="609"/>
      <c r="BM19" s="609"/>
      <c r="BN19" s="610"/>
      <c r="BO19" s="646">
        <v>3.8</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22393</v>
      </c>
      <c r="S20" s="609"/>
      <c r="T20" s="609"/>
      <c r="U20" s="609"/>
      <c r="V20" s="609"/>
      <c r="W20" s="609"/>
      <c r="X20" s="609"/>
      <c r="Y20" s="610"/>
      <c r="Z20" s="646">
        <v>0.1</v>
      </c>
      <c r="AA20" s="646"/>
      <c r="AB20" s="646"/>
      <c r="AC20" s="646"/>
      <c r="AD20" s="647">
        <v>22393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598807</v>
      </c>
      <c r="BH20" s="609"/>
      <c r="BI20" s="609"/>
      <c r="BJ20" s="609"/>
      <c r="BK20" s="609"/>
      <c r="BL20" s="609"/>
      <c r="BM20" s="609"/>
      <c r="BN20" s="610"/>
      <c r="BO20" s="646">
        <v>3.8</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29197355</v>
      </c>
      <c r="CS20" s="609"/>
      <c r="CT20" s="609"/>
      <c r="CU20" s="609"/>
      <c r="CV20" s="609"/>
      <c r="CW20" s="609"/>
      <c r="CX20" s="609"/>
      <c r="CY20" s="610"/>
      <c r="CZ20" s="646">
        <v>100</v>
      </c>
      <c r="DA20" s="646"/>
      <c r="DB20" s="646"/>
      <c r="DC20" s="646"/>
      <c r="DD20" s="614">
        <v>2989230</v>
      </c>
      <c r="DE20" s="609"/>
      <c r="DF20" s="609"/>
      <c r="DG20" s="609"/>
      <c r="DH20" s="609"/>
      <c r="DI20" s="609"/>
      <c r="DJ20" s="609"/>
      <c r="DK20" s="609"/>
      <c r="DL20" s="609"/>
      <c r="DM20" s="609"/>
      <c r="DN20" s="609"/>
      <c r="DO20" s="609"/>
      <c r="DP20" s="610"/>
      <c r="DQ20" s="614">
        <v>19655819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51184</v>
      </c>
      <c r="S21" s="609"/>
      <c r="T21" s="609"/>
      <c r="U21" s="609"/>
      <c r="V21" s="609"/>
      <c r="W21" s="609"/>
      <c r="X21" s="609"/>
      <c r="Y21" s="610"/>
      <c r="Z21" s="646">
        <v>0.2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12162</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51098</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586645</v>
      </c>
      <c r="BH23" s="609"/>
      <c r="BI23" s="609"/>
      <c r="BJ23" s="609"/>
      <c r="BK23" s="609"/>
      <c r="BL23" s="609"/>
      <c r="BM23" s="609"/>
      <c r="BN23" s="610"/>
      <c r="BO23" s="646">
        <v>3.7</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86</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15096839</v>
      </c>
      <c r="CS24" s="664"/>
      <c r="CT24" s="664"/>
      <c r="CU24" s="664"/>
      <c r="CV24" s="664"/>
      <c r="CW24" s="664"/>
      <c r="CX24" s="664"/>
      <c r="CY24" s="689"/>
      <c r="CZ24" s="690">
        <v>51.7</v>
      </c>
      <c r="DA24" s="672"/>
      <c r="DB24" s="672"/>
      <c r="DC24" s="692"/>
      <c r="DD24" s="688">
        <v>9870278</v>
      </c>
      <c r="DE24" s="664"/>
      <c r="DF24" s="664"/>
      <c r="DG24" s="664"/>
      <c r="DH24" s="664"/>
      <c r="DI24" s="664"/>
      <c r="DJ24" s="664"/>
      <c r="DK24" s="689"/>
      <c r="DL24" s="688">
        <v>9326445</v>
      </c>
      <c r="DM24" s="664"/>
      <c r="DN24" s="664"/>
      <c r="DO24" s="664"/>
      <c r="DP24" s="664"/>
      <c r="DQ24" s="664"/>
      <c r="DR24" s="664"/>
      <c r="DS24" s="664"/>
      <c r="DT24" s="664"/>
      <c r="DU24" s="664"/>
      <c r="DV24" s="689"/>
      <c r="DW24" s="690">
        <v>52.7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18237049</v>
      </c>
      <c r="S25" s="609"/>
      <c r="T25" s="609"/>
      <c r="U25" s="609"/>
      <c r="V25" s="609"/>
      <c r="W25" s="609"/>
      <c r="X25" s="609"/>
      <c r="Y25" s="610"/>
      <c r="Z25" s="646">
        <v>60.1</v>
      </c>
      <c r="AA25" s="646"/>
      <c r="AB25" s="646"/>
      <c r="AC25" s="646"/>
      <c r="AD25" s="647">
        <v>17587058</v>
      </c>
      <c r="AE25" s="647"/>
      <c r="AF25" s="647"/>
      <c r="AG25" s="647"/>
      <c r="AH25" s="647"/>
      <c r="AI25" s="647"/>
      <c r="AJ25" s="647"/>
      <c r="AK25" s="647"/>
      <c r="AL25" s="611">
        <v>99.3</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5721600</v>
      </c>
      <c r="CS25" s="621"/>
      <c r="CT25" s="621"/>
      <c r="CU25" s="621"/>
      <c r="CV25" s="621"/>
      <c r="CW25" s="621"/>
      <c r="CX25" s="621"/>
      <c r="CY25" s="622"/>
      <c r="CZ25" s="611">
        <v>19.600000000000001</v>
      </c>
      <c r="DA25" s="623"/>
      <c r="DB25" s="623"/>
      <c r="DC25" s="624"/>
      <c r="DD25" s="614">
        <v>5424351</v>
      </c>
      <c r="DE25" s="621"/>
      <c r="DF25" s="621"/>
      <c r="DG25" s="621"/>
      <c r="DH25" s="621"/>
      <c r="DI25" s="621"/>
      <c r="DJ25" s="621"/>
      <c r="DK25" s="622"/>
      <c r="DL25" s="614">
        <v>5405789</v>
      </c>
      <c r="DM25" s="621"/>
      <c r="DN25" s="621"/>
      <c r="DO25" s="621"/>
      <c r="DP25" s="621"/>
      <c r="DQ25" s="621"/>
      <c r="DR25" s="621"/>
      <c r="DS25" s="621"/>
      <c r="DT25" s="621"/>
      <c r="DU25" s="621"/>
      <c r="DV25" s="622"/>
      <c r="DW25" s="611">
        <v>30.5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7367</v>
      </c>
      <c r="S26" s="609"/>
      <c r="T26" s="609"/>
      <c r="U26" s="609"/>
      <c r="V26" s="609"/>
      <c r="W26" s="609"/>
      <c r="X26" s="609"/>
      <c r="Y26" s="610"/>
      <c r="Z26" s="646">
        <v>0</v>
      </c>
      <c r="AA26" s="646"/>
      <c r="AB26" s="646"/>
      <c r="AC26" s="646"/>
      <c r="AD26" s="647">
        <v>7367</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3792116</v>
      </c>
      <c r="CS26" s="609"/>
      <c r="CT26" s="609"/>
      <c r="CU26" s="609"/>
      <c r="CV26" s="609"/>
      <c r="CW26" s="609"/>
      <c r="CX26" s="609"/>
      <c r="CY26" s="610"/>
      <c r="CZ26" s="611">
        <v>13</v>
      </c>
      <c r="DA26" s="623"/>
      <c r="DB26" s="623"/>
      <c r="DC26" s="624"/>
      <c r="DD26" s="614">
        <v>3596756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109649</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15652024</v>
      </c>
      <c r="BH27" s="609"/>
      <c r="BI27" s="609"/>
      <c r="BJ27" s="609"/>
      <c r="BK27" s="609"/>
      <c r="BL27" s="609"/>
      <c r="BM27" s="609"/>
      <c r="BN27" s="610"/>
      <c r="BO27" s="646">
        <v>100</v>
      </c>
      <c r="BP27" s="646"/>
      <c r="BQ27" s="646"/>
      <c r="BR27" s="646"/>
      <c r="BS27" s="647">
        <v>356368</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7587884</v>
      </c>
      <c r="CS27" s="621"/>
      <c r="CT27" s="621"/>
      <c r="CU27" s="621"/>
      <c r="CV27" s="621"/>
      <c r="CW27" s="621"/>
      <c r="CX27" s="621"/>
      <c r="CY27" s="622"/>
      <c r="CZ27" s="611">
        <v>26</v>
      </c>
      <c r="DA27" s="623"/>
      <c r="DB27" s="623"/>
      <c r="DC27" s="624"/>
      <c r="DD27" s="614">
        <v>2658572</v>
      </c>
      <c r="DE27" s="621"/>
      <c r="DF27" s="621"/>
      <c r="DG27" s="621"/>
      <c r="DH27" s="621"/>
      <c r="DI27" s="621"/>
      <c r="DJ27" s="621"/>
      <c r="DK27" s="622"/>
      <c r="DL27" s="614">
        <v>2133301</v>
      </c>
      <c r="DM27" s="621"/>
      <c r="DN27" s="621"/>
      <c r="DO27" s="621"/>
      <c r="DP27" s="621"/>
      <c r="DQ27" s="621"/>
      <c r="DR27" s="621"/>
      <c r="DS27" s="621"/>
      <c r="DT27" s="621"/>
      <c r="DU27" s="621"/>
      <c r="DV27" s="622"/>
      <c r="DW27" s="611">
        <v>12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231122</v>
      </c>
      <c r="S28" s="609"/>
      <c r="T28" s="609"/>
      <c r="U28" s="609"/>
      <c r="V28" s="609"/>
      <c r="W28" s="609"/>
      <c r="X28" s="609"/>
      <c r="Y28" s="610"/>
      <c r="Z28" s="646">
        <v>0.8</v>
      </c>
      <c r="AA28" s="646"/>
      <c r="AB28" s="646"/>
      <c r="AC28" s="646"/>
      <c r="AD28" s="647">
        <v>84820</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1787355</v>
      </c>
      <c r="CS28" s="609"/>
      <c r="CT28" s="609"/>
      <c r="CU28" s="609"/>
      <c r="CV28" s="609"/>
      <c r="CW28" s="609"/>
      <c r="CX28" s="609"/>
      <c r="CY28" s="610"/>
      <c r="CZ28" s="611">
        <v>6.1</v>
      </c>
      <c r="DA28" s="623"/>
      <c r="DB28" s="623"/>
      <c r="DC28" s="624"/>
      <c r="DD28" s="614">
        <v>1787355</v>
      </c>
      <c r="DE28" s="609"/>
      <c r="DF28" s="609"/>
      <c r="DG28" s="609"/>
      <c r="DH28" s="609"/>
      <c r="DI28" s="609"/>
      <c r="DJ28" s="609"/>
      <c r="DK28" s="610"/>
      <c r="DL28" s="614">
        <v>1787355</v>
      </c>
      <c r="DM28" s="609"/>
      <c r="DN28" s="609"/>
      <c r="DO28" s="609"/>
      <c r="DP28" s="609"/>
      <c r="DQ28" s="609"/>
      <c r="DR28" s="609"/>
      <c r="DS28" s="609"/>
      <c r="DT28" s="609"/>
      <c r="DU28" s="609"/>
      <c r="DV28" s="610"/>
      <c r="DW28" s="611">
        <v>10.1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212147</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1787355</v>
      </c>
      <c r="CS29" s="621"/>
      <c r="CT29" s="621"/>
      <c r="CU29" s="621"/>
      <c r="CV29" s="621"/>
      <c r="CW29" s="621"/>
      <c r="CX29" s="621"/>
      <c r="CY29" s="622"/>
      <c r="CZ29" s="611">
        <v>6.1</v>
      </c>
      <c r="DA29" s="623"/>
      <c r="DB29" s="623"/>
      <c r="DC29" s="624"/>
      <c r="DD29" s="614">
        <v>1787355</v>
      </c>
      <c r="DE29" s="621"/>
      <c r="DF29" s="621"/>
      <c r="DG29" s="621"/>
      <c r="DH29" s="621"/>
      <c r="DI29" s="621"/>
      <c r="DJ29" s="621"/>
      <c r="DK29" s="622"/>
      <c r="DL29" s="614">
        <v>1787355</v>
      </c>
      <c r="DM29" s="621"/>
      <c r="DN29" s="621"/>
      <c r="DO29" s="621"/>
      <c r="DP29" s="621"/>
      <c r="DQ29" s="621"/>
      <c r="DR29" s="621"/>
      <c r="DS29" s="621"/>
      <c r="DT29" s="621"/>
      <c r="DU29" s="621"/>
      <c r="DV29" s="622"/>
      <c r="DW29" s="611">
        <v>10.1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5271883</v>
      </c>
      <c r="S30" s="609"/>
      <c r="T30" s="609"/>
      <c r="U30" s="609"/>
      <c r="V30" s="609"/>
      <c r="W30" s="609"/>
      <c r="X30" s="609"/>
      <c r="Y30" s="610"/>
      <c r="Z30" s="646">
        <v>17.399999999999999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1686853</v>
      </c>
      <c r="CS30" s="609"/>
      <c r="CT30" s="609"/>
      <c r="CU30" s="609"/>
      <c r="CV30" s="609"/>
      <c r="CW30" s="609"/>
      <c r="CX30" s="609"/>
      <c r="CY30" s="610"/>
      <c r="CZ30" s="611">
        <v>5.8</v>
      </c>
      <c r="DA30" s="623"/>
      <c r="DB30" s="623"/>
      <c r="DC30" s="624"/>
      <c r="DD30" s="614">
        <v>1686853</v>
      </c>
      <c r="DE30" s="609"/>
      <c r="DF30" s="609"/>
      <c r="DG30" s="609"/>
      <c r="DH30" s="609"/>
      <c r="DI30" s="609"/>
      <c r="DJ30" s="609"/>
      <c r="DK30" s="610"/>
      <c r="DL30" s="614">
        <v>1686853</v>
      </c>
      <c r="DM30" s="609"/>
      <c r="DN30" s="609"/>
      <c r="DO30" s="609"/>
      <c r="DP30" s="609"/>
      <c r="DQ30" s="609"/>
      <c r="DR30" s="609"/>
      <c r="DS30" s="609"/>
      <c r="DT30" s="609"/>
      <c r="DU30" s="609"/>
      <c r="DV30" s="610"/>
      <c r="DW30" s="611">
        <v>9.5</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98.7</v>
      </c>
      <c r="BN31" s="671"/>
      <c r="BO31" s="671"/>
      <c r="BP31" s="671"/>
      <c r="BQ31" s="673"/>
      <c r="BR31" s="670">
        <v>99.6</v>
      </c>
      <c r="BS31" s="671"/>
      <c r="BT31" s="671"/>
      <c r="BU31" s="671"/>
      <c r="BV31" s="671"/>
      <c r="BW31" s="671"/>
      <c r="BX31" s="672">
        <v>98.6</v>
      </c>
      <c r="BY31" s="671"/>
      <c r="BZ31" s="671"/>
      <c r="CA31" s="671"/>
      <c r="CB31" s="673"/>
      <c r="CD31" s="629"/>
      <c r="CE31" s="630"/>
      <c r="CF31" s="605" t="s">
        <v>300</v>
      </c>
      <c r="CG31" s="606"/>
      <c r="CH31" s="606"/>
      <c r="CI31" s="606"/>
      <c r="CJ31" s="606"/>
      <c r="CK31" s="606"/>
      <c r="CL31" s="606"/>
      <c r="CM31" s="606"/>
      <c r="CN31" s="606"/>
      <c r="CO31" s="606"/>
      <c r="CP31" s="606"/>
      <c r="CQ31" s="607"/>
      <c r="CR31" s="608">
        <v>100502</v>
      </c>
      <c r="CS31" s="621"/>
      <c r="CT31" s="621"/>
      <c r="CU31" s="621"/>
      <c r="CV31" s="621"/>
      <c r="CW31" s="621"/>
      <c r="CX31" s="621"/>
      <c r="CY31" s="622"/>
      <c r="CZ31" s="611">
        <v>0.3</v>
      </c>
      <c r="DA31" s="623"/>
      <c r="DB31" s="623"/>
      <c r="DC31" s="624"/>
      <c r="DD31" s="614">
        <v>100502</v>
      </c>
      <c r="DE31" s="621"/>
      <c r="DF31" s="621"/>
      <c r="DG31" s="621"/>
      <c r="DH31" s="621"/>
      <c r="DI31" s="621"/>
      <c r="DJ31" s="621"/>
      <c r="DK31" s="622"/>
      <c r="DL31" s="614">
        <v>100502</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2289297</v>
      </c>
      <c r="S32" s="609"/>
      <c r="T32" s="609"/>
      <c r="U32" s="609"/>
      <c r="V32" s="609"/>
      <c r="W32" s="609"/>
      <c r="X32" s="609"/>
      <c r="Y32" s="610"/>
      <c r="Z32" s="646">
        <v>7.5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99.3</v>
      </c>
      <c r="BH32" s="621"/>
      <c r="BI32" s="621"/>
      <c r="BJ32" s="621"/>
      <c r="BK32" s="621"/>
      <c r="BL32" s="621"/>
      <c r="BM32" s="612">
        <v>98.5</v>
      </c>
      <c r="BN32" s="621"/>
      <c r="BO32" s="621"/>
      <c r="BP32" s="621"/>
      <c r="BQ32" s="644"/>
      <c r="BR32" s="674">
        <v>99.4</v>
      </c>
      <c r="BS32" s="621"/>
      <c r="BT32" s="621"/>
      <c r="BU32" s="621"/>
      <c r="BV32" s="621"/>
      <c r="BW32" s="621"/>
      <c r="BX32" s="612">
        <v>98.5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24795</v>
      </c>
      <c r="S33" s="609"/>
      <c r="T33" s="609"/>
      <c r="U33" s="609"/>
      <c r="V33" s="609"/>
      <c r="W33" s="609"/>
      <c r="X33" s="609"/>
      <c r="Y33" s="610"/>
      <c r="Z33" s="646">
        <v>0.1</v>
      </c>
      <c r="AA33" s="646"/>
      <c r="AB33" s="646"/>
      <c r="AC33" s="646"/>
      <c r="AD33" s="647">
        <v>18848</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99.8</v>
      </c>
      <c r="BH33" s="593"/>
      <c r="BI33" s="593"/>
      <c r="BJ33" s="593"/>
      <c r="BK33" s="593"/>
      <c r="BL33" s="593"/>
      <c r="BM33" s="639">
        <v>98.8</v>
      </c>
      <c r="BN33" s="593"/>
      <c r="BO33" s="593"/>
      <c r="BP33" s="593"/>
      <c r="BQ33" s="656"/>
      <c r="BR33" s="669">
        <v>99.7</v>
      </c>
      <c r="BS33" s="593"/>
      <c r="BT33" s="593"/>
      <c r="BU33" s="593"/>
      <c r="BV33" s="593"/>
      <c r="BW33" s="593"/>
      <c r="BX33" s="639">
        <v>98.7</v>
      </c>
      <c r="BY33" s="593"/>
      <c r="BZ33" s="593"/>
      <c r="CA33" s="593"/>
      <c r="CB33" s="656"/>
      <c r="CD33" s="605" t="s">
        <v>307</v>
      </c>
      <c r="CE33" s="606"/>
      <c r="CF33" s="606"/>
      <c r="CG33" s="606"/>
      <c r="CH33" s="606"/>
      <c r="CI33" s="606"/>
      <c r="CJ33" s="606"/>
      <c r="CK33" s="606"/>
      <c r="CL33" s="606"/>
      <c r="CM33" s="606"/>
      <c r="CN33" s="606"/>
      <c r="CO33" s="606"/>
      <c r="CP33" s="606"/>
      <c r="CQ33" s="607"/>
      <c r="CR33" s="608">
        <v>11104590</v>
      </c>
      <c r="CS33" s="621"/>
      <c r="CT33" s="621"/>
      <c r="CU33" s="621"/>
      <c r="CV33" s="621"/>
      <c r="CW33" s="621"/>
      <c r="CX33" s="621"/>
      <c r="CY33" s="622"/>
      <c r="CZ33" s="611">
        <v>38</v>
      </c>
      <c r="DA33" s="623"/>
      <c r="DB33" s="623"/>
      <c r="DC33" s="624"/>
      <c r="DD33" s="614">
        <v>8968322</v>
      </c>
      <c r="DE33" s="621"/>
      <c r="DF33" s="621"/>
      <c r="DG33" s="621"/>
      <c r="DH33" s="621"/>
      <c r="DI33" s="621"/>
      <c r="DJ33" s="621"/>
      <c r="DK33" s="622"/>
      <c r="DL33" s="614">
        <v>6625898</v>
      </c>
      <c r="DM33" s="621"/>
      <c r="DN33" s="621"/>
      <c r="DO33" s="621"/>
      <c r="DP33" s="621"/>
      <c r="DQ33" s="621"/>
      <c r="DR33" s="621"/>
      <c r="DS33" s="621"/>
      <c r="DT33" s="621"/>
      <c r="DU33" s="621"/>
      <c r="DV33" s="622"/>
      <c r="DW33" s="611">
        <v>37.4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93364</v>
      </c>
      <c r="S34" s="609"/>
      <c r="T34" s="609"/>
      <c r="U34" s="609"/>
      <c r="V34" s="609"/>
      <c r="W34" s="609"/>
      <c r="X34" s="609"/>
      <c r="Y34" s="610"/>
      <c r="Z34" s="646">
        <v>0.3</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5158573</v>
      </c>
      <c r="CS34" s="609"/>
      <c r="CT34" s="609"/>
      <c r="CU34" s="609"/>
      <c r="CV34" s="609"/>
      <c r="CW34" s="609"/>
      <c r="CX34" s="609"/>
      <c r="CY34" s="610"/>
      <c r="CZ34" s="611">
        <v>17.7</v>
      </c>
      <c r="DA34" s="623"/>
      <c r="DB34" s="623"/>
      <c r="DC34" s="624"/>
      <c r="DD34" s="614">
        <v>4129737</v>
      </c>
      <c r="DE34" s="609"/>
      <c r="DF34" s="609"/>
      <c r="DG34" s="609"/>
      <c r="DH34" s="609"/>
      <c r="DI34" s="609"/>
      <c r="DJ34" s="609"/>
      <c r="DK34" s="610"/>
      <c r="DL34" s="614">
        <v>3756047</v>
      </c>
      <c r="DM34" s="609"/>
      <c r="DN34" s="609"/>
      <c r="DO34" s="609"/>
      <c r="DP34" s="609"/>
      <c r="DQ34" s="609"/>
      <c r="DR34" s="609"/>
      <c r="DS34" s="609"/>
      <c r="DT34" s="609"/>
      <c r="DU34" s="609"/>
      <c r="DV34" s="610"/>
      <c r="DW34" s="611">
        <v>21.2</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385161</v>
      </c>
      <c r="S35" s="609"/>
      <c r="T35" s="609"/>
      <c r="U35" s="609"/>
      <c r="V35" s="609"/>
      <c r="W35" s="609"/>
      <c r="X35" s="609"/>
      <c r="Y35" s="610"/>
      <c r="Z35" s="646">
        <v>1.3</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216778</v>
      </c>
      <c r="CS35" s="621"/>
      <c r="CT35" s="621"/>
      <c r="CU35" s="621"/>
      <c r="CV35" s="621"/>
      <c r="CW35" s="621"/>
      <c r="CX35" s="621"/>
      <c r="CY35" s="622"/>
      <c r="CZ35" s="611">
        <v>0.7</v>
      </c>
      <c r="DA35" s="623"/>
      <c r="DB35" s="623"/>
      <c r="DC35" s="624"/>
      <c r="DD35" s="614">
        <v>200993</v>
      </c>
      <c r="DE35" s="621"/>
      <c r="DF35" s="621"/>
      <c r="DG35" s="621"/>
      <c r="DH35" s="621"/>
      <c r="DI35" s="621"/>
      <c r="DJ35" s="621"/>
      <c r="DK35" s="622"/>
      <c r="DL35" s="614">
        <v>192065</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1181164</v>
      </c>
      <c r="S36" s="609"/>
      <c r="T36" s="609"/>
      <c r="U36" s="609"/>
      <c r="V36" s="609"/>
      <c r="W36" s="609"/>
      <c r="X36" s="609"/>
      <c r="Y36" s="610"/>
      <c r="Z36" s="646">
        <v>3.9</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2760132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3650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2552217</v>
      </c>
      <c r="CS36" s="609"/>
      <c r="CT36" s="609"/>
      <c r="CU36" s="609"/>
      <c r="CV36" s="609"/>
      <c r="CW36" s="609"/>
      <c r="CX36" s="609"/>
      <c r="CY36" s="610"/>
      <c r="CZ36" s="611">
        <v>8.6999999999999993</v>
      </c>
      <c r="DA36" s="623"/>
      <c r="DB36" s="623"/>
      <c r="DC36" s="624"/>
      <c r="DD36" s="614">
        <v>2102452</v>
      </c>
      <c r="DE36" s="609"/>
      <c r="DF36" s="609"/>
      <c r="DG36" s="609"/>
      <c r="DH36" s="609"/>
      <c r="DI36" s="609"/>
      <c r="DJ36" s="609"/>
      <c r="DK36" s="610"/>
      <c r="DL36" s="614">
        <v>1162309</v>
      </c>
      <c r="DM36" s="609"/>
      <c r="DN36" s="609"/>
      <c r="DO36" s="609"/>
      <c r="DP36" s="609"/>
      <c r="DQ36" s="609"/>
      <c r="DR36" s="609"/>
      <c r="DS36" s="609"/>
      <c r="DT36" s="609"/>
      <c r="DU36" s="609"/>
      <c r="DV36" s="610"/>
      <c r="DW36" s="611">
        <v>6.6</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774751</v>
      </c>
      <c r="S37" s="609"/>
      <c r="T37" s="609"/>
      <c r="U37" s="609"/>
      <c r="V37" s="609"/>
      <c r="W37" s="609"/>
      <c r="X37" s="609"/>
      <c r="Y37" s="610"/>
      <c r="Z37" s="646">
        <v>2.6</v>
      </c>
      <c r="AA37" s="646"/>
      <c r="AB37" s="646"/>
      <c r="AC37" s="646"/>
      <c r="AD37" s="647">
        <v>11031</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455592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-16815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115466</v>
      </c>
      <c r="CS37" s="621"/>
      <c r="CT37" s="621"/>
      <c r="CU37" s="621"/>
      <c r="CV37" s="621"/>
      <c r="CW37" s="621"/>
      <c r="CX37" s="621"/>
      <c r="CY37" s="622"/>
      <c r="CZ37" s="611">
        <v>0.4</v>
      </c>
      <c r="DA37" s="623"/>
      <c r="DB37" s="623"/>
      <c r="DC37" s="624"/>
      <c r="DD37" s="614">
        <v>115209</v>
      </c>
      <c r="DE37" s="621"/>
      <c r="DF37" s="621"/>
      <c r="DG37" s="621"/>
      <c r="DH37" s="621"/>
      <c r="DI37" s="621"/>
      <c r="DJ37" s="621"/>
      <c r="DK37" s="622"/>
      <c r="DL37" s="614">
        <v>111367</v>
      </c>
      <c r="DM37" s="621"/>
      <c r="DN37" s="621"/>
      <c r="DO37" s="621"/>
      <c r="DP37" s="621"/>
      <c r="DQ37" s="621"/>
      <c r="DR37" s="621"/>
      <c r="DS37" s="621"/>
      <c r="DT37" s="621"/>
      <c r="DU37" s="621"/>
      <c r="DV37" s="622"/>
      <c r="DW37" s="611">
        <v>0.6</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1504300</v>
      </c>
      <c r="S38" s="609"/>
      <c r="T38" s="609"/>
      <c r="U38" s="609"/>
      <c r="V38" s="609"/>
      <c r="W38" s="609"/>
      <c r="X38" s="609"/>
      <c r="Y38" s="610"/>
      <c r="Z38" s="646">
        <v>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298224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7889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1894129</v>
      </c>
      <c r="CS38" s="609"/>
      <c r="CT38" s="609"/>
      <c r="CU38" s="609"/>
      <c r="CV38" s="609"/>
      <c r="CW38" s="609"/>
      <c r="CX38" s="609"/>
      <c r="CY38" s="610"/>
      <c r="CZ38" s="611">
        <v>6.5</v>
      </c>
      <c r="DA38" s="623"/>
      <c r="DB38" s="623"/>
      <c r="DC38" s="624"/>
      <c r="DD38" s="614">
        <v>1573633</v>
      </c>
      <c r="DE38" s="609"/>
      <c r="DF38" s="609"/>
      <c r="DG38" s="609"/>
      <c r="DH38" s="609"/>
      <c r="DI38" s="609"/>
      <c r="DJ38" s="609"/>
      <c r="DK38" s="610"/>
      <c r="DL38" s="614">
        <v>1515477</v>
      </c>
      <c r="DM38" s="609"/>
      <c r="DN38" s="609"/>
      <c r="DO38" s="609"/>
      <c r="DP38" s="609"/>
      <c r="DQ38" s="609"/>
      <c r="DR38" s="609"/>
      <c r="DS38" s="609"/>
      <c r="DT38" s="609"/>
      <c r="DU38" s="609"/>
      <c r="DV38" s="610"/>
      <c r="DW38" s="611">
        <v>8.6</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112187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11649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962016</v>
      </c>
      <c r="CS39" s="621"/>
      <c r="CT39" s="621"/>
      <c r="CU39" s="621"/>
      <c r="CV39" s="621"/>
      <c r="CW39" s="621"/>
      <c r="CX39" s="621"/>
      <c r="CY39" s="622"/>
      <c r="CZ39" s="611">
        <v>3.3</v>
      </c>
      <c r="DA39" s="623"/>
      <c r="DB39" s="623"/>
      <c r="DC39" s="624"/>
      <c r="DD39" s="614">
        <v>961418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3968</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320877</v>
      </c>
      <c r="CS40" s="609"/>
      <c r="CT40" s="609"/>
      <c r="CU40" s="609"/>
      <c r="CV40" s="609"/>
      <c r="CW40" s="609"/>
      <c r="CX40" s="609"/>
      <c r="CY40" s="610"/>
      <c r="CZ40" s="611">
        <v>1.1000000000000001</v>
      </c>
      <c r="DA40" s="623"/>
      <c r="DB40" s="623"/>
      <c r="DC40" s="624"/>
      <c r="DD40" s="614">
        <v>89</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30322049</v>
      </c>
      <c r="S41" s="633"/>
      <c r="T41" s="633"/>
      <c r="U41" s="633"/>
      <c r="V41" s="633"/>
      <c r="W41" s="633"/>
      <c r="X41" s="633"/>
      <c r="Y41" s="636"/>
      <c r="Z41" s="637">
        <v>100</v>
      </c>
      <c r="AA41" s="637"/>
      <c r="AB41" s="637"/>
      <c r="AC41" s="637"/>
      <c r="AD41" s="638">
        <v>17709124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420174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1469987</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352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2995926</v>
      </c>
      <c r="CS42" s="621"/>
      <c r="CT42" s="621"/>
      <c r="CU42" s="621"/>
      <c r="CV42" s="621"/>
      <c r="CW42" s="621"/>
      <c r="CX42" s="621"/>
      <c r="CY42" s="622"/>
      <c r="CZ42" s="611">
        <v>10.3</v>
      </c>
      <c r="DA42" s="623"/>
      <c r="DB42" s="623"/>
      <c r="DC42" s="624"/>
      <c r="DD42" s="614">
        <v>817219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72329</v>
      </c>
      <c r="CS43" s="621"/>
      <c r="CT43" s="621"/>
      <c r="CU43" s="621"/>
      <c r="CV43" s="621"/>
      <c r="CW43" s="621"/>
      <c r="CX43" s="621"/>
      <c r="CY43" s="622"/>
      <c r="CZ43" s="611">
        <v>0.2</v>
      </c>
      <c r="DA43" s="623"/>
      <c r="DB43" s="623"/>
      <c r="DC43" s="624"/>
      <c r="DD43" s="614">
        <v>72329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2989230</v>
      </c>
      <c r="CS44" s="609"/>
      <c r="CT44" s="609"/>
      <c r="CU44" s="609"/>
      <c r="CV44" s="609"/>
      <c r="CW44" s="609"/>
      <c r="CX44" s="609"/>
      <c r="CY44" s="610"/>
      <c r="CZ44" s="611">
        <v>10.199999999999999</v>
      </c>
      <c r="DA44" s="612"/>
      <c r="DB44" s="612"/>
      <c r="DC44" s="613"/>
      <c r="DD44" s="614">
        <v>810523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1025311</v>
      </c>
      <c r="CS45" s="621"/>
      <c r="CT45" s="621"/>
      <c r="CU45" s="621"/>
      <c r="CV45" s="621"/>
      <c r="CW45" s="621"/>
      <c r="CX45" s="621"/>
      <c r="CY45" s="622"/>
      <c r="CZ45" s="611">
        <v>3.5</v>
      </c>
      <c r="DA45" s="623"/>
      <c r="DB45" s="623"/>
      <c r="DC45" s="624"/>
      <c r="DD45" s="614">
        <v>60742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1893920</v>
      </c>
      <c r="CS46" s="609"/>
      <c r="CT46" s="609"/>
      <c r="CU46" s="609"/>
      <c r="CV46" s="609"/>
      <c r="CW46" s="609"/>
      <c r="CX46" s="609"/>
      <c r="CY46" s="610"/>
      <c r="CZ46" s="611">
        <v>6.5</v>
      </c>
      <c r="DA46" s="612"/>
      <c r="DB46" s="612"/>
      <c r="DC46" s="613"/>
      <c r="DD46" s="614">
        <v>727621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6696</v>
      </c>
      <c r="CS47" s="621"/>
      <c r="CT47" s="621"/>
      <c r="CU47" s="621"/>
      <c r="CV47" s="621"/>
      <c r="CW47" s="621"/>
      <c r="CX47" s="621"/>
      <c r="CY47" s="622"/>
      <c r="CZ47" s="611">
        <v>0</v>
      </c>
      <c r="DA47" s="623"/>
      <c r="DB47" s="623"/>
      <c r="DC47" s="624"/>
      <c r="DD47" s="614">
        <v>6696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29197355</v>
      </c>
      <c r="CS49" s="593"/>
      <c r="CT49" s="593"/>
      <c r="CU49" s="593"/>
      <c r="CV49" s="593"/>
      <c r="CW49" s="593"/>
      <c r="CX49" s="593"/>
      <c r="CY49" s="594"/>
      <c r="CZ49" s="595">
        <v>100</v>
      </c>
      <c r="DA49" s="596"/>
      <c r="DB49" s="596"/>
      <c r="DC49" s="597"/>
      <c r="DD49" s="598">
        <v>19655819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fS/RBuCZG/uQbeHFsU5CLC3PzTk2OmSRvqQh9QpTIkoXrgecJq6PDePjNCxMXdU9og4qO654/PQoCM9hRuWoA==" saltValue="J8j5fTOCJyE05qgj2HPX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30422</v>
      </c>
      <c r="R7" s="1090"/>
      <c r="S7" s="1090"/>
      <c r="T7" s="1090"/>
      <c r="U7" s="1090"/>
      <c r="V7" s="1090">
        <v>29297</v>
      </c>
      <c r="W7" s="1090"/>
      <c r="X7" s="1090"/>
      <c r="Y7" s="1090"/>
      <c r="Z7" s="1090"/>
      <c r="AA7" s="1090">
        <f>Q7-V7</f>
        <v>1125</v>
      </c>
      <c r="AB7" s="1090"/>
      <c r="AC7" s="1090"/>
      <c r="AD7" s="1090"/>
      <c r="AE7" s="1091"/>
      <c r="AF7" s="1092">
        <v>917</v>
      </c>
      <c r="AG7" s="1093"/>
      <c r="AH7" s="1093"/>
      <c r="AI7" s="1093"/>
      <c r="AJ7" s="1094"/>
      <c r="AK7" s="1095">
        <v>385161</v>
      </c>
      <c r="AL7" s="1096"/>
      <c r="AM7" s="1096"/>
      <c r="AN7" s="1096"/>
      <c r="AO7" s="1096"/>
      <c r="AP7" s="1096">
        <v>16761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552</v>
      </c>
      <c r="BT7" s="1087"/>
      <c r="BU7" s="1087"/>
      <c r="BV7" s="1087"/>
      <c r="BW7" s="1087"/>
      <c r="BX7" s="1087"/>
      <c r="BY7" s="1087"/>
      <c r="BZ7" s="1087"/>
      <c r="CA7" s="1087"/>
      <c r="CB7" s="1087"/>
      <c r="CC7" s="1087"/>
      <c r="CD7" s="1087"/>
      <c r="CE7" s="1087"/>
      <c r="CF7" s="1087"/>
      <c r="CG7" s="1099"/>
      <c r="CH7" s="1083">
        <v>-1</v>
      </c>
      <c r="CI7" s="1084"/>
      <c r="CJ7" s="1084"/>
      <c r="CK7" s="1084"/>
      <c r="CL7" s="1085"/>
      <c r="CM7" s="1083" t="s">
        <v>558</v>
      </c>
      <c r="CN7" s="1084"/>
      <c r="CO7" s="1084"/>
      <c r="CP7" s="1084"/>
      <c r="CQ7" s="1085"/>
      <c r="CR7" s="1083">
        <v>5</v>
      </c>
      <c r="CS7" s="1084"/>
      <c r="CT7" s="1084"/>
      <c r="CU7" s="1084"/>
      <c r="CV7" s="1085"/>
      <c r="CW7" s="1083" t="s">
        <v>562</v>
      </c>
      <c r="CX7" s="1084"/>
      <c r="CY7" s="1084"/>
      <c r="CZ7" s="1084"/>
      <c r="DA7" s="1085"/>
      <c r="DB7" s="1083">
        <v>97</v>
      </c>
      <c r="DC7" s="1084"/>
      <c r="DD7" s="1084"/>
      <c r="DE7" s="1084"/>
      <c r="DF7" s="1085"/>
      <c r="DG7" s="1083" t="s">
        <v>558</v>
      </c>
      <c r="DH7" s="1084"/>
      <c r="DI7" s="1084"/>
      <c r="DJ7" s="1084"/>
      <c r="DK7" s="1085"/>
      <c r="DL7" s="1083" t="s">
        <v>563</v>
      </c>
      <c r="DM7" s="1084"/>
      <c r="DN7" s="1084"/>
      <c r="DO7" s="1084"/>
      <c r="DP7" s="1085"/>
      <c r="DQ7" s="1083" t="s">
        <v>558</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30422</v>
      </c>
      <c r="R23" s="1048"/>
      <c r="S23" s="1048"/>
      <c r="T23" s="1048"/>
      <c r="U23" s="1048"/>
      <c r="V23" s="1048">
        <v>29297</v>
      </c>
      <c r="W23" s="1048"/>
      <c r="X23" s="1048"/>
      <c r="Y23" s="1048"/>
      <c r="Z23" s="1048"/>
      <c r="AA23" s="1048">
        <v>1125</v>
      </c>
      <c r="AB23" s="1048"/>
      <c r="AC23" s="1048"/>
      <c r="AD23" s="1048"/>
      <c r="AE23" s="1055"/>
      <c r="AF23" s="1056">
        <v>917</v>
      </c>
      <c r="AG23" s="1048"/>
      <c r="AH23" s="1048"/>
      <c r="AI23" s="1048"/>
      <c r="AJ23" s="1057"/>
      <c r="AK23" s="1058"/>
      <c r="AL23" s="1059"/>
      <c r="AM23" s="1059"/>
      <c r="AN23" s="1059"/>
      <c r="AO23" s="1059"/>
      <c r="AP23" s="1048">
        <v>16761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6060</v>
      </c>
      <c r="R28" s="1038"/>
      <c r="S28" s="1038"/>
      <c r="T28" s="1038"/>
      <c r="U28" s="1038"/>
      <c r="V28" s="1038">
        <v>6057</v>
      </c>
      <c r="W28" s="1038"/>
      <c r="X28" s="1038"/>
      <c r="Y28" s="1038"/>
      <c r="Z28" s="1038"/>
      <c r="AA28" s="1038">
        <v>4</v>
      </c>
      <c r="AB28" s="1038"/>
      <c r="AC28" s="1038"/>
      <c r="AD28" s="1038"/>
      <c r="AE28" s="1039"/>
      <c r="AF28" s="1040">
        <v>4</v>
      </c>
      <c r="AG28" s="1038"/>
      <c r="AH28" s="1038"/>
      <c r="AI28" s="1038"/>
      <c r="AJ28" s="1041"/>
      <c r="AK28" s="1029">
        <v>685</v>
      </c>
      <c r="AL28" s="1030"/>
      <c r="AM28" s="1030"/>
      <c r="AN28" s="1030"/>
      <c r="AO28" s="1030"/>
      <c r="AP28" s="1030" t="s">
        <v>558</v>
      </c>
      <c r="AQ28" s="1030"/>
      <c r="AR28" s="1030"/>
      <c r="AS28" s="1030"/>
      <c r="AT28" s="1030"/>
      <c r="AU28" s="1030" t="s">
        <v>558</v>
      </c>
      <c r="AV28" s="1030"/>
      <c r="AW28" s="1030"/>
      <c r="AX28" s="1030"/>
      <c r="AY28" s="1030"/>
      <c r="AZ28" s="1031" t="s">
        <v>558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4733</v>
      </c>
      <c r="R29" s="1026"/>
      <c r="S29" s="1026"/>
      <c r="T29" s="1026"/>
      <c r="U29" s="1026"/>
      <c r="V29" s="1026">
        <v>4580</v>
      </c>
      <c r="W29" s="1026"/>
      <c r="X29" s="1026"/>
      <c r="Y29" s="1026"/>
      <c r="Z29" s="1026"/>
      <c r="AA29" s="1027">
        <v>153</v>
      </c>
      <c r="AB29" s="1023"/>
      <c r="AC29" s="1023"/>
      <c r="AD29" s="1023"/>
      <c r="AE29" s="1024"/>
      <c r="AF29" s="1022">
        <v>153</v>
      </c>
      <c r="AG29" s="1023"/>
      <c r="AH29" s="1023"/>
      <c r="AI29" s="1023"/>
      <c r="AJ29" s="1024"/>
      <c r="AK29" s="967">
        <v>715</v>
      </c>
      <c r="AL29" s="958"/>
      <c r="AM29" s="958"/>
      <c r="AN29" s="958"/>
      <c r="AO29" s="958"/>
      <c r="AP29" s="958" t="s">
        <v>558</v>
      </c>
      <c r="AQ29" s="958"/>
      <c r="AR29" s="958"/>
      <c r="AS29" s="958"/>
      <c r="AT29" s="958"/>
      <c r="AU29" s="958" t="s">
        <v>558</v>
      </c>
      <c r="AV29" s="958"/>
      <c r="AW29" s="958"/>
      <c r="AX29" s="958"/>
      <c r="AY29" s="958"/>
      <c r="AZ29" s="1028" t="s">
        <v>558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830</v>
      </c>
      <c r="R30" s="1026"/>
      <c r="S30" s="1026"/>
      <c r="T30" s="1026"/>
      <c r="U30" s="1026"/>
      <c r="V30" s="1026">
        <v>824</v>
      </c>
      <c r="W30" s="1026"/>
      <c r="X30" s="1026"/>
      <c r="Y30" s="1026"/>
      <c r="Z30" s="1026"/>
      <c r="AA30" s="1027">
        <v>6</v>
      </c>
      <c r="AB30" s="1023"/>
      <c r="AC30" s="1023"/>
      <c r="AD30" s="1023"/>
      <c r="AE30" s="1024"/>
      <c r="AF30" s="1022">
        <v>6</v>
      </c>
      <c r="AG30" s="1023"/>
      <c r="AH30" s="1023"/>
      <c r="AI30" s="1023"/>
      <c r="AJ30" s="1024"/>
      <c r="AK30" s="967">
        <v>152</v>
      </c>
      <c r="AL30" s="958"/>
      <c r="AM30" s="958"/>
      <c r="AN30" s="958"/>
      <c r="AO30" s="958"/>
      <c r="AP30" s="958" t="s">
        <v>560</v>
      </c>
      <c r="AQ30" s="958"/>
      <c r="AR30" s="958"/>
      <c r="AS30" s="958"/>
      <c r="AT30" s="958"/>
      <c r="AU30" s="958" t="s">
        <v>560</v>
      </c>
      <c r="AV30" s="958"/>
      <c r="AW30" s="958"/>
      <c r="AX30" s="958"/>
      <c r="AY30" s="958"/>
      <c r="AZ30" s="1028" t="s">
        <v>558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1794</v>
      </c>
      <c r="R31" s="1026"/>
      <c r="S31" s="1026"/>
      <c r="T31" s="1026"/>
      <c r="U31" s="1026"/>
      <c r="V31" s="1026">
        <v>1569</v>
      </c>
      <c r="W31" s="1026"/>
      <c r="X31" s="1026"/>
      <c r="Y31" s="1026"/>
      <c r="Z31" s="1026"/>
      <c r="AA31" s="1026">
        <v>225</v>
      </c>
      <c r="AB31" s="1026"/>
      <c r="AC31" s="1026"/>
      <c r="AD31" s="1026"/>
      <c r="AE31" s="1027"/>
      <c r="AF31" s="1022">
        <v>140</v>
      </c>
      <c r="AG31" s="1023"/>
      <c r="AH31" s="1023"/>
      <c r="AI31" s="1023"/>
      <c r="AJ31" s="1024"/>
      <c r="AK31" s="967" t="s">
        <v>561</v>
      </c>
      <c r="AL31" s="958"/>
      <c r="AM31" s="958"/>
      <c r="AN31" s="958"/>
      <c r="AO31" s="958"/>
      <c r="AP31" s="958">
        <v>5105</v>
      </c>
      <c r="AQ31" s="958"/>
      <c r="AR31" s="958"/>
      <c r="AS31" s="958"/>
      <c r="AT31" s="958"/>
      <c r="AU31" s="958">
        <v>452</v>
      </c>
      <c r="AV31" s="958"/>
      <c r="AW31" s="958"/>
      <c r="AX31" s="958"/>
      <c r="AY31" s="958"/>
      <c r="AZ31" s="1028" t="s">
        <v>558</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303</v>
      </c>
      <c r="AG63" s="946"/>
      <c r="AH63" s="946"/>
      <c r="AI63" s="946"/>
      <c r="AJ63" s="1009"/>
      <c r="AK63" s="1010"/>
      <c r="AL63" s="950"/>
      <c r="AM63" s="950"/>
      <c r="AN63" s="950"/>
      <c r="AO63" s="950"/>
      <c r="AP63" s="946">
        <v>5105</v>
      </c>
      <c r="AQ63" s="946"/>
      <c r="AR63" s="946"/>
      <c r="AS63" s="946"/>
      <c r="AT63" s="946"/>
      <c r="AU63" s="946">
        <v>452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541</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559</v>
      </c>
      <c r="AQ68" s="969"/>
      <c r="AR68" s="969"/>
      <c r="AS68" s="969"/>
      <c r="AT68" s="969"/>
      <c r="AU68" s="958">
        <f>AZ68</f>
        <v>0</v>
      </c>
      <c r="AV68" s="958"/>
      <c r="AW68" s="958"/>
      <c r="AX68" s="958"/>
      <c r="AY68" s="958"/>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542</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558</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543</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560</v>
      </c>
      <c r="AQ70" s="958"/>
      <c r="AR70" s="958"/>
      <c r="AS70" s="958"/>
      <c r="AT70" s="958"/>
      <c r="AU70" s="958" t="s">
        <v>560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544</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547</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545</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546</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560</v>
      </c>
      <c r="AQ73" s="958"/>
      <c r="AR73" s="958"/>
      <c r="AS73" s="958"/>
      <c r="AT73" s="958"/>
      <c r="AU73" s="958" t="s">
        <v>560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548</v>
      </c>
      <c r="C74" s="962"/>
      <c r="D74" s="962"/>
      <c r="E74" s="962"/>
      <c r="F74" s="962"/>
      <c r="G74" s="962"/>
      <c r="H74" s="962"/>
      <c r="I74" s="962"/>
      <c r="J74" s="962"/>
      <c r="K74" s="962"/>
      <c r="L74" s="962"/>
      <c r="M74" s="962"/>
      <c r="N74" s="962"/>
      <c r="O74" s="962"/>
      <c r="P74" s="963"/>
      <c r="Q74" s="964">
        <v>24625</v>
      </c>
      <c r="R74" s="958"/>
      <c r="S74" s="958"/>
      <c r="T74" s="958"/>
      <c r="U74" s="958"/>
      <c r="V74" s="958">
        <v>24327</v>
      </c>
      <c r="W74" s="958"/>
      <c r="X74" s="958"/>
      <c r="Y74" s="958"/>
      <c r="Z74" s="958"/>
      <c r="AA74" s="958">
        <v>298</v>
      </c>
      <c r="AB74" s="958"/>
      <c r="AC74" s="958"/>
      <c r="AD74" s="958"/>
      <c r="AE74" s="958"/>
      <c r="AF74" s="958">
        <v>6251</v>
      </c>
      <c r="AG74" s="958"/>
      <c r="AH74" s="958"/>
      <c r="AI74" s="958"/>
      <c r="AJ74" s="958"/>
      <c r="AK74" s="958" t="s">
        <v>560</v>
      </c>
      <c r="AL74" s="958"/>
      <c r="AM74" s="958"/>
      <c r="AN74" s="958"/>
      <c r="AO74" s="958"/>
      <c r="AP74" s="968">
        <v>11583</v>
      </c>
      <c r="AQ74" s="966"/>
      <c r="AR74" s="966"/>
      <c r="AS74" s="966"/>
      <c r="AT74" s="967"/>
      <c r="AU74" s="958">
        <v>1112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549</v>
      </c>
      <c r="C75" s="962"/>
      <c r="D75" s="962"/>
      <c r="E75" s="962"/>
      <c r="F75" s="962"/>
      <c r="G75" s="962"/>
      <c r="H75" s="962"/>
      <c r="I75" s="962"/>
      <c r="J75" s="962"/>
      <c r="K75" s="962"/>
      <c r="L75" s="962"/>
      <c r="M75" s="962"/>
      <c r="N75" s="962"/>
      <c r="O75" s="962"/>
      <c r="P75" s="963"/>
      <c r="Q75" s="965">
        <v>6186</v>
      </c>
      <c r="R75" s="966"/>
      <c r="S75" s="966"/>
      <c r="T75" s="966"/>
      <c r="U75" s="967"/>
      <c r="V75" s="968">
        <v>6019</v>
      </c>
      <c r="W75" s="966"/>
      <c r="X75" s="966"/>
      <c r="Y75" s="966"/>
      <c r="Z75" s="967"/>
      <c r="AA75" s="968">
        <v>167</v>
      </c>
      <c r="AB75" s="966"/>
      <c r="AC75" s="966"/>
      <c r="AD75" s="966"/>
      <c r="AE75" s="967"/>
      <c r="AF75" s="968">
        <v>7347</v>
      </c>
      <c r="AG75" s="966"/>
      <c r="AH75" s="966"/>
      <c r="AI75" s="966"/>
      <c r="AJ75" s="967"/>
      <c r="AK75" s="958" t="s">
        <v>560</v>
      </c>
      <c r="AL75" s="958"/>
      <c r="AM75" s="958"/>
      <c r="AN75" s="958"/>
      <c r="AO75" s="958"/>
      <c r="AP75" s="968">
        <v>5046</v>
      </c>
      <c r="AQ75" s="966"/>
      <c r="AR75" s="966"/>
      <c r="AS75" s="966"/>
      <c r="AT75" s="967"/>
      <c r="AU75" s="958" t="s">
        <v>560</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550</v>
      </c>
      <c r="C76" s="962"/>
      <c r="D76" s="962"/>
      <c r="E76" s="962"/>
      <c r="F76" s="962"/>
      <c r="G76" s="962"/>
      <c r="H76" s="962"/>
      <c r="I76" s="962"/>
      <c r="J76" s="962"/>
      <c r="K76" s="962"/>
      <c r="L76" s="962"/>
      <c r="M76" s="962"/>
      <c r="N76" s="962"/>
      <c r="O76" s="962"/>
      <c r="P76" s="963"/>
      <c r="Q76" s="965">
        <v>9866</v>
      </c>
      <c r="R76" s="966"/>
      <c r="S76" s="966"/>
      <c r="T76" s="966"/>
      <c r="U76" s="967"/>
      <c r="V76" s="968">
        <v>9516</v>
      </c>
      <c r="W76" s="966"/>
      <c r="X76" s="966"/>
      <c r="Y76" s="966"/>
      <c r="Z76" s="967"/>
      <c r="AA76" s="968">
        <v>350</v>
      </c>
      <c r="AB76" s="966"/>
      <c r="AC76" s="966"/>
      <c r="AD76" s="966"/>
      <c r="AE76" s="967"/>
      <c r="AF76" s="968">
        <v>5598</v>
      </c>
      <c r="AG76" s="966"/>
      <c r="AH76" s="966"/>
      <c r="AI76" s="966"/>
      <c r="AJ76" s="967"/>
      <c r="AK76" s="958" t="s">
        <v>560</v>
      </c>
      <c r="AL76" s="958"/>
      <c r="AM76" s="958"/>
      <c r="AN76" s="958"/>
      <c r="AO76" s="958"/>
      <c r="AP76" s="968">
        <v>26599</v>
      </c>
      <c r="AQ76" s="966"/>
      <c r="AR76" s="966"/>
      <c r="AS76" s="966"/>
      <c r="AT76" s="967"/>
      <c r="AU76" s="958" t="s">
        <v>560</v>
      </c>
      <c r="AV76" s="958"/>
      <c r="AW76" s="958"/>
      <c r="AX76" s="958"/>
      <c r="AY76" s="958"/>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551</v>
      </c>
      <c r="C77" s="962"/>
      <c r="D77" s="962"/>
      <c r="E77" s="962"/>
      <c r="F77" s="962"/>
      <c r="G77" s="962"/>
      <c r="H77" s="962"/>
      <c r="I77" s="962"/>
      <c r="J77" s="962"/>
      <c r="K77" s="962"/>
      <c r="L77" s="962"/>
      <c r="M77" s="962"/>
      <c r="N77" s="962"/>
      <c r="O77" s="962"/>
      <c r="P77" s="963"/>
      <c r="Q77" s="965">
        <v>620</v>
      </c>
      <c r="R77" s="966"/>
      <c r="S77" s="966"/>
      <c r="T77" s="966"/>
      <c r="U77" s="967"/>
      <c r="V77" s="968">
        <v>563</v>
      </c>
      <c r="W77" s="966"/>
      <c r="X77" s="966"/>
      <c r="Y77" s="966"/>
      <c r="Z77" s="967"/>
      <c r="AA77" s="968">
        <v>57</v>
      </c>
      <c r="AB77" s="966"/>
      <c r="AC77" s="966"/>
      <c r="AD77" s="966"/>
      <c r="AE77" s="967"/>
      <c r="AF77" s="968">
        <v>57</v>
      </c>
      <c r="AG77" s="966"/>
      <c r="AH77" s="966"/>
      <c r="AI77" s="966"/>
      <c r="AJ77" s="967"/>
      <c r="AK77" s="958" t="s">
        <v>560</v>
      </c>
      <c r="AL77" s="958"/>
      <c r="AM77" s="958"/>
      <c r="AN77" s="958"/>
      <c r="AO77" s="958"/>
      <c r="AP77" s="958" t="s">
        <v>560</v>
      </c>
      <c r="AQ77" s="958"/>
      <c r="AR77" s="958"/>
      <c r="AS77" s="958"/>
      <c r="AT77" s="958"/>
      <c r="AU77" s="958" t="s">
        <v>560</v>
      </c>
      <c r="AV77" s="958"/>
      <c r="AW77" s="958"/>
      <c r="AX77" s="958"/>
      <c r="AY77" s="958"/>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31458</v>
      </c>
      <c r="AG88" s="946"/>
      <c r="AH88" s="946"/>
      <c r="AI88" s="946"/>
      <c r="AJ88" s="946"/>
      <c r="AK88" s="950"/>
      <c r="AL88" s="950"/>
      <c r="AM88" s="950"/>
      <c r="AN88" s="950"/>
      <c r="AO88" s="950"/>
      <c r="AP88" s="946">
        <v>43228</v>
      </c>
      <c r="AQ88" s="946"/>
      <c r="AR88" s="946"/>
      <c r="AS88" s="946"/>
      <c r="AT88" s="946"/>
      <c r="AU88" s="946">
        <v>1112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t="s">
        <v>485</v>
      </c>
      <c r="CX102" s="940"/>
      <c r="CY102" s="940"/>
      <c r="CZ102" s="940"/>
      <c r="DA102" s="941"/>
      <c r="DB102" s="939">
        <v>97</v>
      </c>
      <c r="DC102" s="940"/>
      <c r="DD102" s="940"/>
      <c r="DE102" s="940"/>
      <c r="DF102" s="941"/>
      <c r="DG102" s="939" t="s">
        <v>485</v>
      </c>
      <c r="DH102" s="940"/>
      <c r="DI102" s="940"/>
      <c r="DJ102" s="940"/>
      <c r="DK102" s="941"/>
      <c r="DL102" s="939" t="s">
        <v>485</v>
      </c>
      <c r="DM102" s="940"/>
      <c r="DN102" s="940"/>
      <c r="DO102" s="940"/>
      <c r="DP102" s="941"/>
      <c r="DQ102" s="939" t="s">
        <v>485</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1491062</v>
      </c>
      <c r="AB110" s="876"/>
      <c r="AC110" s="876"/>
      <c r="AD110" s="876"/>
      <c r="AE110" s="877"/>
      <c r="AF110" s="878">
        <v>1641922</v>
      </c>
      <c r="AG110" s="876"/>
      <c r="AH110" s="876"/>
      <c r="AI110" s="876"/>
      <c r="AJ110" s="877"/>
      <c r="AK110" s="878">
        <v>1787355</v>
      </c>
      <c r="AL110" s="876"/>
      <c r="AM110" s="876"/>
      <c r="AN110" s="876"/>
      <c r="AO110" s="877"/>
      <c r="AP110" s="879">
        <v>11.2</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15840320</v>
      </c>
      <c r="BR110" s="829"/>
      <c r="BS110" s="829"/>
      <c r="BT110" s="829"/>
      <c r="BU110" s="829"/>
      <c r="BV110" s="829">
        <v>16943155</v>
      </c>
      <c r="BW110" s="829"/>
      <c r="BX110" s="829"/>
      <c r="BY110" s="829"/>
      <c r="BZ110" s="829"/>
      <c r="CA110" s="829">
        <v>16760602</v>
      </c>
      <c r="CB110" s="829"/>
      <c r="CC110" s="829"/>
      <c r="CD110" s="829"/>
      <c r="CE110" s="829"/>
      <c r="CF110" s="853">
        <v>104.6</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546125</v>
      </c>
      <c r="BR111" s="804"/>
      <c r="BS111" s="804"/>
      <c r="BT111" s="804"/>
      <c r="BU111" s="804"/>
      <c r="BV111" s="804">
        <v>476117</v>
      </c>
      <c r="BW111" s="804"/>
      <c r="BX111" s="804"/>
      <c r="BY111" s="804"/>
      <c r="BZ111" s="804"/>
      <c r="CA111" s="804">
        <v>415508</v>
      </c>
      <c r="CB111" s="804"/>
      <c r="CC111" s="804"/>
      <c r="CD111" s="804"/>
      <c r="CE111" s="804"/>
      <c r="CF111" s="862">
        <v>2.6</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3456321</v>
      </c>
      <c r="BR112" s="804"/>
      <c r="BS112" s="804"/>
      <c r="BT112" s="804"/>
      <c r="BU112" s="804"/>
      <c r="BV112" s="804">
        <v>2558663</v>
      </c>
      <c r="BW112" s="804"/>
      <c r="BX112" s="804"/>
      <c r="BY112" s="804"/>
      <c r="BZ112" s="804"/>
      <c r="CA112" s="804">
        <v>2077799</v>
      </c>
      <c r="CB112" s="804"/>
      <c r="CC112" s="804"/>
      <c r="CD112" s="804"/>
      <c r="CE112" s="804"/>
      <c r="CF112" s="862">
        <v>13</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324791</v>
      </c>
      <c r="AB113" s="906"/>
      <c r="AC113" s="906"/>
      <c r="AD113" s="906"/>
      <c r="AE113" s="907"/>
      <c r="AF113" s="908">
        <v>304286</v>
      </c>
      <c r="AG113" s="906"/>
      <c r="AH113" s="906"/>
      <c r="AI113" s="906"/>
      <c r="AJ113" s="907"/>
      <c r="AK113" s="908">
        <v>281498</v>
      </c>
      <c r="AL113" s="906"/>
      <c r="AM113" s="906"/>
      <c r="AN113" s="906"/>
      <c r="AO113" s="907"/>
      <c r="AP113" s="909">
        <v>1.8</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1282032</v>
      </c>
      <c r="BR113" s="804"/>
      <c r="BS113" s="804"/>
      <c r="BT113" s="804"/>
      <c r="BU113" s="804"/>
      <c r="BV113" s="804">
        <v>1183526</v>
      </c>
      <c r="BW113" s="804"/>
      <c r="BX113" s="804"/>
      <c r="BY113" s="804"/>
      <c r="BZ113" s="804"/>
      <c r="CA113" s="804">
        <v>1111939</v>
      </c>
      <c r="CB113" s="804"/>
      <c r="CC113" s="804"/>
      <c r="CD113" s="804"/>
      <c r="CE113" s="804"/>
      <c r="CF113" s="862">
        <v>6.9</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176393</v>
      </c>
      <c r="AB114" s="767"/>
      <c r="AC114" s="767"/>
      <c r="AD114" s="767"/>
      <c r="AE114" s="768"/>
      <c r="AF114" s="769">
        <v>186509</v>
      </c>
      <c r="AG114" s="767"/>
      <c r="AH114" s="767"/>
      <c r="AI114" s="767"/>
      <c r="AJ114" s="768"/>
      <c r="AK114" s="769">
        <v>181608</v>
      </c>
      <c r="AL114" s="767"/>
      <c r="AM114" s="767"/>
      <c r="AN114" s="767"/>
      <c r="AO114" s="768"/>
      <c r="AP114" s="811">
        <v>1.1000000000000001</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2668706</v>
      </c>
      <c r="BR114" s="804"/>
      <c r="BS114" s="804"/>
      <c r="BT114" s="804"/>
      <c r="BU114" s="804"/>
      <c r="BV114" s="804">
        <v>2614423</v>
      </c>
      <c r="BW114" s="804"/>
      <c r="BX114" s="804"/>
      <c r="BY114" s="804"/>
      <c r="BZ114" s="804"/>
      <c r="CA114" s="804">
        <v>2678820</v>
      </c>
      <c r="CB114" s="804"/>
      <c r="CC114" s="804"/>
      <c r="CD114" s="804"/>
      <c r="CE114" s="804"/>
      <c r="CF114" s="862">
        <v>16.7</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60609</v>
      </c>
      <c r="AB115" s="906"/>
      <c r="AC115" s="906"/>
      <c r="AD115" s="906"/>
      <c r="AE115" s="907"/>
      <c r="AF115" s="908">
        <v>60609</v>
      </c>
      <c r="AG115" s="906"/>
      <c r="AH115" s="906"/>
      <c r="AI115" s="906"/>
      <c r="AJ115" s="907"/>
      <c r="AK115" s="908">
        <v>60609</v>
      </c>
      <c r="AL115" s="906"/>
      <c r="AM115" s="906"/>
      <c r="AN115" s="906"/>
      <c r="AO115" s="907"/>
      <c r="AP115" s="909">
        <v>0.4</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106709</v>
      </c>
      <c r="DH115" s="767"/>
      <c r="DI115" s="767"/>
      <c r="DJ115" s="767"/>
      <c r="DK115" s="768"/>
      <c r="DL115" s="769">
        <v>97310</v>
      </c>
      <c r="DM115" s="767"/>
      <c r="DN115" s="767"/>
      <c r="DO115" s="767"/>
      <c r="DP115" s="768"/>
      <c r="DQ115" s="769">
        <v>97310</v>
      </c>
      <c r="DR115" s="767"/>
      <c r="DS115" s="767"/>
      <c r="DT115" s="767"/>
      <c r="DU115" s="768"/>
      <c r="DV115" s="811">
        <v>0.6</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v>159</v>
      </c>
      <c r="AG116" s="767"/>
      <c r="AH116" s="767"/>
      <c r="AI116" s="767"/>
      <c r="AJ116" s="768"/>
      <c r="AK116" s="769">
        <v>23</v>
      </c>
      <c r="AL116" s="767"/>
      <c r="AM116" s="767"/>
      <c r="AN116" s="767"/>
      <c r="AO116" s="768"/>
      <c r="AP116" s="811">
        <v>0</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2052855</v>
      </c>
      <c r="AB117" s="890"/>
      <c r="AC117" s="890"/>
      <c r="AD117" s="890"/>
      <c r="AE117" s="891"/>
      <c r="AF117" s="892">
        <v>2193485</v>
      </c>
      <c r="AG117" s="890"/>
      <c r="AH117" s="890"/>
      <c r="AI117" s="890"/>
      <c r="AJ117" s="891"/>
      <c r="AK117" s="892">
        <v>2311093</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23793504</v>
      </c>
      <c r="BR119" s="832"/>
      <c r="BS119" s="832"/>
      <c r="BT119" s="832"/>
      <c r="BU119" s="832"/>
      <c r="BV119" s="832">
        <v>23775884</v>
      </c>
      <c r="BW119" s="832"/>
      <c r="BX119" s="832"/>
      <c r="BY119" s="832"/>
      <c r="BZ119" s="832"/>
      <c r="CA119" s="832">
        <v>23044668</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439416</v>
      </c>
      <c r="DH119" s="751"/>
      <c r="DI119" s="751"/>
      <c r="DJ119" s="751"/>
      <c r="DK119" s="752"/>
      <c r="DL119" s="753">
        <v>378807</v>
      </c>
      <c r="DM119" s="751"/>
      <c r="DN119" s="751"/>
      <c r="DO119" s="751"/>
      <c r="DP119" s="752"/>
      <c r="DQ119" s="753">
        <v>318198</v>
      </c>
      <c r="DR119" s="751"/>
      <c r="DS119" s="751"/>
      <c r="DT119" s="751"/>
      <c r="DU119" s="752"/>
      <c r="DV119" s="835">
        <v>2</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6301365</v>
      </c>
      <c r="BR120" s="829"/>
      <c r="BS120" s="829"/>
      <c r="BT120" s="829"/>
      <c r="BU120" s="829"/>
      <c r="BV120" s="829">
        <v>5594551</v>
      </c>
      <c r="BW120" s="829"/>
      <c r="BX120" s="829"/>
      <c r="BY120" s="829"/>
      <c r="BZ120" s="829"/>
      <c r="CA120" s="829">
        <v>5945047</v>
      </c>
      <c r="CB120" s="829"/>
      <c r="CC120" s="829"/>
      <c r="CD120" s="829"/>
      <c r="CE120" s="829"/>
      <c r="CF120" s="853">
        <v>37.1</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3456321</v>
      </c>
      <c r="DH120" s="829"/>
      <c r="DI120" s="829"/>
      <c r="DJ120" s="829"/>
      <c r="DK120" s="829"/>
      <c r="DL120" s="829">
        <v>2558663</v>
      </c>
      <c r="DM120" s="829"/>
      <c r="DN120" s="829"/>
      <c r="DO120" s="829"/>
      <c r="DP120" s="829"/>
      <c r="DQ120" s="829">
        <v>2077799</v>
      </c>
      <c r="DR120" s="829"/>
      <c r="DS120" s="829"/>
      <c r="DT120" s="829"/>
      <c r="DU120" s="829"/>
      <c r="DV120" s="830">
        <v>13</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6073334</v>
      </c>
      <c r="BR121" s="804"/>
      <c r="BS121" s="804"/>
      <c r="BT121" s="804"/>
      <c r="BU121" s="804"/>
      <c r="BV121" s="804">
        <v>6682640</v>
      </c>
      <c r="BW121" s="804"/>
      <c r="BX121" s="804"/>
      <c r="BY121" s="804"/>
      <c r="BZ121" s="804"/>
      <c r="CA121" s="804">
        <v>6243205</v>
      </c>
      <c r="CB121" s="804"/>
      <c r="CC121" s="804"/>
      <c r="CD121" s="804"/>
      <c r="CE121" s="804"/>
      <c r="CF121" s="862">
        <v>39</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10488048</v>
      </c>
      <c r="BR122" s="832"/>
      <c r="BS122" s="832"/>
      <c r="BT122" s="832"/>
      <c r="BU122" s="832"/>
      <c r="BV122" s="832">
        <v>10347923</v>
      </c>
      <c r="BW122" s="832"/>
      <c r="BX122" s="832"/>
      <c r="BY122" s="832"/>
      <c r="BZ122" s="832"/>
      <c r="CA122" s="832">
        <v>9906018</v>
      </c>
      <c r="CB122" s="832"/>
      <c r="CC122" s="832"/>
      <c r="CD122" s="832"/>
      <c r="CE122" s="832"/>
      <c r="CF122" s="833">
        <v>61.8</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22862747</v>
      </c>
      <c r="BR123" s="820"/>
      <c r="BS123" s="820"/>
      <c r="BT123" s="820"/>
      <c r="BU123" s="820"/>
      <c r="BV123" s="820">
        <v>22625114</v>
      </c>
      <c r="BW123" s="820"/>
      <c r="BX123" s="820"/>
      <c r="BY123" s="820"/>
      <c r="BZ123" s="820"/>
      <c r="CA123" s="820">
        <v>22094270</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6.6</v>
      </c>
      <c r="BR124" s="818"/>
      <c r="BS124" s="818"/>
      <c r="BT124" s="818"/>
      <c r="BU124" s="818"/>
      <c r="BV124" s="818">
        <v>7.5</v>
      </c>
      <c r="BW124" s="818"/>
      <c r="BX124" s="818"/>
      <c r="BY124" s="818"/>
      <c r="BZ124" s="818"/>
      <c r="CA124" s="818">
        <v>5.9</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60609</v>
      </c>
      <c r="AB126" s="767"/>
      <c r="AC126" s="767"/>
      <c r="AD126" s="767"/>
      <c r="AE126" s="768"/>
      <c r="AF126" s="769">
        <v>60609</v>
      </c>
      <c r="AG126" s="767"/>
      <c r="AH126" s="767"/>
      <c r="AI126" s="767"/>
      <c r="AJ126" s="768"/>
      <c r="AK126" s="769">
        <v>60609</v>
      </c>
      <c r="AL126" s="767"/>
      <c r="AM126" s="767"/>
      <c r="AN126" s="767"/>
      <c r="AO126" s="768"/>
      <c r="AP126" s="811">
        <v>0.4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456427</v>
      </c>
      <c r="AB128" s="788"/>
      <c r="AC128" s="788"/>
      <c r="AD128" s="788"/>
      <c r="AE128" s="789"/>
      <c r="AF128" s="790">
        <v>542573</v>
      </c>
      <c r="AG128" s="788"/>
      <c r="AH128" s="788"/>
      <c r="AI128" s="788"/>
      <c r="AJ128" s="789"/>
      <c r="AK128" s="790">
        <v>555149</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12.65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15102360</v>
      </c>
      <c r="AB129" s="767"/>
      <c r="AC129" s="767"/>
      <c r="AD129" s="767"/>
      <c r="AE129" s="768"/>
      <c r="AF129" s="769">
        <v>16313648</v>
      </c>
      <c r="AG129" s="767"/>
      <c r="AH129" s="767"/>
      <c r="AI129" s="767"/>
      <c r="AJ129" s="768"/>
      <c r="AK129" s="769">
        <v>16985404</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17.649999999999999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1098658</v>
      </c>
      <c r="AB130" s="767"/>
      <c r="AC130" s="767"/>
      <c r="AD130" s="767"/>
      <c r="AE130" s="768"/>
      <c r="AF130" s="769">
        <v>1055557</v>
      </c>
      <c r="AG130" s="767"/>
      <c r="AH130" s="767"/>
      <c r="AI130" s="767"/>
      <c r="AJ130" s="768"/>
      <c r="AK130" s="769">
        <v>967418</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4.0999999999999996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14003702</v>
      </c>
      <c r="AB131" s="751"/>
      <c r="AC131" s="751"/>
      <c r="AD131" s="751"/>
      <c r="AE131" s="752"/>
      <c r="AF131" s="753">
        <v>15258091</v>
      </c>
      <c r="AG131" s="751"/>
      <c r="AH131" s="751"/>
      <c r="AI131" s="751"/>
      <c r="AJ131" s="752"/>
      <c r="AK131" s="753">
        <v>16017986</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v>5.9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3.5545600730000002</v>
      </c>
      <c r="AB132" s="732"/>
      <c r="AC132" s="732"/>
      <c r="AD132" s="732"/>
      <c r="AE132" s="733"/>
      <c r="AF132" s="734">
        <v>3.901897033</v>
      </c>
      <c r="AG132" s="732"/>
      <c r="AH132" s="732"/>
      <c r="AI132" s="732"/>
      <c r="AJ132" s="733"/>
      <c r="AK132" s="734">
        <v>4.9227537090000002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2.5</v>
      </c>
      <c r="AB133" s="711"/>
      <c r="AC133" s="711"/>
      <c r="AD133" s="711"/>
      <c r="AE133" s="712"/>
      <c r="AF133" s="710">
        <v>3.3</v>
      </c>
      <c r="AG133" s="711"/>
      <c r="AH133" s="711"/>
      <c r="AI133" s="711"/>
      <c r="AJ133" s="712"/>
      <c r="AK133" s="710">
        <v>4.0999999999999996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8+tFlbojzBjLnfxuLlHVANTENNWBro+TFtZ1TXK/xYMlJPbHgpNew1//nQnY0bRf0J1s09DC6FsPM+BcTtqRg==" saltValue="O5Cr7aKnfH2ZGGZ7WawwP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I8AX0xNL27hBCkpxnErIFShftHmpr7CyXul33b5U+6J2vgGzILzF21HIM3i5+5kjnWbdpSyYr6ldeDMk/LZ9Q==" saltValue="ynWhSUghbqYf3u2dmkA2h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EJmQEShKvVx+1y0CPDX7ZQOAYtc+Npda0rg4xrKgJ/j7QDqqrdfsUa9kcOuRahb6LOhKKJgJcbyMe4ah2VS5A==" saltValue="VMG5YV2qWhSw3zcB725jV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5721600</v>
      </c>
      <c r="AP9" s="274">
        <v>86662</v>
      </c>
      <c r="AQ9" s="275">
        <v>66486</v>
      </c>
      <c r="AR9" s="276">
        <v>30.3</v>
      </c>
    </row>
    <row r="10" spans="1:46" ht="13.5" customHeight="1" x14ac:dyDescent="0.15">
      <c r="A10" s="259"/>
      <c r="AK10" s="1117" t="s">
        <v>482</v>
      </c>
      <c r="AL10" s="1118"/>
      <c r="AM10" s="1118"/>
      <c r="AN10" s="1119"/>
      <c r="AO10" s="277">
        <v>45578</v>
      </c>
      <c r="AP10" s="277">
        <v>690</v>
      </c>
      <c r="AQ10" s="278">
        <v>6147</v>
      </c>
      <c r="AR10" s="279">
        <v>-88.8</v>
      </c>
    </row>
    <row r="11" spans="1:46" ht="13.5" customHeight="1" x14ac:dyDescent="0.15">
      <c r="A11" s="259"/>
      <c r="AK11" s="1117" t="s">
        <v>483</v>
      </c>
      <c r="AL11" s="1118"/>
      <c r="AM11" s="1118"/>
      <c r="AN11" s="1119"/>
      <c r="AO11" s="277">
        <v>136024</v>
      </c>
      <c r="AP11" s="277">
        <v>2060</v>
      </c>
      <c r="AQ11" s="278">
        <v>1219</v>
      </c>
      <c r="AR11" s="279">
        <v>69</v>
      </c>
    </row>
    <row r="12" spans="1:46" ht="13.5" customHeight="1" x14ac:dyDescent="0.15">
      <c r="A12" s="259"/>
      <c r="AK12" s="1117" t="s">
        <v>484</v>
      </c>
      <c r="AL12" s="1118"/>
      <c r="AM12" s="1118"/>
      <c r="AN12" s="1119"/>
      <c r="AO12" s="277" t="s">
        <v>485</v>
      </c>
      <c r="AP12" s="277" t="s">
        <v>485</v>
      </c>
      <c r="AQ12" s="278">
        <v>9</v>
      </c>
      <c r="AR12" s="279" t="s">
        <v>485</v>
      </c>
    </row>
    <row r="13" spans="1:46" ht="13.5" customHeight="1" x14ac:dyDescent="0.15">
      <c r="A13" s="259"/>
      <c r="AK13" s="1117" t="s">
        <v>486</v>
      </c>
      <c r="AL13" s="1118"/>
      <c r="AM13" s="1118"/>
      <c r="AN13" s="1119"/>
      <c r="AO13" s="277">
        <v>207497</v>
      </c>
      <c r="AP13" s="277">
        <v>3143</v>
      </c>
      <c r="AQ13" s="278">
        <v>2955</v>
      </c>
      <c r="AR13" s="279">
        <v>6.4</v>
      </c>
    </row>
    <row r="14" spans="1:46" ht="13.5" customHeight="1" x14ac:dyDescent="0.15">
      <c r="A14" s="259"/>
      <c r="AK14" s="1117" t="s">
        <v>487</v>
      </c>
      <c r="AL14" s="1118"/>
      <c r="AM14" s="1118"/>
      <c r="AN14" s="1119"/>
      <c r="AO14" s="277">
        <v>72329</v>
      </c>
      <c r="AP14" s="277">
        <v>1096</v>
      </c>
      <c r="AQ14" s="278">
        <v>1434</v>
      </c>
      <c r="AR14" s="279">
        <v>-23.6</v>
      </c>
    </row>
    <row r="15" spans="1:46" ht="13.5" customHeight="1" x14ac:dyDescent="0.15">
      <c r="A15" s="259"/>
      <c r="AK15" s="1120" t="s">
        <v>488</v>
      </c>
      <c r="AL15" s="1121"/>
      <c r="AM15" s="1121"/>
      <c r="AN15" s="1122"/>
      <c r="AO15" s="277">
        <v>-328396</v>
      </c>
      <c r="AP15" s="277">
        <v>-4974</v>
      </c>
      <c r="AQ15" s="278">
        <v>-3102</v>
      </c>
      <c r="AR15" s="279">
        <v>60.3</v>
      </c>
    </row>
    <row r="16" spans="1:46" x14ac:dyDescent="0.15">
      <c r="A16" s="259"/>
      <c r="AK16" s="1120" t="s">
        <v>177</v>
      </c>
      <c r="AL16" s="1121"/>
      <c r="AM16" s="1121"/>
      <c r="AN16" s="1122"/>
      <c r="AO16" s="277">
        <v>5854632</v>
      </c>
      <c r="AP16" s="277">
        <v>88677</v>
      </c>
      <c r="AQ16" s="278">
        <v>75147</v>
      </c>
      <c r="AR16" s="279">
        <v>18</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8.69</v>
      </c>
      <c r="AP21" s="290">
        <v>6.62</v>
      </c>
      <c r="AQ21" s="291">
        <v>2.0699999999999998</v>
      </c>
      <c r="AS21" s="292"/>
      <c r="AT21" s="288"/>
    </row>
    <row r="22" spans="1:46" s="260" customFormat="1" x14ac:dyDescent="0.15">
      <c r="A22" s="288"/>
      <c r="AK22" s="1123" t="s">
        <v>494</v>
      </c>
      <c r="AL22" s="1124"/>
      <c r="AM22" s="1124"/>
      <c r="AN22" s="1125"/>
      <c r="AO22" s="293">
        <v>99.2</v>
      </c>
      <c r="AP22" s="294">
        <v>98.3</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1787355</v>
      </c>
      <c r="AP32" s="303">
        <v>27072</v>
      </c>
      <c r="AQ32" s="304">
        <v>34847</v>
      </c>
      <c r="AR32" s="305">
        <v>-22.3</v>
      </c>
    </row>
    <row r="33" spans="1:46" ht="13.5" customHeight="1" x14ac:dyDescent="0.15">
      <c r="A33" s="259"/>
      <c r="AK33" s="1107" t="s">
        <v>499</v>
      </c>
      <c r="AL33" s="1108"/>
      <c r="AM33" s="1108"/>
      <c r="AN33" s="1109"/>
      <c r="AO33" s="303" t="s">
        <v>485</v>
      </c>
      <c r="AP33" s="303" t="s">
        <v>485</v>
      </c>
      <c r="AQ33" s="304" t="s">
        <v>485</v>
      </c>
      <c r="AR33" s="305" t="s">
        <v>485</v>
      </c>
    </row>
    <row r="34" spans="1:46" ht="27" customHeight="1" x14ac:dyDescent="0.15">
      <c r="A34" s="259"/>
      <c r="AK34" s="1107" t="s">
        <v>500</v>
      </c>
      <c r="AL34" s="1108"/>
      <c r="AM34" s="1108"/>
      <c r="AN34" s="1109"/>
      <c r="AO34" s="303" t="s">
        <v>485</v>
      </c>
      <c r="AP34" s="303" t="s">
        <v>485</v>
      </c>
      <c r="AQ34" s="304">
        <v>5</v>
      </c>
      <c r="AR34" s="305" t="s">
        <v>485</v>
      </c>
    </row>
    <row r="35" spans="1:46" ht="27" customHeight="1" x14ac:dyDescent="0.15">
      <c r="A35" s="259"/>
      <c r="AK35" s="1107" t="s">
        <v>501</v>
      </c>
      <c r="AL35" s="1108"/>
      <c r="AM35" s="1108"/>
      <c r="AN35" s="1109"/>
      <c r="AO35" s="303">
        <v>281498</v>
      </c>
      <c r="AP35" s="303">
        <v>4264</v>
      </c>
      <c r="AQ35" s="304">
        <v>8260</v>
      </c>
      <c r="AR35" s="305">
        <v>-48.4</v>
      </c>
    </row>
    <row r="36" spans="1:46" ht="27" customHeight="1" x14ac:dyDescent="0.15">
      <c r="A36" s="259"/>
      <c r="AK36" s="1107" t="s">
        <v>502</v>
      </c>
      <c r="AL36" s="1108"/>
      <c r="AM36" s="1108"/>
      <c r="AN36" s="1109"/>
      <c r="AO36" s="303">
        <v>181608</v>
      </c>
      <c r="AP36" s="303">
        <v>2751</v>
      </c>
      <c r="AQ36" s="304">
        <v>1689</v>
      </c>
      <c r="AR36" s="305">
        <v>62.9</v>
      </c>
    </row>
    <row r="37" spans="1:46" ht="13.5" customHeight="1" x14ac:dyDescent="0.15">
      <c r="A37" s="259"/>
      <c r="AK37" s="1107" t="s">
        <v>503</v>
      </c>
      <c r="AL37" s="1108"/>
      <c r="AM37" s="1108"/>
      <c r="AN37" s="1109"/>
      <c r="AO37" s="303">
        <v>60609</v>
      </c>
      <c r="AP37" s="303">
        <v>918</v>
      </c>
      <c r="AQ37" s="304">
        <v>748</v>
      </c>
      <c r="AR37" s="305">
        <v>22.7</v>
      </c>
    </row>
    <row r="38" spans="1:46" ht="27" customHeight="1" x14ac:dyDescent="0.15">
      <c r="A38" s="259"/>
      <c r="AK38" s="1110" t="s">
        <v>504</v>
      </c>
      <c r="AL38" s="1111"/>
      <c r="AM38" s="1111"/>
      <c r="AN38" s="1112"/>
      <c r="AO38" s="306">
        <v>23</v>
      </c>
      <c r="AP38" s="306">
        <v>0</v>
      </c>
      <c r="AQ38" s="307">
        <v>1</v>
      </c>
      <c r="AR38" s="295">
        <v>-100</v>
      </c>
      <c r="AS38" s="302"/>
    </row>
    <row r="39" spans="1:46" x14ac:dyDescent="0.15">
      <c r="A39" s="259"/>
      <c r="AK39" s="1110" t="s">
        <v>505</v>
      </c>
      <c r="AL39" s="1111"/>
      <c r="AM39" s="1111"/>
      <c r="AN39" s="1112"/>
      <c r="AO39" s="303">
        <v>-555149</v>
      </c>
      <c r="AP39" s="303">
        <v>-8409</v>
      </c>
      <c r="AQ39" s="304">
        <v>-5762</v>
      </c>
      <c r="AR39" s="305">
        <v>45.9</v>
      </c>
      <c r="AS39" s="302"/>
    </row>
    <row r="40" spans="1:46" ht="27" customHeight="1" x14ac:dyDescent="0.15">
      <c r="A40" s="259"/>
      <c r="AK40" s="1107" t="s">
        <v>506</v>
      </c>
      <c r="AL40" s="1108"/>
      <c r="AM40" s="1108"/>
      <c r="AN40" s="1109"/>
      <c r="AO40" s="303">
        <v>-967418</v>
      </c>
      <c r="AP40" s="303">
        <v>-14653</v>
      </c>
      <c r="AQ40" s="304">
        <v>-27609</v>
      </c>
      <c r="AR40" s="305">
        <v>-46.9</v>
      </c>
      <c r="AS40" s="302"/>
    </row>
    <row r="41" spans="1:46" x14ac:dyDescent="0.15">
      <c r="A41" s="259"/>
      <c r="AK41" s="1113" t="s">
        <v>287</v>
      </c>
      <c r="AL41" s="1114"/>
      <c r="AM41" s="1114"/>
      <c r="AN41" s="1115"/>
      <c r="AO41" s="303">
        <v>788526</v>
      </c>
      <c r="AP41" s="303">
        <v>11943</v>
      </c>
      <c r="AQ41" s="304">
        <v>12179</v>
      </c>
      <c r="AR41" s="305">
        <v>-1.9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1710549</v>
      </c>
      <c r="AN51" s="325">
        <v>26583</v>
      </c>
      <c r="AO51" s="326">
        <v>-19.899999999999999</v>
      </c>
      <c r="AP51" s="327">
        <v>62383</v>
      </c>
      <c r="AQ51" s="328">
        <v>14.1</v>
      </c>
      <c r="AR51" s="329">
        <v>-34</v>
      </c>
    </row>
    <row r="52" spans="1:44" x14ac:dyDescent="0.15">
      <c r="A52" s="259"/>
      <c r="AK52" s="330"/>
      <c r="AL52" s="331" t="s">
        <v>516</v>
      </c>
      <c r="AM52" s="332">
        <v>1033806</v>
      </c>
      <c r="AN52" s="333">
        <v>16066</v>
      </c>
      <c r="AO52" s="334">
        <v>-17</v>
      </c>
      <c r="AP52" s="335">
        <v>35325</v>
      </c>
      <c r="AQ52" s="336">
        <v>7.6</v>
      </c>
      <c r="AR52" s="337">
        <v>-24.6</v>
      </c>
    </row>
    <row r="53" spans="1:44" x14ac:dyDescent="0.15">
      <c r="A53" s="259"/>
      <c r="AK53" s="315" t="s">
        <v>517</v>
      </c>
      <c r="AL53" s="316"/>
      <c r="AM53" s="324">
        <v>3141629</v>
      </c>
      <c r="AN53" s="325">
        <v>48377</v>
      </c>
      <c r="AO53" s="326">
        <v>82</v>
      </c>
      <c r="AP53" s="327">
        <v>63812</v>
      </c>
      <c r="AQ53" s="328">
        <v>2.2999999999999998</v>
      </c>
      <c r="AR53" s="329">
        <v>79.7</v>
      </c>
    </row>
    <row r="54" spans="1:44" x14ac:dyDescent="0.15">
      <c r="A54" s="259"/>
      <c r="AK54" s="330"/>
      <c r="AL54" s="331" t="s">
        <v>516</v>
      </c>
      <c r="AM54" s="332">
        <v>1344247</v>
      </c>
      <c r="AN54" s="333">
        <v>20700</v>
      </c>
      <c r="AO54" s="334">
        <v>28.8</v>
      </c>
      <c r="AP54" s="335">
        <v>33848</v>
      </c>
      <c r="AQ54" s="336">
        <v>-4.2</v>
      </c>
      <c r="AR54" s="337">
        <v>33</v>
      </c>
    </row>
    <row r="55" spans="1:44" x14ac:dyDescent="0.15">
      <c r="A55" s="259"/>
      <c r="AK55" s="315" t="s">
        <v>518</v>
      </c>
      <c r="AL55" s="316"/>
      <c r="AM55" s="324">
        <v>4855429</v>
      </c>
      <c r="AN55" s="325">
        <v>74287</v>
      </c>
      <c r="AO55" s="326">
        <v>53.6</v>
      </c>
      <c r="AP55" s="327">
        <v>45945</v>
      </c>
      <c r="AQ55" s="328">
        <v>-28</v>
      </c>
      <c r="AR55" s="329">
        <v>81.599999999999994</v>
      </c>
    </row>
    <row r="56" spans="1:44" x14ac:dyDescent="0.15">
      <c r="A56" s="259"/>
      <c r="AK56" s="330"/>
      <c r="AL56" s="331" t="s">
        <v>516</v>
      </c>
      <c r="AM56" s="332">
        <v>2342884</v>
      </c>
      <c r="AN56" s="333">
        <v>35846</v>
      </c>
      <c r="AO56" s="334">
        <v>73.2</v>
      </c>
      <c r="AP56" s="335">
        <v>25180</v>
      </c>
      <c r="AQ56" s="336">
        <v>-25.6</v>
      </c>
      <c r="AR56" s="337">
        <v>98.8</v>
      </c>
    </row>
    <row r="57" spans="1:44" x14ac:dyDescent="0.15">
      <c r="A57" s="259"/>
      <c r="AK57" s="315" t="s">
        <v>519</v>
      </c>
      <c r="AL57" s="316"/>
      <c r="AM57" s="324">
        <v>5003239</v>
      </c>
      <c r="AN57" s="325">
        <v>76200</v>
      </c>
      <c r="AO57" s="326">
        <v>2.6</v>
      </c>
      <c r="AP57" s="327">
        <v>44475</v>
      </c>
      <c r="AQ57" s="328">
        <v>-3.2</v>
      </c>
      <c r="AR57" s="329">
        <v>5.8</v>
      </c>
    </row>
    <row r="58" spans="1:44" x14ac:dyDescent="0.15">
      <c r="A58" s="259"/>
      <c r="AK58" s="330"/>
      <c r="AL58" s="331" t="s">
        <v>516</v>
      </c>
      <c r="AM58" s="332">
        <v>4164072</v>
      </c>
      <c r="AN58" s="333">
        <v>63420</v>
      </c>
      <c r="AO58" s="334">
        <v>76.900000000000006</v>
      </c>
      <c r="AP58" s="335">
        <v>24780</v>
      </c>
      <c r="AQ58" s="336">
        <v>-1.6</v>
      </c>
      <c r="AR58" s="337">
        <v>78.5</v>
      </c>
    </row>
    <row r="59" spans="1:44" x14ac:dyDescent="0.15">
      <c r="A59" s="259"/>
      <c r="AK59" s="315" t="s">
        <v>520</v>
      </c>
      <c r="AL59" s="316"/>
      <c r="AM59" s="324">
        <v>2989230</v>
      </c>
      <c r="AN59" s="325">
        <v>45276</v>
      </c>
      <c r="AO59" s="326">
        <v>-40.6</v>
      </c>
      <c r="AP59" s="327">
        <v>45982</v>
      </c>
      <c r="AQ59" s="328">
        <v>3.4</v>
      </c>
      <c r="AR59" s="329">
        <v>-44</v>
      </c>
    </row>
    <row r="60" spans="1:44" x14ac:dyDescent="0.15">
      <c r="A60" s="259"/>
      <c r="AK60" s="330"/>
      <c r="AL60" s="331" t="s">
        <v>516</v>
      </c>
      <c r="AM60" s="332">
        <v>1893920</v>
      </c>
      <c r="AN60" s="333">
        <v>28686</v>
      </c>
      <c r="AO60" s="334">
        <v>-54.8</v>
      </c>
      <c r="AP60" s="335">
        <v>25583</v>
      </c>
      <c r="AQ60" s="336">
        <v>3.2</v>
      </c>
      <c r="AR60" s="337">
        <v>-58</v>
      </c>
    </row>
    <row r="61" spans="1:44" x14ac:dyDescent="0.15">
      <c r="A61" s="259"/>
      <c r="AK61" s="315" t="s">
        <v>521</v>
      </c>
      <c r="AL61" s="338"/>
      <c r="AM61" s="324">
        <v>3540015</v>
      </c>
      <c r="AN61" s="325">
        <v>54145</v>
      </c>
      <c r="AO61" s="326">
        <v>15.5</v>
      </c>
      <c r="AP61" s="327">
        <v>52519</v>
      </c>
      <c r="AQ61" s="339">
        <v>-2.2999999999999998</v>
      </c>
      <c r="AR61" s="329">
        <v>17.8</v>
      </c>
    </row>
    <row r="62" spans="1:44" x14ac:dyDescent="0.15">
      <c r="A62" s="259"/>
      <c r="AK62" s="330"/>
      <c r="AL62" s="331" t="s">
        <v>516</v>
      </c>
      <c r="AM62" s="332">
        <v>2155786</v>
      </c>
      <c r="AN62" s="333">
        <v>32944</v>
      </c>
      <c r="AO62" s="334">
        <v>21.4</v>
      </c>
      <c r="AP62" s="335">
        <v>28943</v>
      </c>
      <c r="AQ62" s="336">
        <v>-4.0999999999999996</v>
      </c>
      <c r="AR62" s="337">
        <v>25.5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Ejc/3Jsy4V829zxMFG/EpNo4GOYyyRVtl0D8ThbZppvtAR97UVO5fzH8DCjTZFR1FbwWMFRc55lo/w7EptegQ==" saltValue="DRvszUISWDHI5m6TmF3i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Y6QaJP7oCja1BmII9T9gY0Bfe9FAqgsY1M1iLExTakXTBw49i+ErBGDbEtUDFOdZDaHigpY3Acbs4PBeFUp2iQ==" saltValue="wzXiNAfdxeCNuqYMuDbYPg=="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gNyygyb/5iWFNOYuEXD4t7oZBw0+fF26DTdVp5wVL+OjY22veyXhZKKG4QA5ibTMJWu669Id57ELRtYjCR1W3w==" saltValue="5A6KdiM2go+DsK09K+oinA=="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13.94</v>
      </c>
      <c r="G47" s="12">
        <v>16.07</v>
      </c>
      <c r="H47" s="12">
        <v>18.2</v>
      </c>
      <c r="I47" s="12">
        <v>16.82</v>
      </c>
      <c r="J47" s="13">
        <v>17.77</v>
      </c>
    </row>
    <row r="48" spans="2:10" ht="57.75" customHeight="1" x14ac:dyDescent="0.15">
      <c r="B48" s="14"/>
      <c r="C48" s="1128" t="s">
        <v>4</v>
      </c>
      <c r="D48" s="1128"/>
      <c r="E48" s="1129"/>
      <c r="F48" s="15">
        <v>9.57</v>
      </c>
      <c r="G48" s="16">
        <v>6.96</v>
      </c>
      <c r="H48" s="16">
        <v>6.12</v>
      </c>
      <c r="I48" s="16">
        <v>6.84</v>
      </c>
      <c r="J48" s="17">
        <v>5.4</v>
      </c>
    </row>
    <row r="49" spans="2:10" ht="57.75" customHeight="1" thickBot="1" x14ac:dyDescent="0.2">
      <c r="B49" s="18"/>
      <c r="C49" s="1130" t="s">
        <v>5</v>
      </c>
      <c r="D49" s="1130"/>
      <c r="E49" s="1131"/>
      <c r="F49" s="19" t="s">
        <v>528</v>
      </c>
      <c r="G49" s="20">
        <v>0.21</v>
      </c>
      <c r="H49" s="20">
        <v>0.87</v>
      </c>
      <c r="I49" s="20">
        <v>1.1499999999999999</v>
      </c>
      <c r="J49" s="21">
        <v>0.45</v>
      </c>
    </row>
    <row r="50" spans="2:10" x14ac:dyDescent="0.15"/>
  </sheetData>
  <sheetProtection algorithmName="SHA-512" hashValue="lB+Vg/eTLPTCqdzOmH5SUKnLEbdnBVup7VHjeUxtaUSPYLak7aGxtUuj42i7iQDVfw9tOTEfhi9Qd3zaPFsE1g==" saltValue="Mvu2a0WU4jSheZkaErh0Q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529</v>
      </c>
      <c r="D34" s="1136"/>
      <c r="E34" s="1137"/>
      <c r="F34" s="32">
        <v>9.56</v>
      </c>
      <c r="G34" s="33">
        <v>6.96</v>
      </c>
      <c r="H34" s="33">
        <v>6.11</v>
      </c>
      <c r="I34" s="33">
        <v>6.84</v>
      </c>
      <c r="J34" s="34">
        <v>5.4</v>
      </c>
      <c r="K34" s="22"/>
      <c r="L34" s="22"/>
      <c r="M34" s="22"/>
      <c r="N34" s="22"/>
      <c r="O34" s="22"/>
      <c r="P34" s="22"/>
    </row>
    <row r="35" spans="1:16" ht="39" customHeight="1" x14ac:dyDescent="0.15">
      <c r="A35" s="22"/>
      <c r="B35" s="35"/>
      <c r="C35" s="1132" t="s">
        <v>530</v>
      </c>
      <c r="D35" s="1132"/>
      <c r="E35" s="1133"/>
      <c r="F35" s="36">
        <v>0.51</v>
      </c>
      <c r="G35" s="37">
        <v>0.69</v>
      </c>
      <c r="H35" s="37">
        <v>0.51</v>
      </c>
      <c r="I35" s="37">
        <v>0.55000000000000004</v>
      </c>
      <c r="J35" s="38">
        <v>0.9</v>
      </c>
      <c r="K35" s="22"/>
      <c r="L35" s="22"/>
      <c r="M35" s="22"/>
      <c r="N35" s="22"/>
      <c r="O35" s="22"/>
      <c r="P35" s="22"/>
    </row>
    <row r="36" spans="1:16" ht="39" customHeight="1" x14ac:dyDescent="0.15">
      <c r="A36" s="22"/>
      <c r="B36" s="35"/>
      <c r="C36" s="1132" t="s">
        <v>531</v>
      </c>
      <c r="D36" s="1132"/>
      <c r="E36" s="1133"/>
      <c r="F36" s="36">
        <v>0.12</v>
      </c>
      <c r="G36" s="37">
        <v>0.36</v>
      </c>
      <c r="H36" s="37">
        <v>0.79</v>
      </c>
      <c r="I36" s="37">
        <v>0.66</v>
      </c>
      <c r="J36" s="38">
        <v>0.82</v>
      </c>
      <c r="K36" s="22"/>
      <c r="L36" s="22"/>
      <c r="M36" s="22"/>
      <c r="N36" s="22"/>
      <c r="O36" s="22"/>
      <c r="P36" s="22"/>
    </row>
    <row r="37" spans="1:16" ht="39" customHeight="1" x14ac:dyDescent="0.15">
      <c r="A37" s="22"/>
      <c r="B37" s="35"/>
      <c r="C37" s="1132" t="s">
        <v>532</v>
      </c>
      <c r="D37" s="1132"/>
      <c r="E37" s="1133"/>
      <c r="F37" s="36">
        <v>0</v>
      </c>
      <c r="G37" s="37">
        <v>0.01</v>
      </c>
      <c r="H37" s="37">
        <v>0.02</v>
      </c>
      <c r="I37" s="37">
        <v>0.03</v>
      </c>
      <c r="J37" s="38">
        <v>0.03</v>
      </c>
      <c r="K37" s="22"/>
      <c r="L37" s="22"/>
      <c r="M37" s="22"/>
      <c r="N37" s="22"/>
      <c r="O37" s="22"/>
      <c r="P37" s="22"/>
    </row>
    <row r="38" spans="1:16" ht="39" customHeight="1" x14ac:dyDescent="0.15">
      <c r="A38" s="22"/>
      <c r="B38" s="35"/>
      <c r="C38" s="1132" t="s">
        <v>533</v>
      </c>
      <c r="D38" s="1132"/>
      <c r="E38" s="1133"/>
      <c r="F38" s="36">
        <v>3.52</v>
      </c>
      <c r="G38" s="37">
        <v>0.57999999999999996</v>
      </c>
      <c r="H38" s="37">
        <v>0.36</v>
      </c>
      <c r="I38" s="37">
        <v>0.22</v>
      </c>
      <c r="J38" s="38">
        <v>0.02</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535</v>
      </c>
      <c r="D43" s="1134"/>
      <c r="E43" s="1135"/>
      <c r="F43" s="41">
        <v>0.02</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lz5f9k2vi3zFYt2YCjEt5tHKHoqeInGG0QD5do61Ghb/CGyINUE39nWUvWXmQHql3JRR5X2jiPm9BtNjZohxg==" saltValue="gGEZ7J4Xsa6LCcI+rvT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1200</v>
      </c>
      <c r="L45" s="58">
        <v>1349</v>
      </c>
      <c r="M45" s="58">
        <v>1491</v>
      </c>
      <c r="N45" s="58">
        <v>1642</v>
      </c>
      <c r="O45" s="59">
        <v>1787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624</v>
      </c>
      <c r="L48" s="62">
        <v>351</v>
      </c>
      <c r="M48" s="62">
        <v>325</v>
      </c>
      <c r="N48" s="62">
        <v>304</v>
      </c>
      <c r="O48" s="63">
        <v>281</v>
      </c>
      <c r="P48" s="46"/>
      <c r="Q48" s="46"/>
      <c r="R48" s="46"/>
      <c r="S48" s="46"/>
      <c r="T48" s="46"/>
      <c r="U48" s="46"/>
    </row>
    <row r="49" spans="1:21" ht="30.75" customHeight="1" x14ac:dyDescent="0.15">
      <c r="A49" s="46"/>
      <c r="B49" s="1163"/>
      <c r="C49" s="1164"/>
      <c r="D49" s="60"/>
      <c r="E49" s="1140" t="s">
        <v>14</v>
      </c>
      <c r="F49" s="1140"/>
      <c r="G49" s="1140"/>
      <c r="H49" s="1140"/>
      <c r="I49" s="1140"/>
      <c r="J49" s="1141"/>
      <c r="K49" s="61">
        <v>169</v>
      </c>
      <c r="L49" s="62">
        <v>178</v>
      </c>
      <c r="M49" s="62">
        <v>176</v>
      </c>
      <c r="N49" s="62">
        <v>187</v>
      </c>
      <c r="O49" s="63">
        <v>182</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485</v>
      </c>
      <c r="L50" s="62">
        <v>61</v>
      </c>
      <c r="M50" s="62">
        <v>61</v>
      </c>
      <c r="N50" s="62">
        <v>61</v>
      </c>
      <c r="O50" s="63">
        <v>61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485</v>
      </c>
      <c r="L51" s="62" t="s">
        <v>485</v>
      </c>
      <c r="M51" s="62" t="s">
        <v>485</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1800</v>
      </c>
      <c r="L52" s="62">
        <v>1575</v>
      </c>
      <c r="M52" s="62">
        <v>1555</v>
      </c>
      <c r="N52" s="62">
        <v>1599</v>
      </c>
      <c r="O52" s="63">
        <v>1523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193</v>
      </c>
      <c r="L53" s="67">
        <v>364</v>
      </c>
      <c r="M53" s="67">
        <v>498</v>
      </c>
      <c r="N53" s="67">
        <v>595</v>
      </c>
      <c r="O53" s="68">
        <v>788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O7ziboqZvck5ufLizUN9BVNqlJFVsEWOX7k0SbPjuxs6qaFXqJrO0Wt5Mw56Oubv1pquy4Wa8syY0e29Aic9g==" saltValue="KL3h/shGjKhP2HGkII1X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14933</v>
      </c>
      <c r="J41" s="343">
        <v>15031</v>
      </c>
      <c r="K41" s="343">
        <v>15840</v>
      </c>
      <c r="L41" s="343">
        <v>16943</v>
      </c>
      <c r="M41" s="344">
        <v>16761</v>
      </c>
    </row>
    <row r="42" spans="2:13" ht="27.75" customHeight="1" x14ac:dyDescent="0.15">
      <c r="B42" s="1171"/>
      <c r="C42" s="1172"/>
      <c r="D42" s="104"/>
      <c r="E42" s="1175" t="s">
        <v>32</v>
      </c>
      <c r="F42" s="1175"/>
      <c r="G42" s="1175"/>
      <c r="H42" s="1176"/>
      <c r="I42" s="345">
        <v>696</v>
      </c>
      <c r="J42" s="346">
        <v>618</v>
      </c>
      <c r="K42" s="346">
        <v>546</v>
      </c>
      <c r="L42" s="346">
        <v>476</v>
      </c>
      <c r="M42" s="347">
        <v>416</v>
      </c>
    </row>
    <row r="43" spans="2:13" ht="27.75" customHeight="1" x14ac:dyDescent="0.15">
      <c r="B43" s="1171"/>
      <c r="C43" s="1172"/>
      <c r="D43" s="104"/>
      <c r="E43" s="1175" t="s">
        <v>33</v>
      </c>
      <c r="F43" s="1175"/>
      <c r="G43" s="1175"/>
      <c r="H43" s="1176"/>
      <c r="I43" s="345">
        <v>4497</v>
      </c>
      <c r="J43" s="346">
        <v>3912</v>
      </c>
      <c r="K43" s="346">
        <v>3456</v>
      </c>
      <c r="L43" s="346">
        <v>2559</v>
      </c>
      <c r="M43" s="347">
        <v>2078</v>
      </c>
    </row>
    <row r="44" spans="2:13" ht="27.75" customHeight="1" x14ac:dyDescent="0.15">
      <c r="B44" s="1171"/>
      <c r="C44" s="1172"/>
      <c r="D44" s="104"/>
      <c r="E44" s="1175" t="s">
        <v>34</v>
      </c>
      <c r="F44" s="1175"/>
      <c r="G44" s="1175"/>
      <c r="H44" s="1176"/>
      <c r="I44" s="345">
        <v>1766</v>
      </c>
      <c r="J44" s="346">
        <v>1342</v>
      </c>
      <c r="K44" s="346">
        <v>1282</v>
      </c>
      <c r="L44" s="346">
        <v>1184</v>
      </c>
      <c r="M44" s="347">
        <v>1112</v>
      </c>
    </row>
    <row r="45" spans="2:13" ht="27.75" customHeight="1" x14ac:dyDescent="0.15">
      <c r="B45" s="1171"/>
      <c r="C45" s="1172"/>
      <c r="D45" s="104"/>
      <c r="E45" s="1175" t="s">
        <v>35</v>
      </c>
      <c r="F45" s="1175"/>
      <c r="G45" s="1175"/>
      <c r="H45" s="1176"/>
      <c r="I45" s="345">
        <v>2833</v>
      </c>
      <c r="J45" s="346">
        <v>2804</v>
      </c>
      <c r="K45" s="346">
        <v>2669</v>
      </c>
      <c r="L45" s="346">
        <v>2614</v>
      </c>
      <c r="M45" s="347">
        <v>2679</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4364</v>
      </c>
      <c r="J50" s="346">
        <v>5508</v>
      </c>
      <c r="K50" s="346">
        <v>6301</v>
      </c>
      <c r="L50" s="346">
        <v>5595</v>
      </c>
      <c r="M50" s="347">
        <v>5945</v>
      </c>
    </row>
    <row r="51" spans="2:13" ht="27.75" customHeight="1" x14ac:dyDescent="0.15">
      <c r="B51" s="1171"/>
      <c r="C51" s="1172"/>
      <c r="D51" s="104"/>
      <c r="E51" s="1175" t="s">
        <v>42</v>
      </c>
      <c r="F51" s="1175"/>
      <c r="G51" s="1175"/>
      <c r="H51" s="1176"/>
      <c r="I51" s="345">
        <v>7069</v>
      </c>
      <c r="J51" s="346">
        <v>6502</v>
      </c>
      <c r="K51" s="346">
        <v>6073</v>
      </c>
      <c r="L51" s="346">
        <v>6683</v>
      </c>
      <c r="M51" s="347">
        <v>6243</v>
      </c>
    </row>
    <row r="52" spans="2:13" ht="27.75" customHeight="1" x14ac:dyDescent="0.15">
      <c r="B52" s="1173"/>
      <c r="C52" s="1174"/>
      <c r="D52" s="104"/>
      <c r="E52" s="1175" t="s">
        <v>43</v>
      </c>
      <c r="F52" s="1175"/>
      <c r="G52" s="1175"/>
      <c r="H52" s="1176"/>
      <c r="I52" s="345">
        <v>10975</v>
      </c>
      <c r="J52" s="346">
        <v>10646</v>
      </c>
      <c r="K52" s="346">
        <v>10488</v>
      </c>
      <c r="L52" s="346">
        <v>10348</v>
      </c>
      <c r="M52" s="347">
        <v>9906</v>
      </c>
    </row>
    <row r="53" spans="2:13" ht="27.75" customHeight="1" thickBot="1" x14ac:dyDescent="0.2">
      <c r="B53" s="1177" t="s">
        <v>19</v>
      </c>
      <c r="C53" s="1178"/>
      <c r="D53" s="108"/>
      <c r="E53" s="1179" t="s">
        <v>44</v>
      </c>
      <c r="F53" s="1179"/>
      <c r="G53" s="1179"/>
      <c r="H53" s="1180"/>
      <c r="I53" s="348">
        <v>2317</v>
      </c>
      <c r="J53" s="349">
        <v>1052</v>
      </c>
      <c r="K53" s="349">
        <v>931</v>
      </c>
      <c r="L53" s="349">
        <v>1151</v>
      </c>
      <c r="M53" s="350">
        <v>950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KoeRIQqaotzguwRoIgQhI0ssOA4jFb+DsQByTIXtUoeLvppyFh9llZlCX9rQcjzEORWEy8r2pBJyGqhNvURjhQ==" saltValue="PPhlO0U7eWEGpXzyage7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2748</v>
      </c>
      <c r="G55" s="120">
        <v>2743</v>
      </c>
      <c r="H55" s="121">
        <v>3019</v>
      </c>
    </row>
    <row r="56" spans="2:8" ht="52.5" customHeight="1" x14ac:dyDescent="0.15">
      <c r="B56" s="122"/>
      <c r="C56" s="1198" t="s">
        <v>47</v>
      </c>
      <c r="D56" s="1198"/>
      <c r="E56" s="1199"/>
      <c r="F56" s="123">
        <v>901</v>
      </c>
      <c r="G56" s="123">
        <v>801</v>
      </c>
      <c r="H56" s="124">
        <v>1001</v>
      </c>
    </row>
    <row r="57" spans="2:8" ht="53.25" customHeight="1" x14ac:dyDescent="0.15">
      <c r="B57" s="122"/>
      <c r="C57" s="1200" t="s">
        <v>48</v>
      </c>
      <c r="D57" s="1200"/>
      <c r="E57" s="1201"/>
      <c r="F57" s="125">
        <v>1211</v>
      </c>
      <c r="G57" s="125">
        <v>614</v>
      </c>
      <c r="H57" s="126">
        <v>715</v>
      </c>
    </row>
    <row r="58" spans="2:8" ht="45.75" customHeight="1" x14ac:dyDescent="0.15">
      <c r="B58" s="127"/>
      <c r="C58" s="1188" t="s">
        <v>554</v>
      </c>
      <c r="D58" s="1189"/>
      <c r="E58" s="1190"/>
      <c r="F58" s="128">
        <v>201</v>
      </c>
      <c r="G58" s="128">
        <v>201</v>
      </c>
      <c r="H58" s="129">
        <v>324</v>
      </c>
    </row>
    <row r="59" spans="2:8" ht="45.75" customHeight="1" x14ac:dyDescent="0.15">
      <c r="B59" s="127"/>
      <c r="C59" s="1188" t="s">
        <v>553</v>
      </c>
      <c r="D59" s="1189"/>
      <c r="E59" s="1190"/>
      <c r="F59" s="128">
        <v>315</v>
      </c>
      <c r="G59" s="128">
        <v>315</v>
      </c>
      <c r="H59" s="129">
        <v>290</v>
      </c>
    </row>
    <row r="60" spans="2:8" ht="45.75" customHeight="1" x14ac:dyDescent="0.15">
      <c r="B60" s="127"/>
      <c r="C60" s="1188" t="s">
        <v>555</v>
      </c>
      <c r="D60" s="1189"/>
      <c r="E60" s="1190"/>
      <c r="F60" s="128">
        <v>57</v>
      </c>
      <c r="G60" s="128">
        <v>58</v>
      </c>
      <c r="H60" s="129">
        <v>59</v>
      </c>
    </row>
    <row r="61" spans="2:8" ht="45.75" customHeight="1" x14ac:dyDescent="0.15">
      <c r="B61" s="127"/>
      <c r="C61" s="1188" t="s">
        <v>556</v>
      </c>
      <c r="D61" s="1189"/>
      <c r="E61" s="1190"/>
      <c r="F61" s="128">
        <v>24</v>
      </c>
      <c r="G61" s="128">
        <v>24</v>
      </c>
      <c r="H61" s="129">
        <v>24</v>
      </c>
    </row>
    <row r="62" spans="2:8" ht="45.75" customHeight="1" thickBot="1" x14ac:dyDescent="0.2">
      <c r="B62" s="130"/>
      <c r="C62" s="1191" t="s">
        <v>557</v>
      </c>
      <c r="D62" s="1192"/>
      <c r="E62" s="1193"/>
      <c r="F62" s="131">
        <v>9</v>
      </c>
      <c r="G62" s="131">
        <v>13</v>
      </c>
      <c r="H62" s="132">
        <v>15</v>
      </c>
    </row>
    <row r="63" spans="2:8" ht="52.5" customHeight="1" thickBot="1" x14ac:dyDescent="0.2">
      <c r="B63" s="133"/>
      <c r="C63" s="1194" t="s">
        <v>49</v>
      </c>
      <c r="D63" s="1194"/>
      <c r="E63" s="1195"/>
      <c r="F63" s="134">
        <v>4860</v>
      </c>
      <c r="G63" s="134">
        <v>4159</v>
      </c>
      <c r="H63" s="135">
        <v>4736</v>
      </c>
    </row>
    <row r="64" spans="2:8" x14ac:dyDescent="0.15"/>
  </sheetData>
  <sheetProtection algorithmName="SHA-512" hashValue="ryT0b1HREU3BlnpHcNk36tiJIFkyW5ymlQOhGdQZXG6t1DSWlvkT3fVUWHXK/sRNzMNpaCbdd9YVWditrpUNQw==" saltValue="6PeKLpo7CSVeDbXB/8WI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26583</v>
      </c>
      <c r="E3" s="154"/>
      <c r="F3" s="155">
        <v>62383</v>
      </c>
      <c r="G3" s="156"/>
      <c r="H3" s="157"/>
    </row>
    <row r="4" spans="1:8" x14ac:dyDescent="0.15">
      <c r="A4" s="158"/>
      <c r="B4" s="159"/>
      <c r="C4" s="160"/>
      <c r="D4" s="161">
        <v>16066</v>
      </c>
      <c r="E4" s="162"/>
      <c r="F4" s="163">
        <v>35325</v>
      </c>
      <c r="G4" s="164"/>
      <c r="H4" s="165"/>
    </row>
    <row r="5" spans="1:8" x14ac:dyDescent="0.15">
      <c r="A5" s="146" t="s">
        <v>517</v>
      </c>
      <c r="B5" s="151"/>
      <c r="C5" s="152"/>
      <c r="D5" s="153">
        <v>48377</v>
      </c>
      <c r="E5" s="154"/>
      <c r="F5" s="155">
        <v>63812</v>
      </c>
      <c r="G5" s="156"/>
      <c r="H5" s="157"/>
    </row>
    <row r="6" spans="1:8" x14ac:dyDescent="0.15">
      <c r="A6" s="158"/>
      <c r="B6" s="159"/>
      <c r="C6" s="160"/>
      <c r="D6" s="161">
        <v>20700</v>
      </c>
      <c r="E6" s="162"/>
      <c r="F6" s="163">
        <v>33848</v>
      </c>
      <c r="G6" s="164"/>
      <c r="H6" s="165"/>
    </row>
    <row r="7" spans="1:8" x14ac:dyDescent="0.15">
      <c r="A7" s="146" t="s">
        <v>518</v>
      </c>
      <c r="B7" s="151"/>
      <c r="C7" s="152"/>
      <c r="D7" s="153">
        <v>74287</v>
      </c>
      <c r="E7" s="154"/>
      <c r="F7" s="155">
        <v>45945</v>
      </c>
      <c r="G7" s="156"/>
      <c r="H7" s="157"/>
    </row>
    <row r="8" spans="1:8" x14ac:dyDescent="0.15">
      <c r="A8" s="158"/>
      <c r="B8" s="159"/>
      <c r="C8" s="160"/>
      <c r="D8" s="161">
        <v>35846</v>
      </c>
      <c r="E8" s="162"/>
      <c r="F8" s="163">
        <v>25180</v>
      </c>
      <c r="G8" s="164"/>
      <c r="H8" s="165"/>
    </row>
    <row r="9" spans="1:8" x14ac:dyDescent="0.15">
      <c r="A9" s="146" t="s">
        <v>519</v>
      </c>
      <c r="B9" s="151"/>
      <c r="C9" s="152"/>
      <c r="D9" s="153">
        <v>76200</v>
      </c>
      <c r="E9" s="154"/>
      <c r="F9" s="155">
        <v>44475</v>
      </c>
      <c r="G9" s="156"/>
      <c r="H9" s="157"/>
    </row>
    <row r="10" spans="1:8" x14ac:dyDescent="0.15">
      <c r="A10" s="158"/>
      <c r="B10" s="159"/>
      <c r="C10" s="160"/>
      <c r="D10" s="161">
        <v>63420</v>
      </c>
      <c r="E10" s="162"/>
      <c r="F10" s="163">
        <v>24780</v>
      </c>
      <c r="G10" s="164"/>
      <c r="H10" s="165"/>
    </row>
    <row r="11" spans="1:8" x14ac:dyDescent="0.15">
      <c r="A11" s="146" t="s">
        <v>520</v>
      </c>
      <c r="B11" s="151"/>
      <c r="C11" s="152"/>
      <c r="D11" s="153">
        <v>45276</v>
      </c>
      <c r="E11" s="154"/>
      <c r="F11" s="155">
        <v>45982</v>
      </c>
      <c r="G11" s="156"/>
      <c r="H11" s="157"/>
    </row>
    <row r="12" spans="1:8" x14ac:dyDescent="0.15">
      <c r="A12" s="158"/>
      <c r="B12" s="159"/>
      <c r="C12" s="166"/>
      <c r="D12" s="161">
        <v>28686</v>
      </c>
      <c r="E12" s="162"/>
      <c r="F12" s="163">
        <v>25583</v>
      </c>
      <c r="G12" s="164"/>
      <c r="H12" s="165"/>
    </row>
    <row r="13" spans="1:8" x14ac:dyDescent="0.15">
      <c r="A13" s="146"/>
      <c r="B13" s="151"/>
      <c r="C13" s="152"/>
      <c r="D13" s="153">
        <v>54145</v>
      </c>
      <c r="E13" s="154"/>
      <c r="F13" s="155">
        <v>52519</v>
      </c>
      <c r="G13" s="167"/>
      <c r="H13" s="157"/>
    </row>
    <row r="14" spans="1:8" x14ac:dyDescent="0.15">
      <c r="A14" s="158"/>
      <c r="B14" s="159"/>
      <c r="C14" s="160"/>
      <c r="D14" s="161">
        <v>32944</v>
      </c>
      <c r="E14" s="162"/>
      <c r="F14" s="163">
        <v>28943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9.57</v>
      </c>
      <c r="C19" s="168">
        <f>ROUND(VALUE(SUBSTITUTE(実質収支比率等に係る経年分析!G$48,"▲","-")),2)</f>
        <v>6.96</v>
      </c>
      <c r="D19" s="168">
        <f>ROUND(VALUE(SUBSTITUTE(実質収支比率等に係る経年分析!H$48,"▲","-")),2)</f>
        <v>6.12</v>
      </c>
      <c r="E19" s="168">
        <f>ROUND(VALUE(SUBSTITUTE(実質収支比率等に係る経年分析!I$48,"▲","-")),2)</f>
        <v>6.84</v>
      </c>
      <c r="F19" s="168">
        <f>ROUND(VALUE(SUBSTITUTE(実質収支比率等に係る経年分析!J$48,"▲","-")),2)</f>
        <v>5.4</v>
      </c>
    </row>
    <row r="20" spans="1:11" x14ac:dyDescent="0.15">
      <c r="A20" s="168" t="s">
        <v>53</v>
      </c>
      <c r="B20" s="168">
        <f>ROUND(VALUE(SUBSTITUTE(実質収支比率等に係る経年分析!F$47,"▲","-")),2)</f>
        <v>13.94</v>
      </c>
      <c r="C20" s="168">
        <f>ROUND(VALUE(SUBSTITUTE(実質収支比率等に係る経年分析!G$47,"▲","-")),2)</f>
        <v>16.07</v>
      </c>
      <c r="D20" s="168">
        <f>ROUND(VALUE(SUBSTITUTE(実質収支比率等に係る経年分析!H$47,"▲","-")),2)</f>
        <v>18.2</v>
      </c>
      <c r="E20" s="168">
        <f>ROUND(VALUE(SUBSTITUTE(実質収支比率等に係る経年分析!I$47,"▲","-")),2)</f>
        <v>16.82</v>
      </c>
      <c r="F20" s="168">
        <f>ROUND(VALUE(SUBSTITUTE(実質収支比率等に係る経年分析!J$47,"▲","-")),2)</f>
        <v>17.77</v>
      </c>
    </row>
    <row r="21" spans="1:11" x14ac:dyDescent="0.15">
      <c r="A21" s="168" t="s">
        <v>54</v>
      </c>
      <c r="B21" s="168">
        <f>IF(ISNUMBER(VALUE(SUBSTITUTE(実質収支比率等に係る経年分析!F$49,"▲","-"))),ROUND(VALUE(SUBSTITUTE(実質収支比率等に係る経年分析!F$49,"▲","-")),2),NA())</f>
        <v>-4.4800000000000004</v>
      </c>
      <c r="C21" s="168">
        <f>IF(ISNUMBER(VALUE(SUBSTITUTE(実質収支比率等に係る経年分析!G$49,"▲","-"))),ROUND(VALUE(SUBSTITUTE(実質収支比率等に係る経年分析!G$49,"▲","-")),2),NA())</f>
        <v>0.21</v>
      </c>
      <c r="D21" s="168">
        <f>IF(ISNUMBER(VALUE(SUBSTITUTE(実質収支比率等に係る経年分析!H$49,"▲","-"))),ROUND(VALUE(SUBSTITUTE(実質収支比率等に係る経年分析!H$49,"▲","-")),2),NA())</f>
        <v>0.87</v>
      </c>
      <c r="E21" s="168">
        <f>IF(ISNUMBER(VALUE(SUBSTITUTE(実質収支比率等に係る経年分析!I$49,"▲","-"))),ROUND(VALUE(SUBSTITUTE(実質収支比率等に係る経年分析!I$49,"▲","-")),2),NA())</f>
        <v>1.1499999999999999</v>
      </c>
      <c r="F21" s="168">
        <f>IF(ISNUMBER(VALUE(SUBSTITUTE(実質収支比率等に係る経年分析!J$49,"▲","-"))),ROUND(VALUE(SUBSTITUTE(実質収支比率等に係る経年分析!J$49,"▲","-")),2),NA())</f>
        <v>0.45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袖ケ浦市国民健康保険特別会計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3.52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0.57999999999999996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袖ケ浦市後期高齢者医療特別会計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0.03</v>
      </c>
    </row>
    <row r="34" spans="1:16" x14ac:dyDescent="0.15">
      <c r="A34" s="169" t="str">
        <f>IF(連結実質赤字比率に係る赤字・黒字の構成分析!C$36="",NA(),連結実質赤字比率に係る赤字・黒字の構成分析!C$36)</f>
        <v>袖ケ浦市下水道事業会計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0.82</v>
      </c>
    </row>
    <row r="35" spans="1:16" x14ac:dyDescent="0.15">
      <c r="A35" s="169" t="str">
        <f>IF(連結実質赤字比率に係る赤字・黒字の構成分析!C$35="",NA(),連結実質赤字比率に係る赤字・黒字の構成分析!C$35)</f>
        <v>袖ケ浦市介護保険特別会計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0.55000000000000004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9.56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6.84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1800</v>
      </c>
      <c r="E42" s="170"/>
      <c r="F42" s="170"/>
      <c r="G42" s="170">
        <f>'実質公債費比率（分子）の構造'!L$52</f>
        <v>1575</v>
      </c>
      <c r="H42" s="170"/>
      <c r="I42" s="170"/>
      <c r="J42" s="170">
        <f>'実質公債費比率（分子）の構造'!M$52</f>
        <v>1555</v>
      </c>
      <c r="K42" s="170"/>
      <c r="L42" s="170"/>
      <c r="M42" s="170">
        <f>'実質公債費比率（分子）の構造'!N$52</f>
        <v>1599</v>
      </c>
      <c r="N42" s="170"/>
      <c r="O42" s="170"/>
      <c r="P42" s="170">
        <f>'実質公債費比率（分子）の構造'!O$52</f>
        <v>1523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62</v>
      </c>
      <c r="B44" s="170" t="str">
        <f>'実質公債費比率（分子）の構造'!K$50</f>
        <v>-</v>
      </c>
      <c r="C44" s="170"/>
      <c r="D44" s="170"/>
      <c r="E44" s="170">
        <f>'実質公債費比率（分子）の構造'!L$50</f>
        <v>61</v>
      </c>
      <c r="F44" s="170"/>
      <c r="G44" s="170"/>
      <c r="H44" s="170">
        <f>'実質公債費比率（分子）の構造'!M$50</f>
        <v>61</v>
      </c>
      <c r="I44" s="170"/>
      <c r="J44" s="170"/>
      <c r="K44" s="170">
        <f>'実質公債費比率（分子）の構造'!N$50</f>
        <v>61</v>
      </c>
      <c r="L44" s="170"/>
      <c r="M44" s="170"/>
      <c r="N44" s="170">
        <f>'実質公債費比率（分子）の構造'!O$50</f>
        <v>61</v>
      </c>
      <c r="O44" s="170"/>
      <c r="P44" s="170"/>
    </row>
    <row r="45" spans="1:16" x14ac:dyDescent="0.15">
      <c r="A45" s="170" t="s">
        <v>63</v>
      </c>
      <c r="B45" s="170">
        <f>'実質公債費比率（分子）の構造'!K$49</f>
        <v>169</v>
      </c>
      <c r="C45" s="170"/>
      <c r="D45" s="170"/>
      <c r="E45" s="170">
        <f>'実質公債費比率（分子）の構造'!L$49</f>
        <v>178</v>
      </c>
      <c r="F45" s="170"/>
      <c r="G45" s="170"/>
      <c r="H45" s="170">
        <f>'実質公債費比率（分子）の構造'!M$49</f>
        <v>176</v>
      </c>
      <c r="I45" s="170"/>
      <c r="J45" s="170"/>
      <c r="K45" s="170">
        <f>'実質公債費比率（分子）の構造'!N$49</f>
        <v>187</v>
      </c>
      <c r="L45" s="170"/>
      <c r="M45" s="170"/>
      <c r="N45" s="170">
        <f>'実質公債費比率（分子）の構造'!O$49</f>
        <v>182</v>
      </c>
      <c r="O45" s="170"/>
      <c r="P45" s="170"/>
    </row>
    <row r="46" spans="1:16" x14ac:dyDescent="0.15">
      <c r="A46" s="170" t="s">
        <v>64</v>
      </c>
      <c r="B46" s="170">
        <f>'実質公債費比率（分子）の構造'!K$48</f>
        <v>624</v>
      </c>
      <c r="C46" s="170"/>
      <c r="D46" s="170"/>
      <c r="E46" s="170">
        <f>'実質公債費比率（分子）の構造'!L$48</f>
        <v>351</v>
      </c>
      <c r="F46" s="170"/>
      <c r="G46" s="170"/>
      <c r="H46" s="170">
        <f>'実質公債費比率（分子）の構造'!M$48</f>
        <v>325</v>
      </c>
      <c r="I46" s="170"/>
      <c r="J46" s="170"/>
      <c r="K46" s="170">
        <f>'実質公債費比率（分子）の構造'!N$48</f>
        <v>304</v>
      </c>
      <c r="L46" s="170"/>
      <c r="M46" s="170"/>
      <c r="N46" s="170">
        <f>'実質公債費比率（分子）の構造'!O$48</f>
        <v>281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1200</v>
      </c>
      <c r="C49" s="170"/>
      <c r="D49" s="170"/>
      <c r="E49" s="170">
        <f>'実質公債費比率（分子）の構造'!L$45</f>
        <v>1349</v>
      </c>
      <c r="F49" s="170"/>
      <c r="G49" s="170"/>
      <c r="H49" s="170">
        <f>'実質公債費比率（分子）の構造'!M$45</f>
        <v>1491</v>
      </c>
      <c r="I49" s="170"/>
      <c r="J49" s="170"/>
      <c r="K49" s="170">
        <f>'実質公債費比率（分子）の構造'!N$45</f>
        <v>1642</v>
      </c>
      <c r="L49" s="170"/>
      <c r="M49" s="170"/>
      <c r="N49" s="170">
        <f>'実質公債費比率（分子）の構造'!O$45</f>
        <v>1787</v>
      </c>
      <c r="O49" s="170"/>
      <c r="P49" s="170"/>
    </row>
    <row r="50" spans="1:16" x14ac:dyDescent="0.15">
      <c r="A50" s="170" t="s">
        <v>67</v>
      </c>
      <c r="B50" s="170" t="e">
        <f>NA()</f>
        <v>#N/A</v>
      </c>
      <c r="C50" s="170">
        <f>IF(ISNUMBER('実質公債費比率（分子）の構造'!K$53),'実質公債費比率（分子）の構造'!K$53,NA())</f>
        <v>193</v>
      </c>
      <c r="D50" s="170" t="e">
        <f>NA()</f>
        <v>#N/A</v>
      </c>
      <c r="E50" s="170" t="e">
        <f>NA()</f>
        <v>#N/A</v>
      </c>
      <c r="F50" s="170">
        <f>IF(ISNUMBER('実質公債費比率（分子）の構造'!L$53),'実質公債費比率（分子）の構造'!L$53,NA())</f>
        <v>364</v>
      </c>
      <c r="G50" s="170" t="e">
        <f>NA()</f>
        <v>#N/A</v>
      </c>
      <c r="H50" s="170" t="e">
        <f>NA()</f>
        <v>#N/A</v>
      </c>
      <c r="I50" s="170">
        <f>IF(ISNUMBER('実質公債費比率（分子）の構造'!M$53),'実質公債費比率（分子）の構造'!M$53,NA())</f>
        <v>498</v>
      </c>
      <c r="J50" s="170" t="e">
        <f>NA()</f>
        <v>#N/A</v>
      </c>
      <c r="K50" s="170" t="e">
        <f>NA()</f>
        <v>#N/A</v>
      </c>
      <c r="L50" s="170">
        <f>IF(ISNUMBER('実質公債費比率（分子）の構造'!N$53),'実質公債費比率（分子）の構造'!N$53,NA())</f>
        <v>595</v>
      </c>
      <c r="M50" s="170" t="e">
        <f>NA()</f>
        <v>#N/A</v>
      </c>
      <c r="N50" s="170" t="e">
        <f>NA()</f>
        <v>#N/A</v>
      </c>
      <c r="O50" s="170">
        <f>IF(ISNUMBER('実質公債費比率（分子）の構造'!O$53),'実質公債費比率（分子）の構造'!O$53,NA())</f>
        <v>788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10975</v>
      </c>
      <c r="E56" s="169"/>
      <c r="F56" s="169"/>
      <c r="G56" s="169">
        <f>'将来負担比率（分子）の構造'!J$52</f>
        <v>10646</v>
      </c>
      <c r="H56" s="169"/>
      <c r="I56" s="169"/>
      <c r="J56" s="169">
        <f>'将来負担比率（分子）の構造'!K$52</f>
        <v>10488</v>
      </c>
      <c r="K56" s="169"/>
      <c r="L56" s="169"/>
      <c r="M56" s="169">
        <f>'将来負担比率（分子）の構造'!L$52</f>
        <v>10348</v>
      </c>
      <c r="N56" s="169"/>
      <c r="O56" s="169"/>
      <c r="P56" s="169">
        <f>'将来負担比率（分子）の構造'!M$52</f>
        <v>9906</v>
      </c>
    </row>
    <row r="57" spans="1:16" x14ac:dyDescent="0.15">
      <c r="A57" s="169" t="s">
        <v>42</v>
      </c>
      <c r="B57" s="169"/>
      <c r="C57" s="169"/>
      <c r="D57" s="169">
        <f>'将来負担比率（分子）の構造'!I$51</f>
        <v>7069</v>
      </c>
      <c r="E57" s="169"/>
      <c r="F57" s="169"/>
      <c r="G57" s="169">
        <f>'将来負担比率（分子）の構造'!J$51</f>
        <v>6502</v>
      </c>
      <c r="H57" s="169"/>
      <c r="I57" s="169"/>
      <c r="J57" s="169">
        <f>'将来負担比率（分子）の構造'!K$51</f>
        <v>6073</v>
      </c>
      <c r="K57" s="169"/>
      <c r="L57" s="169"/>
      <c r="M57" s="169">
        <f>'将来負担比率（分子）の構造'!L$51</f>
        <v>6683</v>
      </c>
      <c r="N57" s="169"/>
      <c r="O57" s="169"/>
      <c r="P57" s="169">
        <f>'将来負担比率（分子）の構造'!M$51</f>
        <v>6243</v>
      </c>
    </row>
    <row r="58" spans="1:16" x14ac:dyDescent="0.15">
      <c r="A58" s="169" t="s">
        <v>41</v>
      </c>
      <c r="B58" s="169"/>
      <c r="C58" s="169"/>
      <c r="D58" s="169">
        <f>'将来負担比率（分子）の構造'!I$50</f>
        <v>4364</v>
      </c>
      <c r="E58" s="169"/>
      <c r="F58" s="169"/>
      <c r="G58" s="169">
        <f>'将来負担比率（分子）の構造'!J$50</f>
        <v>5508</v>
      </c>
      <c r="H58" s="169"/>
      <c r="I58" s="169"/>
      <c r="J58" s="169">
        <f>'将来負担比率（分子）の構造'!K$50</f>
        <v>6301</v>
      </c>
      <c r="K58" s="169"/>
      <c r="L58" s="169"/>
      <c r="M58" s="169">
        <f>'将来負担比率（分子）の構造'!L$50</f>
        <v>5595</v>
      </c>
      <c r="N58" s="169"/>
      <c r="O58" s="169"/>
      <c r="P58" s="169">
        <f>'将来負担比率（分子）の構造'!M$50</f>
        <v>5945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2833</v>
      </c>
      <c r="C62" s="169"/>
      <c r="D62" s="169"/>
      <c r="E62" s="169">
        <f>'将来負担比率（分子）の構造'!J$45</f>
        <v>2804</v>
      </c>
      <c r="F62" s="169"/>
      <c r="G62" s="169"/>
      <c r="H62" s="169">
        <f>'将来負担比率（分子）の構造'!K$45</f>
        <v>2669</v>
      </c>
      <c r="I62" s="169"/>
      <c r="J62" s="169"/>
      <c r="K62" s="169">
        <f>'将来負担比率（分子）の構造'!L$45</f>
        <v>2614</v>
      </c>
      <c r="L62" s="169"/>
      <c r="M62" s="169"/>
      <c r="N62" s="169">
        <f>'将来負担比率（分子）の構造'!M$45</f>
        <v>2679</v>
      </c>
      <c r="O62" s="169"/>
      <c r="P62" s="169"/>
    </row>
    <row r="63" spans="1:16" x14ac:dyDescent="0.15">
      <c r="A63" s="169" t="s">
        <v>34</v>
      </c>
      <c r="B63" s="169">
        <f>'将来負担比率（分子）の構造'!I$44</f>
        <v>1766</v>
      </c>
      <c r="C63" s="169"/>
      <c r="D63" s="169"/>
      <c r="E63" s="169">
        <f>'将来負担比率（分子）の構造'!J$44</f>
        <v>1342</v>
      </c>
      <c r="F63" s="169"/>
      <c r="G63" s="169"/>
      <c r="H63" s="169">
        <f>'将来負担比率（分子）の構造'!K$44</f>
        <v>1282</v>
      </c>
      <c r="I63" s="169"/>
      <c r="J63" s="169"/>
      <c r="K63" s="169">
        <f>'将来負担比率（分子）の構造'!L$44</f>
        <v>1184</v>
      </c>
      <c r="L63" s="169"/>
      <c r="M63" s="169"/>
      <c r="N63" s="169">
        <f>'将来負担比率（分子）の構造'!M$44</f>
        <v>1112</v>
      </c>
      <c r="O63" s="169"/>
      <c r="P63" s="169"/>
    </row>
    <row r="64" spans="1:16" x14ac:dyDescent="0.15">
      <c r="A64" s="169" t="s">
        <v>33</v>
      </c>
      <c r="B64" s="169">
        <f>'将来負担比率（分子）の構造'!I$43</f>
        <v>4497</v>
      </c>
      <c r="C64" s="169"/>
      <c r="D64" s="169"/>
      <c r="E64" s="169">
        <f>'将来負担比率（分子）の構造'!J$43</f>
        <v>3912</v>
      </c>
      <c r="F64" s="169"/>
      <c r="G64" s="169"/>
      <c r="H64" s="169">
        <f>'将来負担比率（分子）の構造'!K$43</f>
        <v>3456</v>
      </c>
      <c r="I64" s="169"/>
      <c r="J64" s="169"/>
      <c r="K64" s="169">
        <f>'将来負担比率（分子）の構造'!L$43</f>
        <v>2559</v>
      </c>
      <c r="L64" s="169"/>
      <c r="M64" s="169"/>
      <c r="N64" s="169">
        <f>'将来負担比率（分子）の構造'!M$43</f>
        <v>2078</v>
      </c>
      <c r="O64" s="169"/>
      <c r="P64" s="169"/>
    </row>
    <row r="65" spans="1:16" x14ac:dyDescent="0.15">
      <c r="A65" s="169" t="s">
        <v>32</v>
      </c>
      <c r="B65" s="169">
        <f>'将来負担比率（分子）の構造'!I$42</f>
        <v>696</v>
      </c>
      <c r="C65" s="169"/>
      <c r="D65" s="169"/>
      <c r="E65" s="169">
        <f>'将来負担比率（分子）の構造'!J$42</f>
        <v>618</v>
      </c>
      <c r="F65" s="169"/>
      <c r="G65" s="169"/>
      <c r="H65" s="169">
        <f>'将来負担比率（分子）の構造'!K$42</f>
        <v>546</v>
      </c>
      <c r="I65" s="169"/>
      <c r="J65" s="169"/>
      <c r="K65" s="169">
        <f>'将来負担比率（分子）の構造'!L$42</f>
        <v>476</v>
      </c>
      <c r="L65" s="169"/>
      <c r="M65" s="169"/>
      <c r="N65" s="169">
        <f>'将来負担比率（分子）の構造'!M$42</f>
        <v>416</v>
      </c>
      <c r="O65" s="169"/>
      <c r="P65" s="169"/>
    </row>
    <row r="66" spans="1:16" x14ac:dyDescent="0.15">
      <c r="A66" s="169" t="s">
        <v>31</v>
      </c>
      <c r="B66" s="169">
        <f>'将来負担比率（分子）の構造'!I$41</f>
        <v>14933</v>
      </c>
      <c r="C66" s="169"/>
      <c r="D66" s="169"/>
      <c r="E66" s="169">
        <f>'将来負担比率（分子）の構造'!J$41</f>
        <v>15031</v>
      </c>
      <c r="F66" s="169"/>
      <c r="G66" s="169"/>
      <c r="H66" s="169">
        <f>'将来負担比率（分子）の構造'!K$41</f>
        <v>15840</v>
      </c>
      <c r="I66" s="169"/>
      <c r="J66" s="169"/>
      <c r="K66" s="169">
        <f>'将来負担比率（分子）の構造'!L$41</f>
        <v>16943</v>
      </c>
      <c r="L66" s="169"/>
      <c r="M66" s="169"/>
      <c r="N66" s="169">
        <f>'将来負担比率（分子）の構造'!M$41</f>
        <v>16761</v>
      </c>
      <c r="O66" s="169"/>
      <c r="P66" s="169"/>
    </row>
    <row r="67" spans="1:16" x14ac:dyDescent="0.15">
      <c r="A67" s="169" t="s">
        <v>71</v>
      </c>
      <c r="B67" s="169" t="e">
        <f>NA()</f>
        <v>#N/A</v>
      </c>
      <c r="C67" s="169">
        <f>IF(ISNUMBER('将来負担比率（分子）の構造'!I$53), IF('将来負担比率（分子）の構造'!I$53 &lt; 0, 0, '将来負担比率（分子）の構造'!I$53), NA())</f>
        <v>2317</v>
      </c>
      <c r="D67" s="169" t="e">
        <f>NA()</f>
        <v>#N/A</v>
      </c>
      <c r="E67" s="169" t="e">
        <f>NA()</f>
        <v>#N/A</v>
      </c>
      <c r="F67" s="169">
        <f>IF(ISNUMBER('将来負担比率（分子）の構造'!J$53), IF('将来負担比率（分子）の構造'!J$53 &lt; 0, 0, '将来負担比率（分子）の構造'!J$53), NA())</f>
        <v>1052</v>
      </c>
      <c r="G67" s="169" t="e">
        <f>NA()</f>
        <v>#N/A</v>
      </c>
      <c r="H67" s="169" t="e">
        <f>NA()</f>
        <v>#N/A</v>
      </c>
      <c r="I67" s="169">
        <f>IF(ISNUMBER('将来負担比率（分子）の構造'!K$53), IF('将来負担比率（分子）の構造'!K$53 &lt; 0, 0, '将来負担比率（分子）の構造'!K$53), NA())</f>
        <v>931</v>
      </c>
      <c r="J67" s="169" t="e">
        <f>NA()</f>
        <v>#N/A</v>
      </c>
      <c r="K67" s="169" t="e">
        <f>NA()</f>
        <v>#N/A</v>
      </c>
      <c r="L67" s="169">
        <f>IF(ISNUMBER('将来負担比率（分子）の構造'!L$53), IF('将来負担比率（分子）の構造'!L$53 &lt; 0, 0, '将来負担比率（分子）の構造'!L$53), NA())</f>
        <v>1151</v>
      </c>
      <c r="M67" s="169" t="e">
        <f>NA()</f>
        <v>#N/A</v>
      </c>
      <c r="N67" s="169" t="e">
        <f>NA()</f>
        <v>#N/A</v>
      </c>
      <c r="O67" s="169">
        <f>IF(ISNUMBER('将来負担比率（分子）の構造'!M$53), IF('将来負担比率（分子）の構造'!M$53 &lt; 0, 0, '将来負担比率（分子）の構造'!M$53), NA())</f>
        <v>950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2748</v>
      </c>
      <c r="C72" s="173">
        <f>基金残高に係る経年分析!G55</f>
        <v>2743</v>
      </c>
      <c r="D72" s="173">
        <f>基金残高に係る経年分析!H55</f>
        <v>3019</v>
      </c>
    </row>
    <row r="73" spans="1:16" x14ac:dyDescent="0.15">
      <c r="A73" s="172" t="s">
        <v>74</v>
      </c>
      <c r="B73" s="173">
        <f>基金残高に係る経年分析!F56</f>
        <v>901</v>
      </c>
      <c r="C73" s="173">
        <f>基金残高に係る経年分析!G56</f>
        <v>801</v>
      </c>
      <c r="D73" s="173">
        <f>基金残高に係る経年分析!H56</f>
        <v>1001</v>
      </c>
    </row>
    <row r="74" spans="1:16" x14ac:dyDescent="0.15">
      <c r="A74" s="172" t="s">
        <v>75</v>
      </c>
      <c r="B74" s="173">
        <f>基金残高に係る経年分析!F57</f>
        <v>1211</v>
      </c>
      <c r="C74" s="173">
        <f>基金残高に係る経年分析!G57</f>
        <v>614</v>
      </c>
      <c r="D74" s="173">
        <f>基金残高に係る経年分析!H57</f>
        <v>715</v>
      </c>
    </row>
  </sheetData>
  <sheetProtection algorithmName="SHA-512" hashValue="iBi1eAfsG7kWwZc9RhpGv5vgp3av9pgpGMbcz4KFGbaNTN7NdJZb1z23vXA/ZQ+bDRjDOq1OJQqpnSC2TbSc9Q==" saltValue="nHYDTMJw6JBeQ4+8c8i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2025-03-31T04:58:44Z</cp:lastPrinted>
  <dcterms:created xsi:type="dcterms:W3CDTF">2025-02-19T01:40:53Z</dcterms:created>
  <dcterms:modified xsi:type="dcterms:W3CDTF">2025-03-31T07:27:19Z</dcterms:modified>
  <cp:category/>
</cp:coreProperties>
</file>