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30　白井市\"/>
    </mc:Choice>
  </mc:AlternateContent>
  <xr:revisionPtr revIDLastSave="0" documentId="13_ncr:1_{6ACE8BBC-C2DD-4481-9831-26ED44188562}"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<sst xmlns="http://schemas.openxmlformats.org/spreadsheetml/2006/main" count="1085" uniqueCount="568">
  <si>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</si>
  <si>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</si>
  <si>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</si>
  <si>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</si>
  <si>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</si>
  <si>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</si>
  <si>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</si>
  <si>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</si>
  <si>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</si>
  <si>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</si>
  <si>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</si>
  <si>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</si>
  <si>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</si>
  <si>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</si>
  <si>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</si>
  <si>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</si>
  <si>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</si>
  <si>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</si>
  <si>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</si>
  <si>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</si>
  <si>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</si>
  <si>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</si>
  <si>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</si>
  <si>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</si>
  <si>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</si>
  <si>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</si>
  <si>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</si>
  <si>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</si>
  <si>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</si>
  <si>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</si>
  <si>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</si>
  <si>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</si>
  <si>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</si>
  <si>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</si>
  <si>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</si>
  <si>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</si>
  <si>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</si>
  <si>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</si>
  <si>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</si>
  <si>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</si>
  <si>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</si>
  <si>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</si>
  <si>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</si>
  <si>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</si>
  <si>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</si>
  <si>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</si>
  <si>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</si>
  <si>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</si>
  <si>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</si>
  <si>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</si>
  <si>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</si>
  <si>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</si>
  <si>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</si>
  <si>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</si>
  <si>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</si>
  <si>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</si>
  <si>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</si>
  <si>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</si>
  <si>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</si>
  <si>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</si>
  <si>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</si>
  <si>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</si>
  <si>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</si>
  <si>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</si>
  <si>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</si>
  <si>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</si>
  <si>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</si>
  <si>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</si>
  <si>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</si>
  <si>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</si>
  <si>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</si>
  <si>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</si>
  <si>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</si>
  <si>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</si>
  <si>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</si>
  <si>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</si>
  <si>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</si>
  <si>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</si>
  <si>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</si>
  <si>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</si>
  <si>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</si>
  <si>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</si>
  <si>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</si>
  <si>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</si>
  <si>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</si>
  <si>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</si>
  <si>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</si>
  <si>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</si>
  <si>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</si>
  <si>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</si>
  <si>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</si>
  <si>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</si>
  <si>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</si>
  <si>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</si>
  <si>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</si>
  <si>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</si>
  <si>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</si>
  <si>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</si>
  <si>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</si>
  <si>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</si>
  <si>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</si>
  <si>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</si>
  <si>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</si>
  <si>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</si>
  <si>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</si>
  <si>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</si>
  <si>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</si>
  <si>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</si>
  <si>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</si>
  <si>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</si>
  <si>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</si>
  <si>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</si>
  <si>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</si>
  <si>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</si>
  <si>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</si>
  <si>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</si>
  <si>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</si>
  <si>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</si>
  <si>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</si>
  <si>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</si>
  <si>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</si>
  <si>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</si>
  <si>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</si>
  <si>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</si>
  <si>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</si>
  <si>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</si>
  <si>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</si>
  <si>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</si>
  <si>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</si>
  <si>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</si>
  <si>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</si>
  <si>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</si>
  <si>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</si>
  <si>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</si>
  <si>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</si>
  <si>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</si>
  <si>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</si>
  <si>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</si>
  <si>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</si>
  <si>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</si>
  <si>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</si>
  <si>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</si>
  <si>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</si>
  <si>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</si>
  <si>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</si>
  <si>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</si>
  <si>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</si>
  <si>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</si>
  <si>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</si>
  <si>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</si>
  <si>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</si>
  <si>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</si>
  <si>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</si>
  <si>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</si>
  <si>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</si>
  <si>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</si>
  <si>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</si>
  <si>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</si>
  <si>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</si>
  <si>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</si>
  <si>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</si>
  <si>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</si>
  <si>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</si>
  <si>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</si>
  <si>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</si>
  <si>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</si>
  <si>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</si>
  <si>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</si>
  <si>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</si>
  <si>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</si>
  <si>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</si>
  <si>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</si>
  <si>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</si>
  <si>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</si>
  <si>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</si>
  <si>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</si>
  <si>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</si>
  <si>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</si>
  <si>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</si>
  <si>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</si>
  <si>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</si>
  <si>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</si>
  <si>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</si>
  <si>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</si>
  <si>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</si>
  <si>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</si>
  <si>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</si>
  <si>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</si>
  <si>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</si>
  <si>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</si>
  <si>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</si>
  <si>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</si>
  <si>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</si>
  <si>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</si>
  <si>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</si>
  <si>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</si>
  <si>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</si>
  <si>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</si>
  <si>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</si>
  <si>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</si>
  <si>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</si>
  <si>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</si>
  <si>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</si>
  <si>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千葉県白井市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</si>
  <si>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</si>
  <si>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</si>
  <si>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</si>
  <si>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</si>
  <si>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</si>
  <si>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</si>
  <si>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</si>
  <si>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</si>
  <si>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</si>
  <si>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</si>
  <si>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</si>
  <si>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</si>
  <si>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</si>
  <si>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</si>
  <si>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</si>
  <si>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</si>
  <si>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</si>
  <si>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</si>
  <si>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</si>
  <si>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</si>
  <si>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</si>
  <si>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</si>
  <si>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</si>
  <si>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</si>
  <si>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</si>
  <si>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</si>
  <si>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</si>
  <si>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</si>
  <si>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</si>
  <si>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</si>
  <si>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</si>
  <si>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</si>
  <si>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</si>
  <si>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</si>
  <si>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</si>
  <si>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</si>
  <si>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</si>
  <si>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</si>
  <si>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</si>
  <si>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</si>
  <si>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</si>
  <si>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</si>
  <si>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</si>
  <si>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</si>
  <si>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</si>
  <si>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</si>
  <si>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</si>
  <si>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</si>
  <si>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</si>
  <si>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</si>
  <si>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</si>
  <si>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</si>
  <si>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</si>
  <si>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</si>
  <si>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</si>
  <si>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</si>
  <si>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</si>
  <si>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</si>
  <si>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</si>
  <si>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</si>
  <si>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</si>
  <si>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</si>
  <si>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</si>
  <si>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</si>
  <si>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</si>
  <si>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</si>
  <si>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</si>
  <si>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</si>
  <si>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</si>
  <si>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</si>
  <si>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</si>
  <si>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</si>
  <si>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</si>
  <si>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</si>
  <si>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</si>
  <si>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</si>
  <si>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</si>
  <si>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</si>
  <si>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</si>
  <si>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</si>
  <si>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</si>
  <si>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</si>
  <si>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</si>
  <si>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</si>
  <si>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</si>
  <si>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</si>
  <si>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</si>
  <si>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</si>
  <si>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</si>
  <si>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</si>
  <si>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</si>
  <si>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</si>
  <si>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</si>
  <si>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</si>
  <si>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</si>
  <si>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</si>
  <si>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</si>
  <si>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</si>
  <si>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</si>
  <si>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</si>
  <si>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</si>
  <si>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</si>
  <si>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</si>
  <si>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</si>
  <si>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</si>
  <si>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</si>
  <si>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</si>
  <si>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</si>
  <si>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</si>
  <si>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</si>
  <si>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</si>
  <si>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</si>
  <si>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</si>
  <si>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</si>
  <si>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</si>
  <si>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</si>
  <si>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</si>
  <si>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</si>
  <si>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</si>
  <si>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</si>
  <si>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</si>
  <si>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</si>
  <si>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</si>
  <si>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</si>
  <si>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</si>
  <si>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</si>
  <si>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</si>
  <si>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</si>
  <si>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</si>
  <si>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</si>
  <si>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</si>
  <si>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</si>
  <si>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</si>
  <si>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</si>
  <si>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</si>
  <si>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</si>
  <si>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</si>
  <si>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</si>
  <si>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</si>
  <si>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</si>
  <si>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</si>
  <si>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</si>
  <si>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</si>
  <si>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</si>
  <si>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</si>
  <si>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</si>
  <si>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</si>
  <si>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</si>
  <si>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</si>
  <si>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</si>
  <si>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千葉県白井市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</si>
  <si>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</si>
  <si>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</si>
  <si>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</si>
  <si>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</si>
  <si>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</si>
  <si>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</si>
  <si>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</si>
  <si>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</si>
  <si>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</si>
  <si>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</si>
  <si>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</si>
  <si>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</si>
  <si>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</si>
  <si>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</si>
  <si>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</si>
  <si>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</si>
  <si>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</si>
  <si>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</si>
  <si>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</si>
  <si>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</si>
  <si>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</si>
  <si>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</si>
  <si>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</si>
  <si>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</si>
  <si>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</si>
  <si>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</si>
  <si>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</si>
  <si>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</si>
  <si>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</si>
  <si>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</si>
  <si>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</si>
  <si>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</si>
  <si>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</si>
  <si>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</si>
  <si>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</si>
  <si>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</si>
  <si>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</si>
  <si>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</si>
  <si>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</si>
  <si>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</si>
  <si>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</si>
  <si>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</si>
  <si>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</si>
  <si>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</si>
  <si>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</si>
  <si>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</si>
  <si>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</si>
  <si>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</si>
  <si>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</si>
  <si>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</si>
  <si>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</si>
  <si>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</si>
  <si>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</si>
  <si>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</si>
  <si>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</si>
  <si>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</si>
  <si>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</si>
  <si>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</si>
  <si>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</si>
  <si>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</si>
  <si>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</si>
  <si>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</si>
  <si>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</si>
  <si>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</si>
  <si>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</si>
  <si>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</si>
  <si>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</si>
  <si>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</si>
  <si>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</si>
  <si>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</si>
  <si>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</si>
  <si>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</si>
  <si>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</si>
  <si>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</si>
  <si>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</si>
  <si>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</si>
  <si>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</si>
  <si>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</si>
  <si>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</si>
  <si>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</si>
  <si>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</si>
  <si>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</si>
  <si>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</si>
  <si>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</si>
  <si>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</si>
  <si>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</si>
  <si>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</si>
  <si>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</si>
  <si>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</si>
  <si>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</si>
  <si>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</si>
  <si>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</si>
  <si>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</si>
  <si>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白井市介護保険特別会計事業勘定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</si>
  <si>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</si>
  <si>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</si>
  <si>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</si>
  <si>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</si>
  <si>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</si>
  <si>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</si>
  <si>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</si>
  <si>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</si>
  <si>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</si>
  <si>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</si>
  <si>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</si>
  <si>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</si>
  <si>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</si>
  <si>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</si>
  <si>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</si>
  <si>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</si>
  <si>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</si>
  <si>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</si>
  <si>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</si>
  <si>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</si>
  <si>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</si>
  <si>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</si>
  <si>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</si>
  <si>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</si>
  <si>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</si>
  <si>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</si>
  <si>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</si>
  <si>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</si>
  <si>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</si>
  <si>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</si>
  <si>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</si>
  <si>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</si>
  <si>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</si>
  <si>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</si>
  <si>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</si>
  <si>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</si>
  <si>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</si>
  <si>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</si>
  <si>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</si>
  <si>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</si>
  <si>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</si>
  <si>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</si>
  <si>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</si>
  <si>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</si>
  <si>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</si>
  <si>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</si>
  <si>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</si>
  <si>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</si>
  <si>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</si>
  <si>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</si>
  <si>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</si>
  <si>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</si>
  <si>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</si>
  <si>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</si>
  <si>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</si>
  <si>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</si>
  <si>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</si>
  <si>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</si>
  <si>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</si>
  <si>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</si>
  <si>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</si>
  <si>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</si>
  <si>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</si>
  <si>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</si>
  <si>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</si>
  <si>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</si>
  <si>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</si>
  <si>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</si>
  <si>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</si>
  <si>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</si>
  <si>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</si>
  <si>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</si>
  <si>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</si>
  <si>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</si>
  <si>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</si>
  <si>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</si>
  <si>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</si>
  <si>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</si>
  <si>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</si>
  <si>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</si>
  <si>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</si>
  <si>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1.16</t>
  </si>
  <si>
    <t>▲ 1.60</t>
  </si>
  <si>
    <t>▲ 0.08</t>
  </si>
  <si>
    <t>▲ 3.15</t>
  </si>
  <si>
    <t>白井市水道事業会計</t>
  </si>
  <si>
    <t>一般会計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</si>
  <si>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</si>
  <si>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</si>
  <si>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</si>
  <si>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</si>
  <si>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</si>
  <si>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</si>
  <si>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</si>
  <si>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</si>
  <si>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</si>
  <si>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</si>
  <si>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</si>
  <si>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</si>
  <si>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白井市公共施設整備保全基金</t>
    <rPh sb="0" eb="3">
      <t>シロイシ</t>
    </rPh>
    <rPh sb="3" eb="5">
      <t>コウキョウ</t>
    </rPh>
    <rPh sb="5" eb="7">
      <t>シセツ</t>
    </rPh>
    <rPh sb="7" eb="9">
      <t>セイビ</t>
    </rPh>
    <rPh sb="9" eb="11">
      <t>ホゼン</t>
    </rPh>
    <rPh sb="11" eb="13">
      <t>キキン</t>
    </rPh>
    <phoneticPr fontId="5"/>
  </si>
  <si>
    <t>千葉ニュータウン事業に係る白井市道等整備事業</t>
    <rPh sb="0" eb="2">
      <t>チバ</t>
    </rPh>
    <rPh sb="8" eb="10">
      <t>ジギョウ</t>
    </rPh>
    <rPh sb="11" eb="12">
      <t>カカ</t>
    </rPh>
    <rPh sb="13" eb="15">
      <t>シロイ</t>
    </rPh>
    <rPh sb="15" eb="17">
      <t>シドウ</t>
    </rPh>
    <rPh sb="17" eb="18">
      <t>トウ</t>
    </rPh>
    <rPh sb="18" eb="20">
      <t>セイビ</t>
    </rPh>
    <rPh sb="20" eb="22">
      <t>ジギョウ</t>
    </rPh>
    <phoneticPr fontId="2"/>
  </si>
  <si>
    <t>白井市まちづくり寄附金基金</t>
    <rPh sb="0" eb="3">
      <t>シロイシ</t>
    </rPh>
    <rPh sb="8" eb="11">
      <t>キフキン</t>
    </rPh>
    <rPh sb="11" eb="13">
      <t>キキン</t>
    </rPh>
    <phoneticPr fontId="2"/>
  </si>
  <si>
    <t>森林環境譲与税基金</t>
    <rPh sb="0" eb="2">
      <t>シンリン</t>
    </rPh>
    <rPh sb="2" eb="4">
      <t>カンキョウ</t>
    </rPh>
    <rPh sb="4" eb="6">
      <t>ジョウヨ</t>
    </rPh>
    <rPh sb="6" eb="7">
      <t>ゼイ</t>
    </rPh>
    <rPh sb="7" eb="9">
      <t>キキン</t>
    </rPh>
    <phoneticPr fontId="2"/>
  </si>
  <si>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10"/>
  </si>
  <si>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</si>
  <si>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0"/>
  </si>
  <si>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0"/>
  </si>
  <si>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10"/>
  </si>
  <si>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10"/>
  </si>
  <si>
    <t>印西地区消防組合　一般会計</t>
    <rPh sb="0" eb="2">
      <t>インザイ</t>
    </rPh>
    <rPh sb="2" eb="4">
      <t>チク</t>
    </rPh>
    <rPh sb="4" eb="6">
      <t>ショウボウ</t>
    </rPh>
    <rPh sb="6" eb="8">
      <t>クミアイ</t>
    </rPh>
    <rPh sb="9" eb="11">
      <t>イッパン</t>
    </rPh>
    <rPh sb="11" eb="13">
      <t>カイケイ</t>
    </rPh>
    <phoneticPr fontId="10"/>
  </si>
  <si>
    <t>印西地区環境整備事業組合　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10"/>
  </si>
  <si>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10"/>
  </si>
  <si>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10"/>
  </si>
  <si>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10"/>
  </si>
  <si>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10"/>
  </si>
  <si>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10"/>
  </si>
  <si>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0"/>
  </si>
  <si>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</si>
  <si>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印旛利根川水防事務組合</t>
    <rPh sb="0" eb="2">
      <t>インバ</t>
    </rPh>
    <rPh sb="2" eb="4">
      <t>トネ</t>
    </rPh>
    <rPh sb="4" eb="5">
      <t>ガワ</t>
    </rPh>
    <rPh sb="5" eb="7">
      <t>スイボウ</t>
    </rPh>
    <rPh sb="7" eb="9">
      <t>ジム</t>
    </rPh>
    <rPh sb="9" eb="11">
      <t>クミアイ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</si>
</sst>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436C-4147-9FC4-DA0BA8D207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31602</c:v>
                </c:pt>
                <c:pt idx="1">
                  <c:v>30103</c:v>
                </c:pt>
                <c:pt idx="2">
                  <c:v>29540</c:v>
                </c:pt>
                <c:pt idx="3">
                  <c:v>33471</c:v>
                </c:pt>
                <c:pt idx="4">
                  <c:v>31721</c:v>
                </c:pt>
              </c:numCache>
            </c:numRef>
          </c:val>
          <c:smooth val="0"/>
          <c:extLst>
            <c:ext xmlns:c16="http://schemas.microsoft.com/office/drawing/2014/chart" uri="{C3380CC4-5D6E-409C-BE32-E72D297353CC}">
              <c16:uniqueId val="{00000001-436C-4147-9FC4-DA0BA8D207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c:v>
                </c:pt>
                <c:pt idx="1">
                  <c:v>6.8</c:v>
                </c:pt>
                <c:pt idx="2">
                  <c:v>8.7799999999999994</c:v>
                </c:pt>
                <c:pt idx="3">
                  <c:v>9.4700000000000006</c:v>
                </c:pt>
                <c:pt idx="4">
                  <c:v>6.31</c:v>
                </c:pt>
              </c:numCache>
            </c:numRef>
          </c:val>
          <c:extLst>
            <c:ext xmlns:c16="http://schemas.microsoft.com/office/drawing/2014/chart" uri="{C3380CC4-5D6E-409C-BE32-E72D297353CC}">
              <c16:uniqueId val="{00000000-CE9A-42C2-9A69-92CD979F62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20.48</c:v>
                </c:pt>
                <c:pt idx="1">
                  <c:v>17.989999999999998</c:v>
                </c:pt>
                <c:pt idx="2">
                  <c:v>16.350000000000001</c:v>
                </c:pt>
                <c:pt idx="3">
                  <c:v>16.309999999999999</c:v>
                </c:pt>
                <c:pt idx="4">
                  <c:v>15.76</c:v>
                </c:pt>
              </c:numCache>
            </c:numRef>
          </c:val>
          <c:extLst>
            <c:ext xmlns:c16="http://schemas.microsoft.com/office/drawing/2014/chart" uri="{C3380CC4-5D6E-409C-BE32-E72D297353CC}">
              <c16:uniqueId val="{00000001-CE9A-42C2-9A69-92CD979F62F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-1.1599999999999999</c:v>
                </c:pt>
                <c:pt idx="1">
                  <c:v>-1.6</c:v>
                </c:pt>
                <c:pt idx="2">
                  <c:v>2.0099999999999998</c:v>
                </c:pt>
                <c:pt idx="3">
                  <c:v>-0.08</c:v>
                </c:pt>
                <c:pt idx="4">
                  <c:v>-3.15</c:v>
                </c:pt>
              </c:numCache>
            </c:numRef>
          </c:val>
          <c:smooth val="0"/>
          <c:extLst>
            <c:ext xmlns:c16="http://schemas.microsoft.com/office/drawing/2014/chart" uri="{C3380CC4-5D6E-409C-BE32-E72D297353CC}">
              <c16:uniqueId val="{00000002-CE9A-42C2-9A69-92CD979F62F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F8-45EF-B9C8-DAC776934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F8-45EF-B9C8-DAC776934E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F8-45EF-B9C8-DAC776934E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F8-45EF-B9C8-DAC776934E56}"/>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4-60F8-45EF-B9C8-DAC776934E56}"/>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0.99</c:v>
                </c:pt>
                <c:pt idx="4">
                  <c:v>#N/A</c:v>
                </c:pt>
                <c:pt idx="5">
                  <c:v>1.22</c:v>
                </c:pt>
                <c:pt idx="6">
                  <c:v>#N/A</c:v>
                </c:pt>
                <c:pt idx="7">
                  <c:v>1.72</c:v>
                </c:pt>
                <c:pt idx="8">
                  <c:v>#N/A</c:v>
                </c:pt>
                <c:pt idx="9">
                  <c:v>1.3</c:v>
                </c:pt>
              </c:numCache>
            </c:numRef>
          </c:val>
          <c:extLst>
            <c:ext xmlns:c16="http://schemas.microsoft.com/office/drawing/2014/chart" uri="{C3380CC4-5D6E-409C-BE32-E72D297353CC}">
              <c16:uniqueId val="{00000005-60F8-45EF-B9C8-DAC776934E56}"/>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1.5</c:v>
                </c:pt>
                <c:pt idx="4">
                  <c:v>#N/A</c:v>
                </c:pt>
                <c:pt idx="5">
                  <c:v>1.48</c:v>
                </c:pt>
                <c:pt idx="6">
                  <c:v>#N/A</c:v>
                </c:pt>
                <c:pt idx="7">
                  <c:v>1.73</c:v>
                </c:pt>
                <c:pt idx="8">
                  <c:v>#N/A</c:v>
                </c:pt>
                <c:pt idx="9">
                  <c:v>1.65</c:v>
                </c:pt>
              </c:numCache>
            </c:numRef>
          </c:val>
          <c:extLst>
            <c:ext xmlns:c16="http://schemas.microsoft.com/office/drawing/2014/chart" uri="{C3380CC4-5D6E-409C-BE32-E72D297353CC}">
              <c16:uniqueId val="{00000006-60F8-45EF-B9C8-DAC776934E56}"/>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1.19</c:v>
                </c:pt>
                <c:pt idx="2">
                  <c:v>#N/A</c:v>
                </c:pt>
                <c:pt idx="3">
                  <c:v>3.15</c:v>
                </c:pt>
                <c:pt idx="4">
                  <c:v>#N/A</c:v>
                </c:pt>
                <c:pt idx="5">
                  <c:v>3.37</c:v>
                </c:pt>
                <c:pt idx="6">
                  <c:v>#N/A</c:v>
                </c:pt>
                <c:pt idx="7">
                  <c:v>4.5199999999999996</c:v>
                </c:pt>
                <c:pt idx="8">
                  <c:v>#N/A</c:v>
                </c:pt>
                <c:pt idx="9">
                  <c:v>5.04</c:v>
                </c:pt>
              </c:numCache>
            </c:numRef>
          </c:val>
          <c:extLst>
            <c:ext xmlns:c16="http://schemas.microsoft.com/office/drawing/2014/chart" uri="{C3380CC4-5D6E-409C-BE32-E72D297353CC}">
              <c16:uniqueId val="{00000007-60F8-45EF-B9C8-DAC776934E5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6.79</c:v>
                </c:pt>
                <c:pt idx="2">
                  <c:v>#N/A</c:v>
                </c:pt>
                <c:pt idx="3">
                  <c:v>6.79</c:v>
                </c:pt>
                <c:pt idx="4">
                  <c:v>#N/A</c:v>
                </c:pt>
                <c:pt idx="5">
                  <c:v>8.77</c:v>
                </c:pt>
                <c:pt idx="6">
                  <c:v>#N/A</c:v>
                </c:pt>
                <c:pt idx="7">
                  <c:v>9.4700000000000006</c:v>
                </c:pt>
                <c:pt idx="8">
                  <c:v>#N/A</c:v>
                </c:pt>
                <c:pt idx="9">
                  <c:v>6.31</c:v>
                </c:pt>
              </c:numCache>
            </c:numRef>
          </c:val>
          <c:extLst>
            <c:ext xmlns:c16="http://schemas.microsoft.com/office/drawing/2014/chart" uri="{C3380CC4-5D6E-409C-BE32-E72D297353CC}">
              <c16:uniqueId val="{00000008-60F8-45EF-B9C8-DAC776934E56}"/>
            </c:ext>
          </c:extLst>
        </c:ser>
        <c:ser>
          <c:idx val="9"/>
          <c:order val="9"/>
          <c:tx>
            <c:strRef>
              <c:f>データシート!$A$36</c:f>
              <c:strCache>
                <c:ptCount val="1"/>
                <c:pt idx="0">
                  <c:v>白井市水道事業会計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7.41</c:v>
                </c:pt>
                <c:pt idx="2">
                  <c:v>#N/A</c:v>
                </c:pt>
                <c:pt idx="3">
                  <c:v>6.98</c:v>
                </c:pt>
                <c:pt idx="4">
                  <c:v>#N/A</c:v>
                </c:pt>
                <c:pt idx="5">
                  <c:v>7.45</c:v>
                </c:pt>
                <c:pt idx="6">
                  <c:v>#N/A</c:v>
                </c:pt>
                <c:pt idx="7">
                  <c:v>8.3800000000000008</c:v>
                </c:pt>
                <c:pt idx="8">
                  <c:v>#N/A</c:v>
                </c:pt>
                <c:pt idx="9">
                  <c:v>8.59</c:v>
                </c:pt>
              </c:numCache>
            </c:numRef>
          </c:val>
          <c:extLst>
            <c:ext xmlns:c16="http://schemas.microsoft.com/office/drawing/2014/chart" uri="{C3380CC4-5D6E-409C-BE32-E72D297353CC}">
              <c16:uniqueId val="{00000009-60F8-45EF-B9C8-DAC776934E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1734</c:v>
                </c:pt>
                <c:pt idx="5">
                  <c:v>1592</c:v>
                </c:pt>
                <c:pt idx="8">
                  <c:v>1618</c:v>
                </c:pt>
                <c:pt idx="11">
                  <c:v>1729</c:v>
                </c:pt>
                <c:pt idx="14">
                  <c:v>1567</c:v>
                </c:pt>
              </c:numCache>
            </c:numRef>
          </c:val>
          <c:extLst>
            <c:ext xmlns:c16="http://schemas.microsoft.com/office/drawing/2014/chart" uri="{C3380CC4-5D6E-409C-BE32-E72D297353CC}">
              <c16:uniqueId val="{00000000-5250-45B6-A2F3-448D47DCA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50-45B6-A2F3-448D47DCA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152</c:v>
                </c:pt>
                <c:pt idx="3">
                  <c:v>108</c:v>
                </c:pt>
                <c:pt idx="6">
                  <c:v>108</c:v>
                </c:pt>
                <c:pt idx="9">
                  <c:v>108</c:v>
                </c:pt>
                <c:pt idx="12">
                  <c:v>94</c:v>
                </c:pt>
              </c:numCache>
            </c:numRef>
          </c:val>
          <c:extLst>
            <c:ext xmlns:c16="http://schemas.microsoft.com/office/drawing/2014/chart" uri="{C3380CC4-5D6E-409C-BE32-E72D297353CC}">
              <c16:uniqueId val="{00000002-5250-45B6-A2F3-448D47DCA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103</c:v>
                </c:pt>
                <c:pt idx="3">
                  <c:v>141</c:v>
                </c:pt>
                <c:pt idx="6">
                  <c:v>160</c:v>
                </c:pt>
                <c:pt idx="9">
                  <c:v>160</c:v>
                </c:pt>
                <c:pt idx="12">
                  <c:v>172</c:v>
                </c:pt>
              </c:numCache>
            </c:numRef>
          </c:val>
          <c:extLst>
            <c:ext xmlns:c16="http://schemas.microsoft.com/office/drawing/2014/chart" uri="{C3380CC4-5D6E-409C-BE32-E72D297353CC}">
              <c16:uniqueId val="{00000003-5250-45B6-A2F3-448D47DCA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63</c:v>
                </c:pt>
                <c:pt idx="3">
                  <c:v>124</c:v>
                </c:pt>
                <c:pt idx="6">
                  <c:v>74</c:v>
                </c:pt>
                <c:pt idx="9">
                  <c:v>126</c:v>
                </c:pt>
                <c:pt idx="12">
                  <c:v>113</c:v>
                </c:pt>
              </c:numCache>
            </c:numRef>
          </c:val>
          <c:extLst>
            <c:ext xmlns:c16="http://schemas.microsoft.com/office/drawing/2014/chart" uri="{C3380CC4-5D6E-409C-BE32-E72D297353CC}">
              <c16:uniqueId val="{00000004-5250-45B6-A2F3-448D47DCA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50-45B6-A2F3-448D47DCA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50-45B6-A2F3-448D47DCA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1837</c:v>
                </c:pt>
                <c:pt idx="3">
                  <c:v>1757</c:v>
                </c:pt>
                <c:pt idx="6">
                  <c:v>1793</c:v>
                </c:pt>
                <c:pt idx="9">
                  <c:v>1887</c:v>
                </c:pt>
                <c:pt idx="12">
                  <c:v>1841</c:v>
                </c:pt>
              </c:numCache>
            </c:numRef>
          </c:val>
          <c:extLst>
            <c:ext xmlns:c16="http://schemas.microsoft.com/office/drawing/2014/chart" uri="{C3380CC4-5D6E-409C-BE32-E72D297353CC}">
              <c16:uniqueId val="{00000007-5250-45B6-A2F3-448D47DCA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421</c:v>
                </c:pt>
                <c:pt idx="2">
                  <c:v>#N/A</c:v>
                </c:pt>
                <c:pt idx="3">
                  <c:v>#N/A</c:v>
                </c:pt>
                <c:pt idx="4">
                  <c:v>538</c:v>
                </c:pt>
                <c:pt idx="5">
                  <c:v>#N/A</c:v>
                </c:pt>
                <c:pt idx="6">
                  <c:v>#N/A</c:v>
                </c:pt>
                <c:pt idx="7">
                  <c:v>517</c:v>
                </c:pt>
                <c:pt idx="8">
                  <c:v>#N/A</c:v>
                </c:pt>
                <c:pt idx="9">
                  <c:v>#N/A</c:v>
                </c:pt>
                <c:pt idx="10">
                  <c:v>552</c:v>
                </c:pt>
                <c:pt idx="11">
                  <c:v>#N/A</c:v>
                </c:pt>
                <c:pt idx="12">
                  <c:v>#N/A</c:v>
                </c:pt>
                <c:pt idx="13">
                  <c:v>653</c:v>
                </c:pt>
                <c:pt idx="14">
                  <c:v>#N/A</c:v>
                </c:pt>
              </c:numCache>
            </c:numRef>
          </c:val>
          <c:smooth val="0"/>
          <c:extLst>
            <c:ext xmlns:c16="http://schemas.microsoft.com/office/drawing/2014/chart" uri="{C3380CC4-5D6E-409C-BE32-E72D297353CC}">
              <c16:uniqueId val="{00000008-5250-45B6-A2F3-448D47DCA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13943</c:v>
                </c:pt>
                <c:pt idx="5">
                  <c:v>13605</c:v>
                </c:pt>
                <c:pt idx="8">
                  <c:v>13752</c:v>
                </c:pt>
                <c:pt idx="11">
                  <c:v>13065</c:v>
                </c:pt>
                <c:pt idx="14">
                  <c:v>12468</c:v>
                </c:pt>
              </c:numCache>
            </c:numRef>
          </c:val>
          <c:extLst>
            <c:ext xmlns:c16="http://schemas.microsoft.com/office/drawing/2014/chart" uri="{C3380CC4-5D6E-409C-BE32-E72D297353CC}">
              <c16:uniqueId val="{00000000-7C90-4086-B042-D297F4B2ED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2836</c:v>
                </c:pt>
                <c:pt idx="5">
                  <c:v>2949</c:v>
                </c:pt>
                <c:pt idx="8">
                  <c:v>4031</c:v>
                </c:pt>
                <c:pt idx="11">
                  <c:v>4043</c:v>
                </c:pt>
                <c:pt idx="14">
                  <c:v>3821</c:v>
                </c:pt>
              </c:numCache>
            </c:numRef>
          </c:val>
          <c:extLst>
            <c:ext xmlns:c16="http://schemas.microsoft.com/office/drawing/2014/chart" uri="{C3380CC4-5D6E-409C-BE32-E72D297353CC}">
              <c16:uniqueId val="{00000001-7C90-4086-B042-D297F4B2ED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5087</c:v>
                </c:pt>
                <c:pt idx="5">
                  <c:v>4864</c:v>
                </c:pt>
                <c:pt idx="8">
                  <c:v>5281</c:v>
                </c:pt>
                <c:pt idx="11">
                  <c:v>5297</c:v>
                </c:pt>
                <c:pt idx="14">
                  <c:v>5232</c:v>
                </c:pt>
              </c:numCache>
            </c:numRef>
          </c:val>
          <c:extLst>
            <c:ext xmlns:c16="http://schemas.microsoft.com/office/drawing/2014/chart" uri="{C3380CC4-5D6E-409C-BE32-E72D297353CC}">
              <c16:uniqueId val="{00000002-7C90-4086-B042-D297F4B2ED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0-4086-B042-D297F4B2ED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90-4086-B042-D297F4B2ED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549</c:v>
                </c:pt>
                <c:pt idx="3">
                  <c:v>269</c:v>
                </c:pt>
                <c:pt idx="6">
                  <c:v>0</c:v>
                </c:pt>
                <c:pt idx="9">
                  <c:v>0</c:v>
                </c:pt>
                <c:pt idx="12">
                  <c:v>0</c:v>
                </c:pt>
              </c:numCache>
            </c:numRef>
          </c:val>
          <c:extLst>
            <c:ext xmlns:c16="http://schemas.microsoft.com/office/drawing/2014/chart" uri="{C3380CC4-5D6E-409C-BE32-E72D297353CC}">
              <c16:uniqueId val="{00000005-7C90-4086-B042-D297F4B2ED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623</c:v>
                </c:pt>
                <c:pt idx="3">
                  <c:v>884</c:v>
                </c:pt>
                <c:pt idx="6">
                  <c:v>1013</c:v>
                </c:pt>
                <c:pt idx="9">
                  <c:v>1259</c:v>
                </c:pt>
                <c:pt idx="12">
                  <c:v>1517</c:v>
                </c:pt>
              </c:numCache>
            </c:numRef>
          </c:val>
          <c:extLst>
            <c:ext xmlns:c16="http://schemas.microsoft.com/office/drawing/2014/chart" uri="{C3380CC4-5D6E-409C-BE32-E72D297353CC}">
              <c16:uniqueId val="{00000006-7C90-4086-B042-D297F4B2ED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1413</c:v>
                </c:pt>
                <c:pt idx="3">
                  <c:v>1308</c:v>
                </c:pt>
                <c:pt idx="6">
                  <c:v>1256</c:v>
                </c:pt>
                <c:pt idx="9">
                  <c:v>1264</c:v>
                </c:pt>
                <c:pt idx="12">
                  <c:v>1292</c:v>
                </c:pt>
              </c:numCache>
            </c:numRef>
          </c:val>
          <c:extLst>
            <c:ext xmlns:c16="http://schemas.microsoft.com/office/drawing/2014/chart" uri="{C3380CC4-5D6E-409C-BE32-E72D297353CC}">
              <c16:uniqueId val="{00000007-7C90-4086-B042-D297F4B2ED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841</c:v>
                </c:pt>
                <c:pt idx="3">
                  <c:v>869</c:v>
                </c:pt>
                <c:pt idx="6">
                  <c:v>857</c:v>
                </c:pt>
                <c:pt idx="9">
                  <c:v>1051</c:v>
                </c:pt>
                <c:pt idx="12">
                  <c:v>1072</c:v>
                </c:pt>
              </c:numCache>
            </c:numRef>
          </c:val>
          <c:extLst>
            <c:ext xmlns:c16="http://schemas.microsoft.com/office/drawing/2014/chart" uri="{C3380CC4-5D6E-409C-BE32-E72D297353CC}">
              <c16:uniqueId val="{00000008-7C90-4086-B042-D297F4B2ED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2552</c:v>
                </c:pt>
                <c:pt idx="3">
                  <c:v>3047</c:v>
                </c:pt>
                <c:pt idx="6">
                  <c:v>2348</c:v>
                </c:pt>
                <c:pt idx="9">
                  <c:v>2850</c:v>
                </c:pt>
                <c:pt idx="12">
                  <c:v>2571</c:v>
                </c:pt>
              </c:numCache>
            </c:numRef>
          </c:val>
          <c:extLst>
            <c:ext xmlns:c16="http://schemas.microsoft.com/office/drawing/2014/chart" uri="{C3380CC4-5D6E-409C-BE32-E72D297353CC}">
              <c16:uniqueId val="{00000009-7C90-4086-B042-D297F4B2ED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21517</c:v>
                </c:pt>
                <c:pt idx="3">
                  <c:v>21356</c:v>
                </c:pt>
                <c:pt idx="6">
                  <c:v>21487</c:v>
                </c:pt>
                <c:pt idx="9">
                  <c:v>20906</c:v>
                </c:pt>
                <c:pt idx="12">
                  <c:v>20320</c:v>
                </c:pt>
              </c:numCache>
            </c:numRef>
          </c:val>
          <c:extLst>
            <c:ext xmlns:c16="http://schemas.microsoft.com/office/drawing/2014/chart" uri="{C3380CC4-5D6E-409C-BE32-E72D297353CC}">
              <c16:uniqueId val="{0000000A-7C90-4086-B042-D297F4B2ED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5627</c:v>
                </c:pt>
                <c:pt idx="2">
                  <c:v>#N/A</c:v>
                </c:pt>
                <c:pt idx="3">
                  <c:v>#N/A</c:v>
                </c:pt>
                <c:pt idx="4">
                  <c:v>6314</c:v>
                </c:pt>
                <c:pt idx="5">
                  <c:v>#N/A</c:v>
                </c:pt>
                <c:pt idx="6">
                  <c:v>#N/A</c:v>
                </c:pt>
                <c:pt idx="7">
                  <c:v>3898</c:v>
                </c:pt>
                <c:pt idx="8">
                  <c:v>#N/A</c:v>
                </c:pt>
                <c:pt idx="9">
                  <c:v>#N/A</c:v>
                </c:pt>
                <c:pt idx="10">
                  <c:v>4926</c:v>
                </c:pt>
                <c:pt idx="11">
                  <c:v>#N/A</c:v>
                </c:pt>
                <c:pt idx="12">
                  <c:v>#N/A</c:v>
                </c:pt>
                <c:pt idx="13">
                  <c:v>5250</c:v>
                </c:pt>
                <c:pt idx="14">
                  <c:v>#N/A</c:v>
                </c:pt>
              </c:numCache>
            </c:numRef>
          </c:val>
          <c:smooth val="0"/>
          <c:extLst>
            <c:ext xmlns:c16="http://schemas.microsoft.com/office/drawing/2014/chart" uri="{C3380CC4-5D6E-409C-BE32-E72D297353CC}">
              <c16:uniqueId val="{0000000B-7C90-4086-B042-D297F4B2ED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2137</c:v>
                </c:pt>
                <c:pt idx="1">
                  <c:v>2072</c:v>
                </c:pt>
                <c:pt idx="2">
                  <c:v>2046</c:v>
                </c:pt>
              </c:numCache>
            </c:numRef>
          </c:val>
          <c:extLst>
            <c:ext xmlns:c16="http://schemas.microsoft.com/office/drawing/2014/chart" uri="{C3380CC4-5D6E-409C-BE32-E72D297353CC}">
              <c16:uniqueId val="{00000000-A8A4-4C94-AF52-59A5ACF4C1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301</c:v>
                </c:pt>
                <c:pt idx="1">
                  <c:v>286</c:v>
                </c:pt>
                <c:pt idx="2">
                  <c:v>331</c:v>
                </c:pt>
              </c:numCache>
            </c:numRef>
          </c:val>
          <c:extLst>
            <c:ext xmlns:c16="http://schemas.microsoft.com/office/drawing/2014/chart" uri="{C3380CC4-5D6E-409C-BE32-E72D297353CC}">
              <c16:uniqueId val="{00000001-A8A4-4C94-AF52-59A5ACF4C1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1531</c:v>
                </c:pt>
                <c:pt idx="1">
                  <c:v>1543</c:v>
                </c:pt>
                <c:pt idx="2">
                  <c:v>1486</c:v>
                </c:pt>
              </c:numCache>
            </c:numRef>
          </c:val>
          <c:extLst>
            <c:ext xmlns:c16="http://schemas.microsoft.com/office/drawing/2014/chart" uri="{C3380CC4-5D6E-409C-BE32-E72D297353CC}">
              <c16:uniqueId val="{00000002-A8A4-4C94-AF52-59A5ACF4C1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年度の財政力指数は</a:t>
          </a:r>
          <a:r>
            <a:rPr kumimoji="1" lang="ja-JP" altLang="en-US" sz="1200">
              <a:solidFill>
                <a:schemeClr val="dk1"/>
              </a:solidFill>
              <a:effectLst/>
              <a:latin typeface="+mn-lt"/>
              <a:ea typeface="+mn-ea"/>
              <a:cs typeface="+mn-cs"/>
            </a:rPr>
            <a:t>０．８４</a:t>
          </a:r>
          <a:r>
            <a:rPr kumimoji="1" lang="ja-JP" altLang="ja-JP" sz="1200">
              <a:solidFill>
                <a:schemeClr val="dk1"/>
              </a:solidFill>
              <a:effectLst/>
              <a:latin typeface="+mn-lt"/>
              <a:ea typeface="+mn-ea"/>
              <a:cs typeface="+mn-cs"/>
            </a:rPr>
            <a:t>であり、前年度に引き続き類似団体平均を上回ったが、近年減少傾向（令和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年連続して減少）にある。さらに今後は、少子高齢化の影響による基準財政需要額の増加が見込まれることから、市税の徴収強化等を中心とする歳入確保に努めることで財政基盤の強化に努める。</a:t>
          </a:r>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46567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157692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年度と比較し</a:t>
          </a:r>
          <a:r>
            <a:rPr kumimoji="1" lang="ja-JP" altLang="en-US" sz="1200">
              <a:solidFill>
                <a:schemeClr val="dk1"/>
              </a:solidFill>
              <a:effectLst/>
              <a:latin typeface="+mn-lt"/>
              <a:ea typeface="+mn-ea"/>
              <a:cs typeface="+mn-cs"/>
            </a:rPr>
            <a:t>て０．２ポイント減少</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、類似団体平均を下回っている。これは個人住民税や固定資産税などの地方税及び基準財政需要額の増による地方交付税の増に伴う経常一般財源の増によるものであるが、一方で</a:t>
          </a:r>
          <a:r>
            <a:rPr kumimoji="1" lang="ja-JP" altLang="ja-JP" sz="1200">
              <a:solidFill>
                <a:schemeClr val="dk1"/>
              </a:solidFill>
              <a:effectLst/>
              <a:latin typeface="+mn-lt"/>
              <a:ea typeface="+mn-ea"/>
              <a:cs typeface="+mn-cs"/>
            </a:rPr>
            <a:t>物価高騰の影響による物件費の増</a:t>
          </a:r>
          <a:r>
            <a:rPr kumimoji="1" lang="ja-JP" altLang="en-US" sz="1200">
              <a:solidFill>
                <a:schemeClr val="dk1"/>
              </a:solidFill>
              <a:effectLst/>
              <a:latin typeface="+mn-lt"/>
              <a:ea typeface="+mn-ea"/>
              <a:cs typeface="+mn-cs"/>
            </a:rPr>
            <a:t>や扶助費、補助費の増が</a:t>
          </a:r>
          <a:r>
            <a:rPr kumimoji="1" lang="ja-JP" altLang="ja-JP" sz="1200">
              <a:solidFill>
                <a:schemeClr val="dk1"/>
              </a:solidFill>
              <a:effectLst/>
              <a:latin typeface="+mn-lt"/>
              <a:ea typeface="+mn-ea"/>
              <a:cs typeface="+mn-cs"/>
            </a:rPr>
            <a:t>今後も見込まれることから、経費の増加に対応するため、今後も市税徴収強化や受益者負担の見直しを図るなど、自主財源確保に向けた取り組みが必要である。</a:t>
          </a:r>
          <a:endParaRPr kumimoji="1" lang="en-US" altLang="ja-JP" sz="12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80772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295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80772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3792"/>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143510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379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131318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019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は１２０，９２５円</a:t>
          </a:r>
          <a:r>
            <a:rPr kumimoji="1" lang="ja-JP" altLang="ja-JP" sz="1100">
              <a:solidFill>
                <a:schemeClr val="dk1"/>
              </a:solidFill>
              <a:effectLst/>
              <a:latin typeface="+mn-lt"/>
              <a:ea typeface="+mn-ea"/>
              <a:cs typeface="+mn-cs"/>
            </a:rPr>
            <a:t>となり、前年度に引き続き類似団体平均を下回った。人件費については、近年</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定年退職者が増加し、新規採用職員を採用した結果、等級の低い職員の比率が増加していることから、抑制される傾向は継続しているが、物件費については増加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物価高騰の影響等から今後さらなる増加が見込まれる。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人口が減少に転じたことを踏まえ、業務の見直し等を行うことで運営経費の抑制を図り、市民サービスの経費を確保する必要がある。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24168</xdr:rowOff>
    </xdr:from>
    <xdr:to>
      <xdr:col>23</xdr:col>
      <xdr:colOff>133350</xdr:colOff>
      <xdr:row>82</xdr:row>
      <xdr:rowOff>42990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83068"/>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42990</xdr:rowOff>
    </xdr:from>
    <xdr:to>
      <xdr:col>19</xdr:col>
      <xdr:colOff>133350</xdr:colOff>
      <xdr:row>82</xdr:row>
      <xdr:rowOff>46030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0189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79987</xdr:rowOff>
    </xdr:from>
    <xdr:to>
      <xdr:col>15</xdr:col>
      <xdr:colOff>82550</xdr:colOff>
      <xdr:row>82</xdr:row>
      <xdr:rowOff>46030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67437"/>
          <a:ext cx="889000" cy="13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164193</xdr:rowOff>
    </xdr:from>
    <xdr:to>
      <xdr:col>11</xdr:col>
      <xdr:colOff>31750</xdr:colOff>
      <xdr:row>81</xdr:row>
      <xdr:rowOff>79987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0193"/>
          <a:ext cx="889000" cy="8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144818</xdr:rowOff>
    </xdr:from>
    <xdr:to>
      <xdr:col>23</xdr:col>
      <xdr:colOff>184150</xdr:colOff>
      <xdr:row>82</xdr:row>
      <xdr:rowOff>74968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161345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163640</xdr:rowOff>
    </xdr:from>
    <xdr:to>
      <xdr:col>19</xdr:col>
      <xdr:colOff>184150</xdr:colOff>
      <xdr:row>82</xdr:row>
      <xdr:rowOff>93790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103967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9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166680</xdr:rowOff>
    </xdr:from>
    <xdr:to>
      <xdr:col>15</xdr:col>
      <xdr:colOff>133350</xdr:colOff>
      <xdr:row>82</xdr:row>
      <xdr:rowOff>96830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5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107007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29187</xdr:rowOff>
    </xdr:from>
    <xdr:to>
      <xdr:col>11</xdr:col>
      <xdr:colOff>82550</xdr:colOff>
      <xdr:row>81</xdr:row>
      <xdr:rowOff>130787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140964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8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113393</xdr:rowOff>
    </xdr:from>
    <xdr:to>
      <xdr:col>7</xdr:col>
      <xdr:colOff>31750</xdr:colOff>
      <xdr:row>81</xdr:row>
      <xdr:rowOff>43543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53720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年度と比較して、</a:t>
          </a:r>
          <a:r>
            <a:rPr kumimoji="1" lang="ja-JP" altLang="en-US" sz="1200">
              <a:solidFill>
                <a:schemeClr val="dk1"/>
              </a:solidFill>
              <a:effectLst/>
              <a:latin typeface="+mn-lt"/>
              <a:ea typeface="+mn-ea"/>
              <a:cs typeface="+mn-cs"/>
            </a:rPr>
            <a:t>０．９</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a:t>
          </a:r>
          <a:r>
            <a:rPr kumimoji="1" lang="ja-JP" altLang="ja-JP" sz="1200">
              <a:solidFill>
                <a:schemeClr val="dk1"/>
              </a:solidFill>
              <a:effectLst/>
              <a:latin typeface="+mn-lt"/>
              <a:ea typeface="+mn-ea"/>
              <a:cs typeface="+mn-cs"/>
            </a:rPr>
            <a:t>、類似団体の中でワースト</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順位となった。</a:t>
          </a:r>
          <a:endParaRPr lang="ja-JP" altLang="ja-JP" sz="1200">
            <a:effectLst/>
          </a:endParaRPr>
        </a:p>
        <a:p>
          <a:r>
            <a:rPr kumimoji="1" lang="ja-JP" altLang="ja-JP" sz="1200">
              <a:solidFill>
                <a:schemeClr val="dk1"/>
              </a:solidFill>
              <a:effectLst/>
              <a:latin typeface="+mn-lt"/>
              <a:ea typeface="+mn-ea"/>
              <a:cs typeface="+mn-cs"/>
            </a:rPr>
            <a:t>　これは、初任給を国家公務員より高く設定としていることや高齢職員層における昇給抑制が国に比べて緩やかなこと、県教育委員会からの派遣について、派遣前の額を考慮して給料決定していることが影響しているものである。</a:t>
          </a:r>
          <a:endParaRPr lang="ja-JP" altLang="ja-JP" sz="1200">
            <a:effectLst/>
          </a:endParaRPr>
        </a:p>
        <a:p>
          <a:r>
            <a:rPr kumimoji="1" lang="ja-JP" altLang="ja-JP" sz="1200">
              <a:solidFill>
                <a:schemeClr val="dk1"/>
              </a:solidFill>
              <a:effectLst/>
              <a:latin typeface="+mn-lt"/>
              <a:ea typeface="+mn-ea"/>
              <a:cs typeface="+mn-cs"/>
            </a:rPr>
            <a:t>　白井市定員管理指針に基づく職員等の定員管理と行政組織の効率化・スリム化を徹底することについて検討していくことが必要である。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170391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48466"/>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160866</xdr:rowOff>
    </xdr:from>
    <xdr:to>
      <xdr:col>77</xdr:col>
      <xdr:colOff>44450</xdr:colOff>
      <xdr:row>89</xdr:row>
      <xdr:rowOff>9525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9525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680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20109</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077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119591</xdr:rowOff>
    </xdr:from>
    <xdr:to>
      <xdr:col>81</xdr:col>
      <xdr:colOff>95250</xdr:colOff>
      <xdr:row>90</xdr:row>
      <xdr:rowOff>49741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15468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27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130175</xdr:rowOff>
    </xdr:from>
    <xdr:to>
      <xdr:col>73</xdr:col>
      <xdr:colOff>44450</xdr:colOff>
      <xdr:row>89</xdr:row>
      <xdr:rowOff>60325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45102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140759</xdr:rowOff>
    </xdr:from>
    <xdr:to>
      <xdr:col>64</xdr:col>
      <xdr:colOff>152400</xdr:colOff>
      <xdr:row>88</xdr:row>
      <xdr:rowOff>70909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55686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年度と比較して、</a:t>
          </a:r>
          <a:r>
            <a:rPr kumimoji="1" lang="ja-JP" altLang="en-US" sz="1200">
              <a:solidFill>
                <a:schemeClr val="dk1"/>
              </a:solidFill>
              <a:effectLst/>
              <a:latin typeface="+mn-lt"/>
              <a:ea typeface="+mn-ea"/>
              <a:cs typeface="+mn-cs"/>
            </a:rPr>
            <a:t>０．０４</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したが、近年は、ほぼ横這いである。</a:t>
          </a:r>
          <a:endParaRPr lang="ja-JP" altLang="ja-JP" sz="1200">
            <a:effectLst/>
          </a:endParaRPr>
        </a:p>
        <a:p>
          <a:r>
            <a:rPr kumimoji="1" lang="ja-JP" altLang="ja-JP" sz="1200">
              <a:solidFill>
                <a:schemeClr val="dk1"/>
              </a:solidFill>
              <a:effectLst/>
              <a:latin typeface="+mn-lt"/>
              <a:ea typeface="+mn-ea"/>
              <a:cs typeface="+mn-cs"/>
            </a:rPr>
            <a:t>　今後も引き続き、白井市定員管理指針に基づき、職員等の定員管理に取り組むとともに、職員人件費の抑制だけを成果とせず、限られた職員数で新たな行政需要に対応し、効率的な行政運営を行う体制づくりが必要であ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53552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325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53552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284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33444</xdr:rowOff>
    </xdr:from>
    <xdr:to>
      <xdr:col>72</xdr:col>
      <xdr:colOff>203200</xdr:colOff>
      <xdr:row>60</xdr:row>
      <xdr:rowOff>41487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2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33444</xdr:rowOff>
    </xdr:from>
    <xdr:to>
      <xdr:col>68</xdr:col>
      <xdr:colOff>152400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154094</xdr:rowOff>
    </xdr:from>
    <xdr:to>
      <xdr:col>68</xdr:col>
      <xdr:colOff>203200</xdr:colOff>
      <xdr:row>60</xdr:row>
      <xdr:rowOff>84244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94421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110507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類似団体平均は下回っているものの、令和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年度と比較すると</a:t>
          </a:r>
          <a:r>
            <a:rPr kumimoji="1" lang="ja-JP" altLang="en-US" sz="1200">
              <a:solidFill>
                <a:schemeClr val="dk1"/>
              </a:solidFill>
              <a:effectLst/>
              <a:latin typeface="+mn-lt"/>
              <a:ea typeface="+mn-ea"/>
              <a:cs typeface="+mn-cs"/>
            </a:rPr>
            <a:t>０．２</a:t>
          </a:r>
          <a:r>
            <a:rPr kumimoji="1" lang="ja-JP" altLang="ja-JP" sz="1200">
              <a:solidFill>
                <a:schemeClr val="dk1"/>
              </a:solidFill>
              <a:effectLst/>
              <a:latin typeface="+mn-lt"/>
              <a:ea typeface="+mn-ea"/>
              <a:cs typeface="+mn-cs"/>
            </a:rPr>
            <a:t>ポイント上昇し、その差はさらに小さくなった。</a:t>
          </a:r>
          <a:r>
            <a:rPr kumimoji="1" lang="ja-JP" altLang="en-US" sz="1200">
              <a:solidFill>
                <a:schemeClr val="dk1"/>
              </a:solidFill>
              <a:effectLst/>
              <a:latin typeface="+mn-lt"/>
              <a:ea typeface="+mn-ea"/>
              <a:cs typeface="+mn-cs"/>
            </a:rPr>
            <a:t>増加の主な要因は一部事務組合の地方債</a:t>
          </a:r>
          <a:r>
            <a:rPr kumimoji="1" lang="ja-JP" altLang="ja-JP" sz="1200">
              <a:solidFill>
                <a:schemeClr val="dk1"/>
              </a:solidFill>
              <a:effectLst/>
              <a:latin typeface="+mn-lt"/>
              <a:ea typeface="+mn-ea"/>
              <a:cs typeface="+mn-cs"/>
            </a:rPr>
            <a:t>償還に充てる</a:t>
          </a:r>
          <a:r>
            <a:rPr kumimoji="1" lang="ja-JP" altLang="en-US" sz="1200">
              <a:solidFill>
                <a:schemeClr val="dk1"/>
              </a:solidFill>
              <a:effectLst/>
              <a:latin typeface="+mn-lt"/>
              <a:ea typeface="+mn-ea"/>
              <a:cs typeface="+mn-cs"/>
            </a:rPr>
            <a:t>ための負担金</a:t>
          </a:r>
          <a:r>
            <a:rPr kumimoji="1" lang="ja-JP" altLang="ja-JP" sz="1200">
              <a:solidFill>
                <a:schemeClr val="dk1"/>
              </a:solidFill>
              <a:effectLst/>
              <a:latin typeface="+mn-lt"/>
              <a:ea typeface="+mn-ea"/>
              <a:cs typeface="+mn-cs"/>
            </a:rPr>
            <a:t>が増加したことにより、準元利償還金が増加したこと</a:t>
          </a:r>
          <a:r>
            <a:rPr kumimoji="1" lang="ja-JP" altLang="en-US" sz="1200">
              <a:solidFill>
                <a:schemeClr val="dk1"/>
              </a:solidFill>
              <a:effectLst/>
              <a:latin typeface="+mn-lt"/>
              <a:ea typeface="+mn-ea"/>
              <a:cs typeface="+mn-cs"/>
            </a:rPr>
            <a:t>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今後、市</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一部事務組合</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老朽化施設の改修予定</a:t>
          </a:r>
          <a:r>
            <a:rPr kumimoji="1" lang="ja-JP" altLang="en-US" sz="1200">
              <a:solidFill>
                <a:schemeClr val="dk1"/>
              </a:solidFill>
              <a:effectLst/>
              <a:latin typeface="+mn-lt"/>
              <a:ea typeface="+mn-ea"/>
              <a:cs typeface="+mn-cs"/>
            </a:rPr>
            <a:t>があ</a:t>
          </a:r>
          <a:r>
            <a:rPr kumimoji="1" lang="ja-JP" altLang="ja-JP" sz="1200">
              <a:solidFill>
                <a:schemeClr val="dk1"/>
              </a:solidFill>
              <a:effectLst/>
              <a:latin typeface="+mn-lt"/>
              <a:ea typeface="+mn-ea"/>
              <a:cs typeface="+mn-cs"/>
            </a:rPr>
            <a:t>ることから</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事業の必要性や財源についての更なる精査が必要である。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110913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5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94827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367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40</xdr:row>
      <xdr:rowOff>6350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将来負担比率については、令和４年度と比較して１．７ポイント増加し、前年度に引き続き類似団体平均を大きく上回った。増加の主な要因は地方債残高等に係る都市計画税充当見込額及び基準財政需要額算入見込額の減によるものである。</a:t>
          </a:r>
          <a:endParaRPr kumimoji="1" lang="en-US" altLang="ja-JP" sz="1100">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今後、一部事務組合の老朽化施設の改修</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負担金の増加が見込まれることから、公共施設等総合管理計画に基づく公共施設の適切な維持管理や更新費用の縮減及び平準化</a:t>
          </a:r>
          <a:r>
            <a:rPr kumimoji="1" lang="ja-JP" altLang="en-US" sz="1100">
              <a:solidFill>
                <a:schemeClr val="dk1"/>
              </a:solidFill>
              <a:effectLst/>
              <a:latin typeface="+mn-lt"/>
              <a:ea typeface="+mn-ea"/>
              <a:cs typeface="+mn-cs"/>
            </a:rPr>
            <a:t>を図り、財政の健全化に努める</a:t>
          </a:r>
          <a:r>
            <a:rPr kumimoji="1" lang="ja-JP" altLang="ja-JP" sz="1100">
              <a:solidFill>
                <a:schemeClr val="dk1"/>
              </a:solidFill>
              <a:effectLst/>
              <a:latin typeface="+mn-lt"/>
              <a:ea typeface="+mn-ea"/>
              <a:cs typeface="+mn-cs"/>
            </a:rPr>
            <a:t>。</a:t>
          </a:r>
          <a:endParaRPr lang="ja-JP" altLang="ja-JP" sz="1100">
            <a:effectLst/>
          </a:endParaRPr>
        </a:p>
        <a:p>
          <a:endParaRPr kumimoji="1" lang="ja-JP" altLang="en-US" sz="12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58360</xdr:rowOff>
    </xdr:from>
    <xdr:to>
      <xdr:col>81</xdr:col>
      <xdr:colOff>44450</xdr:colOff>
      <xdr:row>16</xdr:row>
      <xdr:rowOff>77893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801560"/>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117203</xdr:rowOff>
    </xdr:from>
    <xdr:to>
      <xdr:col>77</xdr:col>
      <xdr:colOff>44450</xdr:colOff>
      <xdr:row>16</xdr:row>
      <xdr:rowOff>58360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268895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117203</xdr:rowOff>
    </xdr:from>
    <xdr:to>
      <xdr:col>72</xdr:col>
      <xdr:colOff>203200</xdr:colOff>
      <xdr:row>17</xdr:row>
      <xdr:rowOff>55819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88953"/>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7560</xdr:rowOff>
    </xdr:from>
    <xdr:to>
      <xdr:col>68</xdr:col>
      <xdr:colOff>152400</xdr:colOff>
      <xdr:row>17</xdr:row>
      <xdr:rowOff>55819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92221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27093</xdr:rowOff>
    </xdr:from>
    <xdr:to>
      <xdr:col>81</xdr:col>
      <xdr:colOff>95250</xdr:colOff>
      <xdr:row>16</xdr:row>
      <xdr:rowOff>128693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170620</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4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7560</xdr:rowOff>
    </xdr:from>
    <xdr:to>
      <xdr:col>77</xdr:col>
      <xdr:colOff>95250</xdr:colOff>
      <xdr:row>16</xdr:row>
      <xdr:rowOff>109160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93937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3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66403</xdr:rowOff>
    </xdr:from>
    <xdr:to>
      <xdr:col>73</xdr:col>
      <xdr:colOff>44450</xdr:colOff>
      <xdr:row>15</xdr:row>
      <xdr:rowOff>168003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152780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5019</xdr:rowOff>
    </xdr:from>
    <xdr:to>
      <xdr:col>68</xdr:col>
      <xdr:colOff>203200</xdr:colOff>
      <xdr:row>17</xdr:row>
      <xdr:rowOff>106619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91396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128210</xdr:rowOff>
    </xdr:from>
    <xdr:to>
      <xdr:col>64</xdr:col>
      <xdr:colOff>152400</xdr:colOff>
      <xdr:row>17</xdr:row>
      <xdr:rowOff>58360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43137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人件費が占める割合は</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類似団体の中では低く抑えられている。決算額は、</a:t>
          </a:r>
          <a:r>
            <a:rPr kumimoji="1" lang="ja-JP" altLang="en-US" sz="1100">
              <a:solidFill>
                <a:schemeClr val="dk1"/>
              </a:solidFill>
              <a:effectLst/>
              <a:latin typeface="+mn-lt"/>
              <a:ea typeface="+mn-ea"/>
              <a:cs typeface="+mn-cs"/>
            </a:rPr>
            <a:t>正規職員及び会計年度任用職員の給与改定はあるものの定年退職者の増加等に伴い、前年度とほぼ同額となった。</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今後の少子高齢化に伴う歳入の減少を見据え、白井市職員管理指針に基づき、引き続き限られた人員で効率的な行政運営を行えるよう努める必要がある。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50256</xdr:rowOff>
    </xdr:from>
    <xdr:to>
      <xdr:col>24</xdr:col>
      <xdr:colOff>25400</xdr:colOff>
      <xdr:row>33</xdr:row>
      <xdr:rowOff>89444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081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56787</xdr:rowOff>
    </xdr:from>
    <xdr:to>
      <xdr:col>19</xdr:col>
      <xdr:colOff>187325</xdr:colOff>
      <xdr:row>33</xdr:row>
      <xdr:rowOff>89444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146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56787</xdr:rowOff>
    </xdr:from>
    <xdr:to>
      <xdr:col>15</xdr:col>
      <xdr:colOff>98425</xdr:colOff>
      <xdr:row>34</xdr:row>
      <xdr:rowOff>48623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146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48623</xdr:rowOff>
    </xdr:from>
    <xdr:to>
      <xdr:col>11</xdr:col>
      <xdr:colOff>9525</xdr:colOff>
      <xdr:row>34</xdr:row>
      <xdr:rowOff>87811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7792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170906</xdr:rowOff>
    </xdr:from>
    <xdr:to>
      <xdr:col>24</xdr:col>
      <xdr:colOff>76200</xdr:colOff>
      <xdr:row>33</xdr:row>
      <xdr:rowOff>101056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79483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38644</xdr:rowOff>
    </xdr:from>
    <xdr:to>
      <xdr:col>20</xdr:col>
      <xdr:colOff>38100</xdr:colOff>
      <xdr:row>33</xdr:row>
      <xdr:rowOff>140244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6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150421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6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5987</xdr:rowOff>
    </xdr:from>
    <xdr:to>
      <xdr:col>15</xdr:col>
      <xdr:colOff>149225</xdr:colOff>
      <xdr:row>33</xdr:row>
      <xdr:rowOff>107587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117764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3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169273</xdr:rowOff>
    </xdr:from>
    <xdr:to>
      <xdr:col>11</xdr:col>
      <xdr:colOff>60325</xdr:colOff>
      <xdr:row>34</xdr:row>
      <xdr:rowOff>99423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109600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37011</xdr:rowOff>
    </xdr:from>
    <xdr:to>
      <xdr:col>6</xdr:col>
      <xdr:colOff>171450</xdr:colOff>
      <xdr:row>34</xdr:row>
      <xdr:rowOff>138611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148788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物件費が占める割合は、令和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決算額については前年度と比較すると減少しているが、今後も引き続き、</a:t>
          </a:r>
          <a:r>
            <a:rPr kumimoji="1" lang="ja-JP" altLang="ja-JP" sz="1100">
              <a:solidFill>
                <a:schemeClr val="dk1"/>
              </a:solidFill>
              <a:effectLst/>
              <a:latin typeface="+mn-lt"/>
              <a:ea typeface="+mn-ea"/>
              <a:cs typeface="+mn-cs"/>
            </a:rPr>
            <a:t>物価高騰の影響による物件費の増加が見込まれることに加え、行政経営改革の観点から業務の効率化を図るため、アウトソーシングを推進していること</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委託費の増が見込まれる。業務の質と量に見合った人件費と物件費のバランスを見極め、効率的な行政運営を図る必要がある。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027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88138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57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97282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57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扶助費が占める割合は、令和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０．９</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増加の主な要因は、令和５年度事業である住民税非課税世帯等に対する価格高騰支援給付金や医療扶助費の増に伴う生活保護費の増などによるものである</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扶助費については今後</a:t>
          </a:r>
          <a:r>
            <a:rPr kumimoji="1" lang="ja-JP" altLang="en-US" sz="1050">
              <a:solidFill>
                <a:schemeClr val="dk1"/>
              </a:solidFill>
              <a:effectLst/>
              <a:latin typeface="+mn-lt"/>
              <a:ea typeface="+mn-ea"/>
              <a:cs typeface="+mn-cs"/>
            </a:rPr>
            <a:t>更なる</a:t>
          </a:r>
          <a:r>
            <a:rPr kumimoji="1" lang="ja-JP" altLang="ja-JP" sz="1050">
              <a:solidFill>
                <a:schemeClr val="dk1"/>
              </a:solidFill>
              <a:effectLst/>
              <a:latin typeface="+mn-lt"/>
              <a:ea typeface="+mn-ea"/>
              <a:cs typeface="+mn-cs"/>
            </a:rPr>
            <a:t>増加が見込まれる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、行政改革の観点から単独経費の見直しを行い、財源の確保や他の経費の抑制に努める必要がある。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134620</xdr:rowOff>
    </xdr:from>
    <xdr:to>
      <xdr:col>24</xdr:col>
      <xdr:colOff>25400</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92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134620</xdr:rowOff>
    </xdr:from>
    <xdr:to>
      <xdr:col>19</xdr:col>
      <xdr:colOff>187325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92710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23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83820</xdr:rowOff>
    </xdr:from>
    <xdr:to>
      <xdr:col>20</xdr:col>
      <xdr:colOff>38100</xdr:colOff>
      <xdr:row>55</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24147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153687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その他が占める割合は、令和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０．１</a:t>
          </a:r>
          <a:r>
            <a:rPr kumimoji="1" lang="ja-JP" altLang="ja-JP" sz="1050">
              <a:solidFill>
                <a:schemeClr val="dk1"/>
              </a:solidFill>
              <a:effectLst/>
              <a:latin typeface="+mn-lt"/>
              <a:ea typeface="+mn-ea"/>
              <a:cs typeface="+mn-cs"/>
            </a:rPr>
            <a:t>ポイント増加し</a:t>
          </a:r>
          <a:r>
            <a:rPr kumimoji="1" lang="ja-JP" altLang="en-US" sz="1050">
              <a:solidFill>
                <a:schemeClr val="dk1"/>
              </a:solidFill>
              <a:effectLst/>
              <a:latin typeface="+mn-lt"/>
              <a:ea typeface="+mn-ea"/>
              <a:cs typeface="+mn-cs"/>
            </a:rPr>
            <a:t>、前年度に引き続き、類似団体平均とほぼ同数値となった。増加の</a:t>
          </a:r>
          <a:r>
            <a:rPr kumimoji="1" lang="ja-JP" altLang="ja-JP" sz="1050">
              <a:solidFill>
                <a:schemeClr val="dk1"/>
              </a:solidFill>
              <a:effectLst/>
              <a:latin typeface="+mn-lt"/>
              <a:ea typeface="+mn-ea"/>
              <a:cs typeface="+mn-cs"/>
            </a:rPr>
            <a:t>主な要因は</a:t>
          </a:r>
          <a:r>
            <a:rPr kumimoji="1" lang="ja-JP" altLang="en-US" sz="1050">
              <a:solidFill>
                <a:schemeClr val="dk1"/>
              </a:solidFill>
              <a:effectLst/>
              <a:latin typeface="+mn-lt"/>
              <a:ea typeface="+mn-ea"/>
              <a:cs typeface="+mn-cs"/>
            </a:rPr>
            <a:t>、後期高齢者医療広域連合給付費負担金及び</a:t>
          </a:r>
          <a:r>
            <a:rPr kumimoji="1" lang="ja-JP" altLang="ja-JP" sz="1050">
              <a:solidFill>
                <a:schemeClr val="dk1"/>
              </a:solidFill>
              <a:effectLst/>
              <a:latin typeface="+mn-lt"/>
              <a:ea typeface="+mn-ea"/>
              <a:cs typeface="+mn-cs"/>
            </a:rPr>
            <a:t>介護保険特別会計や後期高齢者医療特別会計</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に対する</a:t>
          </a:r>
          <a:r>
            <a:rPr kumimoji="1" lang="ja-JP" altLang="en-US" sz="1050">
              <a:solidFill>
                <a:schemeClr val="dk1"/>
              </a:solidFill>
              <a:effectLst/>
              <a:latin typeface="+mn-lt"/>
              <a:ea typeface="+mn-ea"/>
              <a:cs typeface="+mn-cs"/>
            </a:rPr>
            <a:t>特別会計への</a:t>
          </a:r>
          <a:r>
            <a:rPr kumimoji="1" lang="ja-JP" altLang="ja-JP" sz="1050">
              <a:solidFill>
                <a:schemeClr val="dk1"/>
              </a:solidFill>
              <a:effectLst/>
              <a:latin typeface="+mn-lt"/>
              <a:ea typeface="+mn-ea"/>
              <a:cs typeface="+mn-cs"/>
            </a:rPr>
            <a:t>繰出金の増によるものである。</a:t>
          </a:r>
          <a:endParaRPr lang="ja-JP" altLang="ja-JP" sz="105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特別会計への</a:t>
          </a:r>
          <a:r>
            <a:rPr kumimoji="1" lang="ja-JP" altLang="ja-JP" sz="1050">
              <a:solidFill>
                <a:schemeClr val="dk1"/>
              </a:solidFill>
              <a:effectLst/>
              <a:latin typeface="+mn-lt"/>
              <a:ea typeface="+mn-ea"/>
              <a:cs typeface="+mn-cs"/>
            </a:rPr>
            <a:t>繰出金について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、今後の更なる高齢化に伴い、増加が見込まれることから、給付費や医療費の抑制に繋がる効果的な事業を実施するよう努める必要がある。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132443</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336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99785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補助費等が占める割合は、令和</a:t>
          </a:r>
          <a:r>
            <a:rPr kumimoji="1" lang="ja-JP" altLang="en-US" sz="1050">
              <a:solidFill>
                <a:schemeClr val="dk1"/>
              </a:solidFill>
              <a:effectLst/>
              <a:latin typeface="+mn-ea"/>
              <a:ea typeface="+mn-ea"/>
              <a:cs typeface="+mn-cs"/>
            </a:rPr>
            <a:t>４</a:t>
          </a:r>
          <a:r>
            <a:rPr kumimoji="1" lang="ja-JP" altLang="ja-JP" sz="1050">
              <a:solidFill>
                <a:schemeClr val="dk1"/>
              </a:solidFill>
              <a:effectLst/>
              <a:latin typeface="+mn-ea"/>
              <a:ea typeface="+mn-ea"/>
              <a:cs typeface="+mn-cs"/>
            </a:rPr>
            <a:t>年度から</a:t>
          </a:r>
          <a:r>
            <a:rPr kumimoji="1" lang="ja-JP" altLang="en-US" sz="1050">
              <a:solidFill>
                <a:schemeClr val="dk1"/>
              </a:solidFill>
              <a:effectLst/>
              <a:latin typeface="+mn-ea"/>
              <a:ea typeface="+mn-ea"/>
              <a:cs typeface="+mn-cs"/>
            </a:rPr>
            <a:t>０．１</a:t>
          </a:r>
          <a:r>
            <a:rPr kumimoji="1" lang="ja-JP" altLang="ja-JP" sz="1050">
              <a:solidFill>
                <a:schemeClr val="dk1"/>
              </a:solidFill>
              <a:effectLst/>
              <a:latin typeface="+mn-ea"/>
              <a:ea typeface="+mn-ea"/>
              <a:cs typeface="+mn-cs"/>
            </a:rPr>
            <a:t>ポイント</a:t>
          </a:r>
          <a:r>
            <a:rPr kumimoji="1" lang="ja-JP" altLang="en-US" sz="1050">
              <a:solidFill>
                <a:schemeClr val="dk1"/>
              </a:solidFill>
              <a:effectLst/>
              <a:latin typeface="+mn-ea"/>
              <a:ea typeface="+mn-ea"/>
              <a:cs typeface="+mn-cs"/>
            </a:rPr>
            <a:t>減少</a:t>
          </a:r>
          <a:r>
            <a:rPr kumimoji="1" lang="ja-JP" altLang="ja-JP" sz="1050">
              <a:solidFill>
                <a:schemeClr val="dk1"/>
              </a:solidFill>
              <a:effectLst/>
              <a:latin typeface="+mn-ea"/>
              <a:ea typeface="+mn-ea"/>
              <a:cs typeface="+mn-cs"/>
            </a:rPr>
            <a:t>した</a:t>
          </a:r>
          <a:r>
            <a:rPr kumimoji="1" lang="ja-JP" altLang="en-US" sz="1050">
              <a:solidFill>
                <a:schemeClr val="dk1"/>
              </a:solidFill>
              <a:effectLst/>
              <a:latin typeface="+mn-ea"/>
              <a:ea typeface="+mn-ea"/>
              <a:cs typeface="+mn-cs"/>
            </a:rPr>
            <a:t>が、決算額は令和５年度事業である子どもの成長応援臨時給付金の実施に伴い増加した。</a:t>
          </a:r>
          <a:endParaRPr kumimoji="1" lang="en-US" altLang="ja-JP" sz="1050">
            <a:solidFill>
              <a:schemeClr val="dk1"/>
            </a:solidFill>
            <a:effectLst/>
            <a:latin typeface="+mn-ea"/>
            <a:ea typeface="+mn-ea"/>
            <a:cs typeface="+mn-cs"/>
          </a:endParaRPr>
        </a:p>
        <a:p>
          <a:r>
            <a:rPr kumimoji="1" lang="ja-JP" altLang="ja-JP" sz="1050">
              <a:solidFill>
                <a:schemeClr val="dk1"/>
              </a:solidFill>
              <a:effectLst/>
              <a:latin typeface="+mn-ea"/>
              <a:ea typeface="+mn-ea"/>
              <a:cs typeface="+mn-cs"/>
            </a:rPr>
            <a:t>　</a:t>
          </a:r>
          <a:r>
            <a:rPr kumimoji="1" lang="ja-JP" altLang="en-US" sz="1050">
              <a:solidFill>
                <a:schemeClr val="dk1"/>
              </a:solidFill>
              <a:effectLst/>
              <a:latin typeface="+mn-ea"/>
              <a:ea typeface="+mn-ea"/>
              <a:cs typeface="+mn-cs"/>
            </a:rPr>
            <a:t>一部事務組合への負担金については、白井市の補助費の大きな割合を占めており、</a:t>
          </a:r>
          <a:r>
            <a:rPr kumimoji="1" lang="ja-JP" altLang="ja-JP" sz="1050">
              <a:solidFill>
                <a:schemeClr val="dk1"/>
              </a:solidFill>
              <a:effectLst/>
              <a:latin typeface="+mn-ea"/>
              <a:ea typeface="+mn-ea"/>
              <a:cs typeface="+mn-cs"/>
            </a:rPr>
            <a:t>今後一部事務組合の施設老朽化に伴う大規模改修事業</a:t>
          </a:r>
          <a:r>
            <a:rPr kumimoji="1" lang="ja-JP" altLang="en-US" sz="1050">
              <a:solidFill>
                <a:schemeClr val="dk1"/>
              </a:solidFill>
              <a:effectLst/>
              <a:latin typeface="+mn-ea"/>
              <a:ea typeface="+mn-ea"/>
              <a:cs typeface="+mn-cs"/>
            </a:rPr>
            <a:t>に伴う</a:t>
          </a:r>
          <a:r>
            <a:rPr kumimoji="1" lang="ja-JP" altLang="ja-JP" sz="1050">
              <a:solidFill>
                <a:schemeClr val="dk1"/>
              </a:solidFill>
              <a:effectLst/>
              <a:latin typeface="+mn-ea"/>
              <a:ea typeface="+mn-ea"/>
              <a:cs typeface="+mn-cs"/>
            </a:rPr>
            <a:t>負担金の</a:t>
          </a:r>
          <a:r>
            <a:rPr kumimoji="1" lang="ja-JP" altLang="en-US" sz="1050">
              <a:solidFill>
                <a:schemeClr val="dk1"/>
              </a:solidFill>
              <a:effectLst/>
              <a:latin typeface="+mn-ea"/>
              <a:ea typeface="+mn-ea"/>
              <a:cs typeface="+mn-cs"/>
            </a:rPr>
            <a:t>増</a:t>
          </a:r>
          <a:r>
            <a:rPr kumimoji="1" lang="ja-JP" altLang="ja-JP" sz="1050">
              <a:solidFill>
                <a:schemeClr val="dk1"/>
              </a:solidFill>
              <a:effectLst/>
              <a:latin typeface="+mn-ea"/>
              <a:ea typeface="+mn-ea"/>
              <a:cs typeface="+mn-cs"/>
            </a:rPr>
            <a:t>が見込まれる</a:t>
          </a:r>
          <a:r>
            <a:rPr kumimoji="1" lang="ja-JP" altLang="en-US" sz="1050">
              <a:solidFill>
                <a:schemeClr val="dk1"/>
              </a:solidFill>
              <a:effectLst/>
              <a:latin typeface="+mn-ea"/>
              <a:ea typeface="+mn-ea"/>
              <a:cs typeface="+mn-cs"/>
            </a:rPr>
            <a:t>ことから</a:t>
          </a:r>
          <a:r>
            <a:rPr kumimoji="1" lang="ja-JP" altLang="ja-JP" sz="1050">
              <a:solidFill>
                <a:schemeClr val="dk1"/>
              </a:solidFill>
              <a:effectLst/>
              <a:latin typeface="+mn-ea"/>
              <a:ea typeface="+mn-ea"/>
              <a:cs typeface="+mn-cs"/>
            </a:rPr>
            <a:t>、組合事業についても効率的に事業を行い</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経費の削減に努めるよう働きかける必要がある。</a:t>
          </a:r>
          <a:endParaRPr lang="ja-JP" altLang="ja-JP" sz="105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73660</xdr:rowOff>
    </xdr:from>
    <xdr:to>
      <xdr:col>82</xdr:col>
      <xdr:colOff>107950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931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146050</xdr:rowOff>
    </xdr:from>
    <xdr:to>
      <xdr:col>78</xdr:col>
      <xdr:colOff>69850</xdr:colOff>
      <xdr:row>40</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32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96520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32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81280</xdr:rowOff>
    </xdr:from>
    <xdr:to>
      <xdr:col>69</xdr:col>
      <xdr:colOff>92075</xdr:colOff>
      <xdr:row>40</xdr:row>
      <xdr:rowOff>96520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93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22860</xdr:rowOff>
    </xdr:from>
    <xdr:to>
      <xdr:col>82</xdr:col>
      <xdr:colOff>158750</xdr:colOff>
      <xdr:row>40</xdr:row>
      <xdr:rowOff>124460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166387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30480</xdr:rowOff>
    </xdr:from>
    <xdr:to>
      <xdr:col>78</xdr:col>
      <xdr:colOff>120650</xdr:colOff>
      <xdr:row>40</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45720</xdr:rowOff>
    </xdr:from>
    <xdr:to>
      <xdr:col>69</xdr:col>
      <xdr:colOff>142875</xdr:colOff>
      <xdr:row>40</xdr:row>
      <xdr:rowOff>147320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132097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公債費が占める割合は、令和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年度から</a:t>
          </a:r>
          <a:r>
            <a:rPr kumimoji="1" lang="ja-JP" altLang="en-US" sz="1050">
              <a:solidFill>
                <a:schemeClr val="dk1"/>
              </a:solidFill>
              <a:effectLst/>
              <a:latin typeface="+mn-lt"/>
              <a:ea typeface="+mn-ea"/>
              <a:cs typeface="+mn-cs"/>
            </a:rPr>
            <a:t>０．６</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し、類似団体</a:t>
          </a:r>
          <a:r>
            <a:rPr kumimoji="1" lang="ja-JP" altLang="en-US" sz="1050">
              <a:solidFill>
                <a:schemeClr val="dk1"/>
              </a:solidFill>
              <a:effectLst/>
              <a:latin typeface="+mn-lt"/>
              <a:ea typeface="+mn-ea"/>
              <a:cs typeface="+mn-cs"/>
            </a:rPr>
            <a:t>平均とほぼ同数値となった</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決算額についても減少しており、主な要因は千葉ニュータウン整備事業として平成２４年度に借り入れた地方債の償還が令和４年度で終了したことに</a:t>
          </a:r>
          <a:r>
            <a:rPr kumimoji="1" lang="ja-JP" altLang="ja-JP" sz="1050">
              <a:solidFill>
                <a:schemeClr val="dk1"/>
              </a:solidFill>
              <a:effectLst/>
              <a:latin typeface="+mn-lt"/>
              <a:ea typeface="+mn-ea"/>
              <a:cs typeface="+mn-cs"/>
            </a:rPr>
            <a:t>よる</a:t>
          </a:r>
          <a:r>
            <a:rPr kumimoji="1" lang="ja-JP" altLang="en-US" sz="1050">
              <a:solidFill>
                <a:schemeClr val="dk1"/>
              </a:solidFill>
              <a:effectLst/>
              <a:latin typeface="+mn-lt"/>
              <a:ea typeface="+mn-ea"/>
              <a:cs typeface="+mn-cs"/>
            </a:rPr>
            <a:t>減など</a:t>
          </a:r>
          <a:r>
            <a:rPr kumimoji="1" lang="ja-JP" altLang="ja-JP" sz="1050">
              <a:solidFill>
                <a:schemeClr val="dk1"/>
              </a:solidFill>
              <a:effectLst/>
              <a:latin typeface="+mn-lt"/>
              <a:ea typeface="+mn-ea"/>
              <a:cs typeface="+mn-cs"/>
            </a:rPr>
            <a:t>である。</a:t>
          </a:r>
          <a:endParaRPr lang="ja-JP" altLang="ja-JP" sz="1050">
            <a:effectLst/>
          </a:endParaRPr>
        </a:p>
        <a:p>
          <a:r>
            <a:rPr kumimoji="1" lang="ja-JP" altLang="ja-JP" sz="1050">
              <a:solidFill>
                <a:schemeClr val="dk1"/>
              </a:solidFill>
              <a:effectLst/>
              <a:latin typeface="+mn-lt"/>
              <a:ea typeface="+mn-ea"/>
              <a:cs typeface="+mn-cs"/>
            </a:rPr>
            <a:t>　今後は、一部事務組合が老朽化施設の改修を予定しており、地方債借入に伴う公債費の増加が見込まれることから、将来負担を抑制するため、普通建設事業の実施にあたっては、慎重な見極めが必要である。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41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77</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41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92711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公債費以外の占める割合は、令和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たが、前年度に引き続き、類似団体平均を下回った。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物件費や扶助費をはじめ、今後更なる経費の増加が見込まれることから、効率的な事業の実施による歳出経費の削減を図るとともに、</a:t>
          </a:r>
          <a:r>
            <a:rPr kumimoji="1" lang="ja-JP" altLang="ja-JP" sz="1100">
              <a:solidFill>
                <a:schemeClr val="dk1"/>
              </a:solidFill>
              <a:effectLst/>
              <a:latin typeface="+mn-lt"/>
              <a:ea typeface="+mn-ea"/>
              <a:cs typeface="+mn-cs"/>
            </a:rPr>
            <a:t>市税徴収</a:t>
          </a:r>
          <a:r>
            <a:rPr kumimoji="1" lang="ja-JP" altLang="en-US" sz="1100">
              <a:solidFill>
                <a:schemeClr val="dk1"/>
              </a:solidFill>
              <a:effectLst/>
              <a:latin typeface="+mn-lt"/>
              <a:ea typeface="+mn-ea"/>
              <a:cs typeface="+mn-cs"/>
            </a:rPr>
            <a:t>の強化</a:t>
          </a:r>
          <a:r>
            <a:rPr kumimoji="1" lang="ja-JP" altLang="ja-JP" sz="1100">
              <a:solidFill>
                <a:schemeClr val="dk1"/>
              </a:solidFill>
              <a:effectLst/>
              <a:latin typeface="+mn-lt"/>
              <a:ea typeface="+mn-ea"/>
              <a:cs typeface="+mn-cs"/>
            </a:rPr>
            <a:t>や受益者負担の見直しを図る</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自主財源確保に向けた取り組みを行</a:t>
          </a:r>
          <a:r>
            <a:rPr kumimoji="1" lang="ja-JP" altLang="en-US" sz="1100">
              <a:solidFill>
                <a:schemeClr val="dk1"/>
              </a:solidFill>
              <a:effectLst/>
              <a:latin typeface="+mn-lt"/>
              <a:ea typeface="+mn-ea"/>
              <a:cs typeface="+mn-cs"/>
            </a:rPr>
            <a:t>うことで</a:t>
          </a:r>
          <a:r>
            <a:rPr kumimoji="1" lang="ja-JP" altLang="ja-JP" sz="1100">
              <a:solidFill>
                <a:schemeClr val="dk1"/>
              </a:solidFill>
              <a:effectLst/>
              <a:latin typeface="+mn-lt"/>
              <a:ea typeface="+mn-ea"/>
              <a:cs typeface="+mn-cs"/>
            </a:rPr>
            <a:t>対応していく必要がある。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64135</xdr:rowOff>
    </xdr:from>
    <xdr:to>
      <xdr:col>78</xdr:col>
      <xdr:colOff>69850</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143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76</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51435"/>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77</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771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xdr:rowOff>
    </xdr:from>
    <xdr:to>
      <xdr:col>74</xdr:col>
      <xdr:colOff>31750</xdr:colOff>
      <xdr:row>74</xdr:row>
      <xdr:rowOff>114935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125112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64148</xdr:rowOff>
    </xdr:from>
    <xdr:to>
      <xdr:col>29</xdr:col>
      <xdr:colOff>127000</xdr:colOff>
      <xdr:row>17</xdr:row>
      <xdr:rowOff>70295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26423"/>
          <a:ext cx="647700" cy="6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65646</xdr:rowOff>
    </xdr:from>
    <xdr:to>
      <xdr:col>26</xdr:col>
      <xdr:colOff>50800</xdr:colOff>
      <xdr:row>17</xdr:row>
      <xdr:rowOff>70295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27921"/>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52019</xdr:rowOff>
    </xdr:from>
    <xdr:to>
      <xdr:col>22</xdr:col>
      <xdr:colOff>114300</xdr:colOff>
      <xdr:row>17</xdr:row>
      <xdr:rowOff>65646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14294"/>
          <a:ext cx="698500" cy="13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52019</xdr:rowOff>
    </xdr:from>
    <xdr:to>
      <xdr:col>18</xdr:col>
      <xdr:colOff>177800</xdr:colOff>
      <xdr:row>17</xdr:row>
      <xdr:rowOff>91123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4294"/>
          <a:ext cx="698500" cy="3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13348</xdr:rowOff>
    </xdr:from>
    <xdr:to>
      <xdr:col>29</xdr:col>
      <xdr:colOff>177800</xdr:colOff>
      <xdr:row>17</xdr:row>
      <xdr:rowOff>114948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7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156875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4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19495</xdr:rowOff>
    </xdr:from>
    <xdr:to>
      <xdr:col>26</xdr:col>
      <xdr:colOff>101600</xdr:colOff>
      <xdr:row>17</xdr:row>
      <xdr:rowOff>121095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105872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14846</xdr:rowOff>
    </xdr:from>
    <xdr:to>
      <xdr:col>22</xdr:col>
      <xdr:colOff>165100</xdr:colOff>
      <xdr:row>17</xdr:row>
      <xdr:rowOff>116446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7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101223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1219</xdr:rowOff>
    </xdr:from>
    <xdr:to>
      <xdr:col>19</xdr:col>
      <xdr:colOff>38100</xdr:colOff>
      <xdr:row>17</xdr:row>
      <xdr:rowOff>102819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112996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40323</xdr:rowOff>
    </xdr:from>
    <xdr:to>
      <xdr:col>15</xdr:col>
      <xdr:colOff>101600</xdr:colOff>
      <xdr:row>17</xdr:row>
      <xdr:rowOff>141923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152100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333687</xdr:rowOff>
    </xdr:from>
    <xdr:to>
      <xdr:col>29</xdr:col>
      <xdr:colOff>127000</xdr:colOff>
      <xdr:row>36</xdr:row>
      <xdr:rowOff>43692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4037"/>
          <a:ext cx="6477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43692</xdr:rowOff>
    </xdr:from>
    <xdr:to>
      <xdr:col>26</xdr:col>
      <xdr:colOff>50800</xdr:colOff>
      <xdr:row>36</xdr:row>
      <xdr:rowOff>61294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694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52901</xdr:rowOff>
    </xdr:from>
    <xdr:to>
      <xdr:col>22</xdr:col>
      <xdr:colOff>114300</xdr:colOff>
      <xdr:row>36</xdr:row>
      <xdr:rowOff>61294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06151"/>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52901</xdr:rowOff>
    </xdr:from>
    <xdr:to>
      <xdr:col>18</xdr:col>
      <xdr:colOff>177800</xdr:colOff>
      <xdr:row>36</xdr:row>
      <xdr:rowOff>113415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06151"/>
          <a:ext cx="6985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282887</xdr:rowOff>
    </xdr:from>
    <xdr:to>
      <xdr:col>29</xdr:col>
      <xdr:colOff>177800</xdr:colOff>
      <xdr:row>36</xdr:row>
      <xdr:rowOff>41587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254964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335792</xdr:rowOff>
    </xdr:from>
    <xdr:to>
      <xdr:col>26</xdr:col>
      <xdr:colOff>101600</xdr:colOff>
      <xdr:row>36</xdr:row>
      <xdr:rowOff>94492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79269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10494</xdr:rowOff>
    </xdr:from>
    <xdr:to>
      <xdr:col>22</xdr:col>
      <xdr:colOff>165100</xdr:colOff>
      <xdr:row>36</xdr:row>
      <xdr:rowOff>112094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2101</xdr:rowOff>
    </xdr:from>
    <xdr:to>
      <xdr:col>19</xdr:col>
      <xdr:colOff>38100</xdr:colOff>
      <xdr:row>36</xdr:row>
      <xdr:rowOff>103701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88478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62615</xdr:rowOff>
    </xdr:from>
    <xdr:to>
      <xdr:col>15</xdr:col>
      <xdr:colOff>101600</xdr:colOff>
      <xdr:row>36</xdr:row>
      <xdr:rowOff>164215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148992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9436</xdr:rowOff>
    </xdr:from>
    <xdr:to>
      <xdr:col>24</xdr:col>
      <xdr:colOff>63500</xdr:colOff>
      <xdr:row>38</xdr:row>
      <xdr:rowOff>13608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4536"/>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9646</xdr:rowOff>
    </xdr:from>
    <xdr:to>
      <xdr:col>19</xdr:col>
      <xdr:colOff>177800</xdr:colOff>
      <xdr:row>38</xdr:row>
      <xdr:rowOff>13608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2474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165741</xdr:rowOff>
    </xdr:from>
    <xdr:to>
      <xdr:col>15</xdr:col>
      <xdr:colOff>50800</xdr:colOff>
      <xdr:row>38</xdr:row>
      <xdr:rowOff>9646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939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165741</xdr:rowOff>
    </xdr:from>
    <xdr:to>
      <xdr:col>10</xdr:col>
      <xdr:colOff>114300</xdr:colOff>
      <xdr:row>38</xdr:row>
      <xdr:rowOff>115659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939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130086</xdr:rowOff>
    </xdr:from>
    <xdr:to>
      <xdr:col>24</xdr:col>
      <xdr:colOff>114300</xdr:colOff>
      <xdr:row>38</xdr:row>
      <xdr:rowOff>60237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7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45013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134258</xdr:rowOff>
    </xdr:from>
    <xdr:to>
      <xdr:col>20</xdr:col>
      <xdr:colOff>38100</xdr:colOff>
      <xdr:row>38</xdr:row>
      <xdr:rowOff>64408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7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55535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130296</xdr:rowOff>
    </xdr:from>
    <xdr:to>
      <xdr:col>15</xdr:col>
      <xdr:colOff>101600</xdr:colOff>
      <xdr:row>38</xdr:row>
      <xdr:rowOff>60446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51573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114941</xdr:rowOff>
    </xdr:from>
    <xdr:to>
      <xdr:col>10</xdr:col>
      <xdr:colOff>165100</xdr:colOff>
      <xdr:row>38</xdr:row>
      <xdr:rowOff>45092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36218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64859</xdr:rowOff>
    </xdr:from>
    <xdr:to>
      <xdr:col>6</xdr:col>
      <xdr:colOff>38100</xdr:colOff>
      <xdr:row>38</xdr:row>
      <xdr:rowOff>166459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157586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111290</xdr:rowOff>
    </xdr:from>
    <xdr:to>
      <xdr:col>24</xdr:col>
      <xdr:colOff>63500</xdr:colOff>
      <xdr:row>56</xdr:row>
      <xdr:rowOff>145262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2490"/>
          <a:ext cx="8382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111290</xdr:rowOff>
    </xdr:from>
    <xdr:to>
      <xdr:col>19</xdr:col>
      <xdr:colOff>177800</xdr:colOff>
      <xdr:row>56</xdr:row>
      <xdr:rowOff>111684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2490"/>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111684</xdr:rowOff>
    </xdr:from>
    <xdr:to>
      <xdr:col>15</xdr:col>
      <xdr:colOff>50800</xdr:colOff>
      <xdr:row>57</xdr:row>
      <xdr:rowOff>125108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12884"/>
          <a:ext cx="889000" cy="1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125108</xdr:rowOff>
    </xdr:from>
    <xdr:to>
      <xdr:col>10</xdr:col>
      <xdr:colOff>114300</xdr:colOff>
      <xdr:row>57</xdr:row>
      <xdr:rowOff>150813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7758"/>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94462</xdr:rowOff>
    </xdr:from>
    <xdr:to>
      <xdr:col>24</xdr:col>
      <xdr:colOff>114300</xdr:colOff>
      <xdr:row>57</xdr:row>
      <xdr:rowOff>24612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72889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60490</xdr:rowOff>
    </xdr:from>
    <xdr:to>
      <xdr:col>20</xdr:col>
      <xdr:colOff>38100</xdr:colOff>
      <xdr:row>56</xdr:row>
      <xdr:rowOff>162090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153217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60884</xdr:rowOff>
    </xdr:from>
    <xdr:to>
      <xdr:col>15</xdr:col>
      <xdr:colOff>101600</xdr:colOff>
      <xdr:row>56</xdr:row>
      <xdr:rowOff>162484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153611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74308</xdr:rowOff>
    </xdr:from>
    <xdr:to>
      <xdr:col>10</xdr:col>
      <xdr:colOff>165100</xdr:colOff>
      <xdr:row>58</xdr:row>
      <xdr:rowOff>4458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167035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100013</xdr:rowOff>
    </xdr:from>
    <xdr:to>
      <xdr:col>6</xdr:col>
      <xdr:colOff>38100</xdr:colOff>
      <xdr:row>58</xdr:row>
      <xdr:rowOff>30163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21290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45479</xdr:rowOff>
    </xdr:from>
    <xdr:to>
      <xdr:col>24</xdr:col>
      <xdr:colOff>63500</xdr:colOff>
      <xdr:row>78</xdr:row>
      <xdr:rowOff>51270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8579"/>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46659</xdr:rowOff>
    </xdr:from>
    <xdr:to>
      <xdr:col>19</xdr:col>
      <xdr:colOff>177800</xdr:colOff>
      <xdr:row>78</xdr:row>
      <xdr:rowOff>51270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1975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46659</xdr:rowOff>
    </xdr:from>
    <xdr:to>
      <xdr:col>15</xdr:col>
      <xdr:colOff>50800</xdr:colOff>
      <xdr:row>78</xdr:row>
      <xdr:rowOff>69825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9759"/>
          <a:ext cx="889000" cy="2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69825</xdr:rowOff>
    </xdr:from>
    <xdr:to>
      <xdr:col>10</xdr:col>
      <xdr:colOff>114300</xdr:colOff>
      <xdr:row>78</xdr:row>
      <xdr:rowOff>92875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42925"/>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166129</xdr:rowOff>
    </xdr:from>
    <xdr:to>
      <xdr:col>24</xdr:col>
      <xdr:colOff>114300</xdr:colOff>
      <xdr:row>78</xdr:row>
      <xdr:rowOff>96279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144556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470</xdr:rowOff>
    </xdr:from>
    <xdr:to>
      <xdr:col>20</xdr:col>
      <xdr:colOff>38100</xdr:colOff>
      <xdr:row>78</xdr:row>
      <xdr:rowOff>102070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167309</xdr:rowOff>
    </xdr:from>
    <xdr:to>
      <xdr:col>15</xdr:col>
      <xdr:colOff>101600</xdr:colOff>
      <xdr:row>78</xdr:row>
      <xdr:rowOff>97459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113986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4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19025</xdr:rowOff>
    </xdr:from>
    <xdr:to>
      <xdr:col>10</xdr:col>
      <xdr:colOff>165100</xdr:colOff>
      <xdr:row>78</xdr:row>
      <xdr:rowOff>120625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111752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42075</xdr:rowOff>
    </xdr:from>
    <xdr:to>
      <xdr:col>6</xdr:col>
      <xdr:colOff>38100</xdr:colOff>
      <xdr:row>78</xdr:row>
      <xdr:rowOff>143675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134802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122718</xdr:rowOff>
    </xdr:from>
    <xdr:to>
      <xdr:col>24</xdr:col>
      <xdr:colOff>63500</xdr:colOff>
      <xdr:row>98</xdr:row>
      <xdr:rowOff>18455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3368"/>
          <a:ext cx="838200" cy="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155353</xdr:rowOff>
    </xdr:from>
    <xdr:to>
      <xdr:col>19</xdr:col>
      <xdr:colOff>177800</xdr:colOff>
      <xdr:row>98</xdr:row>
      <xdr:rowOff>18455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14553"/>
          <a:ext cx="889000" cy="20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155353</xdr:rowOff>
    </xdr:from>
    <xdr:to>
      <xdr:col>15</xdr:col>
      <xdr:colOff>50800</xdr:colOff>
      <xdr:row>98</xdr:row>
      <xdr:rowOff>94807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14553"/>
          <a:ext cx="8890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94807</xdr:rowOff>
    </xdr:from>
    <xdr:to>
      <xdr:col>10</xdr:col>
      <xdr:colOff>114300</xdr:colOff>
      <xdr:row>98</xdr:row>
      <xdr:rowOff>107217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9690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71918</xdr:rowOff>
    </xdr:from>
    <xdr:to>
      <xdr:col>24</xdr:col>
      <xdr:colOff>114300</xdr:colOff>
      <xdr:row>98</xdr:row>
      <xdr:rowOff>2068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158295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139105</xdr:rowOff>
    </xdr:from>
    <xdr:to>
      <xdr:col>20</xdr:col>
      <xdr:colOff>38100</xdr:colOff>
      <xdr:row>98</xdr:row>
      <xdr:rowOff>69255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60382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104553</xdr:rowOff>
    </xdr:from>
    <xdr:to>
      <xdr:col>15</xdr:col>
      <xdr:colOff>101600</xdr:colOff>
      <xdr:row>97</xdr:row>
      <xdr:rowOff>34703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25830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5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44007</xdr:rowOff>
    </xdr:from>
    <xdr:to>
      <xdr:col>10</xdr:col>
      <xdr:colOff>165100</xdr:colOff>
      <xdr:row>98</xdr:row>
      <xdr:rowOff>145607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136734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56417</xdr:rowOff>
    </xdr:from>
    <xdr:to>
      <xdr:col>6</xdr:col>
      <xdr:colOff>38100</xdr:colOff>
      <xdr:row>98</xdr:row>
      <xdr:rowOff>158017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10480</xdr:rowOff>
    </xdr:from>
    <xdr:to>
      <xdr:col>55</xdr:col>
      <xdr:colOff>0</xdr:colOff>
      <xdr:row>37</xdr:row>
      <xdr:rowOff>12461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413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12461</xdr:rowOff>
    </xdr:from>
    <xdr:to>
      <xdr:col>50</xdr:col>
      <xdr:colOff>114300</xdr:colOff>
      <xdr:row>37</xdr:row>
      <xdr:rowOff>52207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56111"/>
          <a:ext cx="8890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102179</xdr:rowOff>
    </xdr:from>
    <xdr:to>
      <xdr:col>45</xdr:col>
      <xdr:colOff>177800</xdr:colOff>
      <xdr:row>37</xdr:row>
      <xdr:rowOff>52207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8579"/>
          <a:ext cx="889000" cy="80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102179</xdr:rowOff>
    </xdr:from>
    <xdr:to>
      <xdr:col>41</xdr:col>
      <xdr:colOff>50800</xdr:colOff>
      <xdr:row>37</xdr:row>
      <xdr:rowOff>88715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8579"/>
          <a:ext cx="889000" cy="84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131130</xdr:rowOff>
    </xdr:from>
    <xdr:to>
      <xdr:col>55</xdr:col>
      <xdr:colOff>50800</xdr:colOff>
      <xdr:row>37</xdr:row>
      <xdr:rowOff>61280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109557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133111</xdr:rowOff>
    </xdr:from>
    <xdr:to>
      <xdr:col>50</xdr:col>
      <xdr:colOff>165100</xdr:colOff>
      <xdr:row>37</xdr:row>
      <xdr:rowOff>63261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54388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9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1407</xdr:rowOff>
    </xdr:from>
    <xdr:to>
      <xdr:col>46</xdr:col>
      <xdr:colOff>38100</xdr:colOff>
      <xdr:row>37</xdr:row>
      <xdr:rowOff>103007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94134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51379</xdr:rowOff>
    </xdr:from>
    <xdr:to>
      <xdr:col>41</xdr:col>
      <xdr:colOff>101600</xdr:colOff>
      <xdr:row>32</xdr:row>
      <xdr:rowOff>152979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144106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37915</xdr:rowOff>
    </xdr:from>
    <xdr:to>
      <xdr:col>36</xdr:col>
      <xdr:colOff>165100</xdr:colOff>
      <xdr:row>37</xdr:row>
      <xdr:rowOff>139515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130642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133718</xdr:rowOff>
    </xdr:from>
    <xdr:to>
      <xdr:col>55</xdr:col>
      <xdr:colOff>0</xdr:colOff>
      <xdr:row>56</xdr:row>
      <xdr:rowOff>155943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34918"/>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133718</xdr:rowOff>
    </xdr:from>
    <xdr:to>
      <xdr:col>50</xdr:col>
      <xdr:colOff>114300</xdr:colOff>
      <xdr:row>57</xdr:row>
      <xdr:rowOff>12192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34918"/>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5042</xdr:rowOff>
    </xdr:from>
    <xdr:to>
      <xdr:col>45</xdr:col>
      <xdr:colOff>177800</xdr:colOff>
      <xdr:row>57</xdr:row>
      <xdr:rowOff>12192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77692"/>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157455</xdr:rowOff>
    </xdr:from>
    <xdr:to>
      <xdr:col>41</xdr:col>
      <xdr:colOff>50800</xdr:colOff>
      <xdr:row>57</xdr:row>
      <xdr:rowOff>5042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758655"/>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105143</xdr:rowOff>
    </xdr:from>
    <xdr:to>
      <xdr:col>55</xdr:col>
      <xdr:colOff>50800</xdr:colOff>
      <xdr:row>57</xdr:row>
      <xdr:rowOff>35293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83570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82918</xdr:rowOff>
    </xdr:from>
    <xdr:to>
      <xdr:col>50</xdr:col>
      <xdr:colOff>165100</xdr:colOff>
      <xdr:row>57</xdr:row>
      <xdr:rowOff>13068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8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132842</xdr:rowOff>
    </xdr:from>
    <xdr:to>
      <xdr:col>46</xdr:col>
      <xdr:colOff>38100</xdr:colOff>
      <xdr:row>57</xdr:row>
      <xdr:rowOff>62992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54119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2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125692</xdr:rowOff>
    </xdr:from>
    <xdr:to>
      <xdr:col>41</xdr:col>
      <xdr:colOff>101600</xdr:colOff>
      <xdr:row>57</xdr:row>
      <xdr:rowOff>55842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106655</xdr:rowOff>
    </xdr:from>
    <xdr:to>
      <xdr:col>36</xdr:col>
      <xdr:colOff>165100</xdr:colOff>
      <xdr:row>57</xdr:row>
      <xdr:rowOff>36805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27932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133032</xdr:rowOff>
    </xdr:from>
    <xdr:to>
      <xdr:col>55</xdr:col>
      <xdr:colOff>0</xdr:colOff>
      <xdr:row>78</xdr:row>
      <xdr:rowOff>85616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34682"/>
          <a:ext cx="838200" cy="12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85616</xdr:rowOff>
    </xdr:from>
    <xdr:to>
      <xdr:col>50</xdr:col>
      <xdr:colOff>114300</xdr:colOff>
      <xdr:row>78</xdr:row>
      <xdr:rowOff>96665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5871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152712</xdr:rowOff>
    </xdr:from>
    <xdr:to>
      <xdr:col>45</xdr:col>
      <xdr:colOff>177800</xdr:colOff>
      <xdr:row>78</xdr:row>
      <xdr:rowOff>96665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354362"/>
          <a:ext cx="889000" cy="1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136404</xdr:rowOff>
    </xdr:from>
    <xdr:to>
      <xdr:col>41</xdr:col>
      <xdr:colOff>50800</xdr:colOff>
      <xdr:row>77</xdr:row>
      <xdr:rowOff>152712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338054"/>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82232</xdr:rowOff>
    </xdr:from>
    <xdr:to>
      <xdr:col>55</xdr:col>
      <xdr:colOff>50800</xdr:colOff>
      <xdr:row>78</xdr:row>
      <xdr:rowOff>12382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8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105109</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34816</xdr:rowOff>
    </xdr:from>
    <xdr:to>
      <xdr:col>50</xdr:col>
      <xdr:colOff>165100</xdr:colOff>
      <xdr:row>78</xdr:row>
      <xdr:rowOff>136416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127543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0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45865</xdr:rowOff>
    </xdr:from>
    <xdr:to>
      <xdr:col>46</xdr:col>
      <xdr:colOff>38100</xdr:colOff>
      <xdr:row>78</xdr:row>
      <xdr:rowOff>147465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101912</xdr:rowOff>
    </xdr:from>
    <xdr:to>
      <xdr:col>41</xdr:col>
      <xdr:colOff>101600</xdr:colOff>
      <xdr:row>78</xdr:row>
      <xdr:rowOff>32062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48589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85604</xdr:rowOff>
    </xdr:from>
    <xdr:to>
      <xdr:col>36</xdr:col>
      <xdr:colOff>165100</xdr:colOff>
      <xdr:row>78</xdr:row>
      <xdr:rowOff>15754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6881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46251</xdr:rowOff>
    </xdr:from>
    <xdr:to>
      <xdr:col>55</xdr:col>
      <xdr:colOff>0</xdr:colOff>
      <xdr:row>97</xdr:row>
      <xdr:rowOff>151456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76901"/>
          <a:ext cx="838200" cy="1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46251</xdr:rowOff>
    </xdr:from>
    <xdr:to>
      <xdr:col>50</xdr:col>
      <xdr:colOff>114300</xdr:colOff>
      <xdr:row>97</xdr:row>
      <xdr:rowOff>146786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76901"/>
          <a:ext cx="889000" cy="10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146786</xdr:rowOff>
    </xdr:from>
    <xdr:to>
      <xdr:col>45</xdr:col>
      <xdr:colOff>177800</xdr:colOff>
      <xdr:row>98</xdr:row>
      <xdr:rowOff>78305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77436"/>
          <a:ext cx="8890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45124</xdr:rowOff>
    </xdr:from>
    <xdr:to>
      <xdr:col>41</xdr:col>
      <xdr:colOff>50800</xdr:colOff>
      <xdr:row>98</xdr:row>
      <xdr:rowOff>78305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47224"/>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100656</xdr:rowOff>
    </xdr:from>
    <xdr:to>
      <xdr:col>55</xdr:col>
      <xdr:colOff>50800</xdr:colOff>
      <xdr:row>98</xdr:row>
      <xdr:rowOff>30806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79083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166901</xdr:rowOff>
    </xdr:from>
    <xdr:to>
      <xdr:col>50</xdr:col>
      <xdr:colOff>165100</xdr:colOff>
      <xdr:row>97</xdr:row>
      <xdr:rowOff>97051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2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88178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1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95986</xdr:rowOff>
    </xdr:from>
    <xdr:to>
      <xdr:col>46</xdr:col>
      <xdr:colOff>38100</xdr:colOff>
      <xdr:row>98</xdr:row>
      <xdr:rowOff>26136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27505</xdr:rowOff>
    </xdr:from>
    <xdr:to>
      <xdr:col>41</xdr:col>
      <xdr:colOff>101600</xdr:colOff>
      <xdr:row>98</xdr:row>
      <xdr:rowOff>129105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120232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165774</xdr:rowOff>
    </xdr:from>
    <xdr:to>
      <xdr:col>36</xdr:col>
      <xdr:colOff>165100</xdr:colOff>
      <xdr:row>98</xdr:row>
      <xdr:rowOff>95924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87051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116566</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31666"/>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65766</xdr:rowOff>
    </xdr:from>
    <xdr:to>
      <xdr:col>67</xdr:col>
      <xdr:colOff>101600</xdr:colOff>
      <xdr:row>38</xdr:row>
      <xdr:rowOff>167366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8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158493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5931</xdr:rowOff>
    </xdr:from>
    <xdr:to>
      <xdr:col>85</xdr:col>
      <xdr:colOff>127000</xdr:colOff>
      <xdr:row>77</xdr:row>
      <xdr:rowOff>13906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07581"/>
          <a:ext cx="8382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5931</xdr:rowOff>
    </xdr:from>
    <xdr:to>
      <xdr:col>81</xdr:col>
      <xdr:colOff>50800</xdr:colOff>
      <xdr:row>77</xdr:row>
      <xdr:rowOff>24257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075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24257</xdr:rowOff>
    </xdr:from>
    <xdr:to>
      <xdr:col>76</xdr:col>
      <xdr:colOff>114300</xdr:colOff>
      <xdr:row>77</xdr:row>
      <xdr:rowOff>34100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25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18847</xdr:rowOff>
    </xdr:from>
    <xdr:to>
      <xdr:col>71</xdr:col>
      <xdr:colOff>177800</xdr:colOff>
      <xdr:row>77</xdr:row>
      <xdr:rowOff>34100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20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134556</xdr:rowOff>
    </xdr:from>
    <xdr:to>
      <xdr:col>85</xdr:col>
      <xdr:colOff>177800</xdr:colOff>
      <xdr:row>77</xdr:row>
      <xdr:rowOff>64706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112983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126581</xdr:rowOff>
    </xdr:from>
    <xdr:to>
      <xdr:col>81</xdr:col>
      <xdr:colOff>101600</xdr:colOff>
      <xdr:row>77</xdr:row>
      <xdr:rowOff>56731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47858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144907</xdr:rowOff>
    </xdr:from>
    <xdr:to>
      <xdr:col>76</xdr:col>
      <xdr:colOff>165100</xdr:colOff>
      <xdr:row>77</xdr:row>
      <xdr:rowOff>75057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66184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154750</xdr:rowOff>
    </xdr:from>
    <xdr:to>
      <xdr:col>72</xdr:col>
      <xdr:colOff>38100</xdr:colOff>
      <xdr:row>77</xdr:row>
      <xdr:rowOff>84900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76027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139497</xdr:rowOff>
    </xdr:from>
    <xdr:to>
      <xdr:col>67</xdr:col>
      <xdr:colOff>101600</xdr:colOff>
      <xdr:row>77</xdr:row>
      <xdr:rowOff>69647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60774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115122</xdr:rowOff>
    </xdr:from>
    <xdr:to>
      <xdr:col>85</xdr:col>
      <xdr:colOff>127000</xdr:colOff>
      <xdr:row>97</xdr:row>
      <xdr:rowOff>127904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45772"/>
          <a:ext cx="8382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120782</xdr:rowOff>
    </xdr:from>
    <xdr:to>
      <xdr:col>81</xdr:col>
      <xdr:colOff>50800</xdr:colOff>
      <xdr:row>97</xdr:row>
      <xdr:rowOff>127904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51432"/>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120782</xdr:rowOff>
    </xdr:from>
    <xdr:to>
      <xdr:col>76</xdr:col>
      <xdr:colOff>114300</xdr:colOff>
      <xdr:row>98</xdr:row>
      <xdr:rowOff>44475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1432"/>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44475</xdr:rowOff>
    </xdr:from>
    <xdr:to>
      <xdr:col>71</xdr:col>
      <xdr:colOff>177800</xdr:colOff>
      <xdr:row>98</xdr:row>
      <xdr:rowOff>50391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6575"/>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64322</xdr:rowOff>
    </xdr:from>
    <xdr:to>
      <xdr:col>85</xdr:col>
      <xdr:colOff>177800</xdr:colOff>
      <xdr:row>97</xdr:row>
      <xdr:rowOff>165922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87199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77104</xdr:rowOff>
    </xdr:from>
    <xdr:to>
      <xdr:col>81</xdr:col>
      <xdr:colOff>101600</xdr:colOff>
      <xdr:row>98</xdr:row>
      <xdr:rowOff>7254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169831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69982</xdr:rowOff>
    </xdr:from>
    <xdr:to>
      <xdr:col>76</xdr:col>
      <xdr:colOff>165100</xdr:colOff>
      <xdr:row>98</xdr:row>
      <xdr:rowOff>132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162709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165125</xdr:rowOff>
    </xdr:from>
    <xdr:to>
      <xdr:col>72</xdr:col>
      <xdr:colOff>38100</xdr:colOff>
      <xdr:row>98</xdr:row>
      <xdr:rowOff>95275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86402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171041</xdr:rowOff>
    </xdr:from>
    <xdr:to>
      <xdr:col>67</xdr:col>
      <xdr:colOff>101600</xdr:colOff>
      <xdr:row>98</xdr:row>
      <xdr:rowOff>101191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92318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9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147828</xdr:rowOff>
    </xdr:from>
    <xdr:to>
      <xdr:col>116</xdr:col>
      <xdr:colOff>63500</xdr:colOff>
      <xdr:row>38</xdr:row>
      <xdr:rowOff>14351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91478"/>
          <a:ext cx="8382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154813</xdr:rowOff>
    </xdr:from>
    <xdr:to>
      <xdr:col>111</xdr:col>
      <xdr:colOff>177800</xdr:colOff>
      <xdr:row>38</xdr:row>
      <xdr:rowOff>14351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98463"/>
          <a:ext cx="8890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99060</xdr:rowOff>
    </xdr:from>
    <xdr:to>
      <xdr:col>107</xdr:col>
      <xdr:colOff>50800</xdr:colOff>
      <xdr:row>37</xdr:row>
      <xdr:rowOff>154813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42710"/>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99060</xdr:rowOff>
    </xdr:from>
    <xdr:to>
      <xdr:col>102</xdr:col>
      <xdr:colOff>114300</xdr:colOff>
      <xdr:row>38</xdr:row>
      <xdr:rowOff>4826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44271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97028</xdr:rowOff>
    </xdr:from>
    <xdr:to>
      <xdr:col>116</xdr:col>
      <xdr:colOff>114300</xdr:colOff>
      <xdr:row>38</xdr:row>
      <xdr:rowOff>27178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119905</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135001</xdr:rowOff>
    </xdr:from>
    <xdr:to>
      <xdr:col>112</xdr:col>
      <xdr:colOff>38100</xdr:colOff>
      <xdr:row>38</xdr:row>
      <xdr:rowOff>65151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81678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104013</xdr:rowOff>
    </xdr:from>
    <xdr:to>
      <xdr:col>107</xdr:col>
      <xdr:colOff>101600</xdr:colOff>
      <xdr:row>38</xdr:row>
      <xdr:rowOff>34163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50690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48260</xdr:rowOff>
    </xdr:from>
    <xdr:to>
      <xdr:col>102</xdr:col>
      <xdr:colOff>165100</xdr:colOff>
      <xdr:row>37</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166387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125476</xdr:rowOff>
    </xdr:from>
    <xdr:to>
      <xdr:col>98</xdr:col>
      <xdr:colOff>38100</xdr:colOff>
      <xdr:row>38</xdr:row>
      <xdr:rowOff>55626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72153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4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21324</xdr:rowOff>
    </xdr:from>
    <xdr:to>
      <xdr:col>116</xdr:col>
      <xdr:colOff>63500</xdr:colOff>
      <xdr:row>59</xdr:row>
      <xdr:rowOff>21399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36874"/>
          <a:ext cx="8382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21361</xdr:rowOff>
    </xdr:from>
    <xdr:to>
      <xdr:col>111</xdr:col>
      <xdr:colOff>177800</xdr:colOff>
      <xdr:row>59</xdr:row>
      <xdr:rowOff>21399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69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21361</xdr:rowOff>
    </xdr:from>
    <xdr:to>
      <xdr:col>107</xdr:col>
      <xdr:colOff>50800</xdr:colOff>
      <xdr:row>59</xdr:row>
      <xdr:rowOff>21513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369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21513</xdr:rowOff>
    </xdr:from>
    <xdr:to>
      <xdr:col>102</xdr:col>
      <xdr:colOff>114300</xdr:colOff>
      <xdr:row>59</xdr:row>
      <xdr:rowOff>21590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141974</xdr:rowOff>
    </xdr:from>
    <xdr:to>
      <xdr:col>116</xdr:col>
      <xdr:colOff>114300</xdr:colOff>
      <xdr:row>59</xdr:row>
      <xdr:rowOff>72124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142049</xdr:rowOff>
    </xdr:from>
    <xdr:to>
      <xdr:col>112</xdr:col>
      <xdr:colOff>38100</xdr:colOff>
      <xdr:row>59</xdr:row>
      <xdr:rowOff>72199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63326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142011</xdr:rowOff>
    </xdr:from>
    <xdr:to>
      <xdr:col>107</xdr:col>
      <xdr:colOff>101600</xdr:colOff>
      <xdr:row>59</xdr:row>
      <xdr:rowOff>72161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63288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142163</xdr:rowOff>
    </xdr:from>
    <xdr:to>
      <xdr:col>102</xdr:col>
      <xdr:colOff>165100</xdr:colOff>
      <xdr:row>59</xdr:row>
      <xdr:rowOff>72313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63440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142240</xdr:rowOff>
    </xdr:from>
    <xdr:to>
      <xdr:col>98</xdr:col>
      <xdr:colOff>38100</xdr:colOff>
      <xdr:row>59</xdr:row>
      <xdr:rowOff>72390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63517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104496</xdr:rowOff>
    </xdr:from>
    <xdr:to>
      <xdr:col>116</xdr:col>
      <xdr:colOff>63500</xdr:colOff>
      <xdr:row>77</xdr:row>
      <xdr:rowOff>152436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06146"/>
          <a:ext cx="8382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152436</xdr:rowOff>
    </xdr:from>
    <xdr:to>
      <xdr:col>111</xdr:col>
      <xdr:colOff>177800</xdr:colOff>
      <xdr:row>78</xdr:row>
      <xdr:rowOff>23408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54086"/>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23408</xdr:rowOff>
    </xdr:from>
    <xdr:to>
      <xdr:col>107</xdr:col>
      <xdr:colOff>50800</xdr:colOff>
      <xdr:row>78</xdr:row>
      <xdr:rowOff>52178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96508"/>
          <a:ext cx="889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29155</xdr:rowOff>
    </xdr:from>
    <xdr:to>
      <xdr:col>102</xdr:col>
      <xdr:colOff>114300</xdr:colOff>
      <xdr:row>78</xdr:row>
      <xdr:rowOff>52178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40225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53696</xdr:rowOff>
    </xdr:from>
    <xdr:to>
      <xdr:col>116</xdr:col>
      <xdr:colOff>114300</xdr:colOff>
      <xdr:row>77</xdr:row>
      <xdr:rowOff>155296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32123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101636</xdr:rowOff>
    </xdr:from>
    <xdr:to>
      <xdr:col>112</xdr:col>
      <xdr:colOff>38100</xdr:colOff>
      <xdr:row>78</xdr:row>
      <xdr:rowOff>31786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22913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144058</xdr:rowOff>
    </xdr:from>
    <xdr:to>
      <xdr:col>107</xdr:col>
      <xdr:colOff>101600</xdr:colOff>
      <xdr:row>78</xdr:row>
      <xdr:rowOff>74208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65335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1378</xdr:rowOff>
    </xdr:from>
    <xdr:to>
      <xdr:col>102</xdr:col>
      <xdr:colOff>165100</xdr:colOff>
      <xdr:row>78</xdr:row>
      <xdr:rowOff>102978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94105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149805</xdr:rowOff>
    </xdr:from>
    <xdr:to>
      <xdr:col>98</xdr:col>
      <xdr:colOff>38100</xdr:colOff>
      <xdr:row>78</xdr:row>
      <xdr:rowOff>79955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71082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住民一人当たりの歳出額は</a:t>
          </a:r>
          <a:r>
            <a:rPr kumimoji="1" lang="ja-JP" altLang="en-US" sz="1200">
              <a:solidFill>
                <a:schemeClr val="dk1"/>
              </a:solidFill>
              <a:effectLst/>
              <a:latin typeface="+mn-lt"/>
              <a:ea typeface="+mn-ea"/>
              <a:cs typeface="+mn-cs"/>
            </a:rPr>
            <a:t>３７２，０２５</a:t>
          </a:r>
          <a:r>
            <a:rPr kumimoji="1" lang="ja-JP" altLang="ja-JP" sz="1200">
              <a:solidFill>
                <a:schemeClr val="dk1"/>
              </a:solidFill>
              <a:effectLst/>
              <a:latin typeface="+mn-lt"/>
              <a:ea typeface="+mn-ea"/>
              <a:cs typeface="+mn-cs"/>
            </a:rPr>
            <a:t>円となっている。人件費については、住民一人当たり</a:t>
          </a:r>
          <a:r>
            <a:rPr kumimoji="1" lang="ja-JP" altLang="en-US" sz="1200">
              <a:solidFill>
                <a:schemeClr val="dk1"/>
              </a:solidFill>
              <a:effectLst/>
              <a:latin typeface="+mn-lt"/>
              <a:ea typeface="+mn-ea"/>
              <a:cs typeface="+mn-cs"/>
            </a:rPr>
            <a:t>５０，８３８</a:t>
          </a:r>
          <a:r>
            <a:rPr kumimoji="1" lang="ja-JP" altLang="ja-JP" sz="1200">
              <a:solidFill>
                <a:schemeClr val="dk1"/>
              </a:solidFill>
              <a:effectLst/>
              <a:latin typeface="+mn-lt"/>
              <a:ea typeface="+mn-ea"/>
              <a:cs typeface="+mn-cs"/>
            </a:rPr>
            <a:t>円となっており、前年度とほぼ同額</a:t>
          </a:r>
          <a:r>
            <a:rPr kumimoji="1" lang="ja-JP" altLang="en-US" sz="1200">
              <a:solidFill>
                <a:schemeClr val="dk1"/>
              </a:solidFill>
              <a:effectLst/>
              <a:latin typeface="+mn-lt"/>
              <a:ea typeface="+mn-ea"/>
              <a:cs typeface="+mn-cs"/>
            </a:rPr>
            <a:t>で</a:t>
          </a:r>
          <a:r>
            <a:rPr kumimoji="1" lang="ja-JP" altLang="ja-JP" sz="1200">
              <a:solidFill>
                <a:schemeClr val="dk1"/>
              </a:solidFill>
              <a:effectLst/>
              <a:latin typeface="+mn-lt"/>
              <a:ea typeface="+mn-ea"/>
              <a:cs typeface="+mn-cs"/>
            </a:rPr>
            <a:t>類似団体平均と比べて低い水準にある。これは近年、定年退職者が増加し新規採用職員を採用した結果、等級の低い職員の比率が増加していることから、抑制されていることが主な要因である。また、扶助費については住民一人当たり</a:t>
          </a:r>
          <a:r>
            <a:rPr kumimoji="1" lang="ja-JP" altLang="en-US" sz="1200">
              <a:solidFill>
                <a:schemeClr val="dk1"/>
              </a:solidFill>
              <a:effectLst/>
              <a:latin typeface="+mn-lt"/>
              <a:ea typeface="+mn-ea"/>
              <a:cs typeface="+mn-cs"/>
            </a:rPr>
            <a:t>８９，３１０</a:t>
          </a:r>
          <a:r>
            <a:rPr kumimoji="1" lang="ja-JP" altLang="ja-JP" sz="1200">
              <a:solidFill>
                <a:schemeClr val="dk1"/>
              </a:solidFill>
              <a:effectLst/>
              <a:latin typeface="+mn-lt"/>
              <a:ea typeface="+mn-ea"/>
              <a:cs typeface="+mn-cs"/>
            </a:rPr>
            <a:t>円と、前年度と比較し</a:t>
          </a:r>
          <a:r>
            <a:rPr kumimoji="1" lang="ja-JP" altLang="en-US" sz="1200">
              <a:solidFill>
                <a:schemeClr val="dk1"/>
              </a:solidFill>
              <a:effectLst/>
              <a:latin typeface="+mn-lt"/>
              <a:ea typeface="+mn-ea"/>
              <a:cs typeface="+mn-cs"/>
            </a:rPr>
            <a:t>増加している。</a:t>
          </a:r>
          <a:r>
            <a:rPr kumimoji="1" lang="ja-JP" altLang="ja-JP" sz="1200">
              <a:solidFill>
                <a:schemeClr val="dk1"/>
              </a:solidFill>
              <a:effectLst/>
              <a:latin typeface="+mn-lt"/>
              <a:ea typeface="+mn-ea"/>
              <a:cs typeface="+mn-cs"/>
            </a:rPr>
            <a:t>増加の主な要因は、令和５年度事業である住民税非課税世帯等に対する価格高騰支援給付金や医療扶助費の増に伴う生活保護費の増などによるものである。</a:t>
          </a:r>
          <a:endParaRPr lang="ja-JP" altLang="ja-JP" sz="1200">
            <a:effectLst/>
          </a:endParaRPr>
        </a:p>
        <a:p>
          <a:r>
            <a:rPr kumimoji="1" lang="ja-JP" altLang="ja-JP" sz="1200">
              <a:solidFill>
                <a:schemeClr val="dk1"/>
              </a:solidFill>
              <a:effectLst/>
              <a:latin typeface="+mn-lt"/>
              <a:ea typeface="+mn-ea"/>
              <a:cs typeface="+mn-cs"/>
            </a:rPr>
            <a:t>　普通建設事業費は住民一人当たり</a:t>
          </a:r>
          <a:r>
            <a:rPr kumimoji="1" lang="ja-JP" altLang="en-US" sz="1200">
              <a:solidFill>
                <a:schemeClr val="dk1"/>
              </a:solidFill>
              <a:effectLst/>
              <a:latin typeface="+mn-lt"/>
              <a:ea typeface="+mn-ea"/>
              <a:cs typeface="+mn-cs"/>
            </a:rPr>
            <a:t>３１，７２１</a:t>
          </a:r>
          <a:r>
            <a:rPr kumimoji="1" lang="ja-JP" altLang="ja-JP" sz="1200">
              <a:solidFill>
                <a:schemeClr val="dk1"/>
              </a:solidFill>
              <a:effectLst/>
              <a:latin typeface="+mn-lt"/>
              <a:ea typeface="+mn-ea"/>
              <a:cs typeface="+mn-cs"/>
            </a:rPr>
            <a:t>円となっており、</a:t>
          </a:r>
          <a:r>
            <a:rPr kumimoji="1" lang="ja-JP" altLang="en-US" sz="1200">
              <a:solidFill>
                <a:schemeClr val="dk1"/>
              </a:solidFill>
              <a:effectLst/>
              <a:latin typeface="+mn-lt"/>
              <a:ea typeface="+mn-ea"/>
              <a:cs typeface="+mn-cs"/>
            </a:rPr>
            <a:t>普通建設事業費全体としては</a:t>
          </a:r>
          <a:r>
            <a:rPr kumimoji="1" lang="ja-JP" altLang="ja-JP" sz="1200">
              <a:solidFill>
                <a:schemeClr val="dk1"/>
              </a:solidFill>
              <a:effectLst/>
              <a:latin typeface="+mn-lt"/>
              <a:ea typeface="+mn-ea"/>
              <a:cs typeface="+mn-cs"/>
            </a:rPr>
            <a:t>類似団体と比較して</a:t>
          </a:r>
          <a:r>
            <a:rPr kumimoji="1" lang="ja-JP" altLang="en-US" sz="1200">
              <a:solidFill>
                <a:schemeClr val="dk1"/>
              </a:solidFill>
              <a:effectLst/>
              <a:latin typeface="+mn-lt"/>
              <a:ea typeface="+mn-ea"/>
              <a:cs typeface="+mn-cs"/>
            </a:rPr>
            <a:t>低い水準にある</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うち新規整備については大幅増となり類似団体平均を若干上回った。増加の主な要因は都市公園の新設工事によるものである。</a:t>
          </a:r>
          <a:r>
            <a:rPr kumimoji="1" lang="ja-JP" altLang="ja-JP" sz="1200">
              <a:solidFill>
                <a:schemeClr val="dk1"/>
              </a:solidFill>
              <a:effectLst/>
              <a:latin typeface="+mn-lt"/>
              <a:ea typeface="+mn-ea"/>
              <a:cs typeface="+mn-cs"/>
            </a:rPr>
            <a:t>補助費等については、住民一人当たり</a:t>
          </a:r>
          <a:r>
            <a:rPr kumimoji="1" lang="ja-JP" altLang="en-US" sz="1200">
              <a:solidFill>
                <a:schemeClr val="dk1"/>
              </a:solidFill>
              <a:effectLst/>
              <a:latin typeface="+mn-lt"/>
              <a:ea typeface="+mn-ea"/>
              <a:cs typeface="+mn-cs"/>
            </a:rPr>
            <a:t>４９，４５８</a:t>
          </a:r>
          <a:r>
            <a:rPr kumimoji="1" lang="ja-JP" altLang="ja-JP" sz="1200">
              <a:solidFill>
                <a:schemeClr val="dk1"/>
              </a:solidFill>
              <a:effectLst/>
              <a:latin typeface="+mn-lt"/>
              <a:ea typeface="+mn-ea"/>
              <a:cs typeface="+mn-cs"/>
            </a:rPr>
            <a:t>円となっており、普通建設事業費と同様、類似団体と比較して一人当たりコストは低くなっているが、前年度と比較すると増加している。</a:t>
          </a:r>
          <a:r>
            <a:rPr kumimoji="1" lang="ja-JP" altLang="en-US" sz="1200">
              <a:solidFill>
                <a:schemeClr val="dk1"/>
              </a:solidFill>
              <a:effectLst/>
              <a:latin typeface="+mn-lt"/>
              <a:ea typeface="+mn-ea"/>
              <a:cs typeface="+mn-cs"/>
            </a:rPr>
            <a:t>増加の主な要因は、</a:t>
          </a:r>
          <a:r>
            <a:rPr kumimoji="1" lang="ja-JP" altLang="ja-JP" sz="1200">
              <a:solidFill>
                <a:schemeClr val="dk1"/>
              </a:solidFill>
              <a:effectLst/>
              <a:latin typeface="+mn-lt"/>
              <a:ea typeface="+mn-ea"/>
              <a:cs typeface="+mn-cs"/>
            </a:rPr>
            <a:t>令和５年度事業である子どもの成長応援臨時給付金の実施</a:t>
          </a:r>
          <a:r>
            <a:rPr kumimoji="1" lang="ja-JP" altLang="en-US" sz="1200">
              <a:solidFill>
                <a:schemeClr val="dk1"/>
              </a:solidFill>
              <a:effectLst/>
              <a:latin typeface="+mn-lt"/>
              <a:ea typeface="+mn-ea"/>
              <a:cs typeface="+mn-cs"/>
            </a:rPr>
            <a:t>に伴うものである。補助費のうち一部事務組合への負担金については、今後</a:t>
          </a:r>
          <a:r>
            <a:rPr kumimoji="1" lang="ja-JP" altLang="ja-JP" sz="1200">
              <a:solidFill>
                <a:schemeClr val="dk1"/>
              </a:solidFill>
              <a:effectLst/>
              <a:latin typeface="+mn-lt"/>
              <a:ea typeface="+mn-ea"/>
              <a:cs typeface="+mn-cs"/>
            </a:rPr>
            <a:t>施設老朽化に伴う大規模改修事業</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予定</a:t>
          </a:r>
          <a:r>
            <a:rPr kumimoji="1" lang="ja-JP" altLang="en-US" sz="1200">
              <a:solidFill>
                <a:schemeClr val="dk1"/>
              </a:solidFill>
              <a:effectLst/>
              <a:latin typeface="+mn-lt"/>
              <a:ea typeface="+mn-ea"/>
              <a:cs typeface="+mn-cs"/>
            </a:rPr>
            <a:t>しており、</a:t>
          </a:r>
          <a:r>
            <a:rPr kumimoji="1" lang="ja-JP" altLang="ja-JP" sz="1200">
              <a:solidFill>
                <a:schemeClr val="dk1"/>
              </a:solidFill>
              <a:effectLst/>
              <a:latin typeface="+mn-lt"/>
              <a:ea typeface="+mn-ea"/>
              <a:cs typeface="+mn-cs"/>
            </a:rPr>
            <a:t>負担金の上昇が見込まれるため、組合事業についても効率的に事業を行い、経費の削減に努めるよう働きかける必要がある。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62,603
60,910
35.48
24,311,824
23,289,859
819,878
12,984,426
20,319,669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63348</xdr:rowOff>
    </xdr:from>
    <xdr:to>
      <xdr:col>24</xdr:col>
      <xdr:colOff>63500</xdr:colOff>
      <xdr:row>36</xdr:row>
      <xdr:rowOff>147472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5548"/>
          <a:ext cx="8382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xdr:rowOff>
    </xdr:from>
    <xdr:to>
      <xdr:col>19</xdr:col>
      <xdr:colOff>177800</xdr:colOff>
      <xdr:row>36</xdr:row>
      <xdr:rowOff>63348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0226"/>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xdr:rowOff>
    </xdr:from>
    <xdr:to>
      <xdr:col>15</xdr:col>
      <xdr:colOff>50800</xdr:colOff>
      <xdr:row>36</xdr:row>
      <xdr:rowOff>8026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7382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738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96672</xdr:rowOff>
    </xdr:from>
    <xdr:to>
      <xdr:col>24</xdr:col>
      <xdr:colOff>114300</xdr:colOff>
      <xdr:row>37</xdr:row>
      <xdr:rowOff>26822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75099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12548</xdr:rowOff>
    </xdr:from>
    <xdr:to>
      <xdr:col>20</xdr:col>
      <xdr:colOff>38100</xdr:colOff>
      <xdr:row>36</xdr:row>
      <xdr:rowOff>114148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128676</xdr:rowOff>
    </xdr:from>
    <xdr:to>
      <xdr:col>15</xdr:col>
      <xdr:colOff>101600</xdr:colOff>
      <xdr:row>36</xdr:row>
      <xdr:rowOff>58826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49953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122275</xdr:rowOff>
    </xdr:from>
    <xdr:to>
      <xdr:col>10</xdr:col>
      <xdr:colOff>165100</xdr:colOff>
      <xdr:row>36</xdr:row>
      <xdr:rowOff>52425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43552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135077</xdr:rowOff>
    </xdr:from>
    <xdr:to>
      <xdr:col>6</xdr:col>
      <xdr:colOff>38100</xdr:colOff>
      <xdr:row>36</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166835</xdr:rowOff>
    </xdr:from>
    <xdr:to>
      <xdr:col>24</xdr:col>
      <xdr:colOff>63500</xdr:colOff>
      <xdr:row>57</xdr:row>
      <xdr:rowOff>20455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8035"/>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12446</xdr:rowOff>
    </xdr:from>
    <xdr:to>
      <xdr:col>19</xdr:col>
      <xdr:colOff>177800</xdr:colOff>
      <xdr:row>57</xdr:row>
      <xdr:rowOff>20455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85096"/>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167414</xdr:rowOff>
    </xdr:from>
    <xdr:to>
      <xdr:col>15</xdr:col>
      <xdr:colOff>50800</xdr:colOff>
      <xdr:row>57</xdr:row>
      <xdr:rowOff>12446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82814"/>
          <a:ext cx="889000" cy="7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167414</xdr:rowOff>
    </xdr:from>
    <xdr:to>
      <xdr:col>10</xdr:col>
      <xdr:colOff>114300</xdr:colOff>
      <xdr:row>57</xdr:row>
      <xdr:rowOff>52893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82814"/>
          <a:ext cx="889000" cy="7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116035</xdr:rowOff>
    </xdr:from>
    <xdr:to>
      <xdr:col>24</xdr:col>
      <xdr:colOff>114300</xdr:colOff>
      <xdr:row>57</xdr:row>
      <xdr:rowOff>46185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94462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141105</xdr:rowOff>
    </xdr:from>
    <xdr:to>
      <xdr:col>20</xdr:col>
      <xdr:colOff>38100</xdr:colOff>
      <xdr:row>57</xdr:row>
      <xdr:rowOff>71255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62382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133096</xdr:rowOff>
    </xdr:from>
    <xdr:to>
      <xdr:col>15</xdr:col>
      <xdr:colOff>101600</xdr:colOff>
      <xdr:row>57</xdr:row>
      <xdr:rowOff>63246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54373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116614</xdr:rowOff>
    </xdr:from>
    <xdr:to>
      <xdr:col>10</xdr:col>
      <xdr:colOff>165100</xdr:colOff>
      <xdr:row>53</xdr:row>
      <xdr:rowOff>46764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37891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2093</xdr:rowOff>
    </xdr:from>
    <xdr:to>
      <xdr:col>6</xdr:col>
      <xdr:colOff>38100</xdr:colOff>
      <xdr:row>57</xdr:row>
      <xdr:rowOff>103693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94820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31451</xdr:rowOff>
    </xdr:from>
    <xdr:to>
      <xdr:col>24</xdr:col>
      <xdr:colOff>63500</xdr:colOff>
      <xdr:row>77</xdr:row>
      <xdr:rowOff>124552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3101"/>
          <a:ext cx="838200" cy="9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6936</xdr:rowOff>
    </xdr:from>
    <xdr:to>
      <xdr:col>19</xdr:col>
      <xdr:colOff>177800</xdr:colOff>
      <xdr:row>77</xdr:row>
      <xdr:rowOff>124552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08586"/>
          <a:ext cx="889000" cy="1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6936</xdr:rowOff>
    </xdr:from>
    <xdr:to>
      <xdr:col>15</xdr:col>
      <xdr:colOff>50800</xdr:colOff>
      <xdr:row>78</xdr:row>
      <xdr:rowOff>20036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8586"/>
          <a:ext cx="8890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20036</xdr:rowOff>
    </xdr:from>
    <xdr:to>
      <xdr:col>10</xdr:col>
      <xdr:colOff>114300</xdr:colOff>
      <xdr:row>78</xdr:row>
      <xdr:rowOff>57420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93136"/>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152101</xdr:rowOff>
    </xdr:from>
    <xdr:to>
      <xdr:col>24</xdr:col>
      <xdr:colOff>114300</xdr:colOff>
      <xdr:row>77</xdr:row>
      <xdr:rowOff>82251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67028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9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73752</xdr:rowOff>
    </xdr:from>
    <xdr:to>
      <xdr:col>20</xdr:col>
      <xdr:colOff>38100</xdr:colOff>
      <xdr:row>78</xdr:row>
      <xdr:rowOff>3902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166479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6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127586</xdr:rowOff>
    </xdr:from>
    <xdr:to>
      <xdr:col>15</xdr:col>
      <xdr:colOff>101600</xdr:colOff>
      <xdr:row>77</xdr:row>
      <xdr:rowOff>57736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48863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140686</xdr:rowOff>
    </xdr:from>
    <xdr:to>
      <xdr:col>10</xdr:col>
      <xdr:colOff>165100</xdr:colOff>
      <xdr:row>78</xdr:row>
      <xdr:rowOff>70836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61963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6620</xdr:rowOff>
    </xdr:from>
    <xdr:to>
      <xdr:col>6</xdr:col>
      <xdr:colOff>38100</xdr:colOff>
      <xdr:row>78</xdr:row>
      <xdr:rowOff>108220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99347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57862</xdr:rowOff>
    </xdr:from>
    <xdr:to>
      <xdr:col>24</xdr:col>
      <xdr:colOff>63500</xdr:colOff>
      <xdr:row>99</xdr:row>
      <xdr:rowOff>75136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31412"/>
          <a:ext cx="8382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31714</xdr:rowOff>
    </xdr:from>
    <xdr:to>
      <xdr:col>19</xdr:col>
      <xdr:colOff>177800</xdr:colOff>
      <xdr:row>99</xdr:row>
      <xdr:rowOff>57862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7005264"/>
          <a:ext cx="889000" cy="2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31714</xdr:rowOff>
    </xdr:from>
    <xdr:to>
      <xdr:col>15</xdr:col>
      <xdr:colOff>50800</xdr:colOff>
      <xdr:row>99</xdr:row>
      <xdr:rowOff>151642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05264"/>
          <a:ext cx="889000" cy="1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151642</xdr:rowOff>
    </xdr:from>
    <xdr:to>
      <xdr:col>10</xdr:col>
      <xdr:colOff>114300</xdr:colOff>
      <xdr:row>99</xdr:row>
      <xdr:rowOff>163495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25192"/>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24336</xdr:rowOff>
    </xdr:from>
    <xdr:to>
      <xdr:col>24</xdr:col>
      <xdr:colOff>114300</xdr:colOff>
      <xdr:row>99</xdr:row>
      <xdr:rowOff>125936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110713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7062</xdr:rowOff>
    </xdr:from>
    <xdr:to>
      <xdr:col>20</xdr:col>
      <xdr:colOff>38100</xdr:colOff>
      <xdr:row>99</xdr:row>
      <xdr:rowOff>108662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99789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152364</xdr:rowOff>
    </xdr:from>
    <xdr:to>
      <xdr:col>15</xdr:col>
      <xdr:colOff>101600</xdr:colOff>
      <xdr:row>99</xdr:row>
      <xdr:rowOff>82514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73641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100842</xdr:rowOff>
    </xdr:from>
    <xdr:to>
      <xdr:col>10</xdr:col>
      <xdr:colOff>165100</xdr:colOff>
      <xdr:row>100</xdr:row>
      <xdr:rowOff>30992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22119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112695</xdr:rowOff>
    </xdr:from>
    <xdr:to>
      <xdr:col>6</xdr:col>
      <xdr:colOff>38100</xdr:colOff>
      <xdr:row>100</xdr:row>
      <xdr:rowOff>42845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33972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148463</xdr:rowOff>
    </xdr:from>
    <xdr:to>
      <xdr:col>55</xdr:col>
      <xdr:colOff>0</xdr:colOff>
      <xdr:row>58</xdr:row>
      <xdr:rowOff>152883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92563"/>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151473</xdr:rowOff>
    </xdr:from>
    <xdr:to>
      <xdr:col>50</xdr:col>
      <xdr:colOff>114300</xdr:colOff>
      <xdr:row>58</xdr:row>
      <xdr:rowOff>152883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95573"/>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71120</xdr:rowOff>
    </xdr:from>
    <xdr:to>
      <xdr:col>45</xdr:col>
      <xdr:colOff>177800</xdr:colOff>
      <xdr:row>58</xdr:row>
      <xdr:rowOff>151473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15220"/>
          <a:ext cx="889000" cy="8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71120</xdr:rowOff>
    </xdr:from>
    <xdr:to>
      <xdr:col>41</xdr:col>
      <xdr:colOff>50800</xdr:colOff>
      <xdr:row>58</xdr:row>
      <xdr:rowOff>150216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15220"/>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97663</xdr:rowOff>
    </xdr:from>
    <xdr:to>
      <xdr:col>55</xdr:col>
      <xdr:colOff>50800</xdr:colOff>
      <xdr:row>59</xdr:row>
      <xdr:rowOff>27813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12590</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5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102083</xdr:rowOff>
    </xdr:from>
    <xdr:to>
      <xdr:col>50</xdr:col>
      <xdr:colOff>165100</xdr:colOff>
      <xdr:row>59</xdr:row>
      <xdr:rowOff>32233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23360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100673</xdr:rowOff>
    </xdr:from>
    <xdr:to>
      <xdr:col>46</xdr:col>
      <xdr:colOff>38100</xdr:colOff>
      <xdr:row>59</xdr:row>
      <xdr:rowOff>30823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21950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37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20320</xdr:rowOff>
    </xdr:from>
    <xdr:to>
      <xdr:col>41</xdr:col>
      <xdr:colOff>101600</xdr:colOff>
      <xdr:row>58</xdr:row>
      <xdr:rowOff>121920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113047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99416</xdr:rowOff>
    </xdr:from>
    <xdr:to>
      <xdr:col>36</xdr:col>
      <xdr:colOff>165100</xdr:colOff>
      <xdr:row>59</xdr:row>
      <xdr:rowOff>29566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20693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1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45256</xdr:rowOff>
    </xdr:from>
    <xdr:to>
      <xdr:col>55</xdr:col>
      <xdr:colOff>0</xdr:colOff>
      <xdr:row>78</xdr:row>
      <xdr:rowOff>148876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18356"/>
          <a:ext cx="838200" cy="10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45256</xdr:rowOff>
    </xdr:from>
    <xdr:to>
      <xdr:col>50</xdr:col>
      <xdr:colOff>114300</xdr:colOff>
      <xdr:row>78</xdr:row>
      <xdr:rowOff>163736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18356"/>
          <a:ext cx="8890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149693</xdr:rowOff>
    </xdr:from>
    <xdr:to>
      <xdr:col>45</xdr:col>
      <xdr:colOff>177800</xdr:colOff>
      <xdr:row>78</xdr:row>
      <xdr:rowOff>163736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2279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149693</xdr:rowOff>
    </xdr:from>
    <xdr:to>
      <xdr:col>41</xdr:col>
      <xdr:colOff>50800</xdr:colOff>
      <xdr:row>79</xdr:row>
      <xdr:rowOff>15734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22793"/>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98076</xdr:rowOff>
    </xdr:from>
    <xdr:to>
      <xdr:col>55</xdr:col>
      <xdr:colOff>50800</xdr:colOff>
      <xdr:row>79</xdr:row>
      <xdr:rowOff>28226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13003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8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165906</xdr:rowOff>
    </xdr:from>
    <xdr:to>
      <xdr:col>50</xdr:col>
      <xdr:colOff>165100</xdr:colOff>
      <xdr:row>78</xdr:row>
      <xdr:rowOff>96056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6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87183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6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112936</xdr:rowOff>
    </xdr:from>
    <xdr:to>
      <xdr:col>46</xdr:col>
      <xdr:colOff>38100</xdr:colOff>
      <xdr:row>79</xdr:row>
      <xdr:rowOff>43086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34213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98893</xdr:rowOff>
    </xdr:from>
    <xdr:to>
      <xdr:col>41</xdr:col>
      <xdr:colOff>101600</xdr:colOff>
      <xdr:row>79</xdr:row>
      <xdr:rowOff>29043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20170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6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136384</xdr:rowOff>
    </xdr:from>
    <xdr:to>
      <xdr:col>36</xdr:col>
      <xdr:colOff>165100</xdr:colOff>
      <xdr:row>79</xdr:row>
      <xdr:rowOff>66534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57661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60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167590</xdr:rowOff>
    </xdr:from>
    <xdr:to>
      <xdr:col>55</xdr:col>
      <xdr:colOff>0</xdr:colOff>
      <xdr:row>97</xdr:row>
      <xdr:rowOff>116474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26790"/>
          <a:ext cx="838200" cy="1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18199</xdr:rowOff>
    </xdr:from>
    <xdr:to>
      <xdr:col>50</xdr:col>
      <xdr:colOff>114300</xdr:colOff>
      <xdr:row>97</xdr:row>
      <xdr:rowOff>116474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48849"/>
          <a:ext cx="8890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18199</xdr:rowOff>
    </xdr:from>
    <xdr:to>
      <xdr:col>45</xdr:col>
      <xdr:colOff>177800</xdr:colOff>
      <xdr:row>97</xdr:row>
      <xdr:rowOff>118807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48849"/>
          <a:ext cx="889000" cy="1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118807</xdr:rowOff>
    </xdr:from>
    <xdr:to>
      <xdr:col>41</xdr:col>
      <xdr:colOff>50800</xdr:colOff>
      <xdr:row>97</xdr:row>
      <xdr:rowOff>162195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49457"/>
          <a:ext cx="889000" cy="4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116790</xdr:rowOff>
    </xdr:from>
    <xdr:to>
      <xdr:col>55</xdr:col>
      <xdr:colOff>50800</xdr:colOff>
      <xdr:row>97</xdr:row>
      <xdr:rowOff>46940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95217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65674</xdr:rowOff>
    </xdr:from>
    <xdr:to>
      <xdr:col>50</xdr:col>
      <xdr:colOff>165100</xdr:colOff>
      <xdr:row>97</xdr:row>
      <xdr:rowOff>167274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158401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8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138849</xdr:rowOff>
    </xdr:from>
    <xdr:to>
      <xdr:col>46</xdr:col>
      <xdr:colOff>38100</xdr:colOff>
      <xdr:row>97</xdr:row>
      <xdr:rowOff>68999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60126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68007</xdr:rowOff>
    </xdr:from>
    <xdr:to>
      <xdr:col>41</xdr:col>
      <xdr:colOff>101600</xdr:colOff>
      <xdr:row>97</xdr:row>
      <xdr:rowOff>169607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160734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111395</xdr:rowOff>
    </xdr:from>
    <xdr:to>
      <xdr:col>36</xdr:col>
      <xdr:colOff>165100</xdr:colOff>
      <xdr:row>98</xdr:row>
      <xdr:rowOff>41545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32672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3111</xdr:rowOff>
    </xdr:from>
    <xdr:to>
      <xdr:col>85</xdr:col>
      <xdr:colOff>127000</xdr:colOff>
      <xdr:row>37</xdr:row>
      <xdr:rowOff>22885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46761"/>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3111</xdr:rowOff>
    </xdr:from>
    <xdr:to>
      <xdr:col>81</xdr:col>
      <xdr:colOff>50800</xdr:colOff>
      <xdr:row>37</xdr:row>
      <xdr:rowOff>25019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4676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157797</xdr:rowOff>
    </xdr:from>
    <xdr:to>
      <xdr:col>76</xdr:col>
      <xdr:colOff>114300</xdr:colOff>
      <xdr:row>37</xdr:row>
      <xdr:rowOff>25019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29997"/>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157797</xdr:rowOff>
    </xdr:from>
    <xdr:to>
      <xdr:col>71</xdr:col>
      <xdr:colOff>177800</xdr:colOff>
      <xdr:row>37</xdr:row>
      <xdr:rowOff>23762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29997"/>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143535</xdr:rowOff>
    </xdr:from>
    <xdr:to>
      <xdr:col>85</xdr:col>
      <xdr:colOff>177800</xdr:colOff>
      <xdr:row>37</xdr:row>
      <xdr:rowOff>73685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166412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123761</xdr:rowOff>
    </xdr:from>
    <xdr:to>
      <xdr:col>81</xdr:col>
      <xdr:colOff>101600</xdr:colOff>
      <xdr:row>37</xdr:row>
      <xdr:rowOff>53911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70438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145669</xdr:rowOff>
    </xdr:from>
    <xdr:to>
      <xdr:col>76</xdr:col>
      <xdr:colOff>165100</xdr:colOff>
      <xdr:row>37</xdr:row>
      <xdr:rowOff>75819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92346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09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106997</xdr:rowOff>
    </xdr:from>
    <xdr:to>
      <xdr:col>72</xdr:col>
      <xdr:colOff>38100</xdr:colOff>
      <xdr:row>37</xdr:row>
      <xdr:rowOff>37147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144412</xdr:rowOff>
    </xdr:from>
    <xdr:to>
      <xdr:col>67</xdr:col>
      <xdr:colOff>101600</xdr:colOff>
      <xdr:row>37</xdr:row>
      <xdr:rowOff>74562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91089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9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121641</xdr:rowOff>
    </xdr:from>
    <xdr:to>
      <xdr:col>85</xdr:col>
      <xdr:colOff>127000</xdr:colOff>
      <xdr:row>56</xdr:row>
      <xdr:rowOff>111550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51391"/>
          <a:ext cx="838200" cy="16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121641</xdr:rowOff>
    </xdr:from>
    <xdr:to>
      <xdr:col>81</xdr:col>
      <xdr:colOff>50800</xdr:colOff>
      <xdr:row>56</xdr:row>
      <xdr:rowOff>102699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551391"/>
          <a:ext cx="889000" cy="15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102699</xdr:rowOff>
    </xdr:from>
    <xdr:to>
      <xdr:col>76</xdr:col>
      <xdr:colOff>114300</xdr:colOff>
      <xdr:row>56</xdr:row>
      <xdr:rowOff>114717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03899"/>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114717</xdr:rowOff>
    </xdr:from>
    <xdr:to>
      <xdr:col>71</xdr:col>
      <xdr:colOff>177800</xdr:colOff>
      <xdr:row>57</xdr:row>
      <xdr:rowOff>111941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715917"/>
          <a:ext cx="889000" cy="16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60750</xdr:rowOff>
    </xdr:from>
    <xdr:to>
      <xdr:col>85</xdr:col>
      <xdr:colOff>177800</xdr:colOff>
      <xdr:row>56</xdr:row>
      <xdr:rowOff>162350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39177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70841</xdr:rowOff>
    </xdr:from>
    <xdr:to>
      <xdr:col>81</xdr:col>
      <xdr:colOff>101600</xdr:colOff>
      <xdr:row>56</xdr:row>
      <xdr:rowOff>991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17518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27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51899</xdr:rowOff>
    </xdr:from>
    <xdr:to>
      <xdr:col>76</xdr:col>
      <xdr:colOff>165100</xdr:colOff>
      <xdr:row>56</xdr:row>
      <xdr:rowOff>153499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2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63917</xdr:rowOff>
    </xdr:from>
    <xdr:to>
      <xdr:col>72</xdr:col>
      <xdr:colOff>38100</xdr:colOff>
      <xdr:row>56</xdr:row>
      <xdr:rowOff>165517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156644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61141</xdr:rowOff>
    </xdr:from>
    <xdr:to>
      <xdr:col>67</xdr:col>
      <xdr:colOff>101600</xdr:colOff>
      <xdr:row>57</xdr:row>
      <xdr:rowOff>162741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153868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116565</xdr:rowOff>
    </xdr:from>
    <xdr:to>
      <xdr:col>71</xdr:col>
      <xdr:colOff>177800</xdr:colOff>
      <xdr:row>78</xdr:row>
      <xdr:rowOff>139700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89665"/>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65765</xdr:rowOff>
    </xdr:from>
    <xdr:to>
      <xdr:col>67</xdr:col>
      <xdr:colOff>101600</xdr:colOff>
      <xdr:row>78</xdr:row>
      <xdr:rowOff>167365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158492</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3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5931</xdr:rowOff>
    </xdr:from>
    <xdr:to>
      <xdr:col>85</xdr:col>
      <xdr:colOff>127000</xdr:colOff>
      <xdr:row>97</xdr:row>
      <xdr:rowOff>13906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36581"/>
          <a:ext cx="8382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5931</xdr:rowOff>
    </xdr:from>
    <xdr:to>
      <xdr:col>81</xdr:col>
      <xdr:colOff>50800</xdr:colOff>
      <xdr:row>97</xdr:row>
      <xdr:rowOff>24257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658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24257</xdr:rowOff>
    </xdr:from>
    <xdr:to>
      <xdr:col>76</xdr:col>
      <xdr:colOff>114300</xdr:colOff>
      <xdr:row>97</xdr:row>
      <xdr:rowOff>34100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490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18847</xdr:rowOff>
    </xdr:from>
    <xdr:to>
      <xdr:col>71</xdr:col>
      <xdr:colOff>177800</xdr:colOff>
      <xdr:row>97</xdr:row>
      <xdr:rowOff>34100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9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134556</xdr:rowOff>
    </xdr:from>
    <xdr:to>
      <xdr:col>85</xdr:col>
      <xdr:colOff>177800</xdr:colOff>
      <xdr:row>97</xdr:row>
      <xdr:rowOff>64706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112983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126581</xdr:rowOff>
    </xdr:from>
    <xdr:to>
      <xdr:col>81</xdr:col>
      <xdr:colOff>101600</xdr:colOff>
      <xdr:row>97</xdr:row>
      <xdr:rowOff>56731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144907</xdr:rowOff>
    </xdr:from>
    <xdr:to>
      <xdr:col>76</xdr:col>
      <xdr:colOff>165100</xdr:colOff>
      <xdr:row>97</xdr:row>
      <xdr:rowOff>75057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66184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154750</xdr:rowOff>
    </xdr:from>
    <xdr:to>
      <xdr:col>72</xdr:col>
      <xdr:colOff>38100</xdr:colOff>
      <xdr:row>97</xdr:row>
      <xdr:rowOff>84900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76027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139497</xdr:rowOff>
    </xdr:from>
    <xdr:to>
      <xdr:col>67</xdr:col>
      <xdr:colOff>101600</xdr:colOff>
      <xdr:row>97</xdr:row>
      <xdr:rowOff>69647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60774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目的別歳出について、</a:t>
          </a:r>
          <a:r>
            <a:rPr kumimoji="1" lang="ja-JP" altLang="en-US" sz="1100">
              <a:solidFill>
                <a:schemeClr val="dk1"/>
              </a:solidFill>
              <a:effectLst/>
              <a:latin typeface="+mn-lt"/>
              <a:ea typeface="+mn-ea"/>
              <a:cs typeface="+mn-cs"/>
            </a:rPr>
            <a:t>住民一人当たりのコストは大半の経費で類似団体平均を下回っているが、消防費はここ５年間常に類似団体平均を上回り続けている。</a:t>
          </a:r>
          <a:r>
            <a:rPr kumimoji="1" lang="ja-JP" altLang="ja-JP" sz="1100">
              <a:solidFill>
                <a:schemeClr val="dk1"/>
              </a:solidFill>
              <a:effectLst/>
              <a:latin typeface="+mn-lt"/>
              <a:ea typeface="+mn-ea"/>
              <a:cs typeface="+mn-cs"/>
            </a:rPr>
            <a:t>これは、一部事務組合への負担金</a:t>
          </a:r>
          <a:r>
            <a:rPr kumimoji="1" lang="ja-JP" altLang="en-US" sz="1100">
              <a:solidFill>
                <a:schemeClr val="dk1"/>
              </a:solidFill>
              <a:effectLst/>
              <a:latin typeface="+mn-lt"/>
              <a:ea typeface="+mn-ea"/>
              <a:cs typeface="+mn-cs"/>
            </a:rPr>
            <a:t>が大きいこと</a:t>
          </a:r>
          <a:r>
            <a:rPr kumimoji="1" lang="ja-JP" altLang="ja-JP" sz="1100">
              <a:solidFill>
                <a:schemeClr val="dk1"/>
              </a:solidFill>
              <a:effectLst/>
              <a:latin typeface="+mn-lt"/>
              <a:ea typeface="+mn-ea"/>
              <a:cs typeface="+mn-cs"/>
            </a:rPr>
            <a:t>が主な要因となっており、今後、一部組合の緊急車両の更新</a:t>
          </a:r>
          <a:r>
            <a:rPr kumimoji="1" lang="ja-JP" altLang="en-US" sz="1100">
              <a:solidFill>
                <a:schemeClr val="dk1"/>
              </a:solidFill>
              <a:effectLst/>
              <a:latin typeface="+mn-lt"/>
              <a:ea typeface="+mn-ea"/>
              <a:cs typeface="+mn-cs"/>
            </a:rPr>
            <a:t>や消防救急無線の再整備により</a:t>
          </a:r>
          <a:r>
            <a:rPr kumimoji="1" lang="ja-JP" altLang="ja-JP" sz="1100">
              <a:solidFill>
                <a:schemeClr val="dk1"/>
              </a:solidFill>
              <a:effectLst/>
              <a:latin typeface="+mn-lt"/>
              <a:ea typeface="+mn-ea"/>
              <a:cs typeface="+mn-cs"/>
            </a:rPr>
            <a:t>さらなる負担金の増加が見込まれる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市のみならず、一部事務組合においても効率的な運営に努める必要がある。</a:t>
          </a:r>
          <a:endParaRPr lang="ja-JP" altLang="ja-JP" sz="1100">
            <a:effectLst/>
          </a:endParaRPr>
        </a:p>
        <a:p>
          <a:r>
            <a:rPr kumimoji="1" lang="ja-JP" altLang="en-US" sz="1100">
              <a:solidFill>
                <a:schemeClr val="dk1"/>
              </a:solidFill>
              <a:effectLst/>
              <a:latin typeface="+mn-lt"/>
              <a:ea typeface="+mn-ea"/>
              <a:cs typeface="+mn-cs"/>
            </a:rPr>
            <a:t>　令和５年度の特徴については、民生費は住民一人当たり１４６，７０６円となっており、前年度から増加している。増加の主な要因は</a:t>
          </a:r>
          <a:r>
            <a:rPr kumimoji="1" lang="ja-JP" altLang="ja-JP" sz="1100">
              <a:solidFill>
                <a:schemeClr val="dk1"/>
              </a:solidFill>
              <a:effectLst/>
              <a:latin typeface="+mn-lt"/>
              <a:ea typeface="+mn-ea"/>
              <a:cs typeface="+mn-cs"/>
            </a:rPr>
            <a:t>令和５年度事業である住民税非課税世帯等に対する価格高騰支援給付金</a:t>
          </a:r>
          <a:r>
            <a:rPr kumimoji="1" lang="ja-JP" altLang="en-US" sz="1100">
              <a:solidFill>
                <a:schemeClr val="dk1"/>
              </a:solidFill>
              <a:effectLst/>
              <a:latin typeface="+mn-lt"/>
              <a:ea typeface="+mn-ea"/>
              <a:cs typeface="+mn-cs"/>
            </a:rPr>
            <a:t>の実施や繰出対象事業費の増に伴う特別会計への繰出金の増によるものなどである。民生費については、</a:t>
          </a:r>
          <a:r>
            <a:rPr kumimoji="1" lang="ja-JP" altLang="ja-JP" sz="1100">
              <a:solidFill>
                <a:schemeClr val="dk1"/>
              </a:solidFill>
              <a:effectLst/>
              <a:latin typeface="+mn-lt"/>
              <a:ea typeface="+mn-ea"/>
              <a:cs typeface="+mn-cs"/>
            </a:rPr>
            <a:t>今後、少子高齢化などの影響から経費が増加する見込みであることを踏まえ、市税徴収強化や受益者負担の見直しを図るなど、自主財源確保に向けた取り組みが必要となる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特別会計への繰出金について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、今後の更なる高齢化に伴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増加が見込まれることから、給付費や医療費の抑制に繋がる効果的な事業を実施するよう努める必要がある。</a:t>
          </a:r>
          <a:r>
            <a:rPr kumimoji="1" lang="ja-JP" altLang="en-US" sz="1100">
              <a:solidFill>
                <a:schemeClr val="dk1"/>
              </a:solidFill>
              <a:effectLst/>
              <a:latin typeface="+mn-lt"/>
              <a:ea typeface="+mn-ea"/>
              <a:cs typeface="+mn-cs"/>
            </a:rPr>
            <a:t>また、土木費は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３３，７８０</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都市公園の新設工事</a:t>
          </a:r>
          <a:r>
            <a:rPr kumimoji="1" lang="ja-JP" altLang="en-US" sz="1100">
              <a:solidFill>
                <a:schemeClr val="dk1"/>
              </a:solidFill>
              <a:effectLst/>
              <a:latin typeface="+mn-lt"/>
              <a:ea typeface="+mn-ea"/>
              <a:cs typeface="+mn-cs"/>
            </a:rPr>
            <a:t>などの実施により</a:t>
          </a:r>
          <a:r>
            <a:rPr kumimoji="1" lang="ja-JP" altLang="ja-JP" sz="1100">
              <a:solidFill>
                <a:schemeClr val="dk1"/>
              </a:solidFill>
              <a:effectLst/>
              <a:latin typeface="+mn-lt"/>
              <a:ea typeface="+mn-ea"/>
              <a:cs typeface="+mn-cs"/>
            </a:rPr>
            <a:t>前年度から増加し</a:t>
          </a:r>
          <a:r>
            <a:rPr kumimoji="1" lang="ja-JP" altLang="en-US" sz="1100">
              <a:solidFill>
                <a:schemeClr val="dk1"/>
              </a:solidFill>
              <a:effectLst/>
              <a:latin typeface="+mn-lt"/>
              <a:ea typeface="+mn-ea"/>
              <a:cs typeface="+mn-cs"/>
            </a:rPr>
            <a:t>ている。教育費は住民一人当たり５０，７２４円で前年度と比較して大きく減少しているが、減少の主な要因は令和４年度事業である七次台中学校校舎改修事業の終了によるものである。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財政調整基金については、中期的な見通しのもとに、決算剰余金を中心に積立てを行うとともに、最低限の取り崩しとなるよう努めている</a:t>
          </a:r>
          <a:r>
            <a:rPr kumimoji="1" lang="ja-JP" altLang="en-US" sz="1050">
              <a:solidFill>
                <a:schemeClr val="dk1"/>
              </a:solidFill>
              <a:effectLst/>
              <a:latin typeface="+mn-lt"/>
              <a:ea typeface="+mn-ea"/>
              <a:cs typeface="+mn-cs"/>
            </a:rPr>
            <a:t>が基金残高は減少傾向にある。</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市税については増収（前年度比</a:t>
          </a:r>
          <a:r>
            <a:rPr kumimoji="1" lang="ja-JP" altLang="en-US" sz="1050">
              <a:solidFill>
                <a:schemeClr val="dk1"/>
              </a:solidFill>
              <a:effectLst/>
              <a:latin typeface="+mn-lt"/>
              <a:ea typeface="+mn-ea"/>
              <a:cs typeface="+mn-cs"/>
            </a:rPr>
            <a:t>１．５</a:t>
          </a:r>
          <a:r>
            <a:rPr kumimoji="1" lang="ja-JP" altLang="ja-JP" sz="1050">
              <a:solidFill>
                <a:schemeClr val="dk1"/>
              </a:solidFill>
              <a:effectLst/>
              <a:latin typeface="+mn-lt"/>
              <a:ea typeface="+mn-ea"/>
              <a:cs typeface="+mn-cs"/>
            </a:rPr>
            <a:t>億円）となったものの、</a:t>
          </a:r>
          <a:r>
            <a:rPr kumimoji="1" lang="ja-JP" altLang="en-US" sz="1050">
              <a:solidFill>
                <a:schemeClr val="dk1"/>
              </a:solidFill>
              <a:effectLst/>
              <a:latin typeface="+mn-lt"/>
              <a:ea typeface="+mn-ea"/>
              <a:cs typeface="+mn-cs"/>
            </a:rPr>
            <a:t>子ども医療費の増や工業団地アクセス道路整備事業の実施等により取り崩し額が増</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ことから基金</a:t>
          </a:r>
          <a:r>
            <a:rPr kumimoji="1" lang="ja-JP" altLang="ja-JP" sz="1050">
              <a:solidFill>
                <a:schemeClr val="dk1"/>
              </a:solidFill>
              <a:effectLst/>
              <a:latin typeface="+mn-lt"/>
              <a:ea typeface="+mn-ea"/>
              <a:cs typeface="+mn-cs"/>
            </a:rPr>
            <a:t>残額が減少</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　実質収支額</a:t>
          </a:r>
          <a:r>
            <a:rPr kumimoji="1" lang="ja-JP" altLang="en-US" sz="1050">
              <a:solidFill>
                <a:schemeClr val="dk1"/>
              </a:solidFill>
              <a:effectLst/>
              <a:latin typeface="+mn-lt"/>
              <a:ea typeface="+mn-ea"/>
              <a:cs typeface="+mn-cs"/>
            </a:rPr>
            <a:t>・実質単年度収支については歳出の増が歳入の増を上回ったことにより、前年度から大幅に減少した。</a:t>
          </a:r>
          <a:r>
            <a:rPr kumimoji="1" lang="ja-JP" altLang="ja-JP" sz="1050">
              <a:solidFill>
                <a:schemeClr val="dk1"/>
              </a:solidFill>
              <a:effectLst/>
              <a:latin typeface="+mn-lt"/>
              <a:ea typeface="+mn-ea"/>
              <a:cs typeface="+mn-cs"/>
            </a:rPr>
            <a:t>歳出経費の削減</a:t>
          </a:r>
          <a:r>
            <a:rPr kumimoji="1" lang="ja-JP" altLang="en-US" sz="1050">
              <a:solidFill>
                <a:schemeClr val="dk1"/>
              </a:solidFill>
              <a:effectLst/>
              <a:latin typeface="+mn-lt"/>
              <a:ea typeface="+mn-ea"/>
              <a:cs typeface="+mn-cs"/>
            </a:rPr>
            <a:t>及び</a:t>
          </a:r>
          <a:r>
            <a:rPr kumimoji="1" lang="ja-JP" altLang="ja-JP" sz="1050">
              <a:solidFill>
                <a:schemeClr val="dk1"/>
              </a:solidFill>
              <a:effectLst/>
              <a:latin typeface="+mn-lt"/>
              <a:ea typeface="+mn-ea"/>
              <a:cs typeface="+mn-cs"/>
            </a:rPr>
            <a:t>市税の徴収強化等を中心と</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歳入確保</a:t>
          </a:r>
          <a:r>
            <a:rPr kumimoji="1" lang="ja-JP" altLang="en-US" sz="1050">
              <a:solidFill>
                <a:schemeClr val="dk1"/>
              </a:solidFill>
              <a:effectLst/>
              <a:latin typeface="+mn-lt"/>
              <a:ea typeface="+mn-ea"/>
              <a:cs typeface="+mn-cs"/>
            </a:rPr>
            <a:t>を図る</a:t>
          </a:r>
          <a:r>
            <a:rPr kumimoji="1" lang="ja-JP" altLang="ja-JP" sz="1050">
              <a:solidFill>
                <a:schemeClr val="dk1"/>
              </a:solidFill>
              <a:effectLst/>
              <a:latin typeface="+mn-lt"/>
              <a:ea typeface="+mn-ea"/>
              <a:cs typeface="+mn-cs"/>
            </a:rPr>
            <a:t>ことで財政基盤の強化に努める。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年度及び経年において、全ての会計が黒字となってる。</a:t>
          </a:r>
          <a:endParaRPr lang="ja-JP" altLang="ja-JP" sz="1100">
            <a:effectLst/>
          </a:endParaRPr>
        </a:p>
        <a:p>
          <a:r>
            <a:rPr kumimoji="1" lang="ja-JP" altLang="ja-JP" sz="1100">
              <a:solidFill>
                <a:schemeClr val="dk1"/>
              </a:solidFill>
              <a:effectLst/>
              <a:latin typeface="+mn-lt"/>
              <a:ea typeface="+mn-ea"/>
              <a:cs typeface="+mn-cs"/>
            </a:rPr>
            <a:t>　それぞれの会計の令和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年度標準財政規模比</a:t>
          </a:r>
          <a:r>
            <a:rPr kumimoji="1" lang="ja-JP" altLang="en-US" sz="1100">
              <a:solidFill>
                <a:schemeClr val="dk1"/>
              </a:solidFill>
              <a:effectLst/>
              <a:latin typeface="+mn-lt"/>
              <a:ea typeface="+mn-ea"/>
              <a:cs typeface="+mn-cs"/>
            </a:rPr>
            <a:t>は、一般会計、</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については減少し、</a:t>
          </a:r>
          <a:r>
            <a:rPr kumimoji="1" lang="ja-JP" altLang="ja-JP" sz="1100">
              <a:solidFill>
                <a:schemeClr val="dk1"/>
              </a:solidFill>
              <a:effectLst/>
              <a:latin typeface="+mn-lt"/>
              <a:ea typeface="+mn-ea"/>
              <a:cs typeface="+mn-cs"/>
            </a:rPr>
            <a:t>その他の会計は全て増加した。</a:t>
          </a:r>
          <a:endParaRPr lang="ja-JP" altLang="ja-JP" sz="1100">
            <a:effectLst/>
          </a:endParaRPr>
        </a:p>
        <a:p>
          <a:r>
            <a:rPr kumimoji="1" lang="ja-JP" altLang="ja-JP" sz="1100">
              <a:solidFill>
                <a:schemeClr val="dk1"/>
              </a:solidFill>
              <a:effectLst/>
              <a:latin typeface="+mn-lt"/>
              <a:ea typeface="+mn-ea"/>
              <a:cs typeface="+mn-cs"/>
            </a:rPr>
            <a:t>　水道事業会計では料金回収率が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年連続</a:t>
          </a:r>
          <a:r>
            <a:rPr kumimoji="1" lang="ja-JP" altLang="en-US" sz="1100">
              <a:solidFill>
                <a:schemeClr val="dk1"/>
              </a:solidFill>
              <a:effectLst/>
              <a:latin typeface="+mn-lt"/>
              <a:ea typeface="+mn-ea"/>
              <a:cs typeface="+mn-cs"/>
            </a:rPr>
            <a:t>１００</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下回り、県や市の補助金等に依存しているが、</a:t>
          </a:r>
          <a:r>
            <a:rPr kumimoji="1" lang="ja-JP" altLang="ja-JP" sz="1100">
              <a:solidFill>
                <a:schemeClr val="dk1"/>
              </a:solidFill>
              <a:effectLst/>
              <a:latin typeface="+mn-lt"/>
              <a:ea typeface="+mn-ea"/>
              <a:cs typeface="+mn-cs"/>
            </a:rPr>
            <a:t>経営改善を図るため、令和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日から水道料金改定（平均改定率</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％）を実施したことから、料金回収率は改善傾向にある。</a:t>
          </a:r>
          <a:r>
            <a:rPr kumimoji="1" lang="ja-JP" altLang="en-US" sz="1100">
              <a:solidFill>
                <a:schemeClr val="dk1"/>
              </a:solidFill>
              <a:effectLst/>
              <a:latin typeface="+mn-lt"/>
              <a:ea typeface="+mn-ea"/>
              <a:cs typeface="+mn-cs"/>
            </a:rPr>
            <a:t>令和５年度にアセットマネジメント計画を策定したことから、今後の更新需要を経営戦略に反映させるため、令和６年度から令和７年度までの２ヵ年をかけて、経営戦略の改定に取り組む。</a:t>
          </a:r>
          <a:endParaRPr lang="ja-JP" altLang="ja-JP" sz="1100">
            <a:effectLst/>
          </a:endParaRPr>
        </a:p>
        <a:p>
          <a:r>
            <a:rPr kumimoji="1" lang="ja-JP" altLang="ja-JP" sz="1100">
              <a:solidFill>
                <a:schemeClr val="dk1"/>
              </a:solidFill>
              <a:effectLst/>
              <a:latin typeface="+mn-lt"/>
              <a:ea typeface="+mn-ea"/>
              <a:cs typeface="+mn-cs"/>
            </a:rPr>
            <a:t>　下水道事業会計では、</a:t>
          </a:r>
          <a:r>
            <a:rPr kumimoji="1" lang="ja-JP" altLang="en-US" sz="1100">
              <a:solidFill>
                <a:schemeClr val="dk1"/>
              </a:solidFill>
              <a:effectLst/>
              <a:latin typeface="+mn-lt"/>
              <a:ea typeface="+mn-ea"/>
              <a:cs typeface="+mn-cs"/>
            </a:rPr>
            <a:t>経費回収率は１００％を上回り、企業債現在高も類似団体平均と比較して少ないことから健全性は高いものとなっているが、主に千葉ニュータウン区域を中心とした人口の減少などにより使用料が減収となっている。また、管渠老朽化率の状況が見込まれることから、下水道施設の更新事業を実施していく必要があり、更なる経営基盤の安定化や効率化を進める必要が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国民健康保険特別会計、後期高齢者医療特別会計及び介護保険特別会計については、高齢化などの社会情勢の変化に伴う各種サービスに係る需要増による一般会計からの繰出金の増加が見込まれるため、給付費や医療費の抑制に繋がる効果的な事業を実施する必要がある。</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実質公債費比率は前年度と比較して上昇したが、上昇の主な要因は、一部事務組合が起こした地方債の元利償還金に対する負担金の増加及び算入公債費等のうち都市計画税充当可能額の減少によるものである。</a:t>
          </a:r>
          <a:endParaRPr kumimoji="1" lang="en-US" altLang="ja-JP" sz="1000">
            <a:latin typeface="+mn-ea"/>
            <a:ea typeface="+mn-ea"/>
          </a:endParaRPr>
        </a:p>
        <a:p>
          <a:r>
            <a:rPr kumimoji="1" lang="ja-JP" altLang="en-US" sz="1000">
              <a:latin typeface="ＭＳ ゴシック" pitchFamily="49" charset="-128"/>
              <a:ea typeface="ＭＳ ゴシック" pitchFamily="49" charset="-128"/>
            </a:rPr>
            <a:t>　</a:t>
          </a:r>
          <a:r>
            <a:rPr kumimoji="1" lang="ja-JP" altLang="en-US" sz="1000">
              <a:solidFill>
                <a:schemeClr val="dk1"/>
              </a:solidFill>
              <a:effectLst/>
              <a:latin typeface="+mn-lt"/>
              <a:ea typeface="+mn-ea"/>
              <a:cs typeface="+mn-cs"/>
            </a:rPr>
            <a:t>また、</a:t>
          </a:r>
          <a:r>
            <a:rPr kumimoji="1" lang="ja-JP" altLang="ja-JP" sz="1000">
              <a:solidFill>
                <a:schemeClr val="dk1"/>
              </a:solidFill>
              <a:effectLst/>
              <a:latin typeface="+mn-lt"/>
              <a:ea typeface="+mn-ea"/>
              <a:cs typeface="+mn-cs"/>
            </a:rPr>
            <a:t>元利償還金等</a:t>
          </a:r>
          <a:r>
            <a:rPr kumimoji="1" lang="ja-JP" altLang="en-US" sz="1000">
              <a:solidFill>
                <a:schemeClr val="dk1"/>
              </a:solidFill>
              <a:effectLst/>
              <a:latin typeface="+mn-lt"/>
              <a:ea typeface="+mn-ea"/>
              <a:cs typeface="+mn-cs"/>
            </a:rPr>
            <a:t>（Ａ）</a:t>
          </a:r>
          <a:r>
            <a:rPr kumimoji="1" lang="ja-JP" altLang="ja-JP" sz="1000">
              <a:solidFill>
                <a:schemeClr val="dk1"/>
              </a:solidFill>
              <a:effectLst/>
              <a:latin typeface="+mn-lt"/>
              <a:ea typeface="+mn-ea"/>
              <a:cs typeface="+mn-cs"/>
            </a:rPr>
            <a:t>において、比率が最も高い項目</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元利償還金</a:t>
          </a:r>
          <a:r>
            <a:rPr kumimoji="1" lang="ja-JP" altLang="en-US" sz="1000">
              <a:solidFill>
                <a:schemeClr val="dk1"/>
              </a:solidFill>
              <a:effectLst/>
              <a:latin typeface="+mn-lt"/>
              <a:ea typeface="+mn-ea"/>
              <a:cs typeface="+mn-cs"/>
            </a:rPr>
            <a:t>については、</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年度と比較すると</a:t>
          </a:r>
          <a:r>
            <a:rPr kumimoji="1" lang="ja-JP" altLang="en-US" sz="1000">
              <a:solidFill>
                <a:schemeClr val="dk1"/>
              </a:solidFill>
              <a:effectLst/>
              <a:latin typeface="+mn-lt"/>
              <a:ea typeface="+mn-ea"/>
              <a:cs typeface="+mn-cs"/>
            </a:rPr>
            <a:t>４６百</a:t>
          </a:r>
          <a:r>
            <a:rPr kumimoji="1" lang="ja-JP" altLang="ja-JP" sz="1000">
              <a:solidFill>
                <a:schemeClr val="dk1"/>
              </a:solidFill>
              <a:effectLst/>
              <a:latin typeface="+mn-lt"/>
              <a:ea typeface="+mn-ea"/>
              <a:cs typeface="+mn-cs"/>
            </a:rPr>
            <a:t>万円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a:t>
          </a:r>
          <a:r>
            <a:rPr kumimoji="1" lang="ja-JP" altLang="en-US" sz="1000">
              <a:solidFill>
                <a:schemeClr val="dk1"/>
              </a:solidFill>
              <a:effectLst/>
              <a:latin typeface="+mn-lt"/>
              <a:ea typeface="+mn-ea"/>
              <a:cs typeface="+mn-cs"/>
            </a:rPr>
            <a:t>たが、減少の主な要因は千葉ニュータウン整備事業として借入を行った地方債の償還が令和４年度で終了したことによるものである。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今後市において老朽化した施設の改修等が控えていることを踏まえ、</a:t>
          </a:r>
          <a:r>
            <a:rPr kumimoji="1" lang="ja-JP" altLang="ja-JP" sz="1000">
              <a:solidFill>
                <a:schemeClr val="dk1"/>
              </a:solidFill>
              <a:effectLst/>
              <a:latin typeface="+mn-lt"/>
              <a:ea typeface="+mn-ea"/>
              <a:cs typeface="+mn-cs"/>
            </a:rPr>
            <a:t>事業の必要性や財源についての更なる精査</a:t>
          </a:r>
          <a:r>
            <a:rPr kumimoji="0" lang="ja-JP" altLang="en-US" sz="1000">
              <a:solidFill>
                <a:schemeClr val="dk1"/>
              </a:solidFill>
              <a:effectLst/>
              <a:latin typeface="+mn-lt"/>
              <a:ea typeface="+mn-ea"/>
              <a:cs typeface="+mn-cs"/>
            </a:rPr>
            <a:t>を行うとともに、</a:t>
          </a:r>
          <a:r>
            <a:rPr kumimoji="1" lang="ja-JP" altLang="ja-JP" sz="1000">
              <a:solidFill>
                <a:schemeClr val="dk1"/>
              </a:solidFill>
              <a:effectLst/>
              <a:latin typeface="+mn-lt"/>
              <a:ea typeface="+mn-ea"/>
              <a:cs typeface="+mn-cs"/>
            </a:rPr>
            <a:t>今後の借入、特に普通建設事業の実施にあたっては、交付税算入される地方債の選定等を行うなど慎重な見極めが必要である。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満期一括償還地方債について、活用していないため、その返済財源としての減債基金は利用していない。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将来負担比率は前年度と比較して上昇したが、上昇の主な要因は、</a:t>
          </a:r>
          <a:r>
            <a:rPr kumimoji="1" lang="ja-JP" altLang="ja-JP" sz="1000">
              <a:solidFill>
                <a:schemeClr val="dk1"/>
              </a:solidFill>
              <a:effectLst/>
              <a:latin typeface="+mn-lt"/>
              <a:ea typeface="+mn-ea"/>
              <a:cs typeface="+mn-cs"/>
            </a:rPr>
            <a:t>将来負担額（</a:t>
          </a:r>
          <a:r>
            <a:rPr kumimoji="1" lang="ja-JP" altLang="en-US" sz="1000">
              <a:solidFill>
                <a:schemeClr val="dk1"/>
              </a:solidFill>
              <a:effectLst/>
              <a:latin typeface="+mn-lt"/>
              <a:ea typeface="+mn-ea"/>
              <a:cs typeface="+mn-cs"/>
            </a:rPr>
            <a:t>Ａ</a:t>
          </a:r>
          <a:r>
            <a:rPr kumimoji="1" lang="ja-JP" altLang="ja-JP" sz="1000">
              <a:solidFill>
                <a:schemeClr val="dk1"/>
              </a:solidFill>
              <a:effectLst/>
              <a:latin typeface="+mn-lt"/>
              <a:ea typeface="+mn-ea"/>
              <a:cs typeface="+mn-cs"/>
            </a:rPr>
            <a:t>）において、</a:t>
          </a:r>
          <a:r>
            <a:rPr kumimoji="1" lang="ja-JP" altLang="en-US" sz="1000">
              <a:solidFill>
                <a:schemeClr val="dk1"/>
              </a:solidFill>
              <a:effectLst/>
              <a:latin typeface="+mn-lt"/>
              <a:ea typeface="+mn-ea"/>
              <a:cs typeface="+mn-cs"/>
            </a:rPr>
            <a:t>組合加入団体で按分される基金の運用益について、前年度と比較して白井市分が減少したことなどから退職手当負担見込額が増加したこと及び充当可能財源等（Ｂ）において、基準財政需要額算入見込額、充当可能特定歳入が減少したことなど</a:t>
          </a:r>
          <a:r>
            <a:rPr kumimoji="1" lang="ja-JP" altLang="ja-JP" sz="1000">
              <a:solidFill>
                <a:schemeClr val="dk1"/>
              </a:solidFill>
              <a:effectLst/>
              <a:latin typeface="+mn-lt"/>
              <a:ea typeface="+mn-ea"/>
              <a:cs typeface="+mn-cs"/>
            </a:rPr>
            <a:t>である。</a:t>
          </a:r>
          <a:r>
            <a:rPr kumimoji="1" lang="ja-JP" altLang="en-US" sz="1000">
              <a:solidFill>
                <a:schemeClr val="dk1"/>
              </a:solidFill>
              <a:effectLst/>
              <a:latin typeface="+mn-lt"/>
              <a:ea typeface="+mn-ea"/>
              <a:cs typeface="+mn-cs"/>
            </a:rPr>
            <a:t>基準財政需要額算入見込額の減少の要因としては、臨時財政対策債の償還費が減少したことなどがあり、充当可能特定財源の減少の要因は地方債の償還に充てる都市計画税の減少によるものある。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一方で、将来負担額（Ａ）において、比率が最も高い項目である一般会計等に係る地方債の現在高については、令和元年度</a:t>
          </a:r>
          <a:r>
            <a:rPr kumimoji="1" lang="ja-JP" altLang="ja-JP" sz="1000">
              <a:solidFill>
                <a:schemeClr val="dk1"/>
              </a:solidFill>
              <a:effectLst/>
              <a:latin typeface="+mn-lt"/>
              <a:ea typeface="+mn-ea"/>
              <a:cs typeface="+mn-cs"/>
            </a:rPr>
            <a:t>から</a:t>
          </a:r>
          <a:r>
            <a:rPr kumimoji="1" lang="ja-JP" altLang="en-US" sz="1000">
              <a:solidFill>
                <a:schemeClr val="dk1"/>
              </a:solidFill>
              <a:effectLst/>
              <a:latin typeface="+mn-lt"/>
              <a:ea typeface="+mn-ea"/>
              <a:cs typeface="+mn-cs"/>
            </a:rPr>
            <a:t>令和３</a:t>
          </a:r>
          <a:r>
            <a:rPr kumimoji="1" lang="ja-JP" altLang="ja-JP" sz="1000">
              <a:solidFill>
                <a:schemeClr val="dk1"/>
              </a:solidFill>
              <a:effectLst/>
              <a:latin typeface="+mn-lt"/>
              <a:ea typeface="+mn-ea"/>
              <a:cs typeface="+mn-cs"/>
            </a:rPr>
            <a:t>年度までは</a:t>
          </a:r>
          <a:r>
            <a:rPr kumimoji="1" lang="ja-JP" altLang="en-US" sz="1000">
              <a:solidFill>
                <a:schemeClr val="dk1"/>
              </a:solidFill>
              <a:effectLst/>
              <a:latin typeface="+mn-lt"/>
              <a:ea typeface="+mn-ea"/>
              <a:cs typeface="+mn-cs"/>
            </a:rPr>
            <a:t>２１０</a:t>
          </a:r>
          <a:r>
            <a:rPr kumimoji="1" lang="ja-JP" altLang="ja-JP" sz="1000">
              <a:solidFill>
                <a:schemeClr val="dk1"/>
              </a:solidFill>
              <a:effectLst/>
              <a:latin typeface="+mn-lt"/>
              <a:ea typeface="+mn-ea"/>
              <a:cs typeface="+mn-cs"/>
            </a:rPr>
            <a:t>億円台で推移していたが、令和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に２００</a:t>
          </a:r>
          <a:r>
            <a:rPr kumimoji="1" lang="ja-JP" altLang="ja-JP" sz="1000">
              <a:solidFill>
                <a:schemeClr val="dk1"/>
              </a:solidFill>
              <a:effectLst/>
              <a:latin typeface="+mn-lt"/>
              <a:ea typeface="+mn-ea"/>
              <a:cs typeface="+mn-cs"/>
            </a:rPr>
            <a:t>億円台まで減少し</a:t>
          </a:r>
          <a:r>
            <a:rPr kumimoji="1" lang="ja-JP" altLang="en-US" sz="1000">
              <a:solidFill>
                <a:schemeClr val="dk1"/>
              </a:solidFill>
              <a:effectLst/>
              <a:latin typeface="+mn-lt"/>
              <a:ea typeface="+mn-ea"/>
              <a:cs typeface="+mn-cs"/>
            </a:rPr>
            <a:t>、令和５年度についても前年度から引き続き２００億円台となっている。</a:t>
          </a:r>
          <a:r>
            <a:rPr kumimoji="1" lang="ja-JP" altLang="ja-JP" sz="1000">
              <a:solidFill>
                <a:schemeClr val="dk1"/>
              </a:solidFill>
              <a:effectLst/>
              <a:latin typeface="+mn-lt"/>
              <a:ea typeface="+mn-ea"/>
              <a:cs typeface="+mn-cs"/>
            </a:rPr>
            <a:t>これは臨時財政対策債発行可能額の減に伴う借入額の減などが主な要因</a:t>
          </a:r>
          <a:r>
            <a:rPr kumimoji="1" lang="ja-JP" altLang="en-US" sz="1000">
              <a:solidFill>
                <a:schemeClr val="dk1"/>
              </a:solidFill>
              <a:effectLst/>
              <a:latin typeface="+mn-lt"/>
              <a:ea typeface="+mn-ea"/>
              <a:cs typeface="+mn-cs"/>
            </a:rPr>
            <a:t>である</a:t>
          </a:r>
          <a:r>
            <a:rPr kumimoji="1" lang="ja-JP" altLang="ja-JP"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将来負担比率については、令和３年度から上昇傾向にあることから、</a:t>
          </a:r>
          <a:r>
            <a:rPr kumimoji="1" lang="ja-JP" altLang="ja-JP" sz="1000">
              <a:solidFill>
                <a:schemeClr val="dk1"/>
              </a:solidFill>
              <a:effectLst/>
              <a:latin typeface="+mn-lt"/>
              <a:ea typeface="+mn-ea"/>
              <a:cs typeface="+mn-cs"/>
            </a:rPr>
            <a:t>今後さらに将来負担比率が悪化しないよう行政経営指針及び白井市公共施設等総合管理計画等を基に、効率的な行政運営に努める必要がある。</a:t>
          </a:r>
          <a:endParaRPr lang="ja-JP" altLang="ja-JP" sz="10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a:t>
          </a:r>
          <a:r>
            <a:rPr kumimoji="1" lang="ja-JP" altLang="en-US" sz="1400">
              <a:solidFill>
                <a:schemeClr val="dk1"/>
              </a:solidFill>
              <a:effectLst/>
              <a:latin typeface="+mn-lt"/>
              <a:ea typeface="+mn-ea"/>
              <a:cs typeface="+mn-cs"/>
            </a:rPr>
            <a:t>千葉ニュータウン事業に係る白井市道等整備基金</a:t>
          </a:r>
          <a:r>
            <a:rPr kumimoji="1" lang="ja-JP" altLang="ja-JP" sz="1400">
              <a:solidFill>
                <a:schemeClr val="dk1"/>
              </a:solidFill>
              <a:effectLst/>
              <a:latin typeface="+mn-lt"/>
              <a:ea typeface="+mn-ea"/>
              <a:cs typeface="+mn-cs"/>
            </a:rPr>
            <a:t>をはじめとする基金の繰入額が、積立額を上回ったため、基金全体の残高が約</a:t>
          </a:r>
          <a:r>
            <a:rPr kumimoji="1" lang="ja-JP" altLang="en-US" sz="1400">
              <a:solidFill>
                <a:schemeClr val="dk1"/>
              </a:solidFill>
              <a:effectLst/>
              <a:latin typeface="+mn-lt"/>
              <a:ea typeface="+mn-ea"/>
              <a:cs typeface="+mn-cs"/>
            </a:rPr>
            <a:t>３７百万円</a:t>
          </a:r>
          <a:r>
            <a:rPr kumimoji="1" lang="ja-JP" altLang="ja-JP" sz="1400">
              <a:solidFill>
                <a:schemeClr val="dk1"/>
              </a:solidFill>
              <a:effectLst/>
              <a:latin typeface="+mn-lt"/>
              <a:ea typeface="+mn-ea"/>
              <a:cs typeface="+mn-cs"/>
            </a:rPr>
            <a:t>減少した。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財政調整基金については、平成</a:t>
          </a:r>
          <a:r>
            <a:rPr kumimoji="1" lang="ja-JP" altLang="en-US" sz="1400">
              <a:solidFill>
                <a:schemeClr val="dk1"/>
              </a:solidFill>
              <a:effectLst/>
              <a:latin typeface="+mn-lt"/>
              <a:ea typeface="+mn-ea"/>
              <a:cs typeface="+mn-cs"/>
            </a:rPr>
            <a:t>２８</a:t>
          </a:r>
          <a:r>
            <a:rPr kumimoji="1" lang="ja-JP" altLang="ja-JP" sz="1400">
              <a:solidFill>
                <a:schemeClr val="dk1"/>
              </a:solidFill>
              <a:effectLst/>
              <a:latin typeface="+mn-lt"/>
              <a:ea typeface="+mn-ea"/>
              <a:cs typeface="+mn-cs"/>
            </a:rPr>
            <a:t>年度末に定めた行政経営指針において、第</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次総合計画前期基本計画の最終年度である令和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年度末及び令和</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年度末における基金残高の目標数値を</a:t>
          </a:r>
          <a:r>
            <a:rPr kumimoji="1" lang="ja-JP" altLang="en-US" sz="1400">
              <a:solidFill>
                <a:schemeClr val="dk1"/>
              </a:solidFill>
              <a:effectLst/>
              <a:latin typeface="+mn-lt"/>
              <a:ea typeface="+mn-ea"/>
              <a:cs typeface="+mn-cs"/>
            </a:rPr>
            <a:t>２０</a:t>
          </a:r>
          <a:r>
            <a:rPr kumimoji="1" lang="ja-JP" altLang="ja-JP" sz="1400">
              <a:solidFill>
                <a:schemeClr val="dk1"/>
              </a:solidFill>
              <a:effectLst/>
              <a:latin typeface="+mn-lt"/>
              <a:ea typeface="+mn-ea"/>
              <a:cs typeface="+mn-cs"/>
            </a:rPr>
            <a:t>億円以上としている。</a:t>
          </a:r>
          <a:r>
            <a:rPr kumimoji="1" lang="ja-JP" altLang="en-US" sz="1400">
              <a:solidFill>
                <a:schemeClr val="dk1"/>
              </a:solidFill>
              <a:effectLst/>
              <a:latin typeface="+mn-lt"/>
              <a:ea typeface="+mn-ea"/>
              <a:cs typeface="+mn-cs"/>
            </a:rPr>
            <a:t>財政調整基金残高については減少傾向にあることから、</a:t>
          </a:r>
          <a:r>
            <a:rPr kumimoji="1" lang="ja-JP" altLang="ja-JP" sz="1400">
              <a:solidFill>
                <a:schemeClr val="dk1"/>
              </a:solidFill>
              <a:effectLst/>
              <a:latin typeface="+mn-lt"/>
              <a:ea typeface="+mn-ea"/>
              <a:cs typeface="+mn-cs"/>
            </a:rPr>
            <a:t>この目標を達成するためには更なる行政経営改革に取り組む必要がある。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減債基金については計画的な取崩を行うほか、その他特定目的基金については目的に応じ、計画的な積立及び効率的な運用について検討を行う必要がある。</a:t>
          </a:r>
          <a:endParaRPr lang="ja-JP" altLang="ja-JP" sz="1800">
            <a:effectLst/>
          </a:endParaRPr>
        </a:p>
        <a:p>
          <a:r>
            <a:rPr kumimoji="1" lang="ja-JP" altLang="ja-JP" sz="16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公共施設整備保全基金：公共施設</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庁舎、学校、保育所その他の建物</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の整備及び保全</a:t>
          </a:r>
          <a:endParaRPr lang="ja-JP" altLang="ja-JP" sz="1800">
            <a:effectLst/>
          </a:endParaRPr>
        </a:p>
        <a:p>
          <a:r>
            <a:rPr kumimoji="1" lang="ja-JP" altLang="ja-JP" sz="1400">
              <a:solidFill>
                <a:schemeClr val="dk1"/>
              </a:solidFill>
              <a:effectLst/>
              <a:latin typeface="+mn-lt"/>
              <a:ea typeface="+mn-ea"/>
              <a:cs typeface="+mn-cs"/>
            </a:rPr>
            <a:t>千葉ニュータウン事業に係る白井市道等整備基金：千葉ニュータウン事業における未施工の道路及び千葉ニュータウン事業に関連する道路及び下水道施設の用地の整備</a:t>
          </a:r>
          <a:endParaRPr lang="ja-JP" altLang="ja-JP" sz="1800">
            <a:effectLst/>
          </a:endParaRPr>
        </a:p>
        <a:p>
          <a:r>
            <a:rPr kumimoji="1" lang="ja-JP" altLang="ja-JP" sz="1400">
              <a:solidFill>
                <a:schemeClr val="dk1"/>
              </a:solidFill>
              <a:effectLst/>
              <a:latin typeface="+mn-lt"/>
              <a:ea typeface="+mn-ea"/>
              <a:cs typeface="+mn-cs"/>
            </a:rPr>
            <a:t>まちづくり寄附金基金：市への寄附金の適正な管理及び運営</a:t>
          </a:r>
          <a:endParaRPr lang="ja-JP" altLang="ja-JP" sz="1800">
            <a:effectLst/>
          </a:endParaRPr>
        </a:p>
        <a:p>
          <a:r>
            <a:rPr kumimoji="1" lang="ja-JP" altLang="ja-JP" sz="1400">
              <a:solidFill>
                <a:schemeClr val="dk1"/>
              </a:solidFill>
              <a:effectLst/>
              <a:latin typeface="+mn-lt"/>
              <a:ea typeface="+mn-ea"/>
              <a:cs typeface="+mn-cs"/>
            </a:rPr>
            <a:t>森林環境譲与税基金：森林の整備及びその促進</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公共施設整備保全基金：</a:t>
          </a:r>
          <a:r>
            <a:rPr kumimoji="1" lang="ja-JP" altLang="en-US" sz="1400">
              <a:solidFill>
                <a:schemeClr val="dk1"/>
              </a:solidFill>
              <a:effectLst/>
              <a:latin typeface="+mn-lt"/>
              <a:ea typeface="+mn-ea"/>
              <a:cs typeface="+mn-cs"/>
            </a:rPr>
            <a:t>保健福祉センター維持保全工事の財源に充当したことに伴う減</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千葉ニュータウン事業に係る白井市道等整備基金：</a:t>
          </a:r>
          <a:r>
            <a:rPr kumimoji="1" lang="ja-JP" altLang="en-US" sz="1400">
              <a:solidFill>
                <a:schemeClr val="dk1"/>
              </a:solidFill>
              <a:effectLst/>
              <a:latin typeface="+mn-lt"/>
              <a:ea typeface="+mn-ea"/>
              <a:cs typeface="+mn-cs"/>
            </a:rPr>
            <a:t>市道１５－０１２号線改良事業</a:t>
          </a:r>
          <a:r>
            <a:rPr kumimoji="1" lang="ja-JP" altLang="ja-JP" sz="1400">
              <a:solidFill>
                <a:schemeClr val="dk1"/>
              </a:solidFill>
              <a:effectLst/>
              <a:latin typeface="+mn-lt"/>
              <a:ea typeface="+mn-ea"/>
              <a:cs typeface="+mn-cs"/>
            </a:rPr>
            <a:t>へ充当を行ったことによる減。</a:t>
          </a:r>
          <a:endParaRPr lang="ja-JP" altLang="ja-JP" sz="1400">
            <a:effectLst/>
          </a:endParaRPr>
        </a:p>
        <a:p>
          <a:r>
            <a:rPr kumimoji="1" lang="ja-JP" altLang="ja-JP" sz="1400">
              <a:solidFill>
                <a:schemeClr val="dk1"/>
              </a:solidFill>
              <a:effectLst/>
              <a:latin typeface="+mn-lt"/>
              <a:ea typeface="+mn-ea"/>
              <a:cs typeface="+mn-cs"/>
            </a:rPr>
            <a:t>まちづくり寄附金基金：積立額以上に基金対象事業へ充当を行ったことによる減。</a:t>
          </a:r>
          <a:endParaRPr lang="ja-JP" altLang="ja-JP" sz="1400">
            <a:effectLst/>
          </a:endParaRPr>
        </a:p>
        <a:p>
          <a:r>
            <a:rPr kumimoji="1" lang="ja-JP" altLang="ja-JP" sz="1400">
              <a:solidFill>
                <a:schemeClr val="dk1"/>
              </a:solidFill>
              <a:effectLst/>
              <a:latin typeface="+mn-lt"/>
              <a:ea typeface="+mn-ea"/>
              <a:cs typeface="+mn-cs"/>
            </a:rPr>
            <a:t>森林環境譲与税基金：令和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年度の譲与額のうち、対象事業充当額の残余を基金に</a:t>
          </a:r>
          <a:r>
            <a:rPr kumimoji="1" lang="ja-JP" altLang="en-US" sz="1400">
              <a:solidFill>
                <a:schemeClr val="dk1"/>
              </a:solidFill>
              <a:effectLst/>
              <a:latin typeface="+mn-lt"/>
              <a:ea typeface="+mn-ea"/>
              <a:cs typeface="+mn-cs"/>
            </a:rPr>
            <a:t>積み立てたこと</a:t>
          </a:r>
          <a:r>
            <a:rPr kumimoji="1" lang="ja-JP" altLang="ja-JP" sz="1400">
              <a:solidFill>
                <a:schemeClr val="dk1"/>
              </a:solidFill>
              <a:effectLst/>
              <a:latin typeface="+mn-lt"/>
              <a:ea typeface="+mn-ea"/>
              <a:cs typeface="+mn-cs"/>
            </a:rPr>
            <a:t>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その他特定目的基金については目的に応じ、計画的な積立及び効率的な運用について検討を行う。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　財政調整基金の繰入額が積立額を上回ったため、基金残高が約２６百万円減少した。</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財政調整基金の主な繰入要因としては、子ども医療費の増や工業団地アクセス道路整備事業の実施等によるものである。</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財政調整基金については、平成２８年度末に定めた行政経営指針において、第５次総合計画前期基本計画の最終年度である令和２年度末及び令和７年度末における基金残高の目標数値を２０億円以上としている。財政調整基金残高については減少傾向にあることから、この目標を達成するためには更なる行政経営改革に取り組む必要がある。</a:t>
          </a:r>
          <a:endParaRPr lang="ja-JP" altLang="ja-JP" sz="1400">
            <a:effectLst/>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　普通交付税の追加交付分（臨時財政対策債償還基金費）について積立を行ったことにより４５百万円増加した。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臨時財政対策債発行可能額の減に伴</a:t>
          </a:r>
          <a:r>
            <a:rPr kumimoji="1" lang="ja-JP" altLang="en-US" sz="1400">
              <a:solidFill>
                <a:schemeClr val="dk1"/>
              </a:solidFill>
              <a:effectLst/>
              <a:latin typeface="+mn-lt"/>
              <a:ea typeface="+mn-ea"/>
              <a:cs typeface="+mn-cs"/>
            </a:rPr>
            <a:t>い、</a:t>
          </a:r>
          <a:r>
            <a:rPr kumimoji="1" lang="ja-JP" altLang="ja-JP" sz="1400">
              <a:solidFill>
                <a:schemeClr val="dk1"/>
              </a:solidFill>
              <a:effectLst/>
              <a:latin typeface="+mn-lt"/>
              <a:ea typeface="+mn-ea"/>
              <a:cs typeface="+mn-cs"/>
            </a:rPr>
            <a:t>地方債残高が</a:t>
          </a:r>
          <a:r>
            <a:rPr kumimoji="1" lang="ja-JP" altLang="en-US" sz="1400">
              <a:solidFill>
                <a:schemeClr val="dk1"/>
              </a:solidFill>
              <a:effectLst/>
              <a:latin typeface="+mn-lt"/>
              <a:ea typeface="+mn-ea"/>
              <a:cs typeface="+mn-cs"/>
            </a:rPr>
            <a:t>減少していること及び</a:t>
          </a:r>
          <a:r>
            <a:rPr kumimoji="1" lang="ja-JP" altLang="ja-JP" sz="1400">
              <a:solidFill>
                <a:schemeClr val="dk1"/>
              </a:solidFill>
              <a:effectLst/>
              <a:latin typeface="+mn-lt"/>
              <a:ea typeface="+mn-ea"/>
              <a:cs typeface="+mn-cs"/>
            </a:rPr>
            <a:t>比較的低利で借り入れることができているため、繰上償還の必要性が低いことから、今後は普通交付税の再算定が行われ、追加交付されたもののうち地方債償還に充てるような指示がない限り、積極的な積立ては行わない予定である。</a:t>
          </a:r>
          <a:endParaRPr lang="ja-JP" altLang="ja-JP" sz="1800">
            <a:effectLst/>
          </a:endParaRPr>
        </a:p>
        <a:p>
          <a:r>
            <a:rPr kumimoji="1" lang="ja-JP" altLang="ja-JP" sz="1400">
              <a:solidFill>
                <a:schemeClr val="dk1"/>
              </a:solidFill>
              <a:effectLst/>
              <a:latin typeface="+mn-lt"/>
              <a:ea typeface="+mn-ea"/>
              <a:cs typeface="+mn-cs"/>
            </a:rPr>
            <a:t>  なお、積立てた基金については、今後見込まれる市債</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償還</a:t>
          </a:r>
          <a:r>
            <a:rPr kumimoji="1" lang="ja-JP" altLang="en-US" sz="1400">
              <a:solidFill>
                <a:schemeClr val="dk1"/>
              </a:solidFill>
              <a:effectLst/>
              <a:latin typeface="+mn-lt"/>
              <a:ea typeface="+mn-ea"/>
              <a:cs typeface="+mn-cs"/>
            </a:rPr>
            <a:t>に充てる</a:t>
          </a:r>
          <a:r>
            <a:rPr kumimoji="1" lang="ja-JP" altLang="ja-JP" sz="1400">
              <a:solidFill>
                <a:schemeClr val="dk1"/>
              </a:solidFill>
              <a:effectLst/>
              <a:latin typeface="+mn-lt"/>
              <a:ea typeface="+mn-ea"/>
              <a:cs typeface="+mn-cs"/>
            </a:rPr>
            <a:t>ため、計画的に取崩しを行っていく。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24311824</v>
      </c>
      <c r="BO4" s="436"/>
      <c r="BP4" s="436"/>
      <c r="BQ4" s="436"/>
      <c r="BR4" s="436"/>
      <c r="BS4" s="436"/>
      <c r="BT4" s="436"/>
      <c r="BU4" s="437"/>
      <c r="BV4" s="435">
        <v>24422241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6.3</v>
      </c>
      <c r="CU4" s="576"/>
      <c r="CV4" s="576"/>
      <c r="CW4" s="576"/>
      <c r="CX4" s="576"/>
      <c r="CY4" s="576"/>
      <c r="CZ4" s="576"/>
      <c r="DA4" s="577"/>
      <c r="DB4" s="575">
        <v>9.5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23289859</v>
      </c>
      <c r="BO5" s="407"/>
      <c r="BP5" s="407"/>
      <c r="BQ5" s="407"/>
      <c r="BR5" s="407"/>
      <c r="BS5" s="407"/>
      <c r="BT5" s="407"/>
      <c r="BU5" s="408"/>
      <c r="BV5" s="406">
        <v>23070931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89.5</v>
      </c>
      <c r="CU5" s="404"/>
      <c r="CV5" s="404"/>
      <c r="CW5" s="404"/>
      <c r="CX5" s="404"/>
      <c r="CY5" s="404"/>
      <c r="CZ5" s="404"/>
      <c r="DA5" s="405"/>
      <c r="DB5" s="403">
        <v>89.7</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1021965</v>
      </c>
      <c r="BO6" s="407"/>
      <c r="BP6" s="407"/>
      <c r="BQ6" s="407"/>
      <c r="BR6" s="407"/>
      <c r="BS6" s="407"/>
      <c r="BT6" s="407"/>
      <c r="BU6" s="408"/>
      <c r="BV6" s="406">
        <v>1351310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90.4</v>
      </c>
      <c r="CU6" s="550"/>
      <c r="CV6" s="550"/>
      <c r="CW6" s="550"/>
      <c r="CX6" s="550"/>
      <c r="CY6" s="550"/>
      <c r="CZ6" s="550"/>
      <c r="DA6" s="551"/>
      <c r="DB6" s="549">
        <v>91.8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202087</v>
      </c>
      <c r="BO7" s="407"/>
      <c r="BP7" s="407"/>
      <c r="BQ7" s="407"/>
      <c r="BR7" s="407"/>
      <c r="BS7" s="407"/>
      <c r="BT7" s="407"/>
      <c r="BU7" s="408"/>
      <c r="BV7" s="406">
        <v>148188</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12984426</v>
      </c>
      <c r="CU7" s="407"/>
      <c r="CV7" s="407"/>
      <c r="CW7" s="407"/>
      <c r="CX7" s="407"/>
      <c r="CY7" s="407"/>
      <c r="CZ7" s="407"/>
      <c r="DA7" s="408"/>
      <c r="DB7" s="406">
        <v>12701476</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819878</v>
      </c>
      <c r="BO8" s="407"/>
      <c r="BP8" s="407"/>
      <c r="BQ8" s="407"/>
      <c r="BR8" s="407"/>
      <c r="BS8" s="407"/>
      <c r="BT8" s="407"/>
      <c r="BU8" s="408"/>
      <c r="BV8" s="406">
        <v>1203122</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0.84</v>
      </c>
      <c r="CU8" s="510"/>
      <c r="CV8" s="510"/>
      <c r="CW8" s="510"/>
      <c r="CX8" s="510"/>
      <c r="CY8" s="510"/>
      <c r="CZ8" s="510"/>
      <c r="DA8" s="511"/>
      <c r="DB8" s="509">
        <v>0.86</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62441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-383244</v>
      </c>
      <c r="BO9" s="407"/>
      <c r="BP9" s="407"/>
      <c r="BQ9" s="407"/>
      <c r="BR9" s="407"/>
      <c r="BS9" s="407"/>
      <c r="BT9" s="407"/>
      <c r="BU9" s="408"/>
      <c r="BV9" s="406">
        <v>55634</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10.6</v>
      </c>
      <c r="CU9" s="404"/>
      <c r="CV9" s="404"/>
      <c r="CW9" s="404"/>
      <c r="CX9" s="404"/>
      <c r="CY9" s="404"/>
      <c r="CZ9" s="404"/>
      <c r="DA9" s="405"/>
      <c r="DB9" s="403">
        <v>11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61674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1174873</v>
      </c>
      <c r="BO10" s="407"/>
      <c r="BP10" s="407"/>
      <c r="BQ10" s="407"/>
      <c r="BR10" s="407"/>
      <c r="BS10" s="407"/>
      <c r="BT10" s="407"/>
      <c r="BU10" s="408"/>
      <c r="BV10" s="406">
        <v>1099396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62603</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1200134</v>
      </c>
      <c r="BO12" s="407"/>
      <c r="BP12" s="407"/>
      <c r="BQ12" s="407"/>
      <c r="BR12" s="407"/>
      <c r="BS12" s="407"/>
      <c r="BT12" s="407"/>
      <c r="BU12" s="408"/>
      <c r="BV12" s="406">
        <v>1164962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60910</v>
      </c>
      <c r="S13" s="494"/>
      <c r="T13" s="494"/>
      <c r="U13" s="494"/>
      <c r="V13" s="495"/>
      <c r="W13" s="496" t="s">
        <v>131</v>
      </c>
      <c r="X13" s="392"/>
      <c r="Y13" s="392"/>
      <c r="Z13" s="392"/>
      <c r="AA13" s="392"/>
      <c r="AB13" s="393"/>
      <c r="AC13" s="359">
        <v>965</v>
      </c>
      <c r="AD13" s="360"/>
      <c r="AE13" s="360"/>
      <c r="AF13" s="360"/>
      <c r="AG13" s="361"/>
      <c r="AH13" s="359">
        <v>1083</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-408505</v>
      </c>
      <c r="BO13" s="407"/>
      <c r="BP13" s="407"/>
      <c r="BQ13" s="407"/>
      <c r="BR13" s="407"/>
      <c r="BS13" s="407"/>
      <c r="BT13" s="407"/>
      <c r="BU13" s="408"/>
      <c r="BV13" s="406">
        <v>-9932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4.8</v>
      </c>
      <c r="CU13" s="404"/>
      <c r="CV13" s="404"/>
      <c r="CW13" s="404"/>
      <c r="CX13" s="404"/>
      <c r="CY13" s="404"/>
      <c r="CZ13" s="404"/>
      <c r="DA13" s="405"/>
      <c r="DB13" s="403">
        <v>4.5999999999999996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62845</v>
      </c>
      <c r="S14" s="494"/>
      <c r="T14" s="494"/>
      <c r="U14" s="494"/>
      <c r="V14" s="495"/>
      <c r="W14" s="497"/>
      <c r="X14" s="395"/>
      <c r="Y14" s="395"/>
      <c r="Z14" s="395"/>
      <c r="AA14" s="395"/>
      <c r="AB14" s="396"/>
      <c r="AC14" s="486">
        <v>3.5</v>
      </c>
      <c r="AD14" s="487"/>
      <c r="AE14" s="487"/>
      <c r="AF14" s="487"/>
      <c r="AG14" s="488"/>
      <c r="AH14" s="486">
        <v>3.8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44.2</v>
      </c>
      <c r="CU14" s="504"/>
      <c r="CV14" s="504"/>
      <c r="CW14" s="504"/>
      <c r="CX14" s="504"/>
      <c r="CY14" s="504"/>
      <c r="CZ14" s="504"/>
      <c r="DA14" s="505"/>
      <c r="DB14" s="503">
        <v>42.5</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61494</v>
      </c>
      <c r="S15" s="494"/>
      <c r="T15" s="494"/>
      <c r="U15" s="494"/>
      <c r="V15" s="495"/>
      <c r="W15" s="496" t="s">
        <v>137</v>
      </c>
      <c r="X15" s="392"/>
      <c r="Y15" s="392"/>
      <c r="Z15" s="392"/>
      <c r="AA15" s="392"/>
      <c r="AB15" s="393"/>
      <c r="AC15" s="359">
        <v>5294</v>
      </c>
      <c r="AD15" s="360"/>
      <c r="AE15" s="360"/>
      <c r="AF15" s="360"/>
      <c r="AG15" s="361"/>
      <c r="AH15" s="359">
        <v>5684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8764349</v>
      </c>
      <c r="BO15" s="436"/>
      <c r="BP15" s="436"/>
      <c r="BQ15" s="436"/>
      <c r="BR15" s="436"/>
      <c r="BS15" s="436"/>
      <c r="BT15" s="436"/>
      <c r="BU15" s="437"/>
      <c r="BV15" s="435">
        <v>8470151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v>
      </c>
      <c r="AD16" s="487"/>
      <c r="AE16" s="487"/>
      <c r="AF16" s="487"/>
      <c r="AG16" s="488"/>
      <c r="AH16" s="486">
        <v>20.2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10445671</v>
      </c>
      <c r="BO16" s="407"/>
      <c r="BP16" s="407"/>
      <c r="BQ16" s="407"/>
      <c r="BR16" s="407"/>
      <c r="BS16" s="407"/>
      <c r="BT16" s="407"/>
      <c r="BU16" s="408"/>
      <c r="BV16" s="406">
        <v>10076282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21540</v>
      </c>
      <c r="AD17" s="360"/>
      <c r="AE17" s="360"/>
      <c r="AF17" s="360"/>
      <c r="AG17" s="361"/>
      <c r="AH17" s="359">
        <v>21377</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11181277</v>
      </c>
      <c r="BO17" s="407"/>
      <c r="BP17" s="407"/>
      <c r="BQ17" s="407"/>
      <c r="BR17" s="407"/>
      <c r="BS17" s="407"/>
      <c r="BT17" s="407"/>
      <c r="BU17" s="408"/>
      <c r="BV17" s="406">
        <v>10810126</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35.479999999999997</v>
      </c>
      <c r="M18" s="459"/>
      <c r="N18" s="459"/>
      <c r="O18" s="459"/>
      <c r="P18" s="459"/>
      <c r="Q18" s="459"/>
      <c r="R18" s="460"/>
      <c r="S18" s="460"/>
      <c r="T18" s="460"/>
      <c r="U18" s="460"/>
      <c r="V18" s="461"/>
      <c r="W18" s="477"/>
      <c r="X18" s="478"/>
      <c r="Y18" s="478"/>
      <c r="Z18" s="478"/>
      <c r="AA18" s="478"/>
      <c r="AB18" s="502"/>
      <c r="AC18" s="376">
        <v>77.5</v>
      </c>
      <c r="AD18" s="377"/>
      <c r="AE18" s="377"/>
      <c r="AF18" s="377"/>
      <c r="AG18" s="462"/>
      <c r="AH18" s="376">
        <v>76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11821863</v>
      </c>
      <c r="BO18" s="407"/>
      <c r="BP18" s="407"/>
      <c r="BQ18" s="407"/>
      <c r="BR18" s="407"/>
      <c r="BS18" s="407"/>
      <c r="BT18" s="407"/>
      <c r="BU18" s="408"/>
      <c r="BV18" s="406">
        <v>11711675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1760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17388948</v>
      </c>
      <c r="BO19" s="407"/>
      <c r="BP19" s="407"/>
      <c r="BQ19" s="407"/>
      <c r="BR19" s="407"/>
      <c r="BS19" s="407"/>
      <c r="BT19" s="407"/>
      <c r="BU19" s="408"/>
      <c r="BV19" s="406">
        <v>17154026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24141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20319669</v>
      </c>
      <c r="BO22" s="436"/>
      <c r="BP22" s="436"/>
      <c r="BQ22" s="436"/>
      <c r="BR22" s="436"/>
      <c r="BS22" s="436"/>
      <c r="BT22" s="436"/>
      <c r="BU22" s="437"/>
      <c r="BV22" s="435">
        <v>20905546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13516195</v>
      </c>
      <c r="BO23" s="407"/>
      <c r="BP23" s="407"/>
      <c r="BQ23" s="407"/>
      <c r="BR23" s="407"/>
      <c r="BS23" s="407"/>
      <c r="BT23" s="407"/>
      <c r="BU23" s="408"/>
      <c r="BV23" s="406">
        <v>14040641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7470</v>
      </c>
      <c r="R24" s="360"/>
      <c r="S24" s="360"/>
      <c r="T24" s="360"/>
      <c r="U24" s="360"/>
      <c r="V24" s="361"/>
      <c r="W24" s="449"/>
      <c r="X24" s="386"/>
      <c r="Y24" s="387"/>
      <c r="Z24" s="362" t="s">
        <v>162</v>
      </c>
      <c r="AA24" s="363"/>
      <c r="AB24" s="363"/>
      <c r="AC24" s="363"/>
      <c r="AD24" s="363"/>
      <c r="AE24" s="363"/>
      <c r="AF24" s="363"/>
      <c r="AG24" s="364"/>
      <c r="AH24" s="359">
        <v>351</v>
      </c>
      <c r="AI24" s="360"/>
      <c r="AJ24" s="360"/>
      <c r="AK24" s="360"/>
      <c r="AL24" s="361"/>
      <c r="AM24" s="359">
        <v>1074762</v>
      </c>
      <c r="AN24" s="360"/>
      <c r="AO24" s="360"/>
      <c r="AP24" s="360"/>
      <c r="AQ24" s="360"/>
      <c r="AR24" s="361"/>
      <c r="AS24" s="359">
        <v>3062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12039661</v>
      </c>
      <c r="BO24" s="407"/>
      <c r="BP24" s="407"/>
      <c r="BQ24" s="407"/>
      <c r="BR24" s="407"/>
      <c r="BS24" s="407"/>
      <c r="BT24" s="407"/>
      <c r="BU24" s="408"/>
      <c r="BV24" s="406">
        <v>12029269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6555</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11376427</v>
      </c>
      <c r="BO25" s="436"/>
      <c r="BP25" s="436"/>
      <c r="BQ25" s="436"/>
      <c r="BR25" s="436"/>
      <c r="BS25" s="436"/>
      <c r="BT25" s="436"/>
      <c r="BU25" s="437"/>
      <c r="BV25" s="435">
        <v>12319549</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6370</v>
      </c>
      <c r="R26" s="360"/>
      <c r="S26" s="360"/>
      <c r="T26" s="360"/>
      <c r="U26" s="360"/>
      <c r="V26" s="361"/>
      <c r="W26" s="449"/>
      <c r="X26" s="386"/>
      <c r="Y26" s="387"/>
      <c r="Z26" s="362" t="s">
        <v>168</v>
      </c>
      <c r="AA26" s="417"/>
      <c r="AB26" s="417"/>
      <c r="AC26" s="417"/>
      <c r="AD26" s="417"/>
      <c r="AE26" s="417"/>
      <c r="AF26" s="417"/>
      <c r="AG26" s="418"/>
      <c r="AH26" s="359">
        <v>8</v>
      </c>
      <c r="AI26" s="360"/>
      <c r="AJ26" s="360"/>
      <c r="AK26" s="360"/>
      <c r="AL26" s="361"/>
      <c r="AM26" s="359">
        <v>19008</v>
      </c>
      <c r="AN26" s="360"/>
      <c r="AO26" s="360"/>
      <c r="AP26" s="360"/>
      <c r="AQ26" s="360"/>
      <c r="AR26" s="361"/>
      <c r="AS26" s="359">
        <v>2376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3900</v>
      </c>
      <c r="R27" s="360"/>
      <c r="S27" s="360"/>
      <c r="T27" s="360"/>
      <c r="U27" s="360"/>
      <c r="V27" s="361"/>
      <c r="W27" s="449"/>
      <c r="X27" s="386"/>
      <c r="Y27" s="387"/>
      <c r="Z27" s="362" t="s">
        <v>171</v>
      </c>
      <c r="AA27" s="363"/>
      <c r="AB27" s="363"/>
      <c r="AC27" s="363"/>
      <c r="AD27" s="363"/>
      <c r="AE27" s="363"/>
      <c r="AF27" s="363"/>
      <c r="AG27" s="364"/>
      <c r="AH27" s="359">
        <v>6</v>
      </c>
      <c r="AI27" s="360"/>
      <c r="AJ27" s="360"/>
      <c r="AK27" s="360"/>
      <c r="AL27" s="361"/>
      <c r="AM27" s="359">
        <v>22128</v>
      </c>
      <c r="AN27" s="360"/>
      <c r="AO27" s="360"/>
      <c r="AP27" s="360"/>
      <c r="AQ27" s="360"/>
      <c r="AR27" s="361"/>
      <c r="AS27" s="359">
        <v>3688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1281121</v>
      </c>
      <c r="BO27" s="441"/>
      <c r="BP27" s="441"/>
      <c r="BQ27" s="441"/>
      <c r="BR27" s="441"/>
      <c r="BS27" s="441"/>
      <c r="BT27" s="441"/>
      <c r="BU27" s="442"/>
      <c r="BV27" s="440">
        <v>1281117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3200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2046474</v>
      </c>
      <c r="BO28" s="436"/>
      <c r="BP28" s="436"/>
      <c r="BQ28" s="436"/>
      <c r="BR28" s="436"/>
      <c r="BS28" s="436"/>
      <c r="BT28" s="436"/>
      <c r="BU28" s="437"/>
      <c r="BV28" s="435">
        <v>2071735</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19</v>
      </c>
      <c r="M29" s="360"/>
      <c r="N29" s="360"/>
      <c r="O29" s="360"/>
      <c r="P29" s="361"/>
      <c r="Q29" s="359">
        <v>3000</v>
      </c>
      <c r="R29" s="360"/>
      <c r="S29" s="360"/>
      <c r="T29" s="360"/>
      <c r="U29" s="360"/>
      <c r="V29" s="361"/>
      <c r="W29" s="450"/>
      <c r="X29" s="451"/>
      <c r="Y29" s="452"/>
      <c r="Z29" s="362" t="s">
        <v>177</v>
      </c>
      <c r="AA29" s="363"/>
      <c r="AB29" s="363"/>
      <c r="AC29" s="363"/>
      <c r="AD29" s="363"/>
      <c r="AE29" s="363"/>
      <c r="AF29" s="363"/>
      <c r="AG29" s="364"/>
      <c r="AH29" s="359">
        <v>357</v>
      </c>
      <c r="AI29" s="360"/>
      <c r="AJ29" s="360"/>
      <c r="AK29" s="360"/>
      <c r="AL29" s="361"/>
      <c r="AM29" s="359">
        <v>1096890</v>
      </c>
      <c r="AN29" s="360"/>
      <c r="AO29" s="360"/>
      <c r="AP29" s="360"/>
      <c r="AQ29" s="360"/>
      <c r="AR29" s="361"/>
      <c r="AS29" s="359">
        <v>3073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331042</v>
      </c>
      <c r="BO29" s="407"/>
      <c r="BP29" s="407"/>
      <c r="BQ29" s="407"/>
      <c r="BR29" s="407"/>
      <c r="BS29" s="407"/>
      <c r="BT29" s="407"/>
      <c r="BU29" s="408"/>
      <c r="BV29" s="406">
        <v>286003</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102.1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1486061</v>
      </c>
      <c r="BO30" s="441"/>
      <c r="BP30" s="441"/>
      <c r="BQ30" s="441"/>
      <c r="BR30" s="441"/>
      <c r="BS30" s="441"/>
      <c r="BT30" s="441"/>
      <c r="BU30" s="442"/>
      <c r="BV30" s="440">
        <v>1543117</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白井市国民健康保険特別会計事業勘定</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白井市水道事業会計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千葉県市町村総合事務組合　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白井市介護保険特別会計保険事業勘定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白井市下水道事業会計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千葉県市町村総合事務組合　千葉県自治会館管理運営特別会計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白井市後期高齢者医療特別会計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千葉県市町村総合事務組合　千葉県自治研修センター特別会計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千葉県市町村総合事務組合　千葉県市町村交通災害共済特別会計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印旛郡市広域市町村圏事務組合　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印旛郡市広域市町村圏事務組合　水道用水供給事業</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印西地区消防組合　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印西地区環境整備事業組合　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印西地区環境整備事業組合　墓地事業特別会計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印西地区環境整備事業組合(平岡自然公園分)</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WCnzcB2pRDmTyvHdglFmHHWCxidDCilooYtdrgouomk+6d9Dm9RwV4zd8q5UgpeWKmWE7b5BwTNJukQD148jg==" saltValue="H9d4p8+YISzI203R/mQM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9934840</v>
      </c>
      <c r="S5" s="664"/>
      <c r="T5" s="664"/>
      <c r="U5" s="664"/>
      <c r="V5" s="664"/>
      <c r="W5" s="664"/>
      <c r="X5" s="664"/>
      <c r="Y5" s="689"/>
      <c r="Z5" s="702">
        <v>40.9</v>
      </c>
      <c r="AA5" s="702"/>
      <c r="AB5" s="702"/>
      <c r="AC5" s="702"/>
      <c r="AD5" s="703">
        <v>9314292</v>
      </c>
      <c r="AE5" s="703"/>
      <c r="AF5" s="703"/>
      <c r="AG5" s="703"/>
      <c r="AH5" s="703"/>
      <c r="AI5" s="703"/>
      <c r="AJ5" s="703"/>
      <c r="AK5" s="703"/>
      <c r="AL5" s="690">
        <v>71.2</v>
      </c>
      <c r="AM5" s="672"/>
      <c r="AN5" s="672"/>
      <c r="AO5" s="691"/>
      <c r="AP5" s="666" t="s">
        <v>216</v>
      </c>
      <c r="AQ5" s="667"/>
      <c r="AR5" s="667"/>
      <c r="AS5" s="667"/>
      <c r="AT5" s="667"/>
      <c r="AU5" s="667"/>
      <c r="AV5" s="667"/>
      <c r="AW5" s="667"/>
      <c r="AX5" s="667"/>
      <c r="AY5" s="667"/>
      <c r="AZ5" s="667"/>
      <c r="BA5" s="667"/>
      <c r="BB5" s="667"/>
      <c r="BC5" s="667"/>
      <c r="BD5" s="667"/>
      <c r="BE5" s="667"/>
      <c r="BF5" s="668"/>
      <c r="BG5" s="608">
        <v>9314293</v>
      </c>
      <c r="BH5" s="609"/>
      <c r="BI5" s="609"/>
      <c r="BJ5" s="609"/>
      <c r="BK5" s="609"/>
      <c r="BL5" s="609"/>
      <c r="BM5" s="609"/>
      <c r="BN5" s="610"/>
      <c r="BO5" s="646">
        <v>93.8</v>
      </c>
      <c r="BP5" s="646"/>
      <c r="BQ5" s="646"/>
      <c r="BR5" s="646"/>
      <c r="BS5" s="647" t="s">
        <v>122</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170046</v>
      </c>
      <c r="S6" s="609"/>
      <c r="T6" s="609"/>
      <c r="U6" s="609"/>
      <c r="V6" s="609"/>
      <c r="W6" s="609"/>
      <c r="X6" s="609"/>
      <c r="Y6" s="610"/>
      <c r="Z6" s="646">
        <v>0.7</v>
      </c>
      <c r="AA6" s="646"/>
      <c r="AB6" s="646"/>
      <c r="AC6" s="646"/>
      <c r="AD6" s="647">
        <v>170046</v>
      </c>
      <c r="AE6" s="647"/>
      <c r="AF6" s="647"/>
      <c r="AG6" s="647"/>
      <c r="AH6" s="647"/>
      <c r="AI6" s="647"/>
      <c r="AJ6" s="647"/>
      <c r="AK6" s="647"/>
      <c r="AL6" s="611">
        <v>1.3</v>
      </c>
      <c r="AM6" s="612"/>
      <c r="AN6" s="612"/>
      <c r="AO6" s="648"/>
      <c r="AP6" s="605" t="s">
        <v>221</v>
      </c>
      <c r="AQ6" s="606"/>
      <c r="AR6" s="606"/>
      <c r="AS6" s="606"/>
      <c r="AT6" s="606"/>
      <c r="AU6" s="606"/>
      <c r="AV6" s="606"/>
      <c r="AW6" s="606"/>
      <c r="AX6" s="606"/>
      <c r="AY6" s="606"/>
      <c r="AZ6" s="606"/>
      <c r="BA6" s="606"/>
      <c r="BB6" s="606"/>
      <c r="BC6" s="606"/>
      <c r="BD6" s="606"/>
      <c r="BE6" s="606"/>
      <c r="BF6" s="607"/>
      <c r="BG6" s="608">
        <v>9314293</v>
      </c>
      <c r="BH6" s="609"/>
      <c r="BI6" s="609"/>
      <c r="BJ6" s="609"/>
      <c r="BK6" s="609"/>
      <c r="BL6" s="609"/>
      <c r="BM6" s="609"/>
      <c r="BN6" s="610"/>
      <c r="BO6" s="646">
        <v>93.8</v>
      </c>
      <c r="BP6" s="646"/>
      <c r="BQ6" s="646"/>
      <c r="BR6" s="646"/>
      <c r="BS6" s="647" t="s">
        <v>122</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171119</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171035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4947</v>
      </c>
      <c r="S7" s="609"/>
      <c r="T7" s="609"/>
      <c r="U7" s="609"/>
      <c r="V7" s="609"/>
      <c r="W7" s="609"/>
      <c r="X7" s="609"/>
      <c r="Y7" s="610"/>
      <c r="Z7" s="646">
        <v>0</v>
      </c>
      <c r="AA7" s="646"/>
      <c r="AB7" s="646"/>
      <c r="AC7" s="646"/>
      <c r="AD7" s="647">
        <v>4947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4585859</v>
      </c>
      <c r="BH7" s="609"/>
      <c r="BI7" s="609"/>
      <c r="BJ7" s="609"/>
      <c r="BK7" s="609"/>
      <c r="BL7" s="609"/>
      <c r="BM7" s="609"/>
      <c r="BN7" s="610"/>
      <c r="BO7" s="646">
        <v>46.2</v>
      </c>
      <c r="BP7" s="646"/>
      <c r="BQ7" s="646"/>
      <c r="BR7" s="646"/>
      <c r="BS7" s="647" t="s">
        <v>122</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3220262</v>
      </c>
      <c r="CS7" s="609"/>
      <c r="CT7" s="609"/>
      <c r="CU7" s="609"/>
      <c r="CV7" s="609"/>
      <c r="CW7" s="609"/>
      <c r="CX7" s="609"/>
      <c r="CY7" s="610"/>
      <c r="CZ7" s="646">
        <v>13.8</v>
      </c>
      <c r="DA7" s="646"/>
      <c r="DB7" s="646"/>
      <c r="DC7" s="646"/>
      <c r="DD7" s="614">
        <v>84555</v>
      </c>
      <c r="DE7" s="609"/>
      <c r="DF7" s="609"/>
      <c r="DG7" s="609"/>
      <c r="DH7" s="609"/>
      <c r="DI7" s="609"/>
      <c r="DJ7" s="609"/>
      <c r="DK7" s="609"/>
      <c r="DL7" s="609"/>
      <c r="DM7" s="609"/>
      <c r="DN7" s="609"/>
      <c r="DO7" s="609"/>
      <c r="DP7" s="610"/>
      <c r="DQ7" s="614">
        <v>2812481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70156</v>
      </c>
      <c r="S8" s="609"/>
      <c r="T8" s="609"/>
      <c r="U8" s="609"/>
      <c r="V8" s="609"/>
      <c r="W8" s="609"/>
      <c r="X8" s="609"/>
      <c r="Y8" s="610"/>
      <c r="Z8" s="646">
        <v>0.3</v>
      </c>
      <c r="AA8" s="646"/>
      <c r="AB8" s="646"/>
      <c r="AC8" s="646"/>
      <c r="AD8" s="647">
        <v>70156</v>
      </c>
      <c r="AE8" s="647"/>
      <c r="AF8" s="647"/>
      <c r="AG8" s="647"/>
      <c r="AH8" s="647"/>
      <c r="AI8" s="647"/>
      <c r="AJ8" s="647"/>
      <c r="AK8" s="647"/>
      <c r="AL8" s="611">
        <v>0.5</v>
      </c>
      <c r="AM8" s="612"/>
      <c r="AN8" s="612"/>
      <c r="AO8" s="648"/>
      <c r="AP8" s="605" t="s">
        <v>227</v>
      </c>
      <c r="AQ8" s="606"/>
      <c r="AR8" s="606"/>
      <c r="AS8" s="606"/>
      <c r="AT8" s="606"/>
      <c r="AU8" s="606"/>
      <c r="AV8" s="606"/>
      <c r="AW8" s="606"/>
      <c r="AX8" s="606"/>
      <c r="AY8" s="606"/>
      <c r="AZ8" s="606"/>
      <c r="BA8" s="606"/>
      <c r="BB8" s="606"/>
      <c r="BC8" s="606"/>
      <c r="BD8" s="606"/>
      <c r="BE8" s="606"/>
      <c r="BF8" s="607"/>
      <c r="BG8" s="608">
        <v>116326</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9184211</v>
      </c>
      <c r="CS8" s="609"/>
      <c r="CT8" s="609"/>
      <c r="CU8" s="609"/>
      <c r="CV8" s="609"/>
      <c r="CW8" s="609"/>
      <c r="CX8" s="609"/>
      <c r="CY8" s="610"/>
      <c r="CZ8" s="646">
        <v>39.4</v>
      </c>
      <c r="DA8" s="646"/>
      <c r="DB8" s="646"/>
      <c r="DC8" s="646"/>
      <c r="DD8" s="614">
        <v>265252</v>
      </c>
      <c r="DE8" s="609"/>
      <c r="DF8" s="609"/>
      <c r="DG8" s="609"/>
      <c r="DH8" s="609"/>
      <c r="DI8" s="609"/>
      <c r="DJ8" s="609"/>
      <c r="DK8" s="609"/>
      <c r="DL8" s="609"/>
      <c r="DM8" s="609"/>
      <c r="DN8" s="609"/>
      <c r="DO8" s="609"/>
      <c r="DP8" s="610"/>
      <c r="DQ8" s="614">
        <v>4892167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83996</v>
      </c>
      <c r="S9" s="609"/>
      <c r="T9" s="609"/>
      <c r="U9" s="609"/>
      <c r="V9" s="609"/>
      <c r="W9" s="609"/>
      <c r="X9" s="609"/>
      <c r="Y9" s="610"/>
      <c r="Z9" s="646">
        <v>0.3</v>
      </c>
      <c r="AA9" s="646"/>
      <c r="AB9" s="646"/>
      <c r="AC9" s="646"/>
      <c r="AD9" s="647">
        <v>83996</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4043448</v>
      </c>
      <c r="BH9" s="609"/>
      <c r="BI9" s="609"/>
      <c r="BJ9" s="609"/>
      <c r="BK9" s="609"/>
      <c r="BL9" s="609"/>
      <c r="BM9" s="609"/>
      <c r="BN9" s="610"/>
      <c r="BO9" s="646">
        <v>40.700000000000003</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2014653</v>
      </c>
      <c r="CS9" s="609"/>
      <c r="CT9" s="609"/>
      <c r="CU9" s="609"/>
      <c r="CV9" s="609"/>
      <c r="CW9" s="609"/>
      <c r="CX9" s="609"/>
      <c r="CY9" s="610"/>
      <c r="CZ9" s="646">
        <v>8.6999999999999993</v>
      </c>
      <c r="DA9" s="646"/>
      <c r="DB9" s="646"/>
      <c r="DC9" s="646"/>
      <c r="DD9" s="614">
        <v>8391</v>
      </c>
      <c r="DE9" s="609"/>
      <c r="DF9" s="609"/>
      <c r="DG9" s="609"/>
      <c r="DH9" s="609"/>
      <c r="DI9" s="609"/>
      <c r="DJ9" s="609"/>
      <c r="DK9" s="609"/>
      <c r="DL9" s="609"/>
      <c r="DM9" s="609"/>
      <c r="DN9" s="609"/>
      <c r="DO9" s="609"/>
      <c r="DP9" s="610"/>
      <c r="DQ9" s="614">
        <v>1730515</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168775</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1464819</v>
      </c>
      <c r="S11" s="609"/>
      <c r="T11" s="609"/>
      <c r="U11" s="609"/>
      <c r="V11" s="609"/>
      <c r="W11" s="609"/>
      <c r="X11" s="609"/>
      <c r="Y11" s="610"/>
      <c r="Z11" s="611">
        <v>6</v>
      </c>
      <c r="AA11" s="612"/>
      <c r="AB11" s="612"/>
      <c r="AC11" s="613"/>
      <c r="AD11" s="614">
        <v>1464819</v>
      </c>
      <c r="AE11" s="609"/>
      <c r="AF11" s="609"/>
      <c r="AG11" s="609"/>
      <c r="AH11" s="609"/>
      <c r="AI11" s="609"/>
      <c r="AJ11" s="609"/>
      <c r="AK11" s="610"/>
      <c r="AL11" s="611">
        <v>11.2</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257310</v>
      </c>
      <c r="BH11" s="609"/>
      <c r="BI11" s="609"/>
      <c r="BJ11" s="609"/>
      <c r="BK11" s="609"/>
      <c r="BL11" s="609"/>
      <c r="BM11" s="609"/>
      <c r="BN11" s="610"/>
      <c r="BO11" s="646">
        <v>2.6</v>
      </c>
      <c r="BP11" s="646"/>
      <c r="BQ11" s="646"/>
      <c r="BR11" s="646"/>
      <c r="BS11" s="647" t="s">
        <v>122</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110823</v>
      </c>
      <c r="CS11" s="609"/>
      <c r="CT11" s="609"/>
      <c r="CU11" s="609"/>
      <c r="CV11" s="609"/>
      <c r="CW11" s="609"/>
      <c r="CX11" s="609"/>
      <c r="CY11" s="610"/>
      <c r="CZ11" s="646">
        <v>0.5</v>
      </c>
      <c r="DA11" s="646"/>
      <c r="DB11" s="646"/>
      <c r="DC11" s="646"/>
      <c r="DD11" s="614">
        <v>1455</v>
      </c>
      <c r="DE11" s="609"/>
      <c r="DF11" s="609"/>
      <c r="DG11" s="609"/>
      <c r="DH11" s="609"/>
      <c r="DI11" s="609"/>
      <c r="DJ11" s="609"/>
      <c r="DK11" s="609"/>
      <c r="DL11" s="609"/>
      <c r="DM11" s="609"/>
      <c r="DN11" s="609"/>
      <c r="DO11" s="609"/>
      <c r="DP11" s="610"/>
      <c r="DQ11" s="614">
        <v>78750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22700</v>
      </c>
      <c r="S12" s="609"/>
      <c r="T12" s="609"/>
      <c r="U12" s="609"/>
      <c r="V12" s="609"/>
      <c r="W12" s="609"/>
      <c r="X12" s="609"/>
      <c r="Y12" s="610"/>
      <c r="Z12" s="646">
        <v>0.1</v>
      </c>
      <c r="AA12" s="646"/>
      <c r="AB12" s="646"/>
      <c r="AC12" s="646"/>
      <c r="AD12" s="647">
        <v>22700</v>
      </c>
      <c r="AE12" s="647"/>
      <c r="AF12" s="647"/>
      <c r="AG12" s="647"/>
      <c r="AH12" s="647"/>
      <c r="AI12" s="647"/>
      <c r="AJ12" s="647"/>
      <c r="AK12" s="647"/>
      <c r="AL12" s="611">
        <v>0.2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4139584</v>
      </c>
      <c r="BH12" s="609"/>
      <c r="BI12" s="609"/>
      <c r="BJ12" s="609"/>
      <c r="BK12" s="609"/>
      <c r="BL12" s="609"/>
      <c r="BM12" s="609"/>
      <c r="BN12" s="610"/>
      <c r="BO12" s="646">
        <v>41.7</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232843</v>
      </c>
      <c r="CS12" s="609"/>
      <c r="CT12" s="609"/>
      <c r="CU12" s="609"/>
      <c r="CV12" s="609"/>
      <c r="CW12" s="609"/>
      <c r="CX12" s="609"/>
      <c r="CY12" s="610"/>
      <c r="CZ12" s="646">
        <v>1</v>
      </c>
      <c r="DA12" s="646"/>
      <c r="DB12" s="646"/>
      <c r="DC12" s="646"/>
      <c r="DD12" s="614" t="s">
        <v>122</v>
      </c>
      <c r="DE12" s="609"/>
      <c r="DF12" s="609"/>
      <c r="DG12" s="609"/>
      <c r="DH12" s="609"/>
      <c r="DI12" s="609"/>
      <c r="DJ12" s="609"/>
      <c r="DK12" s="609"/>
      <c r="DL12" s="609"/>
      <c r="DM12" s="609"/>
      <c r="DN12" s="609"/>
      <c r="DO12" s="609"/>
      <c r="DP12" s="610"/>
      <c r="DQ12" s="614">
        <v>191499</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4120800</v>
      </c>
      <c r="BH13" s="609"/>
      <c r="BI13" s="609"/>
      <c r="BJ13" s="609"/>
      <c r="BK13" s="609"/>
      <c r="BL13" s="609"/>
      <c r="BM13" s="609"/>
      <c r="BN13" s="610"/>
      <c r="BO13" s="646">
        <v>41.5</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2114732</v>
      </c>
      <c r="CS13" s="609"/>
      <c r="CT13" s="609"/>
      <c r="CU13" s="609"/>
      <c r="CV13" s="609"/>
      <c r="CW13" s="609"/>
      <c r="CX13" s="609"/>
      <c r="CY13" s="610"/>
      <c r="CZ13" s="646">
        <v>9.1</v>
      </c>
      <c r="DA13" s="646"/>
      <c r="DB13" s="646"/>
      <c r="DC13" s="646"/>
      <c r="DD13" s="614">
        <v>1178772</v>
      </c>
      <c r="DE13" s="609"/>
      <c r="DF13" s="609"/>
      <c r="DG13" s="609"/>
      <c r="DH13" s="609"/>
      <c r="DI13" s="609"/>
      <c r="DJ13" s="609"/>
      <c r="DK13" s="609"/>
      <c r="DL13" s="609"/>
      <c r="DM13" s="609"/>
      <c r="DN13" s="609"/>
      <c r="DO13" s="609"/>
      <c r="DP13" s="610"/>
      <c r="DQ13" s="614">
        <v>1035684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1982</v>
      </c>
      <c r="S14" s="609"/>
      <c r="T14" s="609"/>
      <c r="U14" s="609"/>
      <c r="V14" s="609"/>
      <c r="W14" s="609"/>
      <c r="X14" s="609"/>
      <c r="Y14" s="610"/>
      <c r="Z14" s="646">
        <v>0</v>
      </c>
      <c r="AA14" s="646"/>
      <c r="AB14" s="646"/>
      <c r="AC14" s="646"/>
      <c r="AD14" s="647">
        <v>1982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133409</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1224897</v>
      </c>
      <c r="CS14" s="609"/>
      <c r="CT14" s="609"/>
      <c r="CU14" s="609"/>
      <c r="CV14" s="609"/>
      <c r="CW14" s="609"/>
      <c r="CX14" s="609"/>
      <c r="CY14" s="610"/>
      <c r="CZ14" s="646">
        <v>5.3</v>
      </c>
      <c r="DA14" s="646"/>
      <c r="DB14" s="646"/>
      <c r="DC14" s="646"/>
      <c r="DD14" s="614">
        <v>12117</v>
      </c>
      <c r="DE14" s="609"/>
      <c r="DF14" s="609"/>
      <c r="DG14" s="609"/>
      <c r="DH14" s="609"/>
      <c r="DI14" s="609"/>
      <c r="DJ14" s="609"/>
      <c r="DK14" s="609"/>
      <c r="DL14" s="609"/>
      <c r="DM14" s="609"/>
      <c r="DN14" s="609"/>
      <c r="DO14" s="609"/>
      <c r="DP14" s="610"/>
      <c r="DQ14" s="614">
        <v>1211844</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455441</v>
      </c>
      <c r="BH15" s="609"/>
      <c r="BI15" s="609"/>
      <c r="BJ15" s="609"/>
      <c r="BK15" s="609"/>
      <c r="BL15" s="609"/>
      <c r="BM15" s="609"/>
      <c r="BN15" s="610"/>
      <c r="BO15" s="646">
        <v>4.5999999999999996</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3175473</v>
      </c>
      <c r="CS15" s="609"/>
      <c r="CT15" s="609"/>
      <c r="CU15" s="609"/>
      <c r="CV15" s="609"/>
      <c r="CW15" s="609"/>
      <c r="CX15" s="609"/>
      <c r="CY15" s="610"/>
      <c r="CZ15" s="646">
        <v>13.6</v>
      </c>
      <c r="DA15" s="646"/>
      <c r="DB15" s="646"/>
      <c r="DC15" s="646"/>
      <c r="DD15" s="614">
        <v>435305</v>
      </c>
      <c r="DE15" s="609"/>
      <c r="DF15" s="609"/>
      <c r="DG15" s="609"/>
      <c r="DH15" s="609"/>
      <c r="DI15" s="609"/>
      <c r="DJ15" s="609"/>
      <c r="DK15" s="609"/>
      <c r="DL15" s="609"/>
      <c r="DM15" s="609"/>
      <c r="DN15" s="609"/>
      <c r="DO15" s="609"/>
      <c r="DP15" s="610"/>
      <c r="DQ15" s="614">
        <v>2402162</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28216</v>
      </c>
      <c r="S16" s="609"/>
      <c r="T16" s="609"/>
      <c r="U16" s="609"/>
      <c r="V16" s="609"/>
      <c r="W16" s="609"/>
      <c r="X16" s="609"/>
      <c r="Y16" s="610"/>
      <c r="Z16" s="646">
        <v>0.1</v>
      </c>
      <c r="AA16" s="646"/>
      <c r="AB16" s="646"/>
      <c r="AC16" s="646"/>
      <c r="AD16" s="647">
        <v>28216</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113064</v>
      </c>
      <c r="S17" s="609"/>
      <c r="T17" s="609"/>
      <c r="U17" s="609"/>
      <c r="V17" s="609"/>
      <c r="W17" s="609"/>
      <c r="X17" s="609"/>
      <c r="Y17" s="610"/>
      <c r="Z17" s="646">
        <v>0.5</v>
      </c>
      <c r="AA17" s="646"/>
      <c r="AB17" s="646"/>
      <c r="AC17" s="646"/>
      <c r="AD17" s="647">
        <v>113064</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1840846</v>
      </c>
      <c r="CS17" s="609"/>
      <c r="CT17" s="609"/>
      <c r="CU17" s="609"/>
      <c r="CV17" s="609"/>
      <c r="CW17" s="609"/>
      <c r="CX17" s="609"/>
      <c r="CY17" s="610"/>
      <c r="CZ17" s="646">
        <v>7.9</v>
      </c>
      <c r="DA17" s="646"/>
      <c r="DB17" s="646"/>
      <c r="DC17" s="646"/>
      <c r="DD17" s="614" t="s">
        <v>122</v>
      </c>
      <c r="DE17" s="609"/>
      <c r="DF17" s="609"/>
      <c r="DG17" s="609"/>
      <c r="DH17" s="609"/>
      <c r="DI17" s="609"/>
      <c r="DJ17" s="609"/>
      <c r="DK17" s="609"/>
      <c r="DL17" s="609"/>
      <c r="DM17" s="609"/>
      <c r="DN17" s="609"/>
      <c r="DO17" s="609"/>
      <c r="DP17" s="610"/>
      <c r="DQ17" s="614">
        <v>1840846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76496</v>
      </c>
      <c r="S18" s="609"/>
      <c r="T18" s="609"/>
      <c r="U18" s="609"/>
      <c r="V18" s="609"/>
      <c r="W18" s="609"/>
      <c r="X18" s="609"/>
      <c r="Y18" s="610"/>
      <c r="Z18" s="646">
        <v>0.3</v>
      </c>
      <c r="AA18" s="646"/>
      <c r="AB18" s="646"/>
      <c r="AC18" s="646"/>
      <c r="AD18" s="647">
        <v>76496</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68891</v>
      </c>
      <c r="S19" s="609"/>
      <c r="T19" s="609"/>
      <c r="U19" s="609"/>
      <c r="V19" s="609"/>
      <c r="W19" s="609"/>
      <c r="X19" s="609"/>
      <c r="Y19" s="610"/>
      <c r="Z19" s="646">
        <v>0.3</v>
      </c>
      <c r="AA19" s="646"/>
      <c r="AB19" s="646"/>
      <c r="AC19" s="646"/>
      <c r="AD19" s="647">
        <v>68891</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620547</v>
      </c>
      <c r="BH19" s="609"/>
      <c r="BI19" s="609"/>
      <c r="BJ19" s="609"/>
      <c r="BK19" s="609"/>
      <c r="BL19" s="609"/>
      <c r="BM19" s="609"/>
      <c r="BN19" s="610"/>
      <c r="BO19" s="646">
        <v>6.2</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7605</v>
      </c>
      <c r="S20" s="609"/>
      <c r="T20" s="609"/>
      <c r="U20" s="609"/>
      <c r="V20" s="609"/>
      <c r="W20" s="609"/>
      <c r="X20" s="609"/>
      <c r="Y20" s="610"/>
      <c r="Z20" s="646">
        <v>0</v>
      </c>
      <c r="AA20" s="646"/>
      <c r="AB20" s="646"/>
      <c r="AC20" s="646"/>
      <c r="AD20" s="647">
        <v>7605</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620547</v>
      </c>
      <c r="BH20" s="609"/>
      <c r="BI20" s="609"/>
      <c r="BJ20" s="609"/>
      <c r="BK20" s="609"/>
      <c r="BL20" s="609"/>
      <c r="BM20" s="609"/>
      <c r="BN20" s="610"/>
      <c r="BO20" s="646">
        <v>6.2</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23289859</v>
      </c>
      <c r="CS20" s="609"/>
      <c r="CT20" s="609"/>
      <c r="CU20" s="609"/>
      <c r="CV20" s="609"/>
      <c r="CW20" s="609"/>
      <c r="CX20" s="609"/>
      <c r="CY20" s="610"/>
      <c r="CZ20" s="646">
        <v>100</v>
      </c>
      <c r="DA20" s="646"/>
      <c r="DB20" s="646"/>
      <c r="DC20" s="646"/>
      <c r="DD20" s="614">
        <v>1985847</v>
      </c>
      <c r="DE20" s="609"/>
      <c r="DF20" s="609"/>
      <c r="DG20" s="609"/>
      <c r="DH20" s="609"/>
      <c r="DI20" s="609"/>
      <c r="DJ20" s="609"/>
      <c r="DK20" s="609"/>
      <c r="DL20" s="609"/>
      <c r="DM20" s="609"/>
      <c r="DN20" s="609"/>
      <c r="DO20" s="609"/>
      <c r="DP20" s="610"/>
      <c r="DQ20" s="614">
        <v>16366983</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1813146</v>
      </c>
      <c r="S21" s="609"/>
      <c r="T21" s="609"/>
      <c r="U21" s="609"/>
      <c r="V21" s="609"/>
      <c r="W21" s="609"/>
      <c r="X21" s="609"/>
      <c r="Y21" s="610"/>
      <c r="Z21" s="646">
        <v>7.5</v>
      </c>
      <c r="AA21" s="646"/>
      <c r="AB21" s="646"/>
      <c r="AC21" s="646"/>
      <c r="AD21" s="647">
        <v>1681322</v>
      </c>
      <c r="AE21" s="647"/>
      <c r="AF21" s="647"/>
      <c r="AG21" s="647"/>
      <c r="AH21" s="647"/>
      <c r="AI21" s="647"/>
      <c r="AJ21" s="647"/>
      <c r="AK21" s="647"/>
      <c r="AL21" s="611">
        <v>12.9</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1681322</v>
      </c>
      <c r="S22" s="609"/>
      <c r="T22" s="609"/>
      <c r="U22" s="609"/>
      <c r="V22" s="609"/>
      <c r="W22" s="609"/>
      <c r="X22" s="609"/>
      <c r="Y22" s="610"/>
      <c r="Z22" s="646">
        <v>6.9</v>
      </c>
      <c r="AA22" s="646"/>
      <c r="AB22" s="646"/>
      <c r="AC22" s="646"/>
      <c r="AD22" s="647">
        <v>1681322</v>
      </c>
      <c r="AE22" s="647"/>
      <c r="AF22" s="647"/>
      <c r="AG22" s="647"/>
      <c r="AH22" s="647"/>
      <c r="AI22" s="647"/>
      <c r="AJ22" s="647"/>
      <c r="AK22" s="647"/>
      <c r="AL22" s="611">
        <v>12.9</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131750</v>
      </c>
      <c r="S23" s="609"/>
      <c r="T23" s="609"/>
      <c r="U23" s="609"/>
      <c r="V23" s="609"/>
      <c r="W23" s="609"/>
      <c r="X23" s="609"/>
      <c r="Y23" s="610"/>
      <c r="Z23" s="646">
        <v>0.5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620547</v>
      </c>
      <c r="BH23" s="609"/>
      <c r="BI23" s="609"/>
      <c r="BJ23" s="609"/>
      <c r="BK23" s="609"/>
      <c r="BL23" s="609"/>
      <c r="BM23" s="609"/>
      <c r="BN23" s="610"/>
      <c r="BO23" s="646">
        <v>6.2</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74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10614489</v>
      </c>
      <c r="CS24" s="664"/>
      <c r="CT24" s="664"/>
      <c r="CU24" s="664"/>
      <c r="CV24" s="664"/>
      <c r="CW24" s="664"/>
      <c r="CX24" s="664"/>
      <c r="CY24" s="689"/>
      <c r="CZ24" s="690">
        <v>45.6</v>
      </c>
      <c r="DA24" s="672"/>
      <c r="DB24" s="672"/>
      <c r="DC24" s="692"/>
      <c r="DD24" s="688">
        <v>6640798</v>
      </c>
      <c r="DE24" s="664"/>
      <c r="DF24" s="664"/>
      <c r="DG24" s="664"/>
      <c r="DH24" s="664"/>
      <c r="DI24" s="664"/>
      <c r="DJ24" s="664"/>
      <c r="DK24" s="689"/>
      <c r="DL24" s="688">
        <v>5369359</v>
      </c>
      <c r="DM24" s="664"/>
      <c r="DN24" s="664"/>
      <c r="DO24" s="664"/>
      <c r="DP24" s="664"/>
      <c r="DQ24" s="664"/>
      <c r="DR24" s="664"/>
      <c r="DS24" s="664"/>
      <c r="DT24" s="664"/>
      <c r="DU24" s="664"/>
      <c r="DV24" s="689"/>
      <c r="DW24" s="690">
        <v>40.700000000000003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13784408</v>
      </c>
      <c r="S25" s="609"/>
      <c r="T25" s="609"/>
      <c r="U25" s="609"/>
      <c r="V25" s="609"/>
      <c r="W25" s="609"/>
      <c r="X25" s="609"/>
      <c r="Y25" s="610"/>
      <c r="Z25" s="646">
        <v>56.7</v>
      </c>
      <c r="AA25" s="646"/>
      <c r="AB25" s="646"/>
      <c r="AC25" s="646"/>
      <c r="AD25" s="647">
        <v>13032036</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3182594</v>
      </c>
      <c r="CS25" s="621"/>
      <c r="CT25" s="621"/>
      <c r="CU25" s="621"/>
      <c r="CV25" s="621"/>
      <c r="CW25" s="621"/>
      <c r="CX25" s="621"/>
      <c r="CY25" s="622"/>
      <c r="CZ25" s="611">
        <v>13.7</v>
      </c>
      <c r="DA25" s="623"/>
      <c r="DB25" s="623"/>
      <c r="DC25" s="624"/>
      <c r="DD25" s="614">
        <v>2930950</v>
      </c>
      <c r="DE25" s="621"/>
      <c r="DF25" s="621"/>
      <c r="DG25" s="621"/>
      <c r="DH25" s="621"/>
      <c r="DI25" s="621"/>
      <c r="DJ25" s="621"/>
      <c r="DK25" s="622"/>
      <c r="DL25" s="614">
        <v>2203533</v>
      </c>
      <c r="DM25" s="621"/>
      <c r="DN25" s="621"/>
      <c r="DO25" s="621"/>
      <c r="DP25" s="621"/>
      <c r="DQ25" s="621"/>
      <c r="DR25" s="621"/>
      <c r="DS25" s="621"/>
      <c r="DT25" s="621"/>
      <c r="DU25" s="621"/>
      <c r="DV25" s="622"/>
      <c r="DW25" s="611">
        <v>16.7</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5775</v>
      </c>
      <c r="S26" s="609"/>
      <c r="T26" s="609"/>
      <c r="U26" s="609"/>
      <c r="V26" s="609"/>
      <c r="W26" s="609"/>
      <c r="X26" s="609"/>
      <c r="Y26" s="610"/>
      <c r="Z26" s="646">
        <v>0</v>
      </c>
      <c r="AA26" s="646"/>
      <c r="AB26" s="646"/>
      <c r="AC26" s="646"/>
      <c r="AD26" s="647">
        <v>5775</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2037236</v>
      </c>
      <c r="CS26" s="609"/>
      <c r="CT26" s="609"/>
      <c r="CU26" s="609"/>
      <c r="CV26" s="609"/>
      <c r="CW26" s="609"/>
      <c r="CX26" s="609"/>
      <c r="CY26" s="610"/>
      <c r="CZ26" s="611">
        <v>8.6999999999999993</v>
      </c>
      <c r="DA26" s="623"/>
      <c r="DB26" s="623"/>
      <c r="DC26" s="624"/>
      <c r="DD26" s="614">
        <v>1854278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383796</v>
      </c>
      <c r="S27" s="609"/>
      <c r="T27" s="609"/>
      <c r="U27" s="609"/>
      <c r="V27" s="609"/>
      <c r="W27" s="609"/>
      <c r="X27" s="609"/>
      <c r="Y27" s="610"/>
      <c r="Z27" s="646">
        <v>1.6</v>
      </c>
      <c r="AA27" s="646"/>
      <c r="AB27" s="646"/>
      <c r="AC27" s="646"/>
      <c r="AD27" s="647">
        <v>1701</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9934840</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5591049</v>
      </c>
      <c r="CS27" s="621"/>
      <c r="CT27" s="621"/>
      <c r="CU27" s="621"/>
      <c r="CV27" s="621"/>
      <c r="CW27" s="621"/>
      <c r="CX27" s="621"/>
      <c r="CY27" s="622"/>
      <c r="CZ27" s="611">
        <v>24</v>
      </c>
      <c r="DA27" s="623"/>
      <c r="DB27" s="623"/>
      <c r="DC27" s="624"/>
      <c r="DD27" s="614">
        <v>1869002</v>
      </c>
      <c r="DE27" s="621"/>
      <c r="DF27" s="621"/>
      <c r="DG27" s="621"/>
      <c r="DH27" s="621"/>
      <c r="DI27" s="621"/>
      <c r="DJ27" s="621"/>
      <c r="DK27" s="622"/>
      <c r="DL27" s="614">
        <v>1324980</v>
      </c>
      <c r="DM27" s="621"/>
      <c r="DN27" s="621"/>
      <c r="DO27" s="621"/>
      <c r="DP27" s="621"/>
      <c r="DQ27" s="621"/>
      <c r="DR27" s="621"/>
      <c r="DS27" s="621"/>
      <c r="DT27" s="621"/>
      <c r="DU27" s="621"/>
      <c r="DV27" s="622"/>
      <c r="DW27" s="611">
        <v>10</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205353</v>
      </c>
      <c r="S28" s="609"/>
      <c r="T28" s="609"/>
      <c r="U28" s="609"/>
      <c r="V28" s="609"/>
      <c r="W28" s="609"/>
      <c r="X28" s="609"/>
      <c r="Y28" s="610"/>
      <c r="Z28" s="646">
        <v>0.8</v>
      </c>
      <c r="AA28" s="646"/>
      <c r="AB28" s="646"/>
      <c r="AC28" s="646"/>
      <c r="AD28" s="647">
        <v>28709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1840846</v>
      </c>
      <c r="CS28" s="609"/>
      <c r="CT28" s="609"/>
      <c r="CU28" s="609"/>
      <c r="CV28" s="609"/>
      <c r="CW28" s="609"/>
      <c r="CX28" s="609"/>
      <c r="CY28" s="610"/>
      <c r="CZ28" s="611">
        <v>7.9</v>
      </c>
      <c r="DA28" s="623"/>
      <c r="DB28" s="623"/>
      <c r="DC28" s="624"/>
      <c r="DD28" s="614">
        <v>1840846</v>
      </c>
      <c r="DE28" s="609"/>
      <c r="DF28" s="609"/>
      <c r="DG28" s="609"/>
      <c r="DH28" s="609"/>
      <c r="DI28" s="609"/>
      <c r="DJ28" s="609"/>
      <c r="DK28" s="610"/>
      <c r="DL28" s="614">
        <v>1840846</v>
      </c>
      <c r="DM28" s="609"/>
      <c r="DN28" s="609"/>
      <c r="DO28" s="609"/>
      <c r="DP28" s="609"/>
      <c r="DQ28" s="609"/>
      <c r="DR28" s="609"/>
      <c r="DS28" s="609"/>
      <c r="DT28" s="609"/>
      <c r="DU28" s="609"/>
      <c r="DV28" s="610"/>
      <c r="DW28" s="611">
        <v>13.9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38769</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1840846</v>
      </c>
      <c r="CS29" s="621"/>
      <c r="CT29" s="621"/>
      <c r="CU29" s="621"/>
      <c r="CV29" s="621"/>
      <c r="CW29" s="621"/>
      <c r="CX29" s="621"/>
      <c r="CY29" s="622"/>
      <c r="CZ29" s="611">
        <v>7.9</v>
      </c>
      <c r="DA29" s="623"/>
      <c r="DB29" s="623"/>
      <c r="DC29" s="624"/>
      <c r="DD29" s="614">
        <v>1840846</v>
      </c>
      <c r="DE29" s="621"/>
      <c r="DF29" s="621"/>
      <c r="DG29" s="621"/>
      <c r="DH29" s="621"/>
      <c r="DI29" s="621"/>
      <c r="DJ29" s="621"/>
      <c r="DK29" s="622"/>
      <c r="DL29" s="614">
        <v>1840846</v>
      </c>
      <c r="DM29" s="621"/>
      <c r="DN29" s="621"/>
      <c r="DO29" s="621"/>
      <c r="DP29" s="621"/>
      <c r="DQ29" s="621"/>
      <c r="DR29" s="621"/>
      <c r="DS29" s="621"/>
      <c r="DT29" s="621"/>
      <c r="DU29" s="621"/>
      <c r="DV29" s="622"/>
      <c r="DW29" s="611">
        <v>13.9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3996897</v>
      </c>
      <c r="S30" s="609"/>
      <c r="T30" s="609"/>
      <c r="U30" s="609"/>
      <c r="V30" s="609"/>
      <c r="W30" s="609"/>
      <c r="X30" s="609"/>
      <c r="Y30" s="610"/>
      <c r="Z30" s="646">
        <v>16.399999999999999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1779704</v>
      </c>
      <c r="CS30" s="609"/>
      <c r="CT30" s="609"/>
      <c r="CU30" s="609"/>
      <c r="CV30" s="609"/>
      <c r="CW30" s="609"/>
      <c r="CX30" s="609"/>
      <c r="CY30" s="610"/>
      <c r="CZ30" s="611">
        <v>7.6</v>
      </c>
      <c r="DA30" s="623"/>
      <c r="DB30" s="623"/>
      <c r="DC30" s="624"/>
      <c r="DD30" s="614">
        <v>1779704</v>
      </c>
      <c r="DE30" s="609"/>
      <c r="DF30" s="609"/>
      <c r="DG30" s="609"/>
      <c r="DH30" s="609"/>
      <c r="DI30" s="609"/>
      <c r="DJ30" s="609"/>
      <c r="DK30" s="610"/>
      <c r="DL30" s="614">
        <v>1779704</v>
      </c>
      <c r="DM30" s="609"/>
      <c r="DN30" s="609"/>
      <c r="DO30" s="609"/>
      <c r="DP30" s="609"/>
      <c r="DQ30" s="609"/>
      <c r="DR30" s="609"/>
      <c r="DS30" s="609"/>
      <c r="DT30" s="609"/>
      <c r="DU30" s="609"/>
      <c r="DV30" s="610"/>
      <c r="DW30" s="611">
        <v>13.5</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v>
      </c>
      <c r="BH31" s="671"/>
      <c r="BI31" s="671"/>
      <c r="BJ31" s="671"/>
      <c r="BK31" s="671"/>
      <c r="BL31" s="671"/>
      <c r="BM31" s="672">
        <v>94.9</v>
      </c>
      <c r="BN31" s="671"/>
      <c r="BO31" s="671"/>
      <c r="BP31" s="671"/>
      <c r="BQ31" s="673"/>
      <c r="BR31" s="670">
        <v>98.9</v>
      </c>
      <c r="BS31" s="671"/>
      <c r="BT31" s="671"/>
      <c r="BU31" s="671"/>
      <c r="BV31" s="671"/>
      <c r="BW31" s="671"/>
      <c r="BX31" s="672">
        <v>94.1</v>
      </c>
      <c r="BY31" s="671"/>
      <c r="BZ31" s="671"/>
      <c r="CA31" s="671"/>
      <c r="CB31" s="673"/>
      <c r="CD31" s="629"/>
      <c r="CE31" s="630"/>
      <c r="CF31" s="605" t="s">
        <v>300</v>
      </c>
      <c r="CG31" s="606"/>
      <c r="CH31" s="606"/>
      <c r="CI31" s="606"/>
      <c r="CJ31" s="606"/>
      <c r="CK31" s="606"/>
      <c r="CL31" s="606"/>
      <c r="CM31" s="606"/>
      <c r="CN31" s="606"/>
      <c r="CO31" s="606"/>
      <c r="CP31" s="606"/>
      <c r="CQ31" s="607"/>
      <c r="CR31" s="608">
        <v>61142</v>
      </c>
      <c r="CS31" s="621"/>
      <c r="CT31" s="621"/>
      <c r="CU31" s="621"/>
      <c r="CV31" s="621"/>
      <c r="CW31" s="621"/>
      <c r="CX31" s="621"/>
      <c r="CY31" s="622"/>
      <c r="CZ31" s="611">
        <v>0.3</v>
      </c>
      <c r="DA31" s="623"/>
      <c r="DB31" s="623"/>
      <c r="DC31" s="624"/>
      <c r="DD31" s="614">
        <v>61142</v>
      </c>
      <c r="DE31" s="621"/>
      <c r="DF31" s="621"/>
      <c r="DG31" s="621"/>
      <c r="DH31" s="621"/>
      <c r="DI31" s="621"/>
      <c r="DJ31" s="621"/>
      <c r="DK31" s="622"/>
      <c r="DL31" s="614">
        <v>61142</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1496713</v>
      </c>
      <c r="S32" s="609"/>
      <c r="T32" s="609"/>
      <c r="U32" s="609"/>
      <c r="V32" s="609"/>
      <c r="W32" s="609"/>
      <c r="X32" s="609"/>
      <c r="Y32" s="610"/>
      <c r="Z32" s="646">
        <v>6.2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v>
      </c>
      <c r="BH32" s="621"/>
      <c r="BI32" s="621"/>
      <c r="BJ32" s="621"/>
      <c r="BK32" s="621"/>
      <c r="BL32" s="621"/>
      <c r="BM32" s="612">
        <v>95.9</v>
      </c>
      <c r="BN32" s="621"/>
      <c r="BO32" s="621"/>
      <c r="BP32" s="621"/>
      <c r="BQ32" s="644"/>
      <c r="BR32" s="674">
        <v>98.7</v>
      </c>
      <c r="BS32" s="621"/>
      <c r="BT32" s="621"/>
      <c r="BU32" s="621"/>
      <c r="BV32" s="621"/>
      <c r="BW32" s="621"/>
      <c r="BX32" s="612">
        <v>94.8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22082</v>
      </c>
      <c r="S33" s="609"/>
      <c r="T33" s="609"/>
      <c r="U33" s="609"/>
      <c r="V33" s="609"/>
      <c r="W33" s="609"/>
      <c r="X33" s="609"/>
      <c r="Y33" s="610"/>
      <c r="Z33" s="646">
        <v>0.1</v>
      </c>
      <c r="AA33" s="646"/>
      <c r="AB33" s="646"/>
      <c r="AC33" s="646"/>
      <c r="AD33" s="647">
        <v>3634</v>
      </c>
      <c r="AE33" s="647"/>
      <c r="AF33" s="647"/>
      <c r="AG33" s="647"/>
      <c r="AH33" s="647"/>
      <c r="AI33" s="647"/>
      <c r="AJ33" s="647"/>
      <c r="AK33" s="647"/>
      <c r="AL33" s="611">
        <v>0</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99.1</v>
      </c>
      <c r="BH33" s="593"/>
      <c r="BI33" s="593"/>
      <c r="BJ33" s="593"/>
      <c r="BK33" s="593"/>
      <c r="BL33" s="593"/>
      <c r="BM33" s="639">
        <v>93.7</v>
      </c>
      <c r="BN33" s="593"/>
      <c r="BO33" s="593"/>
      <c r="BP33" s="593"/>
      <c r="BQ33" s="656"/>
      <c r="BR33" s="669">
        <v>98.9</v>
      </c>
      <c r="BS33" s="593"/>
      <c r="BT33" s="593"/>
      <c r="BU33" s="593"/>
      <c r="BV33" s="593"/>
      <c r="BW33" s="593"/>
      <c r="BX33" s="639">
        <v>93</v>
      </c>
      <c r="BY33" s="593"/>
      <c r="BZ33" s="593"/>
      <c r="CA33" s="593"/>
      <c r="CB33" s="656"/>
      <c r="CD33" s="605" t="s">
        <v>307</v>
      </c>
      <c r="CE33" s="606"/>
      <c r="CF33" s="606"/>
      <c r="CG33" s="606"/>
      <c r="CH33" s="606"/>
      <c r="CI33" s="606"/>
      <c r="CJ33" s="606"/>
      <c r="CK33" s="606"/>
      <c r="CL33" s="606"/>
      <c r="CM33" s="606"/>
      <c r="CN33" s="606"/>
      <c r="CO33" s="606"/>
      <c r="CP33" s="606"/>
      <c r="CQ33" s="607"/>
      <c r="CR33" s="608">
        <v>10689523</v>
      </c>
      <c r="CS33" s="621"/>
      <c r="CT33" s="621"/>
      <c r="CU33" s="621"/>
      <c r="CV33" s="621"/>
      <c r="CW33" s="621"/>
      <c r="CX33" s="621"/>
      <c r="CY33" s="622"/>
      <c r="CZ33" s="611">
        <v>45.9</v>
      </c>
      <c r="DA33" s="623"/>
      <c r="DB33" s="623"/>
      <c r="DC33" s="624"/>
      <c r="DD33" s="614">
        <v>9199144</v>
      </c>
      <c r="DE33" s="621"/>
      <c r="DF33" s="621"/>
      <c r="DG33" s="621"/>
      <c r="DH33" s="621"/>
      <c r="DI33" s="621"/>
      <c r="DJ33" s="621"/>
      <c r="DK33" s="622"/>
      <c r="DL33" s="614">
        <v>6452504</v>
      </c>
      <c r="DM33" s="621"/>
      <c r="DN33" s="621"/>
      <c r="DO33" s="621"/>
      <c r="DP33" s="621"/>
      <c r="DQ33" s="621"/>
      <c r="DR33" s="621"/>
      <c r="DS33" s="621"/>
      <c r="DT33" s="621"/>
      <c r="DU33" s="621"/>
      <c r="DV33" s="622"/>
      <c r="DW33" s="611">
        <v>48.9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111395</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3916548</v>
      </c>
      <c r="CS34" s="609"/>
      <c r="CT34" s="609"/>
      <c r="CU34" s="609"/>
      <c r="CV34" s="609"/>
      <c r="CW34" s="609"/>
      <c r="CX34" s="609"/>
      <c r="CY34" s="610"/>
      <c r="CZ34" s="611">
        <v>16.8</v>
      </c>
      <c r="DA34" s="623"/>
      <c r="DB34" s="623"/>
      <c r="DC34" s="624"/>
      <c r="DD34" s="614">
        <v>3120690</v>
      </c>
      <c r="DE34" s="609"/>
      <c r="DF34" s="609"/>
      <c r="DG34" s="609"/>
      <c r="DH34" s="609"/>
      <c r="DI34" s="609"/>
      <c r="DJ34" s="609"/>
      <c r="DK34" s="610"/>
      <c r="DL34" s="614">
        <v>2570641</v>
      </c>
      <c r="DM34" s="609"/>
      <c r="DN34" s="609"/>
      <c r="DO34" s="609"/>
      <c r="DP34" s="609"/>
      <c r="DQ34" s="609"/>
      <c r="DR34" s="609"/>
      <c r="DS34" s="609"/>
      <c r="DT34" s="609"/>
      <c r="DU34" s="609"/>
      <c r="DV34" s="610"/>
      <c r="DW34" s="611">
        <v>19.5</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1419816</v>
      </c>
      <c r="S35" s="609"/>
      <c r="T35" s="609"/>
      <c r="U35" s="609"/>
      <c r="V35" s="609"/>
      <c r="W35" s="609"/>
      <c r="X35" s="609"/>
      <c r="Y35" s="610"/>
      <c r="Z35" s="646">
        <v>5.8</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280051</v>
      </c>
      <c r="CS35" s="621"/>
      <c r="CT35" s="621"/>
      <c r="CU35" s="621"/>
      <c r="CV35" s="621"/>
      <c r="CW35" s="621"/>
      <c r="CX35" s="621"/>
      <c r="CY35" s="622"/>
      <c r="CZ35" s="611">
        <v>1.2</v>
      </c>
      <c r="DA35" s="623"/>
      <c r="DB35" s="623"/>
      <c r="DC35" s="624"/>
      <c r="DD35" s="614">
        <v>269816</v>
      </c>
      <c r="DE35" s="621"/>
      <c r="DF35" s="621"/>
      <c r="DG35" s="621"/>
      <c r="DH35" s="621"/>
      <c r="DI35" s="621"/>
      <c r="DJ35" s="621"/>
      <c r="DK35" s="622"/>
      <c r="DL35" s="614">
        <v>137429</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1351310</v>
      </c>
      <c r="S36" s="609"/>
      <c r="T36" s="609"/>
      <c r="U36" s="609"/>
      <c r="V36" s="609"/>
      <c r="W36" s="609"/>
      <c r="X36" s="609"/>
      <c r="Y36" s="610"/>
      <c r="Z36" s="646">
        <v>5.6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2128581</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169319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3096200</v>
      </c>
      <c r="CS36" s="609"/>
      <c r="CT36" s="609"/>
      <c r="CU36" s="609"/>
      <c r="CV36" s="609"/>
      <c r="CW36" s="609"/>
      <c r="CX36" s="609"/>
      <c r="CY36" s="610"/>
      <c r="CZ36" s="611">
        <v>13.3</v>
      </c>
      <c r="DA36" s="623"/>
      <c r="DB36" s="623"/>
      <c r="DC36" s="624"/>
      <c r="DD36" s="614">
        <v>2885680</v>
      </c>
      <c r="DE36" s="609"/>
      <c r="DF36" s="609"/>
      <c r="DG36" s="609"/>
      <c r="DH36" s="609"/>
      <c r="DI36" s="609"/>
      <c r="DJ36" s="609"/>
      <c r="DK36" s="610"/>
      <c r="DL36" s="614">
        <v>2222643</v>
      </c>
      <c r="DM36" s="609"/>
      <c r="DN36" s="609"/>
      <c r="DO36" s="609"/>
      <c r="DP36" s="609"/>
      <c r="DQ36" s="609"/>
      <c r="DR36" s="609"/>
      <c r="DS36" s="609"/>
      <c r="DT36" s="609"/>
      <c r="DU36" s="609"/>
      <c r="DV36" s="610"/>
      <c r="DW36" s="611">
        <v>16.8</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301683</v>
      </c>
      <c r="S37" s="609"/>
      <c r="T37" s="609"/>
      <c r="U37" s="609"/>
      <c r="V37" s="609"/>
      <c r="W37" s="609"/>
      <c r="X37" s="609"/>
      <c r="Y37" s="610"/>
      <c r="Z37" s="646">
        <v>1.2</v>
      </c>
      <c r="AA37" s="646"/>
      <c r="AB37" s="646"/>
      <c r="AC37" s="646"/>
      <c r="AD37" s="647">
        <v>11734</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139039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150840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2135263</v>
      </c>
      <c r="CS37" s="621"/>
      <c r="CT37" s="621"/>
      <c r="CU37" s="621"/>
      <c r="CV37" s="621"/>
      <c r="CW37" s="621"/>
      <c r="CX37" s="621"/>
      <c r="CY37" s="622"/>
      <c r="CZ37" s="611">
        <v>9.1999999999999993</v>
      </c>
      <c r="DA37" s="623"/>
      <c r="DB37" s="623"/>
      <c r="DC37" s="624"/>
      <c r="DD37" s="614">
        <v>2121931</v>
      </c>
      <c r="DE37" s="621"/>
      <c r="DF37" s="621"/>
      <c r="DG37" s="621"/>
      <c r="DH37" s="621"/>
      <c r="DI37" s="621"/>
      <c r="DJ37" s="621"/>
      <c r="DK37" s="622"/>
      <c r="DL37" s="614">
        <v>2018358</v>
      </c>
      <c r="DM37" s="621"/>
      <c r="DN37" s="621"/>
      <c r="DO37" s="621"/>
      <c r="DP37" s="621"/>
      <c r="DQ37" s="621"/>
      <c r="DR37" s="621"/>
      <c r="DS37" s="621"/>
      <c r="DT37" s="621"/>
      <c r="DU37" s="621"/>
      <c r="DV37" s="622"/>
      <c r="DW37" s="611">
        <v>15.3</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1193827</v>
      </c>
      <c r="S38" s="609"/>
      <c r="T38" s="609"/>
      <c r="U38" s="609"/>
      <c r="V38" s="609"/>
      <c r="W38" s="609"/>
      <c r="X38" s="609"/>
      <c r="Y38" s="610"/>
      <c r="Z38" s="646">
        <v>4.9000000000000004</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90942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7424</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1898600</v>
      </c>
      <c r="CS38" s="609"/>
      <c r="CT38" s="609"/>
      <c r="CU38" s="609"/>
      <c r="CV38" s="609"/>
      <c r="CW38" s="609"/>
      <c r="CX38" s="609"/>
      <c r="CY38" s="610"/>
      <c r="CZ38" s="611">
        <v>8.1999999999999993</v>
      </c>
      <c r="DA38" s="623"/>
      <c r="DB38" s="623"/>
      <c r="DC38" s="624"/>
      <c r="DD38" s="614">
        <v>1575834</v>
      </c>
      <c r="DE38" s="609"/>
      <c r="DF38" s="609"/>
      <c r="DG38" s="609"/>
      <c r="DH38" s="609"/>
      <c r="DI38" s="609"/>
      <c r="DJ38" s="609"/>
      <c r="DK38" s="610"/>
      <c r="DL38" s="614">
        <v>1521791</v>
      </c>
      <c r="DM38" s="609"/>
      <c r="DN38" s="609"/>
      <c r="DO38" s="609"/>
      <c r="DP38" s="609"/>
      <c r="DQ38" s="609"/>
      <c r="DR38" s="609"/>
      <c r="DS38" s="609"/>
      <c r="DT38" s="609"/>
      <c r="DU38" s="609"/>
      <c r="DV38" s="610"/>
      <c r="DW38" s="611">
        <v>11.5</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11383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1342062</v>
      </c>
      <c r="CS39" s="621"/>
      <c r="CT39" s="621"/>
      <c r="CU39" s="621"/>
      <c r="CV39" s="621"/>
      <c r="CW39" s="621"/>
      <c r="CX39" s="621"/>
      <c r="CY39" s="622"/>
      <c r="CZ39" s="611">
        <v>5.8</v>
      </c>
      <c r="DA39" s="623"/>
      <c r="DB39" s="623"/>
      <c r="DC39" s="624"/>
      <c r="DD39" s="614">
        <v>1240462</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121827</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116</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156062</v>
      </c>
      <c r="CS40" s="609"/>
      <c r="CT40" s="609"/>
      <c r="CU40" s="609"/>
      <c r="CV40" s="609"/>
      <c r="CW40" s="609"/>
      <c r="CX40" s="609"/>
      <c r="CY40" s="610"/>
      <c r="CZ40" s="611">
        <v>0.7</v>
      </c>
      <c r="DA40" s="623"/>
      <c r="DB40" s="623"/>
      <c r="DC40" s="624"/>
      <c r="DD40" s="614">
        <v>106662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24311824</v>
      </c>
      <c r="S41" s="633"/>
      <c r="T41" s="633"/>
      <c r="U41" s="633"/>
      <c r="V41" s="633"/>
      <c r="W41" s="633"/>
      <c r="X41" s="633"/>
      <c r="Y41" s="636"/>
      <c r="Z41" s="637">
        <v>100</v>
      </c>
      <c r="AA41" s="637"/>
      <c r="AB41" s="637"/>
      <c r="AC41" s="637"/>
      <c r="AD41" s="638">
        <v>13083589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436005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1462595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333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1985847</v>
      </c>
      <c r="CS42" s="621"/>
      <c r="CT42" s="621"/>
      <c r="CU42" s="621"/>
      <c r="CV42" s="621"/>
      <c r="CW42" s="621"/>
      <c r="CX42" s="621"/>
      <c r="CY42" s="622"/>
      <c r="CZ42" s="611">
        <v>8.5</v>
      </c>
      <c r="DA42" s="623"/>
      <c r="DB42" s="623"/>
      <c r="DC42" s="624"/>
      <c r="DD42" s="614">
        <v>527041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240104</v>
      </c>
      <c r="CS43" s="621"/>
      <c r="CT43" s="621"/>
      <c r="CU43" s="621"/>
      <c r="CV43" s="621"/>
      <c r="CW43" s="621"/>
      <c r="CX43" s="621"/>
      <c r="CY43" s="622"/>
      <c r="CZ43" s="611">
        <v>1</v>
      </c>
      <c r="DA43" s="623"/>
      <c r="DB43" s="623"/>
      <c r="DC43" s="624"/>
      <c r="DD43" s="614">
        <v>240104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1985847</v>
      </c>
      <c r="CS44" s="609"/>
      <c r="CT44" s="609"/>
      <c r="CU44" s="609"/>
      <c r="CV44" s="609"/>
      <c r="CW44" s="609"/>
      <c r="CX44" s="609"/>
      <c r="CY44" s="610"/>
      <c r="CZ44" s="611">
        <v>8.5</v>
      </c>
      <c r="DA44" s="612"/>
      <c r="DB44" s="612"/>
      <c r="DC44" s="613"/>
      <c r="DD44" s="614">
        <v>527041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603287</v>
      </c>
      <c r="CS45" s="621"/>
      <c r="CT45" s="621"/>
      <c r="CU45" s="621"/>
      <c r="CV45" s="621"/>
      <c r="CW45" s="621"/>
      <c r="CX45" s="621"/>
      <c r="CY45" s="622"/>
      <c r="CZ45" s="611">
        <v>2.6</v>
      </c>
      <c r="DA45" s="623"/>
      <c r="DB45" s="623"/>
      <c r="DC45" s="624"/>
      <c r="DD45" s="614">
        <v>27986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1381105</v>
      </c>
      <c r="CS46" s="609"/>
      <c r="CT46" s="609"/>
      <c r="CU46" s="609"/>
      <c r="CV46" s="609"/>
      <c r="CW46" s="609"/>
      <c r="CX46" s="609"/>
      <c r="CY46" s="610"/>
      <c r="CZ46" s="611">
        <v>5.9</v>
      </c>
      <c r="DA46" s="612"/>
      <c r="DB46" s="612"/>
      <c r="DC46" s="613"/>
      <c r="DD46" s="614">
        <v>497600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23289859</v>
      </c>
      <c r="CS49" s="593"/>
      <c r="CT49" s="593"/>
      <c r="CU49" s="593"/>
      <c r="CV49" s="593"/>
      <c r="CW49" s="593"/>
      <c r="CX49" s="593"/>
      <c r="CY49" s="594"/>
      <c r="CZ49" s="595">
        <v>100</v>
      </c>
      <c r="DA49" s="596"/>
      <c r="DB49" s="596"/>
      <c r="DC49" s="597"/>
      <c r="DD49" s="598">
        <v>16366983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CVJiS0qQ2xTMaVSgYrxcdPcTopRtag90n+QItsldWJ7Khq7ajmtLYL9lI4/c107yib8dlo1DrNLV4cId0GfCw==" saltValue="MnhGZodSc0f1pt03e4Sk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24337</v>
      </c>
      <c r="R7" s="1090"/>
      <c r="S7" s="1090"/>
      <c r="T7" s="1090"/>
      <c r="U7" s="1090"/>
      <c r="V7" s="1090">
        <v>23315</v>
      </c>
      <c r="W7" s="1090"/>
      <c r="X7" s="1090"/>
      <c r="Y7" s="1090"/>
      <c r="Z7" s="1090"/>
      <c r="AA7" s="1090">
        <v>1022</v>
      </c>
      <c r="AB7" s="1090"/>
      <c r="AC7" s="1090"/>
      <c r="AD7" s="1090"/>
      <c r="AE7" s="1091"/>
      <c r="AF7" s="1092">
        <v>820</v>
      </c>
      <c r="AG7" s="1093"/>
      <c r="AH7" s="1093"/>
      <c r="AI7" s="1093"/>
      <c r="AJ7" s="1094"/>
      <c r="AK7" s="1095">
        <v>40477</v>
      </c>
      <c r="AL7" s="1096"/>
      <c r="AM7" s="1096"/>
      <c r="AN7" s="1096"/>
      <c r="AO7" s="1096"/>
      <c r="AP7" s="1096">
        <v>20320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376</v>
      </c>
      <c r="B23" s="924" t="s">
        <v>377</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820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388</v>
      </c>
      <c r="C28" s="1035"/>
      <c r="D28" s="1035"/>
      <c r="E28" s="1035"/>
      <c r="F28" s="1035"/>
      <c r="G28" s="1035"/>
      <c r="H28" s="1035"/>
      <c r="I28" s="1035"/>
      <c r="J28" s="1035"/>
      <c r="K28" s="1035"/>
      <c r="L28" s="1035"/>
      <c r="M28" s="1035"/>
      <c r="N28" s="1035"/>
      <c r="O28" s="1035"/>
      <c r="P28" s="1036"/>
      <c r="Q28" s="1037">
        <v>5864</v>
      </c>
      <c r="R28" s="1038"/>
      <c r="S28" s="1038"/>
      <c r="T28" s="1038"/>
      <c r="U28" s="1038"/>
      <c r="V28" s="1038">
        <v>5695</v>
      </c>
      <c r="W28" s="1038"/>
      <c r="X28" s="1038"/>
      <c r="Y28" s="1038"/>
      <c r="Z28" s="1038"/>
      <c r="AA28" s="1038">
        <v>169</v>
      </c>
      <c r="AB28" s="1038"/>
      <c r="AC28" s="1038"/>
      <c r="AD28" s="1038"/>
      <c r="AE28" s="1039"/>
      <c r="AF28" s="1040">
        <v>169</v>
      </c>
      <c r="AG28" s="1038"/>
      <c r="AH28" s="1038"/>
      <c r="AI28" s="1038"/>
      <c r="AJ28" s="1041"/>
      <c r="AK28" s="1029">
        <v>420</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389</v>
      </c>
      <c r="C29" s="1018"/>
      <c r="D29" s="1018"/>
      <c r="E29" s="1018"/>
      <c r="F29" s="1018"/>
      <c r="G29" s="1018"/>
      <c r="H29" s="1018"/>
      <c r="I29" s="1018"/>
      <c r="J29" s="1018"/>
      <c r="K29" s="1018"/>
      <c r="L29" s="1018"/>
      <c r="M29" s="1018"/>
      <c r="N29" s="1018"/>
      <c r="O29" s="1018"/>
      <c r="P29" s="1019"/>
      <c r="Q29" s="1025">
        <v>4494</v>
      </c>
      <c r="R29" s="1026"/>
      <c r="S29" s="1026"/>
      <c r="T29" s="1026"/>
      <c r="U29" s="1026"/>
      <c r="V29" s="1026">
        <v>4279</v>
      </c>
      <c r="W29" s="1026"/>
      <c r="X29" s="1026"/>
      <c r="Y29" s="1026"/>
      <c r="Z29" s="1026"/>
      <c r="AA29" s="1026">
        <v>215</v>
      </c>
      <c r="AB29" s="1026"/>
      <c r="AC29" s="1026"/>
      <c r="AD29" s="1026"/>
      <c r="AE29" s="1027"/>
      <c r="AF29" s="1022">
        <v>215</v>
      </c>
      <c r="AG29" s="1023"/>
      <c r="AH29" s="1023"/>
      <c r="AI29" s="1023"/>
      <c r="AJ29" s="1024"/>
      <c r="AK29" s="967">
        <v>698</v>
      </c>
      <c r="AL29" s="958"/>
      <c r="AM29" s="958"/>
      <c r="AN29" s="958"/>
      <c r="AO29" s="958"/>
      <c r="AP29" s="958" t="s">
        <v>547</v>
      </c>
      <c r="AQ29" s="958"/>
      <c r="AR29" s="958"/>
      <c r="AS29" s="958"/>
      <c r="AT29" s="958"/>
      <c r="AU29" s="958" t="s">
        <v>547</v>
      </c>
      <c r="AV29" s="958"/>
      <c r="AW29" s="958"/>
      <c r="AX29" s="958"/>
      <c r="AY29" s="958"/>
      <c r="AZ29" s="1028" t="s">
        <v>547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390</v>
      </c>
      <c r="C30" s="1018"/>
      <c r="D30" s="1018"/>
      <c r="E30" s="1018"/>
      <c r="F30" s="1018"/>
      <c r="G30" s="1018"/>
      <c r="H30" s="1018"/>
      <c r="I30" s="1018"/>
      <c r="J30" s="1018"/>
      <c r="K30" s="1018"/>
      <c r="L30" s="1018"/>
      <c r="M30" s="1018"/>
      <c r="N30" s="1018"/>
      <c r="O30" s="1018"/>
      <c r="P30" s="1019"/>
      <c r="Q30" s="1025">
        <v>956</v>
      </c>
      <c r="R30" s="1026"/>
      <c r="S30" s="1026"/>
      <c r="T30" s="1026"/>
      <c r="U30" s="1026"/>
      <c r="V30" s="1026">
        <v>952</v>
      </c>
      <c r="W30" s="1026"/>
      <c r="X30" s="1026"/>
      <c r="Y30" s="1026"/>
      <c r="Z30" s="1026"/>
      <c r="AA30" s="1026">
        <v>4</v>
      </c>
      <c r="AB30" s="1026"/>
      <c r="AC30" s="1026"/>
      <c r="AD30" s="1026"/>
      <c r="AE30" s="1027"/>
      <c r="AF30" s="1022">
        <v>4</v>
      </c>
      <c r="AG30" s="1023"/>
      <c r="AH30" s="1023"/>
      <c r="AI30" s="1023"/>
      <c r="AJ30" s="1024"/>
      <c r="AK30" s="967">
        <v>139</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391</v>
      </c>
      <c r="C31" s="1018"/>
      <c r="D31" s="1018"/>
      <c r="E31" s="1018"/>
      <c r="F31" s="1018"/>
      <c r="G31" s="1018"/>
      <c r="H31" s="1018"/>
      <c r="I31" s="1018"/>
      <c r="J31" s="1018"/>
      <c r="K31" s="1018"/>
      <c r="L31" s="1018"/>
      <c r="M31" s="1018"/>
      <c r="N31" s="1018"/>
      <c r="O31" s="1018"/>
      <c r="P31" s="1019"/>
      <c r="Q31" s="1025">
        <v>566</v>
      </c>
      <c r="R31" s="1026"/>
      <c r="S31" s="1026"/>
      <c r="T31" s="1026"/>
      <c r="U31" s="1026"/>
      <c r="V31" s="1026">
        <v>557</v>
      </c>
      <c r="W31" s="1026"/>
      <c r="X31" s="1026"/>
      <c r="Y31" s="1026"/>
      <c r="Z31" s="1026"/>
      <c r="AA31" s="1026">
        <v>9</v>
      </c>
      <c r="AB31" s="1026"/>
      <c r="AC31" s="1026"/>
      <c r="AD31" s="1026"/>
      <c r="AE31" s="1027"/>
      <c r="AF31" s="1022">
        <v>1116</v>
      </c>
      <c r="AG31" s="1023"/>
      <c r="AH31" s="1023"/>
      <c r="AI31" s="1023"/>
      <c r="AJ31" s="1024"/>
      <c r="AK31" s="967">
        <v>88</v>
      </c>
      <c r="AL31" s="958"/>
      <c r="AM31" s="958"/>
      <c r="AN31" s="958"/>
      <c r="AO31" s="958"/>
      <c r="AP31" s="958">
        <v>1146</v>
      </c>
      <c r="AQ31" s="958"/>
      <c r="AR31" s="958"/>
      <c r="AS31" s="958"/>
      <c r="AT31" s="958"/>
      <c r="AU31" s="958" t="s">
        <v>547</v>
      </c>
      <c r="AV31" s="958"/>
      <c r="AW31" s="958"/>
      <c r="AX31" s="958"/>
      <c r="AY31" s="958"/>
      <c r="AZ31" s="1028" t="s">
        <v>547</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1404</v>
      </c>
      <c r="R32" s="1026"/>
      <c r="S32" s="1026"/>
      <c r="T32" s="1026"/>
      <c r="U32" s="1026"/>
      <c r="V32" s="1026">
        <v>1342</v>
      </c>
      <c r="W32" s="1026"/>
      <c r="X32" s="1026"/>
      <c r="Y32" s="1026"/>
      <c r="Z32" s="1026"/>
      <c r="AA32" s="1026">
        <v>62</v>
      </c>
      <c r="AB32" s="1026"/>
      <c r="AC32" s="1026"/>
      <c r="AD32" s="1026"/>
      <c r="AE32" s="1027"/>
      <c r="AF32" s="1022">
        <v>655</v>
      </c>
      <c r="AG32" s="1023"/>
      <c r="AH32" s="1023"/>
      <c r="AI32" s="1023"/>
      <c r="AJ32" s="1024"/>
      <c r="AK32" s="967">
        <v>139</v>
      </c>
      <c r="AL32" s="958"/>
      <c r="AM32" s="958"/>
      <c r="AN32" s="958"/>
      <c r="AO32" s="958"/>
      <c r="AP32" s="958">
        <v>1490</v>
      </c>
      <c r="AQ32" s="958"/>
      <c r="AR32" s="958"/>
      <c r="AS32" s="958"/>
      <c r="AT32" s="958"/>
      <c r="AU32" s="958">
        <v>560</v>
      </c>
      <c r="AV32" s="958"/>
      <c r="AW32" s="958"/>
      <c r="AX32" s="958"/>
      <c r="AY32" s="958"/>
      <c r="AZ32" s="1028" t="s">
        <v>547</v>
      </c>
      <c r="BA32" s="1028"/>
      <c r="BB32" s="1028"/>
      <c r="BC32" s="1028"/>
      <c r="BD32" s="1028"/>
      <c r="BE32" s="959" t="s">
        <v>392</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2159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552</v>
      </c>
      <c r="C68" s="973"/>
      <c r="D68" s="973"/>
      <c r="E68" s="973"/>
      <c r="F68" s="973"/>
      <c r="G68" s="973"/>
      <c r="H68" s="973"/>
      <c r="I68" s="973"/>
      <c r="J68" s="973"/>
      <c r="K68" s="973"/>
      <c r="L68" s="973"/>
      <c r="M68" s="973"/>
      <c r="N68" s="973"/>
      <c r="O68" s="973"/>
      <c r="P68" s="974"/>
      <c r="Q68" s="975">
        <v>22493</v>
      </c>
      <c r="R68" s="969"/>
      <c r="S68" s="969"/>
      <c r="T68" s="969"/>
      <c r="U68" s="969"/>
      <c r="V68" s="969">
        <v>18905</v>
      </c>
      <c r="W68" s="969"/>
      <c r="X68" s="969"/>
      <c r="Y68" s="969"/>
      <c r="Z68" s="969"/>
      <c r="AA68" s="969">
        <v>3589</v>
      </c>
      <c r="AB68" s="969"/>
      <c r="AC68" s="969"/>
      <c r="AD68" s="969"/>
      <c r="AE68" s="969"/>
      <c r="AF68" s="969">
        <v>3589</v>
      </c>
      <c r="AG68" s="969"/>
      <c r="AH68" s="969"/>
      <c r="AI68" s="969"/>
      <c r="AJ68" s="969"/>
      <c r="AK68" s="969">
        <v>216</v>
      </c>
      <c r="AL68" s="969"/>
      <c r="AM68" s="969"/>
      <c r="AN68" s="969"/>
      <c r="AO68" s="969"/>
      <c r="AP68" s="969" t="s">
        <v>547</v>
      </c>
      <c r="AQ68" s="969"/>
      <c r="AR68" s="969"/>
      <c r="AS68" s="969"/>
      <c r="AT68" s="969"/>
      <c r="AU68" s="969" t="s">
        <v>547</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553</v>
      </c>
      <c r="C69" s="962"/>
      <c r="D69" s="962"/>
      <c r="E69" s="962"/>
      <c r="F69" s="962"/>
      <c r="G69" s="962"/>
      <c r="H69" s="962"/>
      <c r="I69" s="962"/>
      <c r="J69" s="962"/>
      <c r="K69" s="962"/>
      <c r="L69" s="962"/>
      <c r="M69" s="962"/>
      <c r="N69" s="962"/>
      <c r="O69" s="962"/>
      <c r="P69" s="963"/>
      <c r="Q69" s="964">
        <v>187</v>
      </c>
      <c r="R69" s="958"/>
      <c r="S69" s="958"/>
      <c r="T69" s="958"/>
      <c r="U69" s="958"/>
      <c r="V69" s="958">
        <v>162</v>
      </c>
      <c r="W69" s="958"/>
      <c r="X69" s="958"/>
      <c r="Y69" s="958"/>
      <c r="Z69" s="958"/>
      <c r="AA69" s="958">
        <v>26</v>
      </c>
      <c r="AB69" s="958"/>
      <c r="AC69" s="958"/>
      <c r="AD69" s="958"/>
      <c r="AE69" s="958"/>
      <c r="AF69" s="958">
        <v>26</v>
      </c>
      <c r="AG69" s="958"/>
      <c r="AH69" s="958"/>
      <c r="AI69" s="958"/>
      <c r="AJ69" s="958"/>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554</v>
      </c>
      <c r="C70" s="962"/>
      <c r="D70" s="962"/>
      <c r="E70" s="962"/>
      <c r="F70" s="962"/>
      <c r="G70" s="962"/>
      <c r="H70" s="962"/>
      <c r="I70" s="962"/>
      <c r="J70" s="962"/>
      <c r="K70" s="962"/>
      <c r="L70" s="962"/>
      <c r="M70" s="962"/>
      <c r="N70" s="962"/>
      <c r="O70" s="962"/>
      <c r="P70" s="963"/>
      <c r="Q70" s="964">
        <v>104</v>
      </c>
      <c r="R70" s="958"/>
      <c r="S70" s="958"/>
      <c r="T70" s="958"/>
      <c r="U70" s="958"/>
      <c r="V70" s="958">
        <v>94</v>
      </c>
      <c r="W70" s="958"/>
      <c r="X70" s="958"/>
      <c r="Y70" s="958"/>
      <c r="Z70" s="958"/>
      <c r="AA70" s="958">
        <v>10</v>
      </c>
      <c r="AB70" s="958"/>
      <c r="AC70" s="958"/>
      <c r="AD70" s="958"/>
      <c r="AE70" s="958"/>
      <c r="AF70" s="958">
        <v>10</v>
      </c>
      <c r="AG70" s="958"/>
      <c r="AH70" s="958"/>
      <c r="AI70" s="958"/>
      <c r="AJ70" s="958"/>
      <c r="AK70" s="958">
        <v>1</v>
      </c>
      <c r="AL70" s="958"/>
      <c r="AM70" s="958"/>
      <c r="AN70" s="958"/>
      <c r="AO70" s="958"/>
      <c r="AP70" s="958" t="s">
        <v>547</v>
      </c>
      <c r="AQ70" s="958"/>
      <c r="AR70" s="958"/>
      <c r="AS70" s="958"/>
      <c r="AT70" s="958"/>
      <c r="AU70" s="958" t="s">
        <v>547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555</v>
      </c>
      <c r="C71" s="962"/>
      <c r="D71" s="962"/>
      <c r="E71" s="962"/>
      <c r="F71" s="962"/>
      <c r="G71" s="962"/>
      <c r="H71" s="962"/>
      <c r="I71" s="962"/>
      <c r="J71" s="962"/>
      <c r="K71" s="962"/>
      <c r="L71" s="962"/>
      <c r="M71" s="962"/>
      <c r="N71" s="962"/>
      <c r="O71" s="962"/>
      <c r="P71" s="963"/>
      <c r="Q71" s="964">
        <v>100</v>
      </c>
      <c r="R71" s="958"/>
      <c r="S71" s="958"/>
      <c r="T71" s="958"/>
      <c r="U71" s="958"/>
      <c r="V71" s="958">
        <v>62</v>
      </c>
      <c r="W71" s="958"/>
      <c r="X71" s="958"/>
      <c r="Y71" s="958"/>
      <c r="Z71" s="958"/>
      <c r="AA71" s="958">
        <v>37</v>
      </c>
      <c r="AB71" s="958"/>
      <c r="AC71" s="958"/>
      <c r="AD71" s="958"/>
      <c r="AE71" s="958"/>
      <c r="AF71" s="958">
        <v>37</v>
      </c>
      <c r="AG71" s="958"/>
      <c r="AH71" s="958"/>
      <c r="AI71" s="958"/>
      <c r="AJ71" s="958"/>
      <c r="AK71" s="958" t="s">
        <v>547</v>
      </c>
      <c r="AL71" s="958"/>
      <c r="AM71" s="958"/>
      <c r="AN71" s="958"/>
      <c r="AO71" s="958"/>
      <c r="AP71" s="958" t="s">
        <v>547</v>
      </c>
      <c r="AQ71" s="958"/>
      <c r="AR71" s="958"/>
      <c r="AS71" s="958"/>
      <c r="AT71" s="958"/>
      <c r="AU71" s="958" t="s">
        <v>547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556</v>
      </c>
      <c r="C72" s="962"/>
      <c r="D72" s="962"/>
      <c r="E72" s="962"/>
      <c r="F72" s="962"/>
      <c r="G72" s="962"/>
      <c r="H72" s="962"/>
      <c r="I72" s="962"/>
      <c r="J72" s="962"/>
      <c r="K72" s="962"/>
      <c r="L72" s="962"/>
      <c r="M72" s="962"/>
      <c r="N72" s="962"/>
      <c r="O72" s="962"/>
      <c r="P72" s="963"/>
      <c r="Q72" s="964">
        <v>195</v>
      </c>
      <c r="R72" s="958"/>
      <c r="S72" s="958"/>
      <c r="T72" s="958"/>
      <c r="U72" s="958"/>
      <c r="V72" s="958">
        <v>190</v>
      </c>
      <c r="W72" s="958"/>
      <c r="X72" s="958"/>
      <c r="Y72" s="958"/>
      <c r="Z72" s="958"/>
      <c r="AA72" s="958">
        <v>5</v>
      </c>
      <c r="AB72" s="958"/>
      <c r="AC72" s="958"/>
      <c r="AD72" s="958"/>
      <c r="AE72" s="958"/>
      <c r="AF72" s="958">
        <v>5</v>
      </c>
      <c r="AG72" s="958"/>
      <c r="AH72" s="958"/>
      <c r="AI72" s="958"/>
      <c r="AJ72" s="958"/>
      <c r="AK72" s="958">
        <v>8</v>
      </c>
      <c r="AL72" s="958"/>
      <c r="AM72" s="958"/>
      <c r="AN72" s="958"/>
      <c r="AO72" s="958"/>
      <c r="AP72" s="958" t="s">
        <v>547</v>
      </c>
      <c r="AQ72" s="958"/>
      <c r="AR72" s="958"/>
      <c r="AS72" s="958"/>
      <c r="AT72" s="958"/>
      <c r="AU72" s="958" t="s">
        <v>547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557</v>
      </c>
      <c r="C73" s="962"/>
      <c r="D73" s="962"/>
      <c r="E73" s="962"/>
      <c r="F73" s="962"/>
      <c r="G73" s="962"/>
      <c r="H73" s="962"/>
      <c r="I73" s="962"/>
      <c r="J73" s="962"/>
      <c r="K73" s="962"/>
      <c r="L73" s="962"/>
      <c r="M73" s="962"/>
      <c r="N73" s="962"/>
      <c r="O73" s="962"/>
      <c r="P73" s="963"/>
      <c r="Q73" s="964">
        <v>3578</v>
      </c>
      <c r="R73" s="958"/>
      <c r="S73" s="958"/>
      <c r="T73" s="958"/>
      <c r="U73" s="958"/>
      <c r="V73" s="958">
        <v>3478</v>
      </c>
      <c r="W73" s="958"/>
      <c r="X73" s="958"/>
      <c r="Y73" s="958"/>
      <c r="Z73" s="958"/>
      <c r="AA73" s="958">
        <v>100</v>
      </c>
      <c r="AB73" s="958"/>
      <c r="AC73" s="958"/>
      <c r="AD73" s="958"/>
      <c r="AE73" s="958"/>
      <c r="AF73" s="958">
        <v>5105</v>
      </c>
      <c r="AG73" s="958"/>
      <c r="AH73" s="958"/>
      <c r="AI73" s="958"/>
      <c r="AJ73" s="958"/>
      <c r="AK73" s="958" t="s">
        <v>547</v>
      </c>
      <c r="AL73" s="958"/>
      <c r="AM73" s="958"/>
      <c r="AN73" s="958"/>
      <c r="AO73" s="958"/>
      <c r="AP73" s="958">
        <v>2705</v>
      </c>
      <c r="AQ73" s="958"/>
      <c r="AR73" s="958"/>
      <c r="AS73" s="958"/>
      <c r="AT73" s="958"/>
      <c r="AU73" s="958" t="s">
        <v>547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558</v>
      </c>
      <c r="C74" s="962"/>
      <c r="D74" s="962"/>
      <c r="E74" s="962"/>
      <c r="F74" s="962"/>
      <c r="G74" s="962"/>
      <c r="H74" s="962"/>
      <c r="I74" s="962"/>
      <c r="J74" s="962"/>
      <c r="K74" s="962"/>
      <c r="L74" s="962"/>
      <c r="M74" s="962"/>
      <c r="N74" s="962"/>
      <c r="O74" s="962"/>
      <c r="P74" s="963"/>
      <c r="Q74" s="964">
        <v>3247</v>
      </c>
      <c r="R74" s="958"/>
      <c r="S74" s="958"/>
      <c r="T74" s="958"/>
      <c r="U74" s="958"/>
      <c r="V74" s="958">
        <v>3175</v>
      </c>
      <c r="W74" s="958"/>
      <c r="X74" s="958"/>
      <c r="Y74" s="958"/>
      <c r="Z74" s="958"/>
      <c r="AA74" s="958">
        <v>72</v>
      </c>
      <c r="AB74" s="958"/>
      <c r="AC74" s="958"/>
      <c r="AD74" s="958"/>
      <c r="AE74" s="958"/>
      <c r="AF74" s="958">
        <v>72</v>
      </c>
      <c r="AG74" s="958"/>
      <c r="AH74" s="958"/>
      <c r="AI74" s="958"/>
      <c r="AJ74" s="958"/>
      <c r="AK74" s="958" t="s">
        <v>547</v>
      </c>
      <c r="AL74" s="958"/>
      <c r="AM74" s="958"/>
      <c r="AN74" s="958"/>
      <c r="AO74" s="958"/>
      <c r="AP74" s="958">
        <v>1810</v>
      </c>
      <c r="AQ74" s="958"/>
      <c r="AR74" s="958"/>
      <c r="AS74" s="958"/>
      <c r="AT74" s="958"/>
      <c r="AU74" s="958">
        <v>653</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559</v>
      </c>
      <c r="C75" s="962"/>
      <c r="D75" s="962"/>
      <c r="E75" s="962"/>
      <c r="F75" s="962"/>
      <c r="G75" s="962"/>
      <c r="H75" s="962"/>
      <c r="I75" s="962"/>
      <c r="J75" s="962"/>
      <c r="K75" s="962"/>
      <c r="L75" s="962"/>
      <c r="M75" s="962"/>
      <c r="N75" s="962"/>
      <c r="O75" s="962"/>
      <c r="P75" s="963"/>
      <c r="Q75" s="965">
        <v>3540</v>
      </c>
      <c r="R75" s="966"/>
      <c r="S75" s="966"/>
      <c r="T75" s="966"/>
      <c r="U75" s="967"/>
      <c r="V75" s="968">
        <v>3219</v>
      </c>
      <c r="W75" s="966"/>
      <c r="X75" s="966"/>
      <c r="Y75" s="966"/>
      <c r="Z75" s="967"/>
      <c r="AA75" s="968">
        <v>321</v>
      </c>
      <c r="AB75" s="966"/>
      <c r="AC75" s="966"/>
      <c r="AD75" s="966"/>
      <c r="AE75" s="967"/>
      <c r="AF75" s="968">
        <v>235</v>
      </c>
      <c r="AG75" s="966"/>
      <c r="AH75" s="966"/>
      <c r="AI75" s="966"/>
      <c r="AJ75" s="967"/>
      <c r="AK75" s="968" t="s">
        <v>547</v>
      </c>
      <c r="AL75" s="966"/>
      <c r="AM75" s="966"/>
      <c r="AN75" s="966"/>
      <c r="AO75" s="967"/>
      <c r="AP75" s="968">
        <v>1401</v>
      </c>
      <c r="AQ75" s="966"/>
      <c r="AR75" s="966"/>
      <c r="AS75" s="966"/>
      <c r="AT75" s="967"/>
      <c r="AU75" s="968">
        <v>469</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560</v>
      </c>
      <c r="C76" s="962"/>
      <c r="D76" s="962"/>
      <c r="E76" s="962"/>
      <c r="F76" s="962"/>
      <c r="G76" s="962"/>
      <c r="H76" s="962"/>
      <c r="I76" s="962"/>
      <c r="J76" s="962"/>
      <c r="K76" s="962"/>
      <c r="L76" s="962"/>
      <c r="M76" s="962"/>
      <c r="N76" s="962"/>
      <c r="O76" s="962"/>
      <c r="P76" s="963"/>
      <c r="Q76" s="965">
        <v>297</v>
      </c>
      <c r="R76" s="966"/>
      <c r="S76" s="966"/>
      <c r="T76" s="966"/>
      <c r="U76" s="967"/>
      <c r="V76" s="968">
        <v>297</v>
      </c>
      <c r="W76" s="966"/>
      <c r="X76" s="966"/>
      <c r="Y76" s="966"/>
      <c r="Z76" s="967"/>
      <c r="AA76" s="968" t="s">
        <v>547</v>
      </c>
      <c r="AB76" s="966"/>
      <c r="AC76" s="966"/>
      <c r="AD76" s="966"/>
      <c r="AE76" s="967"/>
      <c r="AF76" s="968" t="s">
        <v>547</v>
      </c>
      <c r="AG76" s="966"/>
      <c r="AH76" s="966"/>
      <c r="AI76" s="966"/>
      <c r="AJ76" s="967"/>
      <c r="AK76" s="968">
        <v>2</v>
      </c>
      <c r="AL76" s="966"/>
      <c r="AM76" s="966"/>
      <c r="AN76" s="966"/>
      <c r="AO76" s="967"/>
      <c r="AP76" s="968">
        <v>297</v>
      </c>
      <c r="AQ76" s="966"/>
      <c r="AR76" s="966"/>
      <c r="AS76" s="966"/>
      <c r="AT76" s="967"/>
      <c r="AU76" s="968">
        <v>108</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t="s">
        <v>561</v>
      </c>
      <c r="C77" s="962"/>
      <c r="D77" s="962"/>
      <c r="E77" s="962"/>
      <c r="F77" s="962"/>
      <c r="G77" s="962"/>
      <c r="H77" s="962"/>
      <c r="I77" s="962"/>
      <c r="J77" s="962"/>
      <c r="K77" s="962"/>
      <c r="L77" s="962"/>
      <c r="M77" s="962"/>
      <c r="N77" s="962"/>
      <c r="O77" s="962"/>
      <c r="P77" s="963"/>
      <c r="Q77" s="965">
        <v>364</v>
      </c>
      <c r="R77" s="966"/>
      <c r="S77" s="966"/>
      <c r="T77" s="966"/>
      <c r="U77" s="967"/>
      <c r="V77" s="968">
        <v>318</v>
      </c>
      <c r="W77" s="966"/>
      <c r="X77" s="966"/>
      <c r="Y77" s="966"/>
      <c r="Z77" s="967"/>
      <c r="AA77" s="968">
        <v>46</v>
      </c>
      <c r="AB77" s="966"/>
      <c r="AC77" s="966"/>
      <c r="AD77" s="966"/>
      <c r="AE77" s="967"/>
      <c r="AF77" s="968">
        <v>46</v>
      </c>
      <c r="AG77" s="966"/>
      <c r="AH77" s="966"/>
      <c r="AI77" s="966"/>
      <c r="AJ77" s="967"/>
      <c r="AK77" s="968" t="s">
        <v>547</v>
      </c>
      <c r="AL77" s="966"/>
      <c r="AM77" s="966"/>
      <c r="AN77" s="966"/>
      <c r="AO77" s="967"/>
      <c r="AP77" s="968">
        <v>96</v>
      </c>
      <c r="AQ77" s="966"/>
      <c r="AR77" s="966"/>
      <c r="AS77" s="966"/>
      <c r="AT77" s="967"/>
      <c r="AU77" s="968">
        <v>35</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t="s">
        <v>562</v>
      </c>
      <c r="C78" s="962"/>
      <c r="D78" s="962"/>
      <c r="E78" s="962"/>
      <c r="F78" s="962"/>
      <c r="G78" s="962"/>
      <c r="H78" s="962"/>
      <c r="I78" s="962"/>
      <c r="J78" s="962"/>
      <c r="K78" s="962"/>
      <c r="L78" s="962"/>
      <c r="M78" s="962"/>
      <c r="N78" s="962"/>
      <c r="O78" s="962"/>
      <c r="P78" s="963"/>
      <c r="Q78" s="964">
        <v>2546</v>
      </c>
      <c r="R78" s="958"/>
      <c r="S78" s="958"/>
      <c r="T78" s="958"/>
      <c r="U78" s="958"/>
      <c r="V78" s="958">
        <v>2410</v>
      </c>
      <c r="W78" s="958"/>
      <c r="X78" s="958"/>
      <c r="Y78" s="958"/>
      <c r="Z78" s="958"/>
      <c r="AA78" s="958">
        <v>136</v>
      </c>
      <c r="AB78" s="958"/>
      <c r="AC78" s="958"/>
      <c r="AD78" s="958"/>
      <c r="AE78" s="958"/>
      <c r="AF78" s="958">
        <v>136</v>
      </c>
      <c r="AG78" s="958"/>
      <c r="AH78" s="958"/>
      <c r="AI78" s="958"/>
      <c r="AJ78" s="958"/>
      <c r="AK78" s="958" t="s">
        <v>547</v>
      </c>
      <c r="AL78" s="958"/>
      <c r="AM78" s="958"/>
      <c r="AN78" s="958"/>
      <c r="AO78" s="958"/>
      <c r="AP78" s="958">
        <v>538</v>
      </c>
      <c r="AQ78" s="958"/>
      <c r="AR78" s="958"/>
      <c r="AS78" s="958"/>
      <c r="AT78" s="958"/>
      <c r="AU78" s="958">
        <v>176</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t="s">
        <v>563</v>
      </c>
      <c r="C79" s="962"/>
      <c r="D79" s="962"/>
      <c r="E79" s="962"/>
      <c r="F79" s="962"/>
      <c r="G79" s="962"/>
      <c r="H79" s="962"/>
      <c r="I79" s="962"/>
      <c r="J79" s="962"/>
      <c r="K79" s="962"/>
      <c r="L79" s="962"/>
      <c r="M79" s="962"/>
      <c r="N79" s="962"/>
      <c r="O79" s="962"/>
      <c r="P79" s="963"/>
      <c r="Q79" s="964">
        <v>630</v>
      </c>
      <c r="R79" s="958"/>
      <c r="S79" s="958"/>
      <c r="T79" s="958"/>
      <c r="U79" s="958"/>
      <c r="V79" s="958">
        <v>491</v>
      </c>
      <c r="W79" s="958"/>
      <c r="X79" s="958"/>
      <c r="Y79" s="958"/>
      <c r="Z79" s="958"/>
      <c r="AA79" s="958">
        <v>139</v>
      </c>
      <c r="AB79" s="958"/>
      <c r="AC79" s="958"/>
      <c r="AD79" s="958"/>
      <c r="AE79" s="958"/>
      <c r="AF79" s="958">
        <v>53</v>
      </c>
      <c r="AG79" s="958"/>
      <c r="AH79" s="958"/>
      <c r="AI79" s="958"/>
      <c r="AJ79" s="958"/>
      <c r="AK79" s="958" t="s">
        <v>547</v>
      </c>
      <c r="AL79" s="958"/>
      <c r="AM79" s="958"/>
      <c r="AN79" s="958"/>
      <c r="AO79" s="958"/>
      <c r="AP79" s="958">
        <v>767</v>
      </c>
      <c r="AQ79" s="958"/>
      <c r="AR79" s="958"/>
      <c r="AS79" s="958"/>
      <c r="AT79" s="958"/>
      <c r="AU79" s="958">
        <v>258</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t="s">
        <v>564</v>
      </c>
      <c r="C80" s="962"/>
      <c r="D80" s="962"/>
      <c r="E80" s="962"/>
      <c r="F80" s="962"/>
      <c r="G80" s="962"/>
      <c r="H80" s="962"/>
      <c r="I80" s="962"/>
      <c r="J80" s="962"/>
      <c r="K80" s="962"/>
      <c r="L80" s="962"/>
      <c r="M80" s="962"/>
      <c r="N80" s="962"/>
      <c r="O80" s="962"/>
      <c r="P80" s="963"/>
      <c r="Q80" s="964">
        <v>3550</v>
      </c>
      <c r="R80" s="958"/>
      <c r="S80" s="958"/>
      <c r="T80" s="958"/>
      <c r="U80" s="958"/>
      <c r="V80" s="958">
        <v>3304</v>
      </c>
      <c r="W80" s="958"/>
      <c r="X80" s="958"/>
      <c r="Y80" s="958"/>
      <c r="Z80" s="958"/>
      <c r="AA80" s="958">
        <v>246</v>
      </c>
      <c r="AB80" s="958"/>
      <c r="AC80" s="958"/>
      <c r="AD80" s="958"/>
      <c r="AE80" s="958"/>
      <c r="AF80" s="958">
        <v>246</v>
      </c>
      <c r="AG80" s="958"/>
      <c r="AH80" s="958"/>
      <c r="AI80" s="958"/>
      <c r="AJ80" s="958"/>
      <c r="AK80" s="958">
        <v>28</v>
      </c>
      <c r="AL80" s="958"/>
      <c r="AM80" s="958"/>
      <c r="AN80" s="958"/>
      <c r="AO80" s="958"/>
      <c r="AP80" s="958">
        <v>2822</v>
      </c>
      <c r="AQ80" s="958"/>
      <c r="AR80" s="958"/>
      <c r="AS80" s="958"/>
      <c r="AT80" s="958"/>
      <c r="AU80" s="958">
        <v>63</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t="s">
        <v>565</v>
      </c>
      <c r="C81" s="962"/>
      <c r="D81" s="962"/>
      <c r="E81" s="962"/>
      <c r="F81" s="962"/>
      <c r="G81" s="962"/>
      <c r="H81" s="962"/>
      <c r="I81" s="962"/>
      <c r="J81" s="962"/>
      <c r="K81" s="962"/>
      <c r="L81" s="962"/>
      <c r="M81" s="962"/>
      <c r="N81" s="962"/>
      <c r="O81" s="962"/>
      <c r="P81" s="963"/>
      <c r="Q81" s="964">
        <v>2922</v>
      </c>
      <c r="R81" s="958"/>
      <c r="S81" s="958"/>
      <c r="T81" s="958"/>
      <c r="U81" s="958"/>
      <c r="V81" s="958">
        <v>2446</v>
      </c>
      <c r="W81" s="958"/>
      <c r="X81" s="958"/>
      <c r="Y81" s="958"/>
      <c r="Z81" s="958"/>
      <c r="AA81" s="958">
        <v>476</v>
      </c>
      <c r="AB81" s="958"/>
      <c r="AC81" s="958"/>
      <c r="AD81" s="958"/>
      <c r="AE81" s="958"/>
      <c r="AF81" s="958">
        <v>476</v>
      </c>
      <c r="AG81" s="958"/>
      <c r="AH81" s="958"/>
      <c r="AI81" s="958"/>
      <c r="AJ81" s="958"/>
      <c r="AK81" s="958">
        <v>58</v>
      </c>
      <c r="AL81" s="958"/>
      <c r="AM81" s="958"/>
      <c r="AN81" s="958"/>
      <c r="AO81" s="958"/>
      <c r="AP81" s="958" t="s">
        <v>547</v>
      </c>
      <c r="AQ81" s="958"/>
      <c r="AR81" s="958"/>
      <c r="AS81" s="958"/>
      <c r="AT81" s="958"/>
      <c r="AU81" s="958" t="s">
        <v>547</v>
      </c>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t="s">
        <v>566</v>
      </c>
      <c r="C82" s="962"/>
      <c r="D82" s="962"/>
      <c r="E82" s="962"/>
      <c r="F82" s="962"/>
      <c r="G82" s="962"/>
      <c r="H82" s="962"/>
      <c r="I82" s="962"/>
      <c r="J82" s="962"/>
      <c r="K82" s="962"/>
      <c r="L82" s="962"/>
      <c r="M82" s="962"/>
      <c r="N82" s="962"/>
      <c r="O82" s="962"/>
      <c r="P82" s="963"/>
      <c r="Q82" s="964">
        <v>758421</v>
      </c>
      <c r="R82" s="958"/>
      <c r="S82" s="958"/>
      <c r="T82" s="958"/>
      <c r="U82" s="958"/>
      <c r="V82" s="958">
        <v>750353</v>
      </c>
      <c r="W82" s="958"/>
      <c r="X82" s="958"/>
      <c r="Y82" s="958"/>
      <c r="Z82" s="958"/>
      <c r="AA82" s="958">
        <v>8067</v>
      </c>
      <c r="AB82" s="958"/>
      <c r="AC82" s="958"/>
      <c r="AD82" s="958"/>
      <c r="AE82" s="958"/>
      <c r="AF82" s="958">
        <v>8067</v>
      </c>
      <c r="AG82" s="958"/>
      <c r="AH82" s="958"/>
      <c r="AI82" s="958"/>
      <c r="AJ82" s="958"/>
      <c r="AK82" s="958">
        <v>4245</v>
      </c>
      <c r="AL82" s="958"/>
      <c r="AM82" s="958"/>
      <c r="AN82" s="958"/>
      <c r="AO82" s="958"/>
      <c r="AP82" s="958" t="s">
        <v>547</v>
      </c>
      <c r="AQ82" s="958"/>
      <c r="AR82" s="958"/>
      <c r="AS82" s="958"/>
      <c r="AT82" s="958"/>
      <c r="AU82" s="958" t="s">
        <v>547</v>
      </c>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t="s">
        <v>567</v>
      </c>
      <c r="C83" s="962"/>
      <c r="D83" s="962"/>
      <c r="E83" s="962"/>
      <c r="F83" s="962"/>
      <c r="G83" s="962"/>
      <c r="H83" s="962"/>
      <c r="I83" s="962"/>
      <c r="J83" s="962"/>
      <c r="K83" s="962"/>
      <c r="L83" s="962"/>
      <c r="M83" s="962"/>
      <c r="N83" s="962"/>
      <c r="O83" s="962"/>
      <c r="P83" s="963"/>
      <c r="Q83" s="964">
        <v>18</v>
      </c>
      <c r="R83" s="958"/>
      <c r="S83" s="958"/>
      <c r="T83" s="958"/>
      <c r="U83" s="958"/>
      <c r="V83" s="958">
        <v>14</v>
      </c>
      <c r="W83" s="958"/>
      <c r="X83" s="958"/>
      <c r="Y83" s="958"/>
      <c r="Z83" s="958"/>
      <c r="AA83" s="958">
        <v>4</v>
      </c>
      <c r="AB83" s="958"/>
      <c r="AC83" s="958"/>
      <c r="AD83" s="958"/>
      <c r="AE83" s="958"/>
      <c r="AF83" s="958">
        <v>4</v>
      </c>
      <c r="AG83" s="958"/>
      <c r="AH83" s="958"/>
      <c r="AI83" s="958"/>
      <c r="AJ83" s="958"/>
      <c r="AK83" s="958">
        <v>4</v>
      </c>
      <c r="AL83" s="958"/>
      <c r="AM83" s="958"/>
      <c r="AN83" s="958"/>
      <c r="AO83" s="958"/>
      <c r="AP83" s="958" t="s">
        <v>547</v>
      </c>
      <c r="AQ83" s="958"/>
      <c r="AR83" s="958"/>
      <c r="AS83" s="958"/>
      <c r="AT83" s="958"/>
      <c r="AU83" s="958" t="s">
        <v>547</v>
      </c>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1793360</v>
      </c>
      <c r="AB110" s="876"/>
      <c r="AC110" s="876"/>
      <c r="AD110" s="876"/>
      <c r="AE110" s="877"/>
      <c r="AF110" s="878">
        <v>1887436</v>
      </c>
      <c r="AG110" s="876"/>
      <c r="AH110" s="876"/>
      <c r="AI110" s="876"/>
      <c r="AJ110" s="877"/>
      <c r="AK110" s="878">
        <v>1840846</v>
      </c>
      <c r="AL110" s="876"/>
      <c r="AM110" s="876"/>
      <c r="AN110" s="876"/>
      <c r="AO110" s="877"/>
      <c r="AP110" s="879">
        <v>15.5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21487395</v>
      </c>
      <c r="BR110" s="829"/>
      <c r="BS110" s="829"/>
      <c r="BT110" s="829"/>
      <c r="BU110" s="829"/>
      <c r="BV110" s="829">
        <v>20905546</v>
      </c>
      <c r="BW110" s="829"/>
      <c r="BX110" s="829"/>
      <c r="BY110" s="829"/>
      <c r="BZ110" s="829"/>
      <c r="CA110" s="829">
        <v>20319669</v>
      </c>
      <c r="CB110" s="829"/>
      <c r="CC110" s="829"/>
      <c r="CD110" s="829"/>
      <c r="CE110" s="829"/>
      <c r="CF110" s="853">
        <v>171.2</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666679</v>
      </c>
      <c r="DH110" s="829"/>
      <c r="DI110" s="829"/>
      <c r="DJ110" s="829"/>
      <c r="DK110" s="829"/>
      <c r="DL110" s="829">
        <v>614484</v>
      </c>
      <c r="DM110" s="829"/>
      <c r="DN110" s="829"/>
      <c r="DO110" s="829"/>
      <c r="DP110" s="829"/>
      <c r="DQ110" s="829">
        <v>561912</v>
      </c>
      <c r="DR110" s="829"/>
      <c r="DS110" s="829"/>
      <c r="DT110" s="829"/>
      <c r="DU110" s="829"/>
      <c r="DV110" s="830">
        <v>4.7</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2347759</v>
      </c>
      <c r="BR111" s="804"/>
      <c r="BS111" s="804"/>
      <c r="BT111" s="804"/>
      <c r="BU111" s="804"/>
      <c r="BV111" s="804">
        <v>2850435</v>
      </c>
      <c r="BW111" s="804"/>
      <c r="BX111" s="804"/>
      <c r="BY111" s="804"/>
      <c r="BZ111" s="804"/>
      <c r="CA111" s="804">
        <v>2571156</v>
      </c>
      <c r="CB111" s="804"/>
      <c r="CC111" s="804"/>
      <c r="CD111" s="804"/>
      <c r="CE111" s="804"/>
      <c r="CF111" s="862">
        <v>21.7</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200343</v>
      </c>
      <c r="DH111" s="804"/>
      <c r="DI111" s="804"/>
      <c r="DJ111" s="804"/>
      <c r="DK111" s="804"/>
      <c r="DL111" s="804">
        <v>93141</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857349</v>
      </c>
      <c r="BR112" s="804"/>
      <c r="BS112" s="804"/>
      <c r="BT112" s="804"/>
      <c r="BU112" s="804"/>
      <c r="BV112" s="804">
        <v>1051105</v>
      </c>
      <c r="BW112" s="804"/>
      <c r="BX112" s="804"/>
      <c r="BY112" s="804"/>
      <c r="BZ112" s="804"/>
      <c r="CA112" s="804">
        <v>1071595</v>
      </c>
      <c r="CB112" s="804"/>
      <c r="CC112" s="804"/>
      <c r="CD112" s="804"/>
      <c r="CE112" s="804"/>
      <c r="CF112" s="862">
        <v>9</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74301</v>
      </c>
      <c r="AB113" s="906"/>
      <c r="AC113" s="906"/>
      <c r="AD113" s="906"/>
      <c r="AE113" s="907"/>
      <c r="AF113" s="908">
        <v>126456</v>
      </c>
      <c r="AG113" s="906"/>
      <c r="AH113" s="906"/>
      <c r="AI113" s="906"/>
      <c r="AJ113" s="907"/>
      <c r="AK113" s="908">
        <v>113165</v>
      </c>
      <c r="AL113" s="906"/>
      <c r="AM113" s="906"/>
      <c r="AN113" s="906"/>
      <c r="AO113" s="907"/>
      <c r="AP113" s="909">
        <v>1</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1255512</v>
      </c>
      <c r="BR113" s="804"/>
      <c r="BS113" s="804"/>
      <c r="BT113" s="804"/>
      <c r="BU113" s="804"/>
      <c r="BV113" s="804">
        <v>1263802</v>
      </c>
      <c r="BW113" s="804"/>
      <c r="BX113" s="804"/>
      <c r="BY113" s="804"/>
      <c r="BZ113" s="804"/>
      <c r="CA113" s="804">
        <v>1292064</v>
      </c>
      <c r="CB113" s="804"/>
      <c r="CC113" s="804"/>
      <c r="CD113" s="804"/>
      <c r="CE113" s="804"/>
      <c r="CF113" s="862">
        <v>10.9</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3664</v>
      </c>
      <c r="DH113" s="767"/>
      <c r="DI113" s="767"/>
      <c r="DJ113" s="767"/>
      <c r="DK113" s="768"/>
      <c r="DL113" s="769">
        <v>2748</v>
      </c>
      <c r="DM113" s="767"/>
      <c r="DN113" s="767"/>
      <c r="DO113" s="767"/>
      <c r="DP113" s="768"/>
      <c r="DQ113" s="769">
        <v>1832</v>
      </c>
      <c r="DR113" s="767"/>
      <c r="DS113" s="767"/>
      <c r="DT113" s="767"/>
      <c r="DU113" s="768"/>
      <c r="DV113" s="811">
        <v>0</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160488</v>
      </c>
      <c r="AB114" s="767"/>
      <c r="AC114" s="767"/>
      <c r="AD114" s="767"/>
      <c r="AE114" s="768"/>
      <c r="AF114" s="769">
        <v>160067</v>
      </c>
      <c r="AG114" s="767"/>
      <c r="AH114" s="767"/>
      <c r="AI114" s="767"/>
      <c r="AJ114" s="768"/>
      <c r="AK114" s="769">
        <v>171673</v>
      </c>
      <c r="AL114" s="767"/>
      <c r="AM114" s="767"/>
      <c r="AN114" s="767"/>
      <c r="AO114" s="768"/>
      <c r="AP114" s="811">
        <v>1.4</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1013231</v>
      </c>
      <c r="BR114" s="804"/>
      <c r="BS114" s="804"/>
      <c r="BT114" s="804"/>
      <c r="BU114" s="804"/>
      <c r="BV114" s="804">
        <v>1259479</v>
      </c>
      <c r="BW114" s="804"/>
      <c r="BX114" s="804"/>
      <c r="BY114" s="804"/>
      <c r="BZ114" s="804"/>
      <c r="CA114" s="804">
        <v>1517122</v>
      </c>
      <c r="CB114" s="804"/>
      <c r="CC114" s="804"/>
      <c r="CD114" s="804"/>
      <c r="CE114" s="804"/>
      <c r="CF114" s="862">
        <v>12.8</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108014</v>
      </c>
      <c r="AB115" s="906"/>
      <c r="AC115" s="906"/>
      <c r="AD115" s="906"/>
      <c r="AE115" s="907"/>
      <c r="AF115" s="908">
        <v>108119</v>
      </c>
      <c r="AG115" s="906"/>
      <c r="AH115" s="906"/>
      <c r="AI115" s="906"/>
      <c r="AJ115" s="907"/>
      <c r="AK115" s="908">
        <v>94057</v>
      </c>
      <c r="AL115" s="906"/>
      <c r="AM115" s="906"/>
      <c r="AN115" s="906"/>
      <c r="AO115" s="907"/>
      <c r="AP115" s="909">
        <v>0.8</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2136163</v>
      </c>
      <c r="AB117" s="890"/>
      <c r="AC117" s="890"/>
      <c r="AD117" s="890"/>
      <c r="AE117" s="891"/>
      <c r="AF117" s="892">
        <v>2282078</v>
      </c>
      <c r="AG117" s="890"/>
      <c r="AH117" s="890"/>
      <c r="AI117" s="890"/>
      <c r="AJ117" s="891"/>
      <c r="AK117" s="892">
        <v>2219741</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440</v>
      </c>
      <c r="BP119" s="865"/>
      <c r="BQ119" s="866">
        <v>26961246</v>
      </c>
      <c r="BR119" s="832"/>
      <c r="BS119" s="832"/>
      <c r="BT119" s="832"/>
      <c r="BU119" s="832"/>
      <c r="BV119" s="832">
        <v>27330367</v>
      </c>
      <c r="BW119" s="832"/>
      <c r="BX119" s="832"/>
      <c r="BY119" s="832"/>
      <c r="BZ119" s="832"/>
      <c r="CA119" s="832">
        <v>26771606</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1477073</v>
      </c>
      <c r="DH119" s="751"/>
      <c r="DI119" s="751"/>
      <c r="DJ119" s="751"/>
      <c r="DK119" s="752"/>
      <c r="DL119" s="753">
        <v>2140062</v>
      </c>
      <c r="DM119" s="751"/>
      <c r="DN119" s="751"/>
      <c r="DO119" s="751"/>
      <c r="DP119" s="752"/>
      <c r="DQ119" s="753">
        <v>2007412</v>
      </c>
      <c r="DR119" s="751"/>
      <c r="DS119" s="751"/>
      <c r="DT119" s="751"/>
      <c r="DU119" s="752"/>
      <c r="DV119" s="835">
        <v>16.899999999999999</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107098</v>
      </c>
      <c r="AB120" s="767"/>
      <c r="AC120" s="767"/>
      <c r="AD120" s="767"/>
      <c r="AE120" s="768"/>
      <c r="AF120" s="769">
        <v>107203</v>
      </c>
      <c r="AG120" s="767"/>
      <c r="AH120" s="767"/>
      <c r="AI120" s="767"/>
      <c r="AJ120" s="768"/>
      <c r="AK120" s="769">
        <v>93141</v>
      </c>
      <c r="AL120" s="767"/>
      <c r="AM120" s="767"/>
      <c r="AN120" s="767"/>
      <c r="AO120" s="768"/>
      <c r="AP120" s="811">
        <v>0.8</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5280973</v>
      </c>
      <c r="BR120" s="829"/>
      <c r="BS120" s="829"/>
      <c r="BT120" s="829"/>
      <c r="BU120" s="829"/>
      <c r="BV120" s="829">
        <v>5296788</v>
      </c>
      <c r="BW120" s="829"/>
      <c r="BX120" s="829"/>
      <c r="BY120" s="829"/>
      <c r="BZ120" s="829"/>
      <c r="CA120" s="829">
        <v>5231889</v>
      </c>
      <c r="CB120" s="829"/>
      <c r="CC120" s="829"/>
      <c r="CD120" s="829"/>
      <c r="CE120" s="829"/>
      <c r="CF120" s="853">
        <v>44.1</v>
      </c>
      <c r="CG120" s="854"/>
      <c r="CH120" s="854"/>
      <c r="CI120" s="854"/>
      <c r="CJ120" s="854"/>
      <c r="CK120" s="855" t="s">
        <v>444</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640657</v>
      </c>
      <c r="DH120" s="829"/>
      <c r="DI120" s="829"/>
      <c r="DJ120" s="829"/>
      <c r="DK120" s="829"/>
      <c r="DL120" s="829">
        <v>807678</v>
      </c>
      <c r="DM120" s="829"/>
      <c r="DN120" s="829"/>
      <c r="DO120" s="829"/>
      <c r="DP120" s="829"/>
      <c r="DQ120" s="829">
        <v>785208</v>
      </c>
      <c r="DR120" s="829"/>
      <c r="DS120" s="829"/>
      <c r="DT120" s="829"/>
      <c r="DU120" s="829"/>
      <c r="DV120" s="830">
        <v>6.6</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916</v>
      </c>
      <c r="AB121" s="767"/>
      <c r="AC121" s="767"/>
      <c r="AD121" s="767"/>
      <c r="AE121" s="768"/>
      <c r="AF121" s="769">
        <v>916</v>
      </c>
      <c r="AG121" s="767"/>
      <c r="AH121" s="767"/>
      <c r="AI121" s="767"/>
      <c r="AJ121" s="768"/>
      <c r="AK121" s="769">
        <v>916</v>
      </c>
      <c r="AL121" s="767"/>
      <c r="AM121" s="767"/>
      <c r="AN121" s="767"/>
      <c r="AO121" s="768"/>
      <c r="AP121" s="811">
        <v>0</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4030752</v>
      </c>
      <c r="BR121" s="804"/>
      <c r="BS121" s="804"/>
      <c r="BT121" s="804"/>
      <c r="BU121" s="804"/>
      <c r="BV121" s="804">
        <v>4042786</v>
      </c>
      <c r="BW121" s="804"/>
      <c r="BX121" s="804"/>
      <c r="BY121" s="804"/>
      <c r="BZ121" s="804"/>
      <c r="CA121" s="804">
        <v>3821127</v>
      </c>
      <c r="CB121" s="804"/>
      <c r="CC121" s="804"/>
      <c r="CD121" s="804"/>
      <c r="CE121" s="804"/>
      <c r="CF121" s="862">
        <v>32.200000000000003</v>
      </c>
      <c r="CG121" s="863"/>
      <c r="CH121" s="863"/>
      <c r="CI121" s="863"/>
      <c r="CJ121" s="863"/>
      <c r="CK121" s="856"/>
      <c r="CL121" s="842"/>
      <c r="CM121" s="842"/>
      <c r="CN121" s="842"/>
      <c r="CO121" s="843"/>
      <c r="CP121" s="822" t="s">
        <v>391</v>
      </c>
      <c r="CQ121" s="823"/>
      <c r="CR121" s="823"/>
      <c r="CS121" s="823"/>
      <c r="CT121" s="823"/>
      <c r="CU121" s="823"/>
      <c r="CV121" s="823"/>
      <c r="CW121" s="823"/>
      <c r="CX121" s="823"/>
      <c r="CY121" s="823"/>
      <c r="CZ121" s="823"/>
      <c r="DA121" s="823"/>
      <c r="DB121" s="823"/>
      <c r="DC121" s="823"/>
      <c r="DD121" s="823"/>
      <c r="DE121" s="823"/>
      <c r="DF121" s="824"/>
      <c r="DG121" s="803">
        <v>216692</v>
      </c>
      <c r="DH121" s="804"/>
      <c r="DI121" s="804"/>
      <c r="DJ121" s="804"/>
      <c r="DK121" s="804"/>
      <c r="DL121" s="804">
        <v>243427</v>
      </c>
      <c r="DM121" s="804"/>
      <c r="DN121" s="804"/>
      <c r="DO121" s="804"/>
      <c r="DP121" s="804"/>
      <c r="DQ121" s="804">
        <v>286387</v>
      </c>
      <c r="DR121" s="804"/>
      <c r="DS121" s="804"/>
      <c r="DT121" s="804"/>
      <c r="DU121" s="804"/>
      <c r="DV121" s="781">
        <v>2.4</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13751505</v>
      </c>
      <c r="BR122" s="832"/>
      <c r="BS122" s="832"/>
      <c r="BT122" s="832"/>
      <c r="BU122" s="832"/>
      <c r="BV122" s="832">
        <v>13064801</v>
      </c>
      <c r="BW122" s="832"/>
      <c r="BX122" s="832"/>
      <c r="BY122" s="832"/>
      <c r="BZ122" s="832"/>
      <c r="CA122" s="832">
        <v>12468251</v>
      </c>
      <c r="CB122" s="832"/>
      <c r="CC122" s="832"/>
      <c r="CD122" s="832"/>
      <c r="CE122" s="832"/>
      <c r="CF122" s="833">
        <v>105.1</v>
      </c>
      <c r="CG122" s="834"/>
      <c r="CH122" s="834"/>
      <c r="CI122" s="834"/>
      <c r="CJ122" s="834"/>
      <c r="CK122" s="856"/>
      <c r="CL122" s="842"/>
      <c r="CM122" s="842"/>
      <c r="CN122" s="842"/>
      <c r="CO122" s="843"/>
      <c r="CP122" s="822" t="s">
        <v>448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449</v>
      </c>
      <c r="BP123" s="865"/>
      <c r="BQ123" s="819">
        <v>23063230</v>
      </c>
      <c r="BR123" s="820"/>
      <c r="BS123" s="820"/>
      <c r="BT123" s="820"/>
      <c r="BU123" s="820"/>
      <c r="BV123" s="820">
        <v>22404375</v>
      </c>
      <c r="BW123" s="820"/>
      <c r="BX123" s="820"/>
      <c r="BY123" s="820"/>
      <c r="BZ123" s="820"/>
      <c r="CA123" s="820">
        <v>21521267</v>
      </c>
      <c r="CB123" s="820"/>
      <c r="CC123" s="820"/>
      <c r="CD123" s="820"/>
      <c r="CE123" s="820"/>
      <c r="CF123" s="735"/>
      <c r="CG123" s="736"/>
      <c r="CH123" s="736"/>
      <c r="CI123" s="736"/>
      <c r="CJ123" s="821"/>
      <c r="CK123" s="856"/>
      <c r="CL123" s="842"/>
      <c r="CM123" s="842"/>
      <c r="CN123" s="842"/>
      <c r="CO123" s="843"/>
      <c r="CP123" s="822" t="s">
        <v>390</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32.700000000000003</v>
      </c>
      <c r="BR124" s="818"/>
      <c r="BS124" s="818"/>
      <c r="BT124" s="818"/>
      <c r="BU124" s="818"/>
      <c r="BV124" s="818">
        <v>42.5</v>
      </c>
      <c r="BW124" s="818"/>
      <c r="BX124" s="818"/>
      <c r="BY124" s="818"/>
      <c r="BZ124" s="818"/>
      <c r="CA124" s="818">
        <v>44.2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458850</v>
      </c>
      <c r="AB128" s="788"/>
      <c r="AC128" s="788"/>
      <c r="AD128" s="788"/>
      <c r="AE128" s="789"/>
      <c r="AF128" s="790">
        <v>597293</v>
      </c>
      <c r="AG128" s="788"/>
      <c r="AH128" s="788"/>
      <c r="AI128" s="788"/>
      <c r="AJ128" s="789"/>
      <c r="AK128" s="790">
        <v>449027</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12.95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13075462</v>
      </c>
      <c r="AB129" s="767"/>
      <c r="AC129" s="767"/>
      <c r="AD129" s="767"/>
      <c r="AE129" s="768"/>
      <c r="AF129" s="769">
        <v>12701476</v>
      </c>
      <c r="AG129" s="767"/>
      <c r="AH129" s="767"/>
      <c r="AI129" s="767"/>
      <c r="AJ129" s="768"/>
      <c r="AK129" s="769">
        <v>12984426</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17.95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1159096</v>
      </c>
      <c r="AB130" s="767"/>
      <c r="AC130" s="767"/>
      <c r="AD130" s="767"/>
      <c r="AE130" s="768"/>
      <c r="AF130" s="769">
        <v>1131679</v>
      </c>
      <c r="AG130" s="767"/>
      <c r="AH130" s="767"/>
      <c r="AI130" s="767"/>
      <c r="AJ130" s="768"/>
      <c r="AK130" s="769">
        <v>1118328</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4.8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11916366</v>
      </c>
      <c r="AB131" s="751"/>
      <c r="AC131" s="751"/>
      <c r="AD131" s="751"/>
      <c r="AE131" s="752"/>
      <c r="AF131" s="753">
        <v>11569797</v>
      </c>
      <c r="AG131" s="751"/>
      <c r="AH131" s="751"/>
      <c r="AI131" s="751"/>
      <c r="AJ131" s="752"/>
      <c r="AK131" s="753">
        <v>11866098</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44.2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4.3487838490000001</v>
      </c>
      <c r="AB132" s="732"/>
      <c r="AC132" s="732"/>
      <c r="AD132" s="732"/>
      <c r="AE132" s="733"/>
      <c r="AF132" s="734">
        <v>4.7806024599999999</v>
      </c>
      <c r="AG132" s="732"/>
      <c r="AH132" s="732"/>
      <c r="AI132" s="732"/>
      <c r="AJ132" s="733"/>
      <c r="AK132" s="734">
        <v>5.497898298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4.4000000000000004</v>
      </c>
      <c r="AB133" s="711"/>
      <c r="AC133" s="711"/>
      <c r="AD133" s="711"/>
      <c r="AE133" s="712"/>
      <c r="AF133" s="710">
        <v>4.5999999999999996</v>
      </c>
      <c r="AG133" s="711"/>
      <c r="AH133" s="711"/>
      <c r="AI133" s="711"/>
      <c r="AJ133" s="712"/>
      <c r="AK133" s="710">
        <v>4.8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SoODSBFEpkBipIOo9UKeMR8KC9BbKSEBceDOVcGwwWIzUl36/L1xs+ZwcBPMTGhBhgRYdQOk6zwStQltvBlqg==" saltValue="4osNDmPb1qd1bxUWfiAB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XwwR+sS3NVlLcGFDKslILVfPCgPXMfwA0yiVlPYoqG3VabpGVRBEJcbzxaz5QXCUJ0ejDJQtAGISSsJPzDg4w==" saltValue="PYT8SVD49Mnw7OCD6u6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a+mUGL/Sao4kdmmW2yZ9uz0urGriMR4upcE918vffPd228Bfw4l3dmElf7gkBxKn7k+QnkWubNT8MGGKDD1Wg==" saltValue="R5Rd4MftUsx0C5MZVs6W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2" x14ac:dyDescent="0.2">
      <c r="A8" s="259"/>
      <c r="AK8" s="268"/>
      <c r="AL8" s="269"/>
      <c r="AM8" s="269"/>
      <c r="AN8" s="270"/>
      <c r="AO8" s="1106"/>
      <c r="AP8" s="271" t="s">
        <v>480</v>
      </c>
      <c r="AQ8" s="272" t="s">
        <v>481</v>
      </c>
      <c r="AR8" s="273" t="s">
        <v>482</v>
      </c>
    </row>
    <row r="9" spans="1:46" ht="13.2" x14ac:dyDescent="0.2">
      <c r="A9" s="259"/>
      <c r="AK9" s="1117" t="s">
        <v>483</v>
      </c>
      <c r="AL9" s="1118"/>
      <c r="AM9" s="1118"/>
      <c r="AN9" s="1119"/>
      <c r="AO9" s="274">
        <v>3182594</v>
      </c>
      <c r="AP9" s="274">
        <v>50838</v>
      </c>
      <c r="AQ9" s="275">
        <v>66486</v>
      </c>
      <c r="AR9" s="276">
        <v>-23.5</v>
      </c>
    </row>
    <row r="10" spans="1:46" ht="13.5" customHeight="1" x14ac:dyDescent="0.2">
      <c r="A10" s="259"/>
      <c r="AK10" s="1117" t="s">
        <v>484</v>
      </c>
      <c r="AL10" s="1118"/>
      <c r="AM10" s="1118"/>
      <c r="AN10" s="1119"/>
      <c r="AO10" s="277">
        <v>935530</v>
      </c>
      <c r="AP10" s="277">
        <v>14944</v>
      </c>
      <c r="AQ10" s="278">
        <v>6147</v>
      </c>
      <c r="AR10" s="279">
        <v>143.1</v>
      </c>
    </row>
    <row r="11" spans="1:46" ht="13.5" customHeight="1" x14ac:dyDescent="0.2">
      <c r="A11" s="259"/>
      <c r="AK11" s="1117" t="s">
        <v>485</v>
      </c>
      <c r="AL11" s="1118"/>
      <c r="AM11" s="1118"/>
      <c r="AN11" s="1119"/>
      <c r="AO11" s="277">
        <v>28752</v>
      </c>
      <c r="AP11" s="277">
        <v>459</v>
      </c>
      <c r="AQ11" s="278">
        <v>1219</v>
      </c>
      <c r="AR11" s="279">
        <v>-62.3</v>
      </c>
    </row>
    <row r="12" spans="1:46" ht="13.5" customHeight="1" x14ac:dyDescent="0.2">
      <c r="A12" s="259"/>
      <c r="AK12" s="1117" t="s">
        <v>486</v>
      </c>
      <c r="AL12" s="1118"/>
      <c r="AM12" s="1118"/>
      <c r="AN12" s="1119"/>
      <c r="AO12" s="277">
        <v>6999</v>
      </c>
      <c r="AP12" s="277">
        <v>112</v>
      </c>
      <c r="AQ12" s="278">
        <v>9</v>
      </c>
      <c r="AR12" s="279">
        <v>1144.4000000000001</v>
      </c>
    </row>
    <row r="13" spans="1:46" ht="13.5" customHeight="1" x14ac:dyDescent="0.2">
      <c r="A13" s="259"/>
      <c r="AK13" s="1117" t="s">
        <v>487</v>
      </c>
      <c r="AL13" s="1118"/>
      <c r="AM13" s="1118"/>
      <c r="AN13" s="1119"/>
      <c r="AO13" s="277">
        <v>143620</v>
      </c>
      <c r="AP13" s="277">
        <v>2294</v>
      </c>
      <c r="AQ13" s="278">
        <v>2955</v>
      </c>
      <c r="AR13" s="279">
        <v>-22.4</v>
      </c>
    </row>
    <row r="14" spans="1:46" ht="13.5" customHeight="1" x14ac:dyDescent="0.2">
      <c r="A14" s="259"/>
      <c r="AK14" s="1117" t="s">
        <v>488</v>
      </c>
      <c r="AL14" s="1118"/>
      <c r="AM14" s="1118"/>
      <c r="AN14" s="1119"/>
      <c r="AO14" s="277">
        <v>240104</v>
      </c>
      <c r="AP14" s="277">
        <v>3835</v>
      </c>
      <c r="AQ14" s="278">
        <v>1434</v>
      </c>
      <c r="AR14" s="279">
        <v>167.4</v>
      </c>
    </row>
    <row r="15" spans="1:46" ht="13.5" customHeight="1" x14ac:dyDescent="0.2">
      <c r="A15" s="259"/>
      <c r="AK15" s="1120" t="s">
        <v>489</v>
      </c>
      <c r="AL15" s="1121"/>
      <c r="AM15" s="1121"/>
      <c r="AN15" s="1122"/>
      <c r="AO15" s="277">
        <v>-49027</v>
      </c>
      <c r="AP15" s="277">
        <v>-783</v>
      </c>
      <c r="AQ15" s="278">
        <v>-3102</v>
      </c>
      <c r="AR15" s="279">
        <v>-74.8</v>
      </c>
    </row>
    <row r="16" spans="1:46" ht="13.2" x14ac:dyDescent="0.2">
      <c r="A16" s="259"/>
      <c r="AK16" s="1120" t="s">
        <v>177</v>
      </c>
      <c r="AL16" s="1121"/>
      <c r="AM16" s="1121"/>
      <c r="AN16" s="1122"/>
      <c r="AO16" s="277">
        <v>4488572</v>
      </c>
      <c r="AP16" s="277">
        <v>71699</v>
      </c>
      <c r="AQ16" s="278">
        <v>75147</v>
      </c>
      <c r="AR16" s="279">
        <v>-4.5999999999999996</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23" t="s">
        <v>494</v>
      </c>
      <c r="AL21" s="1124"/>
      <c r="AM21" s="1124"/>
      <c r="AN21" s="1125"/>
      <c r="AO21" s="289">
        <v>5.7</v>
      </c>
      <c r="AP21" s="290">
        <v>6.62</v>
      </c>
      <c r="AQ21" s="291">
        <v>-0.92</v>
      </c>
      <c r="AS21" s="292"/>
      <c r="AT21" s="288"/>
    </row>
    <row r="22" spans="1:46" s="260" customFormat="1" ht="13.2" x14ac:dyDescent="0.2">
      <c r="A22" s="288"/>
      <c r="AK22" s="1123" t="s">
        <v>495</v>
      </c>
      <c r="AL22" s="1124"/>
      <c r="AM22" s="1124"/>
      <c r="AN22" s="1125"/>
      <c r="AO22" s="293">
        <v>102.1</v>
      </c>
      <c r="AP22" s="294">
        <v>98.3</v>
      </c>
      <c r="AQ22" s="295">
        <v>3.8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5" t="s">
        <v>478</v>
      </c>
      <c r="AP30" s="265"/>
      <c r="AQ30" s="266" t="s">
        <v>479</v>
      </c>
      <c r="AR30" s="267"/>
    </row>
    <row r="31" spans="1:46" ht="13.2" x14ac:dyDescent="0.2">
      <c r="A31" s="259"/>
      <c r="AK31" s="268"/>
      <c r="AL31" s="269"/>
      <c r="AM31" s="269"/>
      <c r="AN31" s="270"/>
      <c r="AO31" s="1106"/>
      <c r="AP31" s="271" t="s">
        <v>480</v>
      </c>
      <c r="AQ31" s="272" t="s">
        <v>481</v>
      </c>
      <c r="AR31" s="273" t="s">
        <v>482</v>
      </c>
    </row>
    <row r="32" spans="1:46" ht="27" customHeight="1" x14ac:dyDescent="0.2">
      <c r="A32" s="259"/>
      <c r="AK32" s="1107" t="s">
        <v>499</v>
      </c>
      <c r="AL32" s="1108"/>
      <c r="AM32" s="1108"/>
      <c r="AN32" s="1109"/>
      <c r="AO32" s="303">
        <v>1840846</v>
      </c>
      <c r="AP32" s="303">
        <v>29405</v>
      </c>
      <c r="AQ32" s="304">
        <v>34847</v>
      </c>
      <c r="AR32" s="305">
        <v>-15.6</v>
      </c>
    </row>
    <row r="33" spans="1:46" ht="13.5" customHeight="1" x14ac:dyDescent="0.2">
      <c r="A33" s="259"/>
      <c r="AK33" s="1107" t="s">
        <v>500</v>
      </c>
      <c r="AL33" s="1108"/>
      <c r="AM33" s="1108"/>
      <c r="AN33" s="1109"/>
      <c r="AO33" s="303" t="s">
        <v>501</v>
      </c>
      <c r="AP33" s="303" t="s">
        <v>501</v>
      </c>
      <c r="AQ33" s="304" t="s">
        <v>501</v>
      </c>
      <c r="AR33" s="305" t="s">
        <v>501</v>
      </c>
    </row>
    <row r="34" spans="1:46" ht="27" customHeight="1" x14ac:dyDescent="0.2">
      <c r="A34" s="259"/>
      <c r="AK34" s="1107" t="s">
        <v>502</v>
      </c>
      <c r="AL34" s="1108"/>
      <c r="AM34" s="1108"/>
      <c r="AN34" s="1109"/>
      <c r="AO34" s="303" t="s">
        <v>501</v>
      </c>
      <c r="AP34" s="303" t="s">
        <v>501</v>
      </c>
      <c r="AQ34" s="304">
        <v>5</v>
      </c>
      <c r="AR34" s="305" t="s">
        <v>501</v>
      </c>
    </row>
    <row r="35" spans="1:46" ht="27" customHeight="1" x14ac:dyDescent="0.2">
      <c r="A35" s="259"/>
      <c r="AK35" s="1107" t="s">
        <v>503</v>
      </c>
      <c r="AL35" s="1108"/>
      <c r="AM35" s="1108"/>
      <c r="AN35" s="1109"/>
      <c r="AO35" s="303">
        <v>113165</v>
      </c>
      <c r="AP35" s="303">
        <v>1808</v>
      </c>
      <c r="AQ35" s="304">
        <v>8260</v>
      </c>
      <c r="AR35" s="305">
        <v>-78.099999999999994</v>
      </c>
    </row>
    <row r="36" spans="1:46" ht="27" customHeight="1" x14ac:dyDescent="0.2">
      <c r="A36" s="259"/>
      <c r="AK36" s="1107" t="s">
        <v>504</v>
      </c>
      <c r="AL36" s="1108"/>
      <c r="AM36" s="1108"/>
      <c r="AN36" s="1109"/>
      <c r="AO36" s="303">
        <v>171673</v>
      </c>
      <c r="AP36" s="303">
        <v>2742</v>
      </c>
      <c r="AQ36" s="304">
        <v>1689</v>
      </c>
      <c r="AR36" s="305">
        <v>62.3</v>
      </c>
    </row>
    <row r="37" spans="1:46" ht="13.5" customHeight="1" x14ac:dyDescent="0.2">
      <c r="A37" s="259"/>
      <c r="AK37" s="1107" t="s">
        <v>505</v>
      </c>
      <c r="AL37" s="1108"/>
      <c r="AM37" s="1108"/>
      <c r="AN37" s="1109"/>
      <c r="AO37" s="303">
        <v>94057</v>
      </c>
      <c r="AP37" s="303">
        <v>1502</v>
      </c>
      <c r="AQ37" s="304">
        <v>748</v>
      </c>
      <c r="AR37" s="305">
        <v>100.8</v>
      </c>
    </row>
    <row r="38" spans="1:46" ht="27" customHeight="1" x14ac:dyDescent="0.2">
      <c r="A38" s="259"/>
      <c r="AK38" s="1110" t="s">
        <v>506</v>
      </c>
      <c r="AL38" s="1111"/>
      <c r="AM38" s="1111"/>
      <c r="AN38" s="1112"/>
      <c r="AO38" s="306" t="s">
        <v>501</v>
      </c>
      <c r="AP38" s="306" t="s">
        <v>501</v>
      </c>
      <c r="AQ38" s="307">
        <v>1</v>
      </c>
      <c r="AR38" s="295" t="s">
        <v>501</v>
      </c>
      <c r="AS38" s="302"/>
    </row>
    <row r="39" spans="1:46" ht="13.2" x14ac:dyDescent="0.2">
      <c r="A39" s="259"/>
      <c r="AK39" s="1110" t="s">
        <v>507</v>
      </c>
      <c r="AL39" s="1111"/>
      <c r="AM39" s="1111"/>
      <c r="AN39" s="1112"/>
      <c r="AO39" s="303">
        <v>-449027</v>
      </c>
      <c r="AP39" s="303">
        <v>-7173</v>
      </c>
      <c r="AQ39" s="304">
        <v>-5762</v>
      </c>
      <c r="AR39" s="305">
        <v>24.5</v>
      </c>
      <c r="AS39" s="302"/>
    </row>
    <row r="40" spans="1:46" ht="27" customHeight="1" x14ac:dyDescent="0.2">
      <c r="A40" s="259"/>
      <c r="AK40" s="1107" t="s">
        <v>508</v>
      </c>
      <c r="AL40" s="1108"/>
      <c r="AM40" s="1108"/>
      <c r="AN40" s="1109"/>
      <c r="AO40" s="303">
        <v>-1118328</v>
      </c>
      <c r="AP40" s="303">
        <v>-17864</v>
      </c>
      <c r="AQ40" s="304">
        <v>-27609</v>
      </c>
      <c r="AR40" s="305">
        <v>-35.299999999999997</v>
      </c>
      <c r="AS40" s="302"/>
    </row>
    <row r="41" spans="1:46" ht="13.2" x14ac:dyDescent="0.2">
      <c r="A41" s="259"/>
      <c r="AK41" s="1113" t="s">
        <v>287</v>
      </c>
      <c r="AL41" s="1114"/>
      <c r="AM41" s="1114"/>
      <c r="AN41" s="1115"/>
      <c r="AO41" s="303">
        <v>652386</v>
      </c>
      <c r="AP41" s="303">
        <v>10421</v>
      </c>
      <c r="AQ41" s="304">
        <v>12179</v>
      </c>
      <c r="AR41" s="305">
        <v>-14.4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2" x14ac:dyDescent="0.2">
      <c r="A50" s="259"/>
      <c r="AK50" s="317"/>
      <c r="AL50" s="318"/>
      <c r="AM50" s="1101"/>
      <c r="AN50" s="319" t="s">
        <v>512</v>
      </c>
      <c r="AO50" s="320" t="s">
        <v>513</v>
      </c>
      <c r="AP50" s="321" t="s">
        <v>514</v>
      </c>
      <c r="AQ50" s="322" t="s">
        <v>515</v>
      </c>
      <c r="AR50" s="323" t="s">
        <v>516</v>
      </c>
    </row>
    <row r="51" spans="1:44" ht="13.2" x14ac:dyDescent="0.2">
      <c r="A51" s="259"/>
      <c r="AK51" s="315" t="s">
        <v>517</v>
      </c>
      <c r="AL51" s="316"/>
      <c r="AM51" s="324">
        <v>2001153</v>
      </c>
      <c r="AN51" s="325">
        <v>31602</v>
      </c>
      <c r="AO51" s="326">
        <v>-37.5</v>
      </c>
      <c r="AP51" s="327">
        <v>45588</v>
      </c>
      <c r="AQ51" s="328">
        <v>8.6999999999999993</v>
      </c>
      <c r="AR51" s="329">
        <v>-46.2</v>
      </c>
    </row>
    <row r="52" spans="1:44" ht="13.2" x14ac:dyDescent="0.2">
      <c r="A52" s="259"/>
      <c r="AK52" s="330"/>
      <c r="AL52" s="331" t="s">
        <v>518</v>
      </c>
      <c r="AM52" s="332">
        <v>926337</v>
      </c>
      <c r="AN52" s="333">
        <v>14629</v>
      </c>
      <c r="AO52" s="334">
        <v>-53.8</v>
      </c>
      <c r="AP52" s="335">
        <v>24150</v>
      </c>
      <c r="AQ52" s="336">
        <v>3.4</v>
      </c>
      <c r="AR52" s="337">
        <v>-57.2</v>
      </c>
    </row>
    <row r="53" spans="1:44" ht="13.2" x14ac:dyDescent="0.2">
      <c r="A53" s="259"/>
      <c r="AK53" s="315" t="s">
        <v>519</v>
      </c>
      <c r="AL53" s="316"/>
      <c r="AM53" s="324">
        <v>1901356</v>
      </c>
      <c r="AN53" s="325">
        <v>30103</v>
      </c>
      <c r="AO53" s="326">
        <v>-4.7</v>
      </c>
      <c r="AP53" s="327">
        <v>45483</v>
      </c>
      <c r="AQ53" s="328">
        <v>-0.2</v>
      </c>
      <c r="AR53" s="329">
        <v>-4.5</v>
      </c>
    </row>
    <row r="54" spans="1:44" ht="13.2" x14ac:dyDescent="0.2">
      <c r="A54" s="259"/>
      <c r="AK54" s="330"/>
      <c r="AL54" s="331" t="s">
        <v>518</v>
      </c>
      <c r="AM54" s="332">
        <v>1090126</v>
      </c>
      <c r="AN54" s="333">
        <v>17259</v>
      </c>
      <c r="AO54" s="334">
        <v>18</v>
      </c>
      <c r="AP54" s="335">
        <v>24241</v>
      </c>
      <c r="AQ54" s="336">
        <v>0.4</v>
      </c>
      <c r="AR54" s="337">
        <v>17.600000000000001</v>
      </c>
    </row>
    <row r="55" spans="1:44" ht="13.2" x14ac:dyDescent="0.2">
      <c r="A55" s="259"/>
      <c r="AK55" s="315" t="s">
        <v>520</v>
      </c>
      <c r="AL55" s="316"/>
      <c r="AM55" s="324">
        <v>1852948</v>
      </c>
      <c r="AN55" s="325">
        <v>29540</v>
      </c>
      <c r="AO55" s="326">
        <v>-1.9</v>
      </c>
      <c r="AP55" s="327">
        <v>45945</v>
      </c>
      <c r="AQ55" s="328">
        <v>1</v>
      </c>
      <c r="AR55" s="329">
        <v>-2.9</v>
      </c>
    </row>
    <row r="56" spans="1:44" ht="13.2" x14ac:dyDescent="0.2">
      <c r="A56" s="259"/>
      <c r="AK56" s="330"/>
      <c r="AL56" s="331" t="s">
        <v>518</v>
      </c>
      <c r="AM56" s="332">
        <v>839118</v>
      </c>
      <c r="AN56" s="333">
        <v>13378</v>
      </c>
      <c r="AO56" s="334">
        <v>-22.5</v>
      </c>
      <c r="AP56" s="335">
        <v>25180</v>
      </c>
      <c r="AQ56" s="336">
        <v>3.9</v>
      </c>
      <c r="AR56" s="337">
        <v>-26.4</v>
      </c>
    </row>
    <row r="57" spans="1:44" ht="13.2" x14ac:dyDescent="0.2">
      <c r="A57" s="259"/>
      <c r="AK57" s="315" t="s">
        <v>521</v>
      </c>
      <c r="AL57" s="316"/>
      <c r="AM57" s="324">
        <v>2103456</v>
      </c>
      <c r="AN57" s="325">
        <v>33471</v>
      </c>
      <c r="AO57" s="326">
        <v>13.3</v>
      </c>
      <c r="AP57" s="327">
        <v>44475</v>
      </c>
      <c r="AQ57" s="328">
        <v>-3.2</v>
      </c>
      <c r="AR57" s="329">
        <v>16.5</v>
      </c>
    </row>
    <row r="58" spans="1:44" ht="13.2" x14ac:dyDescent="0.2">
      <c r="A58" s="259"/>
      <c r="AK58" s="330"/>
      <c r="AL58" s="331" t="s">
        <v>518</v>
      </c>
      <c r="AM58" s="332">
        <v>1055021</v>
      </c>
      <c r="AN58" s="333">
        <v>16788</v>
      </c>
      <c r="AO58" s="334">
        <v>25.5</v>
      </c>
      <c r="AP58" s="335">
        <v>24780</v>
      </c>
      <c r="AQ58" s="336">
        <v>-1.6</v>
      </c>
      <c r="AR58" s="337">
        <v>27.1</v>
      </c>
    </row>
    <row r="59" spans="1:44" ht="13.2" x14ac:dyDescent="0.2">
      <c r="A59" s="259"/>
      <c r="AK59" s="315" t="s">
        <v>522</v>
      </c>
      <c r="AL59" s="316"/>
      <c r="AM59" s="324">
        <v>1985847</v>
      </c>
      <c r="AN59" s="325">
        <v>31721</v>
      </c>
      <c r="AO59" s="326">
        <v>-5.2</v>
      </c>
      <c r="AP59" s="327">
        <v>45982</v>
      </c>
      <c r="AQ59" s="328">
        <v>3.4</v>
      </c>
      <c r="AR59" s="329">
        <v>-8.6</v>
      </c>
    </row>
    <row r="60" spans="1:44" ht="13.2" x14ac:dyDescent="0.2">
      <c r="A60" s="259"/>
      <c r="AK60" s="330"/>
      <c r="AL60" s="331" t="s">
        <v>518</v>
      </c>
      <c r="AM60" s="332">
        <v>1381105</v>
      </c>
      <c r="AN60" s="333">
        <v>22061</v>
      </c>
      <c r="AO60" s="334">
        <v>31.4</v>
      </c>
      <c r="AP60" s="335">
        <v>25583</v>
      </c>
      <c r="AQ60" s="336">
        <v>3.2</v>
      </c>
      <c r="AR60" s="337">
        <v>28.2</v>
      </c>
    </row>
    <row r="61" spans="1:44" ht="13.2" x14ac:dyDescent="0.2">
      <c r="A61" s="259"/>
      <c r="AK61" s="315" t="s">
        <v>523</v>
      </c>
      <c r="AL61" s="338"/>
      <c r="AM61" s="324">
        <v>1968952</v>
      </c>
      <c r="AN61" s="325">
        <v>31287</v>
      </c>
      <c r="AO61" s="326">
        <v>-7.2</v>
      </c>
      <c r="AP61" s="327">
        <v>45495</v>
      </c>
      <c r="AQ61" s="339">
        <v>1.9</v>
      </c>
      <c r="AR61" s="329">
        <v>-9.1</v>
      </c>
    </row>
    <row r="62" spans="1:44" ht="13.2" x14ac:dyDescent="0.2">
      <c r="A62" s="259"/>
      <c r="AK62" s="330"/>
      <c r="AL62" s="331" t="s">
        <v>518</v>
      </c>
      <c r="AM62" s="332">
        <v>1058341</v>
      </c>
      <c r="AN62" s="333">
        <v>16823</v>
      </c>
      <c r="AO62" s="334">
        <v>-0.3</v>
      </c>
      <c r="AP62" s="335">
        <v>24787</v>
      </c>
      <c r="AQ62" s="336">
        <v>1.9</v>
      </c>
      <c r="AR62" s="337">
        <v>-2.2000000000000002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2F8TjiAxE4Pr4SJOkvknYDNQ2ZwY+MBG+u3cow3QlqTS5MysN91rDWvY/8hNdxG0jkLb/yksqfPRzZfLmaAu7Q==" saltValue="dHUM7wxQtneEbKhrUi5s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7Q4hOAH4s0b5+HJjJ0FU3wG2yA7EphLO9iIfxNHo/JtOaP/6MGxquqbn+3KVGinWsYYFq6k+DmMbwvr8KQTXXg==" saltValue="xcFYN9Vv8jIIdZ2uH1ee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q4huUNn12ELQTLBNS1yPjc43dVC6XgCz0J7mFLXLlMcXvuzbxW27MS6+UdicRqROzP5mGfCitjadhWNFQzK0RQ==" saltValue="BfvjdzUpSUDy8S0MWrun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20.48</v>
      </c>
      <c r="G47" s="12">
        <v>17.989999999999998</v>
      </c>
      <c r="H47" s="12">
        <v>16.350000000000001</v>
      </c>
      <c r="I47" s="12">
        <v>16.309999999999999</v>
      </c>
      <c r="J47" s="13">
        <v>15.76</v>
      </c>
    </row>
    <row r="48" spans="2:10" ht="57.75" customHeight="1" x14ac:dyDescent="0.2">
      <c r="B48" s="14"/>
      <c r="C48" s="1128" t="s">
        <v>4</v>
      </c>
      <c r="D48" s="1128"/>
      <c r="E48" s="1129"/>
      <c r="F48" s="15">
        <v>6.8</v>
      </c>
      <c r="G48" s="16">
        <v>6.8</v>
      </c>
      <c r="H48" s="16">
        <v>8.7799999999999994</v>
      </c>
      <c r="I48" s="16">
        <v>9.4700000000000006</v>
      </c>
      <c r="J48" s="17">
        <v>6.31</v>
      </c>
    </row>
    <row r="49" spans="2:10" ht="57.75" customHeight="1" thickBot="1" x14ac:dyDescent="0.25">
      <c r="B49" s="18"/>
      <c r="C49" s="1130" t="s">
        <v>5</v>
      </c>
      <c r="D49" s="1130"/>
      <c r="E49" s="1131"/>
      <c r="F49" s="19" t="s">
        <v>530</v>
      </c>
      <c r="G49" s="20" t="s">
        <v>531</v>
      </c>
      <c r="H49" s="20">
        <v>2.0099999999999998</v>
      </c>
      <c r="I49" s="20" t="s">
        <v>532</v>
      </c>
      <c r="J49" s="21" t="s">
        <v>533</v>
      </c>
    </row>
    <row r="50" spans="2:10" ht="13.2" x14ac:dyDescent="0.2"/>
  </sheetData>
  <sheetProtection algorithmName="SHA-512" hashValue="mh+3Kw5L/YIf+1W3qUqh8S9FBo4ELiqUWAdHQuk/o0LmwhnY/G7VabTmlntldDAXbvjOlbhW5vmB9S47gKLKuQ==" saltValue="M6Tg4xDYEn1ANZ1FKZf3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534</v>
      </c>
      <c r="D34" s="1136"/>
      <c r="E34" s="1137"/>
      <c r="F34" s="32">
        <v>7.41</v>
      </c>
      <c r="G34" s="33">
        <v>6.98</v>
      </c>
      <c r="H34" s="33">
        <v>7.45</v>
      </c>
      <c r="I34" s="33">
        <v>8.3800000000000008</v>
      </c>
      <c r="J34" s="34">
        <v>8.59</v>
      </c>
      <c r="K34" s="22"/>
      <c r="L34" s="22"/>
      <c r="M34" s="22"/>
      <c r="N34" s="22"/>
      <c r="O34" s="22"/>
      <c r="P34" s="22"/>
    </row>
    <row r="35" spans="1:16" ht="39" customHeight="1" x14ac:dyDescent="0.2">
      <c r="A35" s="22"/>
      <c r="B35" s="35"/>
      <c r="C35" s="1132" t="s">
        <v>535</v>
      </c>
      <c r="D35" s="1132"/>
      <c r="E35" s="1133"/>
      <c r="F35" s="36">
        <v>6.79</v>
      </c>
      <c r="G35" s="37">
        <v>6.79</v>
      </c>
      <c r="H35" s="37">
        <v>8.77</v>
      </c>
      <c r="I35" s="37">
        <v>9.4700000000000006</v>
      </c>
      <c r="J35" s="38">
        <v>6.31</v>
      </c>
      <c r="K35" s="22"/>
      <c r="L35" s="22"/>
      <c r="M35" s="22"/>
      <c r="N35" s="22"/>
      <c r="O35" s="22"/>
      <c r="P35" s="22"/>
    </row>
    <row r="36" spans="1:16" ht="39" customHeight="1" x14ac:dyDescent="0.2">
      <c r="A36" s="22"/>
      <c r="B36" s="35"/>
      <c r="C36" s="1132" t="s">
        <v>536</v>
      </c>
      <c r="D36" s="1132"/>
      <c r="E36" s="1133"/>
      <c r="F36" s="36">
        <v>1.19</v>
      </c>
      <c r="G36" s="37">
        <v>3.15</v>
      </c>
      <c r="H36" s="37">
        <v>3.37</v>
      </c>
      <c r="I36" s="37">
        <v>4.5199999999999996</v>
      </c>
      <c r="J36" s="38">
        <v>5.04</v>
      </c>
      <c r="K36" s="22"/>
      <c r="L36" s="22"/>
      <c r="M36" s="22"/>
      <c r="N36" s="22"/>
      <c r="O36" s="22"/>
      <c r="P36" s="22"/>
    </row>
    <row r="37" spans="1:16" ht="39" customHeight="1" x14ac:dyDescent="0.2">
      <c r="A37" s="22"/>
      <c r="B37" s="35"/>
      <c r="C37" s="1132" t="s">
        <v>537</v>
      </c>
      <c r="D37" s="1132"/>
      <c r="E37" s="1133"/>
      <c r="F37" s="36">
        <v>1.18</v>
      </c>
      <c r="G37" s="37">
        <v>1.5</v>
      </c>
      <c r="H37" s="37">
        <v>1.48</v>
      </c>
      <c r="I37" s="37">
        <v>1.73</v>
      </c>
      <c r="J37" s="38">
        <v>1.65</v>
      </c>
      <c r="K37" s="22"/>
      <c r="L37" s="22"/>
      <c r="M37" s="22"/>
      <c r="N37" s="22"/>
      <c r="O37" s="22"/>
      <c r="P37" s="22"/>
    </row>
    <row r="38" spans="1:16" ht="39" customHeight="1" x14ac:dyDescent="0.2">
      <c r="A38" s="22"/>
      <c r="B38" s="35"/>
      <c r="C38" s="1132" t="s">
        <v>538</v>
      </c>
      <c r="D38" s="1132"/>
      <c r="E38" s="1133"/>
      <c r="F38" s="36">
        <v>0.77</v>
      </c>
      <c r="G38" s="37">
        <v>0.99</v>
      </c>
      <c r="H38" s="37">
        <v>1.22</v>
      </c>
      <c r="I38" s="37">
        <v>1.72</v>
      </c>
      <c r="J38" s="38">
        <v>1.3</v>
      </c>
      <c r="K38" s="22"/>
      <c r="L38" s="22"/>
      <c r="M38" s="22"/>
      <c r="N38" s="22"/>
      <c r="O38" s="22"/>
      <c r="P38" s="22"/>
    </row>
    <row r="39" spans="1:16" ht="39" customHeight="1" x14ac:dyDescent="0.2">
      <c r="A39" s="22"/>
      <c r="B39" s="35"/>
      <c r="C39" s="1132" t="s">
        <v>539</v>
      </c>
      <c r="D39" s="1132"/>
      <c r="E39" s="1133"/>
      <c r="F39" s="36">
        <v>0.02</v>
      </c>
      <c r="G39" s="37">
        <v>0.03</v>
      </c>
      <c r="H39" s="37">
        <v>0.02</v>
      </c>
      <c r="I39" s="37">
        <v>0.02</v>
      </c>
      <c r="J39" s="38">
        <v>0.03</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501</v>
      </c>
      <c r="G42" s="37" t="s">
        <v>501</v>
      </c>
      <c r="H42" s="37" t="s">
        <v>501</v>
      </c>
      <c r="I42" s="37" t="s">
        <v>501</v>
      </c>
      <c r="J42" s="38" t="s">
        <v>501</v>
      </c>
      <c r="K42" s="22"/>
      <c r="L42" s="22"/>
      <c r="M42" s="22"/>
      <c r="N42" s="22"/>
      <c r="O42" s="22"/>
      <c r="P42" s="22"/>
    </row>
    <row r="43" spans="1:16" ht="39" customHeight="1" thickBot="1" x14ac:dyDescent="0.25">
      <c r="A43" s="22"/>
      <c r="B43" s="40"/>
      <c r="C43" s="1134" t="s">
        <v>541</v>
      </c>
      <c r="D43" s="1134"/>
      <c r="E43" s="1135"/>
      <c r="F43" s="41" t="s">
        <v>501</v>
      </c>
      <c r="G43" s="42" t="s">
        <v>501</v>
      </c>
      <c r="H43" s="42" t="s">
        <v>501</v>
      </c>
      <c r="I43" s="42" t="s">
        <v>501</v>
      </c>
      <c r="J43" s="43" t="s">
        <v>501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uGMgJcGfBxPfRfDyjFa3xE33orT+OfJOOeOjyPk4De/GSkOaj5zX2EpGqj3XadNSweKebuTbRC9kb8U5QJ88w==" saltValue="6kEvkobldCa4sMGBCumz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1837</v>
      </c>
      <c r="L45" s="58">
        <v>1757</v>
      </c>
      <c r="M45" s="58">
        <v>1793</v>
      </c>
      <c r="N45" s="58">
        <v>1887</v>
      </c>
      <c r="O45" s="59">
        <v>1841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501</v>
      </c>
      <c r="L46" s="62" t="s">
        <v>501</v>
      </c>
      <c r="M46" s="62" t="s">
        <v>501</v>
      </c>
      <c r="N46" s="62" t="s">
        <v>501</v>
      </c>
      <c r="O46" s="63" t="s">
        <v>501</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501</v>
      </c>
      <c r="L47" s="62" t="s">
        <v>501</v>
      </c>
      <c r="M47" s="62" t="s">
        <v>501</v>
      </c>
      <c r="N47" s="62" t="s">
        <v>501</v>
      </c>
      <c r="O47" s="63" t="s">
        <v>501</v>
      </c>
      <c r="P47" s="46"/>
      <c r="Q47" s="46"/>
      <c r="R47" s="46"/>
      <c r="S47" s="46"/>
      <c r="T47" s="46"/>
      <c r="U47" s="46"/>
    </row>
    <row r="48" spans="1:21" ht="30.75" customHeight="1" x14ac:dyDescent="0.2">
      <c r="A48" s="46"/>
      <c r="B48" s="1163"/>
      <c r="C48" s="1164"/>
      <c r="D48" s="60"/>
      <c r="E48" s="1140" t="s">
        <v>13</v>
      </c>
      <c r="F48" s="1140"/>
      <c r="G48" s="1140"/>
      <c r="H48" s="1140"/>
      <c r="I48" s="1140"/>
      <c r="J48" s="1141"/>
      <c r="K48" s="61">
        <v>63</v>
      </c>
      <c r="L48" s="62">
        <v>124</v>
      </c>
      <c r="M48" s="62">
        <v>74</v>
      </c>
      <c r="N48" s="62">
        <v>126</v>
      </c>
      <c r="O48" s="63">
        <v>113</v>
      </c>
      <c r="P48" s="46"/>
      <c r="Q48" s="46"/>
      <c r="R48" s="46"/>
      <c r="S48" s="46"/>
      <c r="T48" s="46"/>
      <c r="U48" s="46"/>
    </row>
    <row r="49" spans="1:21" ht="30.75" customHeight="1" x14ac:dyDescent="0.2">
      <c r="A49" s="46"/>
      <c r="B49" s="1163"/>
      <c r="C49" s="1164"/>
      <c r="D49" s="60"/>
      <c r="E49" s="1140" t="s">
        <v>14</v>
      </c>
      <c r="F49" s="1140"/>
      <c r="G49" s="1140"/>
      <c r="H49" s="1140"/>
      <c r="I49" s="1140"/>
      <c r="J49" s="1141"/>
      <c r="K49" s="61">
        <v>103</v>
      </c>
      <c r="L49" s="62">
        <v>141</v>
      </c>
      <c r="M49" s="62">
        <v>160</v>
      </c>
      <c r="N49" s="62">
        <v>160</v>
      </c>
      <c r="O49" s="63">
        <v>172</v>
      </c>
      <c r="P49" s="46"/>
      <c r="Q49" s="46"/>
      <c r="R49" s="46"/>
      <c r="S49" s="46"/>
      <c r="T49" s="46"/>
      <c r="U49" s="46"/>
    </row>
    <row r="50" spans="1:21" ht="30.75" customHeight="1" x14ac:dyDescent="0.2">
      <c r="A50" s="46"/>
      <c r="B50" s="1163"/>
      <c r="C50" s="1164"/>
      <c r="D50" s="60"/>
      <c r="E50" s="1140" t="s">
        <v>15</v>
      </c>
      <c r="F50" s="1140"/>
      <c r="G50" s="1140"/>
      <c r="H50" s="1140"/>
      <c r="I50" s="1140"/>
      <c r="J50" s="1141"/>
      <c r="K50" s="61">
        <v>152</v>
      </c>
      <c r="L50" s="62">
        <v>108</v>
      </c>
      <c r="M50" s="62">
        <v>108</v>
      </c>
      <c r="N50" s="62">
        <v>108</v>
      </c>
      <c r="O50" s="63">
        <v>94</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501</v>
      </c>
      <c r="L51" s="62" t="s">
        <v>501</v>
      </c>
      <c r="M51" s="62" t="s">
        <v>501</v>
      </c>
      <c r="N51" s="62" t="s">
        <v>501</v>
      </c>
      <c r="O51" s="63" t="s">
        <v>501</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1734</v>
      </c>
      <c r="L52" s="62">
        <v>1592</v>
      </c>
      <c r="M52" s="62">
        <v>1618</v>
      </c>
      <c r="N52" s="62">
        <v>1729</v>
      </c>
      <c r="O52" s="63">
        <v>1567</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421</v>
      </c>
      <c r="L53" s="67">
        <v>538</v>
      </c>
      <c r="M53" s="67">
        <v>517</v>
      </c>
      <c r="N53" s="67">
        <v>552</v>
      </c>
      <c r="O53" s="68">
        <v>653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547</v>
      </c>
      <c r="L58" s="82" t="s">
        <v>547</v>
      </c>
      <c r="M58" s="82" t="s">
        <v>547</v>
      </c>
      <c r="N58" s="82" t="s">
        <v>547</v>
      </c>
      <c r="O58" s="83" t="s">
        <v>547</v>
      </c>
    </row>
    <row r="59" spans="1:21" ht="31.5" customHeight="1" x14ac:dyDescent="0.2">
      <c r="B59" s="1148"/>
      <c r="C59" s="1149"/>
      <c r="D59" s="1155" t="s">
        <v>26</v>
      </c>
      <c r="E59" s="1156"/>
      <c r="F59" s="1156"/>
      <c r="G59" s="1156"/>
      <c r="H59" s="1156"/>
      <c r="I59" s="1156"/>
      <c r="J59" s="1157"/>
      <c r="K59" s="84" t="s">
        <v>547</v>
      </c>
      <c r="L59" s="85" t="s">
        <v>547</v>
      </c>
      <c r="M59" s="85" t="s">
        <v>547</v>
      </c>
      <c r="N59" s="85" t="s">
        <v>547</v>
      </c>
      <c r="O59" s="86" t="s">
        <v>547</v>
      </c>
    </row>
    <row r="60" spans="1:21" ht="31.5" customHeight="1" thickBot="1" x14ac:dyDescent="0.25">
      <c r="B60" s="1150"/>
      <c r="C60" s="1151"/>
      <c r="D60" s="1158" t="s">
        <v>27</v>
      </c>
      <c r="E60" s="1159"/>
      <c r="F60" s="1159"/>
      <c r="G60" s="1159"/>
      <c r="H60" s="1159"/>
      <c r="I60" s="1159"/>
      <c r="J60" s="1160"/>
      <c r="K60" s="87" t="s">
        <v>547</v>
      </c>
      <c r="L60" s="88" t="s">
        <v>547</v>
      </c>
      <c r="M60" s="88" t="s">
        <v>547</v>
      </c>
      <c r="N60" s="88" t="s">
        <v>547</v>
      </c>
      <c r="O60" s="89" t="s">
        <v>547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Q5PD8QabGsl3UORuYKJkyz5Dj8qhxSI8YtoAlaujPyvlD9A47veclkSWdyI9NrJmOJnF714BOX5GtHDvDDrZg==" saltValue="6uhaf7PNyJ7ICAYN12fL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21517</v>
      </c>
      <c r="J41" s="343">
        <v>21356</v>
      </c>
      <c r="K41" s="343">
        <v>21487</v>
      </c>
      <c r="L41" s="343">
        <v>20906</v>
      </c>
      <c r="M41" s="344">
        <v>20320</v>
      </c>
    </row>
    <row r="42" spans="2:13" ht="27.75" customHeight="1" x14ac:dyDescent="0.2">
      <c r="B42" s="1171"/>
      <c r="C42" s="1172"/>
      <c r="D42" s="104"/>
      <c r="E42" s="1175" t="s">
        <v>32</v>
      </c>
      <c r="F42" s="1175"/>
      <c r="G42" s="1175"/>
      <c r="H42" s="1176"/>
      <c r="I42" s="345">
        <v>2552</v>
      </c>
      <c r="J42" s="346">
        <v>3047</v>
      </c>
      <c r="K42" s="346">
        <v>2348</v>
      </c>
      <c r="L42" s="346">
        <v>2850</v>
      </c>
      <c r="M42" s="347">
        <v>2571</v>
      </c>
    </row>
    <row r="43" spans="2:13" ht="27.75" customHeight="1" x14ac:dyDescent="0.2">
      <c r="B43" s="1171"/>
      <c r="C43" s="1172"/>
      <c r="D43" s="104"/>
      <c r="E43" s="1175" t="s">
        <v>33</v>
      </c>
      <c r="F43" s="1175"/>
      <c r="G43" s="1175"/>
      <c r="H43" s="1176"/>
      <c r="I43" s="345">
        <v>841</v>
      </c>
      <c r="J43" s="346">
        <v>869</v>
      </c>
      <c r="K43" s="346">
        <v>857</v>
      </c>
      <c r="L43" s="346">
        <v>1051</v>
      </c>
      <c r="M43" s="347">
        <v>1072</v>
      </c>
    </row>
    <row r="44" spans="2:13" ht="27.75" customHeight="1" x14ac:dyDescent="0.2">
      <c r="B44" s="1171"/>
      <c r="C44" s="1172"/>
      <c r="D44" s="104"/>
      <c r="E44" s="1175" t="s">
        <v>34</v>
      </c>
      <c r="F44" s="1175"/>
      <c r="G44" s="1175"/>
      <c r="H44" s="1176"/>
      <c r="I44" s="345">
        <v>1413</v>
      </c>
      <c r="J44" s="346">
        <v>1308</v>
      </c>
      <c r="K44" s="346">
        <v>1256</v>
      </c>
      <c r="L44" s="346">
        <v>1264</v>
      </c>
      <c r="M44" s="347">
        <v>1292</v>
      </c>
    </row>
    <row r="45" spans="2:13" ht="27.75" customHeight="1" x14ac:dyDescent="0.2">
      <c r="B45" s="1171"/>
      <c r="C45" s="1172"/>
      <c r="D45" s="104"/>
      <c r="E45" s="1175" t="s">
        <v>35</v>
      </c>
      <c r="F45" s="1175"/>
      <c r="G45" s="1175"/>
      <c r="H45" s="1176"/>
      <c r="I45" s="345">
        <v>623</v>
      </c>
      <c r="J45" s="346">
        <v>884</v>
      </c>
      <c r="K45" s="346">
        <v>1013</v>
      </c>
      <c r="L45" s="346">
        <v>1259</v>
      </c>
      <c r="M45" s="347">
        <v>1517</v>
      </c>
    </row>
    <row r="46" spans="2:13" ht="27.75" customHeight="1" x14ac:dyDescent="0.2">
      <c r="B46" s="1171"/>
      <c r="C46" s="1172"/>
      <c r="D46" s="105"/>
      <c r="E46" s="1175" t="s">
        <v>36</v>
      </c>
      <c r="F46" s="1175"/>
      <c r="G46" s="1175"/>
      <c r="H46" s="1176"/>
      <c r="I46" s="345">
        <v>549</v>
      </c>
      <c r="J46" s="346">
        <v>269</v>
      </c>
      <c r="K46" s="346" t="s">
        <v>501</v>
      </c>
      <c r="L46" s="346" t="s">
        <v>501</v>
      </c>
      <c r="M46" s="347" t="s">
        <v>501</v>
      </c>
    </row>
    <row r="47" spans="2:13" ht="27.75" customHeight="1" x14ac:dyDescent="0.2">
      <c r="B47" s="1171"/>
      <c r="C47" s="1172"/>
      <c r="D47" s="106"/>
      <c r="E47" s="1185" t="s">
        <v>37</v>
      </c>
      <c r="F47" s="1186"/>
      <c r="G47" s="1186"/>
      <c r="H47" s="1187"/>
      <c r="I47" s="345" t="s">
        <v>501</v>
      </c>
      <c r="J47" s="346" t="s">
        <v>501</v>
      </c>
      <c r="K47" s="346" t="s">
        <v>501</v>
      </c>
      <c r="L47" s="346" t="s">
        <v>501</v>
      </c>
      <c r="M47" s="347" t="s">
        <v>501</v>
      </c>
    </row>
    <row r="48" spans="2:13" ht="27.75" customHeight="1" x14ac:dyDescent="0.2">
      <c r="B48" s="1171"/>
      <c r="C48" s="1172"/>
      <c r="D48" s="104"/>
      <c r="E48" s="1175" t="s">
        <v>38</v>
      </c>
      <c r="F48" s="1175"/>
      <c r="G48" s="1175"/>
      <c r="H48" s="1176"/>
      <c r="I48" s="345" t="s">
        <v>501</v>
      </c>
      <c r="J48" s="346" t="s">
        <v>501</v>
      </c>
      <c r="K48" s="346" t="s">
        <v>501</v>
      </c>
      <c r="L48" s="346" t="s">
        <v>501</v>
      </c>
      <c r="M48" s="347" t="s">
        <v>501</v>
      </c>
    </row>
    <row r="49" spans="2:13" ht="27.75" customHeight="1" x14ac:dyDescent="0.2">
      <c r="B49" s="1173"/>
      <c r="C49" s="1174"/>
      <c r="D49" s="104"/>
      <c r="E49" s="1175" t="s">
        <v>39</v>
      </c>
      <c r="F49" s="1175"/>
      <c r="G49" s="1175"/>
      <c r="H49" s="1176"/>
      <c r="I49" s="345" t="s">
        <v>501</v>
      </c>
      <c r="J49" s="346" t="s">
        <v>501</v>
      </c>
      <c r="K49" s="346" t="s">
        <v>501</v>
      </c>
      <c r="L49" s="346" t="s">
        <v>501</v>
      </c>
      <c r="M49" s="347" t="s">
        <v>501</v>
      </c>
    </row>
    <row r="50" spans="2:13" ht="27.75" customHeight="1" x14ac:dyDescent="0.2">
      <c r="B50" s="1169" t="s">
        <v>40</v>
      </c>
      <c r="C50" s="1170"/>
      <c r="D50" s="107"/>
      <c r="E50" s="1175" t="s">
        <v>41</v>
      </c>
      <c r="F50" s="1175"/>
      <c r="G50" s="1175"/>
      <c r="H50" s="1176"/>
      <c r="I50" s="345">
        <v>5087</v>
      </c>
      <c r="J50" s="346">
        <v>4864</v>
      </c>
      <c r="K50" s="346">
        <v>5281</v>
      </c>
      <c r="L50" s="346">
        <v>5297</v>
      </c>
      <c r="M50" s="347">
        <v>5232</v>
      </c>
    </row>
    <row r="51" spans="2:13" ht="27.75" customHeight="1" x14ac:dyDescent="0.2">
      <c r="B51" s="1171"/>
      <c r="C51" s="1172"/>
      <c r="D51" s="104"/>
      <c r="E51" s="1175" t="s">
        <v>42</v>
      </c>
      <c r="F51" s="1175"/>
      <c r="G51" s="1175"/>
      <c r="H51" s="1176"/>
      <c r="I51" s="345">
        <v>2836</v>
      </c>
      <c r="J51" s="346">
        <v>2949</v>
      </c>
      <c r="K51" s="346">
        <v>4031</v>
      </c>
      <c r="L51" s="346">
        <v>4043</v>
      </c>
      <c r="M51" s="347">
        <v>3821</v>
      </c>
    </row>
    <row r="52" spans="2:13" ht="27.75" customHeight="1" x14ac:dyDescent="0.2">
      <c r="B52" s="1173"/>
      <c r="C52" s="1174"/>
      <c r="D52" s="104"/>
      <c r="E52" s="1175" t="s">
        <v>43</v>
      </c>
      <c r="F52" s="1175"/>
      <c r="G52" s="1175"/>
      <c r="H52" s="1176"/>
      <c r="I52" s="345">
        <v>13943</v>
      </c>
      <c r="J52" s="346">
        <v>13605</v>
      </c>
      <c r="K52" s="346">
        <v>13752</v>
      </c>
      <c r="L52" s="346">
        <v>13065</v>
      </c>
      <c r="M52" s="347">
        <v>12468</v>
      </c>
    </row>
    <row r="53" spans="2:13" ht="27.75" customHeight="1" thickBot="1" x14ac:dyDescent="0.25">
      <c r="B53" s="1177" t="s">
        <v>19</v>
      </c>
      <c r="C53" s="1178"/>
      <c r="D53" s="108"/>
      <c r="E53" s="1179" t="s">
        <v>44</v>
      </c>
      <c r="F53" s="1179"/>
      <c r="G53" s="1179"/>
      <c r="H53" s="1180"/>
      <c r="I53" s="348">
        <v>5627</v>
      </c>
      <c r="J53" s="349">
        <v>6314</v>
      </c>
      <c r="K53" s="349">
        <v>3898</v>
      </c>
      <c r="L53" s="349">
        <v>4926</v>
      </c>
      <c r="M53" s="350">
        <v>5250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EyQBuUeIZ2D3JIaLw3PqeHJZh9BF3U03c2kRjWX661KZ5Eghg7KlFzvBYUN8ESBgDr6VYhqkFRIupqnJyJZeJg==" saltValue="ZyOLyb4p42LxH663NEFq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2137</v>
      </c>
      <c r="G55" s="120">
        <v>2072</v>
      </c>
      <c r="H55" s="121">
        <v>2046</v>
      </c>
    </row>
    <row r="56" spans="2:8" ht="52.5" customHeight="1" x14ac:dyDescent="0.2">
      <c r="B56" s="122"/>
      <c r="C56" s="1198" t="s">
        <v>47</v>
      </c>
      <c r="D56" s="1198"/>
      <c r="E56" s="1199"/>
      <c r="F56" s="123">
        <v>301</v>
      </c>
      <c r="G56" s="123">
        <v>286</v>
      </c>
      <c r="H56" s="124">
        <v>331</v>
      </c>
    </row>
    <row r="57" spans="2:8" ht="53.25" customHeight="1" x14ac:dyDescent="0.2">
      <c r="B57" s="122"/>
      <c r="C57" s="1200" t="s">
        <v>48</v>
      </c>
      <c r="D57" s="1200"/>
      <c r="E57" s="1201"/>
      <c r="F57" s="125">
        <v>1531</v>
      </c>
      <c r="G57" s="125">
        <v>1543</v>
      </c>
      <c r="H57" s="126">
        <v>1486</v>
      </c>
    </row>
    <row r="58" spans="2:8" ht="45.75" customHeight="1" x14ac:dyDescent="0.2">
      <c r="B58" s="127"/>
      <c r="C58" s="1188" t="s">
        <v>548</v>
      </c>
      <c r="D58" s="1189"/>
      <c r="E58" s="1190"/>
      <c r="F58" s="128">
        <v>657</v>
      </c>
      <c r="G58" s="128">
        <v>707</v>
      </c>
      <c r="H58" s="129">
        <v>687</v>
      </c>
    </row>
    <row r="59" spans="2:8" ht="45.75" customHeight="1" x14ac:dyDescent="0.2">
      <c r="B59" s="127"/>
      <c r="C59" s="1188" t="s">
        <v>549</v>
      </c>
      <c r="D59" s="1189"/>
      <c r="E59" s="1190"/>
      <c r="F59" s="128">
        <v>691</v>
      </c>
      <c r="G59" s="128">
        <v>671</v>
      </c>
      <c r="H59" s="129">
        <v>636</v>
      </c>
    </row>
    <row r="60" spans="2:8" ht="45.75" customHeight="1" x14ac:dyDescent="0.2">
      <c r="B60" s="127"/>
      <c r="C60" s="1188" t="s">
        <v>550</v>
      </c>
      <c r="D60" s="1189"/>
      <c r="E60" s="1190"/>
      <c r="F60" s="128">
        <v>181</v>
      </c>
      <c r="G60" s="128">
        <v>156</v>
      </c>
      <c r="H60" s="129">
        <v>148</v>
      </c>
    </row>
    <row r="61" spans="2:8" ht="45.75" customHeight="1" x14ac:dyDescent="0.2">
      <c r="B61" s="127"/>
      <c r="C61" s="1188" t="s">
        <v>551</v>
      </c>
      <c r="D61" s="1189"/>
      <c r="E61" s="1190"/>
      <c r="F61" s="128">
        <v>3</v>
      </c>
      <c r="G61" s="128">
        <v>9</v>
      </c>
      <c r="H61" s="129">
        <v>15</v>
      </c>
    </row>
    <row r="62" spans="2:8" ht="45.75" customHeight="1" thickBot="1" x14ac:dyDescent="0.25">
      <c r="B62" s="130"/>
      <c r="C62" s="1191" t="s">
        <v>547</v>
      </c>
      <c r="D62" s="1192"/>
      <c r="E62" s="1193"/>
      <c r="F62" s="131" t="s">
        <v>547</v>
      </c>
      <c r="G62" s="131" t="s">
        <v>547</v>
      </c>
      <c r="H62" s="132" t="s">
        <v>547</v>
      </c>
    </row>
    <row r="63" spans="2:8" ht="52.5" customHeight="1" thickBot="1" x14ac:dyDescent="0.25">
      <c r="B63" s="133"/>
      <c r="C63" s="1194" t="s">
        <v>49</v>
      </c>
      <c r="D63" s="1194"/>
      <c r="E63" s="1195"/>
      <c r="F63" s="134">
        <v>3970</v>
      </c>
      <c r="G63" s="134">
        <v>3901</v>
      </c>
      <c r="H63" s="135">
        <v>3864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sheetData>
  <sheetProtection algorithmName="SHA-512" hashValue="8zg9g1CT/4ZlLkTXeGVqYpj6/TYTSy0YY0mSpFmJ8XhEsBfA3r2R8qttMGcVYeG8t7iU/eT34ncNeqGjY1gnAA==" saltValue="SmAy3SMT20ijVAWG6kP3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31602</v>
      </c>
      <c r="E3" s="154"/>
      <c r="F3" s="155">
        <v>45588</v>
      </c>
      <c r="G3" s="156"/>
      <c r="H3" s="157"/>
    </row>
    <row r="4" spans="1:8" x14ac:dyDescent="0.2">
      <c r="A4" s="158"/>
      <c r="B4" s="159"/>
      <c r="C4" s="160"/>
      <c r="D4" s="161">
        <v>14629</v>
      </c>
      <c r="E4" s="162"/>
      <c r="F4" s="163">
        <v>24150</v>
      </c>
      <c r="G4" s="164"/>
      <c r="H4" s="165"/>
    </row>
    <row r="5" spans="1:8" x14ac:dyDescent="0.2">
      <c r="A5" s="146" t="s">
        <v>519</v>
      </c>
      <c r="B5" s="151"/>
      <c r="C5" s="152"/>
      <c r="D5" s="153">
        <v>30103</v>
      </c>
      <c r="E5" s="154"/>
      <c r="F5" s="155">
        <v>45483</v>
      </c>
      <c r="G5" s="156"/>
      <c r="H5" s="157"/>
    </row>
    <row r="6" spans="1:8" x14ac:dyDescent="0.2">
      <c r="A6" s="158"/>
      <c r="B6" s="159"/>
      <c r="C6" s="160"/>
      <c r="D6" s="161">
        <v>17259</v>
      </c>
      <c r="E6" s="162"/>
      <c r="F6" s="163">
        <v>24241</v>
      </c>
      <c r="G6" s="164"/>
      <c r="H6" s="165"/>
    </row>
    <row r="7" spans="1:8" x14ac:dyDescent="0.2">
      <c r="A7" s="146" t="s">
        <v>520</v>
      </c>
      <c r="B7" s="151"/>
      <c r="C7" s="152"/>
      <c r="D7" s="153">
        <v>29540</v>
      </c>
      <c r="E7" s="154"/>
      <c r="F7" s="155">
        <v>45945</v>
      </c>
      <c r="G7" s="156"/>
      <c r="H7" s="157"/>
    </row>
    <row r="8" spans="1:8" x14ac:dyDescent="0.2">
      <c r="A8" s="158"/>
      <c r="B8" s="159"/>
      <c r="C8" s="160"/>
      <c r="D8" s="161">
        <v>13378</v>
      </c>
      <c r="E8" s="162"/>
      <c r="F8" s="163">
        <v>25180</v>
      </c>
      <c r="G8" s="164"/>
      <c r="H8" s="165"/>
    </row>
    <row r="9" spans="1:8" x14ac:dyDescent="0.2">
      <c r="A9" s="146" t="s">
        <v>521</v>
      </c>
      <c r="B9" s="151"/>
      <c r="C9" s="152"/>
      <c r="D9" s="153">
        <v>33471</v>
      </c>
      <c r="E9" s="154"/>
      <c r="F9" s="155">
        <v>44475</v>
      </c>
      <c r="G9" s="156"/>
      <c r="H9" s="157"/>
    </row>
    <row r="10" spans="1:8" x14ac:dyDescent="0.2">
      <c r="A10" s="158"/>
      <c r="B10" s="159"/>
      <c r="C10" s="160"/>
      <c r="D10" s="161">
        <v>16788</v>
      </c>
      <c r="E10" s="162"/>
      <c r="F10" s="163">
        <v>24780</v>
      </c>
      <c r="G10" s="164"/>
      <c r="H10" s="165"/>
    </row>
    <row r="11" spans="1:8" x14ac:dyDescent="0.2">
      <c r="A11" s="146" t="s">
        <v>522</v>
      </c>
      <c r="B11" s="151"/>
      <c r="C11" s="152"/>
      <c r="D11" s="153">
        <v>31721</v>
      </c>
      <c r="E11" s="154"/>
      <c r="F11" s="155">
        <v>45982</v>
      </c>
      <c r="G11" s="156"/>
      <c r="H11" s="157"/>
    </row>
    <row r="12" spans="1:8" x14ac:dyDescent="0.2">
      <c r="A12" s="158"/>
      <c r="B12" s="159"/>
      <c r="C12" s="166"/>
      <c r="D12" s="161">
        <v>22061</v>
      </c>
      <c r="E12" s="162"/>
      <c r="F12" s="163">
        <v>25583</v>
      </c>
      <c r="G12" s="164"/>
      <c r="H12" s="165"/>
    </row>
    <row r="13" spans="1:8" x14ac:dyDescent="0.2">
      <c r="A13" s="146"/>
      <c r="B13" s="151"/>
      <c r="C13" s="152"/>
      <c r="D13" s="153">
        <v>31287</v>
      </c>
      <c r="E13" s="154"/>
      <c r="F13" s="155">
        <v>45495</v>
      </c>
      <c r="G13" s="167"/>
      <c r="H13" s="157"/>
    </row>
    <row r="14" spans="1:8" x14ac:dyDescent="0.2">
      <c r="A14" s="158"/>
      <c r="B14" s="159"/>
      <c r="C14" s="160"/>
      <c r="D14" s="161">
        <v>16823</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6.8</v>
      </c>
      <c r="C19" s="168">
        <f>ROUND(VALUE(SUBSTITUTE(実質収支比率等に係る経年分析!G$48,"▲","-")),2)</f>
        <v>6.8</v>
      </c>
      <c r="D19" s="168">
        <f>ROUND(VALUE(SUBSTITUTE(実質収支比率等に係る経年分析!H$48,"▲","-")),2)</f>
        <v>8.7799999999999994</v>
      </c>
      <c r="E19" s="168">
        <f>ROUND(VALUE(SUBSTITUTE(実質収支比率等に係る経年分析!I$48,"▲","-")),2)</f>
        <v>9.4700000000000006</v>
      </c>
      <c r="F19" s="168">
        <f>ROUND(VALUE(SUBSTITUTE(実質収支比率等に係る経年分析!J$48,"▲","-")),2)</f>
        <v>6.31</v>
      </c>
    </row>
    <row r="20" spans="1:11" x14ac:dyDescent="0.2">
      <c r="A20" s="168" t="s">
        <v>53</v>
      </c>
      <c r="B20" s="168">
        <f>ROUND(VALUE(SUBSTITUTE(実質収支比率等に係る経年分析!F$47,"▲","-")),2)</f>
        <v>20.48</v>
      </c>
      <c r="C20" s="168">
        <f>ROUND(VALUE(SUBSTITUTE(実質収支比率等に係る経年分析!G$47,"▲","-")),2)</f>
        <v>17.989999999999998</v>
      </c>
      <c r="D20" s="168">
        <f>ROUND(VALUE(SUBSTITUTE(実質収支比率等に係る経年分析!H$47,"▲","-")),2)</f>
        <v>16.350000000000001</v>
      </c>
      <c r="E20" s="168">
        <f>ROUND(VALUE(SUBSTITUTE(実質収支比率等に係る経年分析!I$47,"▲","-")),2)</f>
        <v>16.309999999999999</v>
      </c>
      <c r="F20" s="168">
        <f>ROUND(VALUE(SUBSTITUTE(実質収支比率等に係る経年分析!J$47,"▲","-")),2)</f>
        <v>15.76</v>
      </c>
    </row>
    <row r="21" spans="1:11" x14ac:dyDescent="0.2">
      <c r="A21" s="168" t="s">
        <v>54</v>
      </c>
      <c r="B21" s="168">
        <f>IF(ISNUMBER(VALUE(SUBSTITUTE(実質収支比率等に係る経年分析!F$49,"▲","-"))),ROUND(VALUE(SUBSTITUTE(実質収支比率等に係る経年分析!F$49,"▲","-")),2),NA())</f>
        <v>-1.1599999999999999</v>
      </c>
      <c r="C21" s="168">
        <f>IF(ISNUMBER(VALUE(SUBSTITUTE(実質収支比率等に係る経年分析!G$49,"▲","-"))),ROUND(VALUE(SUBSTITUTE(実質収支比率等に係る経年分析!G$49,"▲","-")),2),NA())</f>
        <v>-1.6</v>
      </c>
      <c r="D21" s="168">
        <f>IF(ISNUMBER(VALUE(SUBSTITUTE(実質収支比率等に係る経年分析!H$49,"▲","-"))),ROUND(VALUE(SUBSTITUTE(実質収支比率等に係る経年分析!H$49,"▲","-")),2),NA())</f>
        <v>2.0099999999999998</v>
      </c>
      <c r="E21" s="168">
        <f>IF(ISNUMBER(VALUE(SUBSTITUTE(実質収支比率等に係る経年分析!I$49,"▲","-"))),ROUND(VALUE(SUBSTITUTE(実質収支比率等に係る経年分析!I$49,"▲","-")),2),NA())</f>
        <v>-0.08</v>
      </c>
      <c r="F21" s="168">
        <f>IF(ISNUMBER(VALUE(SUBSTITUTE(実質収支比率等に係る経年分析!J$49,"▲","-"))),ROUND(VALUE(SUBSTITUTE(実質収支比率等に係る経年分析!J$49,"▲","-")),2),NA())</f>
        <v>-3.15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白井市後期高齢者医療特別会計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白井市国民健康保険特別会計事業勘定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1.72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v>
      </c>
    </row>
    <row r="33" spans="1:16" x14ac:dyDescent="0.2">
      <c r="A33" s="169" t="str">
        <f>IF(連結実質赤字比率に係る赤字・黒字の構成分析!C$37="",NA(),連結実質赤字比率に係る赤字・黒字の構成分析!C$37)</f>
        <v>白井市介護保険特別会計保険事業勘定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1.65</v>
      </c>
    </row>
    <row r="34" spans="1:16" x14ac:dyDescent="0.2">
      <c r="A34" s="169" t="str">
        <f>IF(連結実質赤字比率に係る赤字・黒字の構成分析!C$36="",NA(),連結実質赤字比率に係る赤字・黒字の構成分析!C$36)</f>
        <v>白井市下水道事業会計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4.5199999999999996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6.79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6.79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9.4700000000000006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6.31</v>
      </c>
    </row>
    <row r="36" spans="1:16" x14ac:dyDescent="0.2">
      <c r="A36" s="169" t="str">
        <f>IF(連結実質赤字比率に係る赤字・黒字の構成分析!C$34="",NA(),連結実質赤字比率に係る赤字・黒字の構成分析!C$34)</f>
        <v>白井市水道事業会計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8.3800000000000008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1734</v>
      </c>
      <c r="E42" s="170"/>
      <c r="F42" s="170"/>
      <c r="G42" s="170">
        <f>'実質公債費比率（分子）の構造'!L$52</f>
        <v>1592</v>
      </c>
      <c r="H42" s="170"/>
      <c r="I42" s="170"/>
      <c r="J42" s="170">
        <f>'実質公債費比率（分子）の構造'!M$52</f>
        <v>1618</v>
      </c>
      <c r="K42" s="170"/>
      <c r="L42" s="170"/>
      <c r="M42" s="170">
        <f>'実質公債費比率（分子）の構造'!N$52</f>
        <v>1729</v>
      </c>
      <c r="N42" s="170"/>
      <c r="O42" s="170"/>
      <c r="P42" s="170">
        <f>'実質公債費比率（分子）の構造'!O$52</f>
        <v>1567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152</v>
      </c>
      <c r="C44" s="170"/>
      <c r="D44" s="170"/>
      <c r="E44" s="170">
        <f>'実質公債費比率（分子）の構造'!L$50</f>
        <v>108</v>
      </c>
      <c r="F44" s="170"/>
      <c r="G44" s="170"/>
      <c r="H44" s="170">
        <f>'実質公債費比率（分子）の構造'!M$50</f>
        <v>108</v>
      </c>
      <c r="I44" s="170"/>
      <c r="J44" s="170"/>
      <c r="K44" s="170">
        <f>'実質公債費比率（分子）の構造'!N$50</f>
        <v>108</v>
      </c>
      <c r="L44" s="170"/>
      <c r="M44" s="170"/>
      <c r="N44" s="170">
        <f>'実質公債費比率（分子）の構造'!O$50</f>
        <v>94</v>
      </c>
      <c r="O44" s="170"/>
      <c r="P44" s="170"/>
    </row>
    <row r="45" spans="1:16" x14ac:dyDescent="0.2">
      <c r="A45" s="170" t="s">
        <v>63</v>
      </c>
      <c r="B45" s="170">
        <f>'実質公債費比率（分子）の構造'!K$49</f>
        <v>103</v>
      </c>
      <c r="C45" s="170"/>
      <c r="D45" s="170"/>
      <c r="E45" s="170">
        <f>'実質公債費比率（分子）の構造'!L$49</f>
        <v>141</v>
      </c>
      <c r="F45" s="170"/>
      <c r="G45" s="170"/>
      <c r="H45" s="170">
        <f>'実質公債費比率（分子）の構造'!M$49</f>
        <v>160</v>
      </c>
      <c r="I45" s="170"/>
      <c r="J45" s="170"/>
      <c r="K45" s="170">
        <f>'実質公債費比率（分子）の構造'!N$49</f>
        <v>160</v>
      </c>
      <c r="L45" s="170"/>
      <c r="M45" s="170"/>
      <c r="N45" s="170">
        <f>'実質公債費比率（分子）の構造'!O$49</f>
        <v>172</v>
      </c>
      <c r="O45" s="170"/>
      <c r="P45" s="170"/>
    </row>
    <row r="46" spans="1:16" x14ac:dyDescent="0.2">
      <c r="A46" s="170" t="s">
        <v>64</v>
      </c>
      <c r="B46" s="170">
        <f>'実質公債費比率（分子）の構造'!K$48</f>
        <v>63</v>
      </c>
      <c r="C46" s="170"/>
      <c r="D46" s="170"/>
      <c r="E46" s="170">
        <f>'実質公債費比率（分子）の構造'!L$48</f>
        <v>124</v>
      </c>
      <c r="F46" s="170"/>
      <c r="G46" s="170"/>
      <c r="H46" s="170">
        <f>'実質公債費比率（分子）の構造'!M$48</f>
        <v>74</v>
      </c>
      <c r="I46" s="170"/>
      <c r="J46" s="170"/>
      <c r="K46" s="170">
        <f>'実質公債費比率（分子）の構造'!N$48</f>
        <v>126</v>
      </c>
      <c r="L46" s="170"/>
      <c r="M46" s="170"/>
      <c r="N46" s="170">
        <f>'実質公債費比率（分子）の構造'!O$48</f>
        <v>113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1837</v>
      </c>
      <c r="C49" s="170"/>
      <c r="D49" s="170"/>
      <c r="E49" s="170">
        <f>'実質公債費比率（分子）の構造'!L$45</f>
        <v>1757</v>
      </c>
      <c r="F49" s="170"/>
      <c r="G49" s="170"/>
      <c r="H49" s="170">
        <f>'実質公債費比率（分子）の構造'!M$45</f>
        <v>1793</v>
      </c>
      <c r="I49" s="170"/>
      <c r="J49" s="170"/>
      <c r="K49" s="170">
        <f>'実質公債費比率（分子）の構造'!N$45</f>
        <v>1887</v>
      </c>
      <c r="L49" s="170"/>
      <c r="M49" s="170"/>
      <c r="N49" s="170">
        <f>'実質公債費比率（分子）の構造'!O$45</f>
        <v>1841</v>
      </c>
      <c r="O49" s="170"/>
      <c r="P49" s="170"/>
    </row>
    <row r="50" spans="1:16" x14ac:dyDescent="0.2">
      <c r="A50" s="170" t="s">
        <v>67</v>
      </c>
      <c r="B50" s="170" t="e">
        <f>NA()</f>
        <v>#N/A</v>
      </c>
      <c r="C50" s="170">
        <f>IF(ISNUMBER('実質公債費比率（分子）の構造'!K$53),'実質公債費比率（分子）の構造'!K$53,NA())</f>
        <v>421</v>
      </c>
      <c r="D50" s="170" t="e">
        <f>NA()</f>
        <v>#N/A</v>
      </c>
      <c r="E50" s="170" t="e">
        <f>NA()</f>
        <v>#N/A</v>
      </c>
      <c r="F50" s="170">
        <f>IF(ISNUMBER('実質公債費比率（分子）の構造'!L$53),'実質公債費比率（分子）の構造'!L$53,NA())</f>
        <v>538</v>
      </c>
      <c r="G50" s="170" t="e">
        <f>NA()</f>
        <v>#N/A</v>
      </c>
      <c r="H50" s="170" t="e">
        <f>NA()</f>
        <v>#N/A</v>
      </c>
      <c r="I50" s="170">
        <f>IF(ISNUMBER('実質公債費比率（分子）の構造'!M$53),'実質公債費比率（分子）の構造'!M$53,NA())</f>
        <v>517</v>
      </c>
      <c r="J50" s="170" t="e">
        <f>NA()</f>
        <v>#N/A</v>
      </c>
      <c r="K50" s="170" t="e">
        <f>NA()</f>
        <v>#N/A</v>
      </c>
      <c r="L50" s="170">
        <f>IF(ISNUMBER('実質公債費比率（分子）の構造'!N$53),'実質公債費比率（分子）の構造'!N$53,NA())</f>
        <v>552</v>
      </c>
      <c r="M50" s="170" t="e">
        <f>NA()</f>
        <v>#N/A</v>
      </c>
      <c r="N50" s="170" t="e">
        <f>NA()</f>
        <v>#N/A</v>
      </c>
      <c r="O50" s="170">
        <f>IF(ISNUMBER('実質公債費比率（分子）の構造'!O$53),'実質公債費比率（分子）の構造'!O$53,NA())</f>
        <v>653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13943</v>
      </c>
      <c r="E56" s="169"/>
      <c r="F56" s="169"/>
      <c r="G56" s="169">
        <f>'将来負担比率（分子）の構造'!J$52</f>
        <v>13605</v>
      </c>
      <c r="H56" s="169"/>
      <c r="I56" s="169"/>
      <c r="J56" s="169">
        <f>'将来負担比率（分子）の構造'!K$52</f>
        <v>13752</v>
      </c>
      <c r="K56" s="169"/>
      <c r="L56" s="169"/>
      <c r="M56" s="169">
        <f>'将来負担比率（分子）の構造'!L$52</f>
        <v>13065</v>
      </c>
      <c r="N56" s="169"/>
      <c r="O56" s="169"/>
      <c r="P56" s="169">
        <f>'将来負担比率（分子）の構造'!M$52</f>
        <v>12468</v>
      </c>
    </row>
    <row r="57" spans="1:16" x14ac:dyDescent="0.2">
      <c r="A57" s="169" t="s">
        <v>42</v>
      </c>
      <c r="B57" s="169"/>
      <c r="C57" s="169"/>
      <c r="D57" s="169">
        <f>'将来負担比率（分子）の構造'!I$51</f>
        <v>2836</v>
      </c>
      <c r="E57" s="169"/>
      <c r="F57" s="169"/>
      <c r="G57" s="169">
        <f>'将来負担比率（分子）の構造'!J$51</f>
        <v>2949</v>
      </c>
      <c r="H57" s="169"/>
      <c r="I57" s="169"/>
      <c r="J57" s="169">
        <f>'将来負担比率（分子）の構造'!K$51</f>
        <v>4031</v>
      </c>
      <c r="K57" s="169"/>
      <c r="L57" s="169"/>
      <c r="M57" s="169">
        <f>'将来負担比率（分子）の構造'!L$51</f>
        <v>4043</v>
      </c>
      <c r="N57" s="169"/>
      <c r="O57" s="169"/>
      <c r="P57" s="169">
        <f>'将来負担比率（分子）の構造'!M$51</f>
        <v>3821</v>
      </c>
    </row>
    <row r="58" spans="1:16" x14ac:dyDescent="0.2">
      <c r="A58" s="169" t="s">
        <v>41</v>
      </c>
      <c r="B58" s="169"/>
      <c r="C58" s="169"/>
      <c r="D58" s="169">
        <f>'将来負担比率（分子）の構造'!I$50</f>
        <v>5087</v>
      </c>
      <c r="E58" s="169"/>
      <c r="F58" s="169"/>
      <c r="G58" s="169">
        <f>'将来負担比率（分子）の構造'!J$50</f>
        <v>4864</v>
      </c>
      <c r="H58" s="169"/>
      <c r="I58" s="169"/>
      <c r="J58" s="169">
        <f>'将来負担比率（分子）の構造'!K$50</f>
        <v>5281</v>
      </c>
      <c r="K58" s="169"/>
      <c r="L58" s="169"/>
      <c r="M58" s="169">
        <f>'将来負担比率（分子）の構造'!L$50</f>
        <v>5297</v>
      </c>
      <c r="N58" s="169"/>
      <c r="O58" s="169"/>
      <c r="P58" s="169">
        <f>'将来負担比率（分子）の構造'!M$50</f>
        <v>5232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549</v>
      </c>
      <c r="C61" s="169"/>
      <c r="D61" s="169"/>
      <c r="E61" s="169">
        <f>'将来負担比率（分子）の構造'!J$46</f>
        <v>269</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623</v>
      </c>
      <c r="C62" s="169"/>
      <c r="D62" s="169"/>
      <c r="E62" s="169">
        <f>'将来負担比率（分子）の構造'!J$45</f>
        <v>884</v>
      </c>
      <c r="F62" s="169"/>
      <c r="G62" s="169"/>
      <c r="H62" s="169">
        <f>'将来負担比率（分子）の構造'!K$45</f>
        <v>1013</v>
      </c>
      <c r="I62" s="169"/>
      <c r="J62" s="169"/>
      <c r="K62" s="169">
        <f>'将来負担比率（分子）の構造'!L$45</f>
        <v>1259</v>
      </c>
      <c r="L62" s="169"/>
      <c r="M62" s="169"/>
      <c r="N62" s="169">
        <f>'将来負担比率（分子）の構造'!M$45</f>
        <v>1517</v>
      </c>
      <c r="O62" s="169"/>
      <c r="P62" s="169"/>
    </row>
    <row r="63" spans="1:16" x14ac:dyDescent="0.2">
      <c r="A63" s="169" t="s">
        <v>34</v>
      </c>
      <c r="B63" s="169">
        <f>'将来負担比率（分子）の構造'!I$44</f>
        <v>1413</v>
      </c>
      <c r="C63" s="169"/>
      <c r="D63" s="169"/>
      <c r="E63" s="169">
        <f>'将来負担比率（分子）の構造'!J$44</f>
        <v>1308</v>
      </c>
      <c r="F63" s="169"/>
      <c r="G63" s="169"/>
      <c r="H63" s="169">
        <f>'将来負担比率（分子）の構造'!K$44</f>
        <v>1256</v>
      </c>
      <c r="I63" s="169"/>
      <c r="J63" s="169"/>
      <c r="K63" s="169">
        <f>'将来負担比率（分子）の構造'!L$44</f>
        <v>1264</v>
      </c>
      <c r="L63" s="169"/>
      <c r="M63" s="169"/>
      <c r="N63" s="169">
        <f>'将来負担比率（分子）の構造'!M$44</f>
        <v>1292</v>
      </c>
      <c r="O63" s="169"/>
      <c r="P63" s="169"/>
    </row>
    <row r="64" spans="1:16" x14ac:dyDescent="0.2">
      <c r="A64" s="169" t="s">
        <v>33</v>
      </c>
      <c r="B64" s="169">
        <f>'将来負担比率（分子）の構造'!I$43</f>
        <v>841</v>
      </c>
      <c r="C64" s="169"/>
      <c r="D64" s="169"/>
      <c r="E64" s="169">
        <f>'将来負担比率（分子）の構造'!J$43</f>
        <v>869</v>
      </c>
      <c r="F64" s="169"/>
      <c r="G64" s="169"/>
      <c r="H64" s="169">
        <f>'将来負担比率（分子）の構造'!K$43</f>
        <v>857</v>
      </c>
      <c r="I64" s="169"/>
      <c r="J64" s="169"/>
      <c r="K64" s="169">
        <f>'将来負担比率（分子）の構造'!L$43</f>
        <v>1051</v>
      </c>
      <c r="L64" s="169"/>
      <c r="M64" s="169"/>
      <c r="N64" s="169">
        <f>'将来負担比率（分子）の構造'!M$43</f>
        <v>1072</v>
      </c>
      <c r="O64" s="169"/>
      <c r="P64" s="169"/>
    </row>
    <row r="65" spans="1:16" x14ac:dyDescent="0.2">
      <c r="A65" s="169" t="s">
        <v>32</v>
      </c>
      <c r="B65" s="169">
        <f>'将来負担比率（分子）の構造'!I$42</f>
        <v>2552</v>
      </c>
      <c r="C65" s="169"/>
      <c r="D65" s="169"/>
      <c r="E65" s="169">
        <f>'将来負担比率（分子）の構造'!J$42</f>
        <v>3047</v>
      </c>
      <c r="F65" s="169"/>
      <c r="G65" s="169"/>
      <c r="H65" s="169">
        <f>'将来負担比率（分子）の構造'!K$42</f>
        <v>2348</v>
      </c>
      <c r="I65" s="169"/>
      <c r="J65" s="169"/>
      <c r="K65" s="169">
        <f>'将来負担比率（分子）の構造'!L$42</f>
        <v>2850</v>
      </c>
      <c r="L65" s="169"/>
      <c r="M65" s="169"/>
      <c r="N65" s="169">
        <f>'将来負担比率（分子）の構造'!M$42</f>
        <v>2571</v>
      </c>
      <c r="O65" s="169"/>
      <c r="P65" s="169"/>
    </row>
    <row r="66" spans="1:16" x14ac:dyDescent="0.2">
      <c r="A66" s="169" t="s">
        <v>31</v>
      </c>
      <c r="B66" s="169">
        <f>'将来負担比率（分子）の構造'!I$41</f>
        <v>21517</v>
      </c>
      <c r="C66" s="169"/>
      <c r="D66" s="169"/>
      <c r="E66" s="169">
        <f>'将来負担比率（分子）の構造'!J$41</f>
        <v>21356</v>
      </c>
      <c r="F66" s="169"/>
      <c r="G66" s="169"/>
      <c r="H66" s="169">
        <f>'将来負担比率（分子）の構造'!K$41</f>
        <v>21487</v>
      </c>
      <c r="I66" s="169"/>
      <c r="J66" s="169"/>
      <c r="K66" s="169">
        <f>'将来負担比率（分子）の構造'!L$41</f>
        <v>20906</v>
      </c>
      <c r="L66" s="169"/>
      <c r="M66" s="169"/>
      <c r="N66" s="169">
        <f>'将来負担比率（分子）の構造'!M$41</f>
        <v>20320</v>
      </c>
      <c r="O66" s="169"/>
      <c r="P66" s="169"/>
    </row>
    <row r="67" spans="1:16" x14ac:dyDescent="0.2">
      <c r="A67" s="169" t="s">
        <v>71</v>
      </c>
      <c r="B67" s="169" t="e">
        <f>NA()</f>
        <v>#N/A</v>
      </c>
      <c r="C67" s="169">
        <f>IF(ISNUMBER('将来負担比率（分子）の構造'!I$53), IF('将来負担比率（分子）の構造'!I$53 &lt; 0, 0, '将来負担比率（分子）の構造'!I$53), NA())</f>
        <v>5627</v>
      </c>
      <c r="D67" s="169" t="e">
        <f>NA()</f>
        <v>#N/A</v>
      </c>
      <c r="E67" s="169" t="e">
        <f>NA()</f>
        <v>#N/A</v>
      </c>
      <c r="F67" s="169">
        <f>IF(ISNUMBER('将来負担比率（分子）の構造'!J$53), IF('将来負担比率（分子）の構造'!J$53 &lt; 0, 0, '将来負担比率（分子）の構造'!J$53), NA())</f>
        <v>6314</v>
      </c>
      <c r="G67" s="169" t="e">
        <f>NA()</f>
        <v>#N/A</v>
      </c>
      <c r="H67" s="169" t="e">
        <f>NA()</f>
        <v>#N/A</v>
      </c>
      <c r="I67" s="169">
        <f>IF(ISNUMBER('将来負担比率（分子）の構造'!K$53), IF('将来負担比率（分子）の構造'!K$53 &lt; 0, 0, '将来負担比率（分子）の構造'!K$53), NA())</f>
        <v>3898</v>
      </c>
      <c r="J67" s="169" t="e">
        <f>NA()</f>
        <v>#N/A</v>
      </c>
      <c r="K67" s="169" t="e">
        <f>NA()</f>
        <v>#N/A</v>
      </c>
      <c r="L67" s="169">
        <f>IF(ISNUMBER('将来負担比率（分子）の構造'!L$53), IF('将来負担比率（分子）の構造'!L$53 &lt; 0, 0, '将来負担比率（分子）の構造'!L$53), NA())</f>
        <v>4926</v>
      </c>
      <c r="M67" s="169" t="e">
        <f>NA()</f>
        <v>#N/A</v>
      </c>
      <c r="N67" s="169" t="e">
        <f>NA()</f>
        <v>#N/A</v>
      </c>
      <c r="O67" s="169">
        <f>IF(ISNUMBER('将来負担比率（分子）の構造'!M$53), IF('将来負担比率（分子）の構造'!M$53 &lt; 0, 0, '将来負担比率（分子）の構造'!M$53), NA())</f>
        <v>5250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2137</v>
      </c>
      <c r="C72" s="173">
        <f>基金残高に係る経年分析!G55</f>
        <v>2072</v>
      </c>
      <c r="D72" s="173">
        <f>基金残高に係る経年分析!H55</f>
        <v>2046</v>
      </c>
    </row>
    <row r="73" spans="1:16" x14ac:dyDescent="0.2">
      <c r="A73" s="172" t="s">
        <v>74</v>
      </c>
      <c r="B73" s="173">
        <f>基金残高に係る経年分析!F56</f>
        <v>301</v>
      </c>
      <c r="C73" s="173">
        <f>基金残高に係る経年分析!G56</f>
        <v>286</v>
      </c>
      <c r="D73" s="173">
        <f>基金残高に係る経年分析!H56</f>
        <v>331</v>
      </c>
    </row>
    <row r="74" spans="1:16" x14ac:dyDescent="0.2">
      <c r="A74" s="172" t="s">
        <v>75</v>
      </c>
      <c r="B74" s="173">
        <f>基金残高に係る経年分析!F57</f>
        <v>1531</v>
      </c>
      <c r="C74" s="173">
        <f>基金残高に係る経年分析!G57</f>
        <v>1543</v>
      </c>
      <c r="D74" s="173">
        <f>基金残高に係る経年分析!H57</f>
        <v>1486</v>
      </c>
    </row>
  </sheetData>
  <sheetProtection algorithmName="SHA-512" hashValue="dXiAZqz/fNvj2SXQF6YCdDWup+cMseZ97jGOLGuGuPopn0hA41ps7ZfUXsYf34bKtdpxx7DjtewLuaT7lZiqjw==" saltValue="CGNlaS+RBCLg2B0k7/6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2025-03-17T06:43:27Z</cp:lastPrinted>
  <dcterms:created xsi:type="dcterms:W3CDTF">2025-02-19T01:41:27Z</dcterms:created>
  <dcterms:modified xsi:type="dcterms:W3CDTF">2025-03-17T06:43:37Z</dcterms:modified>
  <cp:category/>
</cp:coreProperties>
</file>