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updateLinks="never" defaultThemeVersion="124226"/>
  <xr:revisionPtr revIDLastSave="0" documentId="13_ncr:1_{A29D756E-BD1F-497C-BFD0-975ABF2106B7}" xr6:coauthVersionLast="47" xr6:coauthVersionMax="47" xr10:uidLastSave="{00000000-0000-0000-0000-000000000000}"/>
  <bookViews>
    <workbookView xWindow="28680" yWindow="-120" windowWidth="29040" windowHeight="15720" tabRatio="689" firstSheet="2" activeTab="1" xr2:uid="{00000000-000D-0000-FFFF-FFFF00000000}"/>
  </bookViews>
  <sheets>
    <sheet name="Sheet1" sheetId="145" state="hidden" r:id="rId1"/>
    <sheet name="別紙3(1)　パッケージ型導入支援　総表" sheetId="223" r:id="rId2"/>
    <sheet name="別紙3(2)　パッケージ型導入支援 事業計画 " sheetId="219" r:id="rId3"/>
    <sheet name="別紙3(3)　パッケージ型導入支援 積算内訳" sheetId="220" r:id="rId4"/>
    <sheet name="（参考様式）担当者調査票" sheetId="225" r:id="rId5"/>
  </sheets>
  <definedNames>
    <definedName name="_Order1" hidden="1">255</definedName>
    <definedName name="_Order2" hidden="1">255</definedName>
    <definedName name="_xlnm.Print_Area" localSheetId="1">'別紙3(1)　パッケージ型導入支援　総表'!$A$1:$S$47</definedName>
    <definedName name="_xlnm.Print_Area" localSheetId="2">'別紙3(2)　パッケージ型導入支援 事業計画 '!$A$1:$N$108</definedName>
    <definedName name="_xlnm.Print_Area" localSheetId="3">'別紙3(3)　パッケージ型導入支援 積算内訳'!$A$1:$W$60</definedName>
    <definedName name="グループホーム" localSheetId="1">'別紙3(1)　パッケージ型導入支援　総表'!$E$51:$E$57</definedName>
    <definedName name="グループホーム">#REF!</definedName>
    <definedName name="居宅介護" localSheetId="1">'別紙3(1)　パッケージ型導入支援　総表'!$F$51:$F$56</definedName>
    <definedName name="居宅介護">#REF!</definedName>
    <definedName name="重度障害者等包括支援" localSheetId="1">'別紙3(1)　パッケージ型導入支援　総表'!$I$51:$I$56</definedName>
    <definedName name="重度障害者等包括支援">#REF!</definedName>
    <definedName name="重度訪問介護" localSheetId="1">'別紙3(1)　パッケージ型導入支援　総表'!$G$51:$G$56</definedName>
    <definedName name="重度訪問介護">#REF!</definedName>
    <definedName name="障害児入所施設" localSheetId="1">'別紙3(1)　パッケージ型導入支援　総表'!$J$51:$J$56</definedName>
    <definedName name="障害児入所施設">#REF!</definedName>
    <definedName name="障害者支援施設" localSheetId="1">'別紙3(1)　パッケージ型導入支援　総表'!$D$51:$D$57</definedName>
    <definedName name="障害者支援施設">#REF!</definedName>
    <definedName name="短期入所" localSheetId="1">'別紙3(1)　パッケージ型導入支援　総表'!$H$51:$H$56</definedName>
    <definedName name="短期入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19" l="1"/>
  <c r="D7" i="219"/>
  <c r="C12" i="225"/>
  <c r="C7" i="225"/>
  <c r="M7" i="223" l="1"/>
  <c r="N7" i="223" s="1"/>
  <c r="M8" i="223"/>
  <c r="M9" i="223"/>
  <c r="N9" i="223" s="1"/>
  <c r="M10" i="223"/>
  <c r="M11" i="223"/>
  <c r="N11" i="223" s="1"/>
  <c r="M12" i="223"/>
  <c r="M13" i="223"/>
  <c r="M14" i="223"/>
  <c r="M15" i="223"/>
  <c r="N15" i="223" s="1"/>
  <c r="M16" i="223"/>
  <c r="M17" i="223"/>
  <c r="N17" i="223" s="1"/>
  <c r="M18" i="223"/>
  <c r="M19" i="223"/>
  <c r="N19" i="223" s="1"/>
  <c r="M20" i="223"/>
  <c r="M21" i="223"/>
  <c r="M22" i="223"/>
  <c r="M23" i="223"/>
  <c r="N23" i="223" s="1"/>
  <c r="M24" i="223"/>
  <c r="M25" i="223"/>
  <c r="N25" i="223" s="1"/>
  <c r="M26" i="223"/>
  <c r="M27" i="223"/>
  <c r="N27" i="223" s="1"/>
  <c r="M28" i="223"/>
  <c r="M29" i="223"/>
  <c r="M30" i="223"/>
  <c r="M6" i="223"/>
  <c r="N6" i="223" s="1"/>
  <c r="N8" i="223"/>
  <c r="N10" i="223"/>
  <c r="N12" i="223"/>
  <c r="N13" i="223"/>
  <c r="N14" i="223"/>
  <c r="N16" i="223"/>
  <c r="N18" i="223"/>
  <c r="N20" i="223"/>
  <c r="N21" i="223"/>
  <c r="N22" i="223"/>
  <c r="N24" i="223"/>
  <c r="N26" i="223"/>
  <c r="N28" i="223"/>
  <c r="N29" i="223"/>
  <c r="N30" i="223"/>
  <c r="P31" i="223"/>
  <c r="V30" i="223"/>
  <c r="U30" i="223"/>
  <c r="F30" i="223"/>
  <c r="V29" i="223"/>
  <c r="U29" i="223"/>
  <c r="F29" i="223"/>
  <c r="V28" i="223"/>
  <c r="U28" i="223"/>
  <c r="F28" i="223"/>
  <c r="V27" i="223"/>
  <c r="U27" i="223"/>
  <c r="F27" i="223"/>
  <c r="V26" i="223"/>
  <c r="U26" i="223"/>
  <c r="F26" i="223"/>
  <c r="V25" i="223"/>
  <c r="U25" i="223"/>
  <c r="F25" i="223"/>
  <c r="V24" i="223"/>
  <c r="U24" i="223"/>
  <c r="F24" i="223"/>
  <c r="V23" i="223"/>
  <c r="U23" i="223"/>
  <c r="F23" i="223"/>
  <c r="V22" i="223"/>
  <c r="U22" i="223"/>
  <c r="F22" i="223"/>
  <c r="V21" i="223"/>
  <c r="U21" i="223"/>
  <c r="F21" i="223"/>
  <c r="V20" i="223"/>
  <c r="U20" i="223"/>
  <c r="F20" i="223"/>
  <c r="V19" i="223"/>
  <c r="U19" i="223"/>
  <c r="F19" i="223"/>
  <c r="V18" i="223"/>
  <c r="U18" i="223"/>
  <c r="F18" i="223"/>
  <c r="V17" i="223"/>
  <c r="U17" i="223"/>
  <c r="F17" i="223"/>
  <c r="V16" i="223"/>
  <c r="U16" i="223"/>
  <c r="F16" i="223"/>
  <c r="V15" i="223"/>
  <c r="U15" i="223"/>
  <c r="F15" i="223"/>
  <c r="V14" i="223"/>
  <c r="U14" i="223"/>
  <c r="W14" i="223" s="1"/>
  <c r="F14" i="223"/>
  <c r="V13" i="223"/>
  <c r="U13" i="223"/>
  <c r="F13" i="223"/>
  <c r="V12" i="223"/>
  <c r="U12" i="223"/>
  <c r="F12" i="223"/>
  <c r="V11" i="223"/>
  <c r="U11" i="223"/>
  <c r="F11" i="223"/>
  <c r="V10" i="223"/>
  <c r="U10" i="223"/>
  <c r="F10" i="223"/>
  <c r="V9" i="223"/>
  <c r="U9" i="223"/>
  <c r="F9" i="223"/>
  <c r="V8" i="223"/>
  <c r="U8" i="223"/>
  <c r="F8" i="223"/>
  <c r="V7" i="223"/>
  <c r="U7" i="223"/>
  <c r="F7" i="223"/>
  <c r="V6" i="223"/>
  <c r="U6" i="223"/>
  <c r="F6" i="223"/>
  <c r="W6" i="223" l="1"/>
  <c r="W27" i="223"/>
  <c r="W12" i="223"/>
  <c r="W20" i="223"/>
  <c r="W23" i="223"/>
  <c r="O7" i="223"/>
  <c r="Q7" i="223" s="1"/>
  <c r="R7" i="223" s="1"/>
  <c r="O12" i="223"/>
  <c r="Q12" i="223" s="1"/>
  <c r="R12" i="223" s="1"/>
  <c r="W13" i="223"/>
  <c r="O9" i="223"/>
  <c r="Q9" i="223" s="1"/>
  <c r="R9" i="223" s="1"/>
  <c r="W10" i="223"/>
  <c r="O17" i="223"/>
  <c r="Q17" i="223" s="1"/>
  <c r="R17" i="223" s="1"/>
  <c r="O25" i="223"/>
  <c r="Q25" i="223" s="1"/>
  <c r="R25" i="223" s="1"/>
  <c r="W29" i="223"/>
  <c r="W7" i="223"/>
  <c r="O14" i="223"/>
  <c r="Q14" i="223" s="1"/>
  <c r="R14" i="223" s="1"/>
  <c r="W15" i="223"/>
  <c r="O22" i="223"/>
  <c r="Q22" i="223" s="1"/>
  <c r="R22" i="223" s="1"/>
  <c r="O11" i="223"/>
  <c r="Q11" i="223" s="1"/>
  <c r="R11" i="223" s="1"/>
  <c r="O19" i="223"/>
  <c r="Q19" i="223" s="1"/>
  <c r="R19" i="223" s="1"/>
  <c r="O27" i="223"/>
  <c r="Q27" i="223" s="1"/>
  <c r="R27" i="223" s="1"/>
  <c r="O8" i="223"/>
  <c r="Q8" i="223" s="1"/>
  <c r="R8" i="223" s="1"/>
  <c r="W9" i="223"/>
  <c r="O16" i="223"/>
  <c r="Q16" i="223" s="1"/>
  <c r="R16" i="223" s="1"/>
  <c r="W17" i="223"/>
  <c r="O24" i="223"/>
  <c r="Q24" i="223" s="1"/>
  <c r="R24" i="223" s="1"/>
  <c r="O13" i="223"/>
  <c r="Q13" i="223" s="1"/>
  <c r="R13" i="223" s="1"/>
  <c r="O21" i="223"/>
  <c r="Q21" i="223" s="1"/>
  <c r="R21" i="223" s="1"/>
  <c r="O29" i="223"/>
  <c r="Q29" i="223" s="1"/>
  <c r="R29" i="223" s="1"/>
  <c r="W30" i="223"/>
  <c r="O10" i="223"/>
  <c r="Q10" i="223" s="1"/>
  <c r="R10" i="223" s="1"/>
  <c r="W11" i="223"/>
  <c r="O18" i="223"/>
  <c r="Q18" i="223" s="1"/>
  <c r="R18" i="223" s="1"/>
  <c r="O26" i="223"/>
  <c r="Q26" i="223" s="1"/>
  <c r="R26" i="223" s="1"/>
  <c r="O20" i="223"/>
  <c r="Q20" i="223" s="1"/>
  <c r="R20" i="223" s="1"/>
  <c r="W8" i="223"/>
  <c r="O15" i="223"/>
  <c r="Q15" i="223" s="1"/>
  <c r="R15" i="223" s="1"/>
  <c r="W16" i="223"/>
  <c r="O23" i="223"/>
  <c r="Q23" i="223" s="1"/>
  <c r="R23" i="223" s="1"/>
  <c r="W21" i="223"/>
  <c r="W25" i="223"/>
  <c r="W28" i="223"/>
  <c r="W24" i="223"/>
  <c r="O30" i="223"/>
  <c r="Q30" i="223" s="1"/>
  <c r="R30" i="223" s="1"/>
  <c r="O28" i="223"/>
  <c r="Q28" i="223" s="1"/>
  <c r="R28" i="223" s="1"/>
  <c r="W19" i="223"/>
  <c r="B3" i="223" s="1"/>
  <c r="W18" i="223"/>
  <c r="W22" i="223"/>
  <c r="W26" i="223"/>
  <c r="O6" i="223"/>
  <c r="F91" i="219"/>
  <c r="L91" i="219" s="1"/>
  <c r="F92" i="219"/>
  <c r="L92" i="219" s="1"/>
  <c r="F75" i="219"/>
  <c r="L75" i="219" s="1"/>
  <c r="F76" i="219"/>
  <c r="L76" i="219" s="1"/>
  <c r="N31" i="223" l="1"/>
  <c r="Q6" i="223"/>
  <c r="O31" i="223"/>
  <c r="K91" i="219"/>
  <c r="K92" i="219"/>
  <c r="K75" i="219"/>
  <c r="K76" i="219"/>
  <c r="R6" i="223" l="1"/>
  <c r="R31" i="223" s="1"/>
  <c r="R33" i="223" s="1"/>
  <c r="Q31" i="223"/>
  <c r="B43" i="220"/>
  <c r="S39" i="220"/>
  <c r="P38" i="220"/>
  <c r="P37" i="220"/>
  <c r="P36" i="220"/>
  <c r="P35" i="220"/>
  <c r="P34" i="220"/>
  <c r="P33" i="220"/>
  <c r="P32" i="220"/>
  <c r="P31" i="220"/>
  <c r="P30" i="220"/>
  <c r="P29" i="220"/>
  <c r="P22" i="220"/>
  <c r="P23" i="220"/>
  <c r="P24" i="220"/>
  <c r="P25" i="220"/>
  <c r="S26" i="220"/>
  <c r="P21" i="220"/>
  <c r="J96" i="219"/>
  <c r="E96" i="219"/>
  <c r="F95" i="219"/>
  <c r="L95" i="219" s="1"/>
  <c r="F94" i="219"/>
  <c r="L94" i="219" s="1"/>
  <c r="F93" i="219"/>
  <c r="L93" i="219" s="1"/>
  <c r="F90" i="219"/>
  <c r="K90" i="219" s="1"/>
  <c r="F89" i="219"/>
  <c r="K89" i="219" s="1"/>
  <c r="F88" i="219"/>
  <c r="K88" i="219" s="1"/>
  <c r="F87" i="219"/>
  <c r="L87" i="219" s="1"/>
  <c r="F86" i="219"/>
  <c r="L86" i="219" s="1"/>
  <c r="F85" i="219"/>
  <c r="L85" i="219" s="1"/>
  <c r="L96" i="219" s="1"/>
  <c r="J80" i="219"/>
  <c r="E80" i="219"/>
  <c r="F79" i="219"/>
  <c r="K79" i="219" s="1"/>
  <c r="F78" i="219"/>
  <c r="L78" i="219" s="1"/>
  <c r="F77" i="219"/>
  <c r="L77" i="219" s="1"/>
  <c r="F74" i="219"/>
  <c r="K74" i="219" s="1"/>
  <c r="F73" i="219"/>
  <c r="L73" i="219" s="1"/>
  <c r="F72" i="219"/>
  <c r="L72" i="219" s="1"/>
  <c r="F71" i="219"/>
  <c r="L71" i="219" s="1"/>
  <c r="F70" i="219"/>
  <c r="L70" i="219" s="1"/>
  <c r="F69" i="219"/>
  <c r="R35" i="223" l="1"/>
  <c r="E17" i="220"/>
  <c r="P39" i="220"/>
  <c r="P26" i="220"/>
  <c r="L79" i="219"/>
  <c r="L88" i="219"/>
  <c r="F80" i="219"/>
  <c r="K72" i="219"/>
  <c r="K93" i="219"/>
  <c r="L89" i="219"/>
  <c r="K73" i="219"/>
  <c r="L69" i="219"/>
  <c r="L80" i="219" s="1"/>
  <c r="F96" i="219"/>
  <c r="K78" i="219"/>
  <c r="K69" i="219"/>
  <c r="L74" i="219"/>
  <c r="K85" i="219"/>
  <c r="L90" i="219"/>
  <c r="K95" i="219"/>
  <c r="K77" i="219"/>
  <c r="K70" i="219"/>
  <c r="K86" i="219"/>
  <c r="K94" i="219"/>
  <c r="K71" i="219"/>
  <c r="K87" i="219"/>
  <c r="R36" i="223" l="1"/>
  <c r="C17" i="220"/>
  <c r="E13" i="220" s="1"/>
  <c r="K80" i="219"/>
  <c r="K96" i="219"/>
  <c r="L99" i="2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D3305FAE-3142-46BC-9681-4CFE7640B888}">
      <text>
        <r>
          <rPr>
            <sz val="9"/>
            <color indexed="81"/>
            <rFont val="MS P ゴシック"/>
            <family val="3"/>
            <charset val="128"/>
          </rPr>
          <t>法人の種類は省略せず記載してください。
また、法人名との間にスペースは入力しないでください。
　例：○　社会福祉法人ちば会
　　　×　（福）ちば会
　　　×　社会福祉法人　ちば会</t>
        </r>
      </text>
    </comment>
    <comment ref="C9" authorId="0" shapeId="0" xr:uid="{B82AAF1B-A4EF-4835-9042-1C0F76E86AD5}">
      <text>
        <r>
          <rPr>
            <sz val="9"/>
            <color indexed="81"/>
            <rFont val="MS P ゴシック"/>
            <family val="3"/>
            <charset val="128"/>
          </rPr>
          <t>名字と名前の間はスペースを空けてください</t>
        </r>
      </text>
    </comment>
    <comment ref="D10" authorId="0" shapeId="0" xr:uid="{16376798-49FA-4D98-9BBB-414FCC51F174}">
      <text>
        <r>
          <rPr>
            <sz val="9"/>
            <color indexed="81"/>
            <rFont val="MS P ゴシック"/>
            <family val="3"/>
            <charset val="128"/>
          </rPr>
          <t>7桁の数字（ハイフンなし）で入力してください</t>
        </r>
      </text>
    </comment>
    <comment ref="C12" authorId="0" shapeId="0" xr:uid="{C9D8844F-E1F2-45C5-9F08-917B08A77D32}">
      <text>
        <r>
          <rPr>
            <sz val="9"/>
            <color indexed="81"/>
            <rFont val="MS P ゴシック"/>
            <family val="3"/>
            <charset val="128"/>
          </rPr>
          <t>指定を受けている正式名称で記載してください。
名称にサービス種別が含まれない場合は記載しないでください。</t>
        </r>
      </text>
    </comment>
    <comment ref="C14" authorId="0" shapeId="0" xr:uid="{926CAF03-8393-44D0-889A-5EB9F4AEAE30}">
      <text>
        <r>
          <rPr>
            <sz val="9"/>
            <color indexed="81"/>
            <rFont val="MS P ゴシック"/>
            <family val="3"/>
            <charset val="128"/>
          </rPr>
          <t>プルダウンから選択してください</t>
        </r>
      </text>
    </comment>
    <comment ref="C15" authorId="0" shapeId="0" xr:uid="{49DA6F85-EDAA-4B0B-81FE-11F0DF0F418B}">
      <text>
        <r>
          <rPr>
            <sz val="9"/>
            <color indexed="81"/>
            <rFont val="MS P ゴシック"/>
            <family val="3"/>
            <charset val="128"/>
          </rPr>
          <t>半角英数字で入力してください
障害者支援施設においては、入所定員のみ記載してください
（人、名などは不要）</t>
        </r>
      </text>
    </comment>
    <comment ref="D16" authorId="0" shapeId="0" xr:uid="{89E210DC-EA16-4223-B083-7C2B9A46C1DE}">
      <text>
        <r>
          <rPr>
            <sz val="9"/>
            <color indexed="81"/>
            <rFont val="MS P ゴシック"/>
            <family val="3"/>
            <charset val="128"/>
          </rPr>
          <t>7桁の数字（ハイフンなし）で入力してください</t>
        </r>
      </text>
    </comment>
    <comment ref="C18" authorId="0" shapeId="0" xr:uid="{B61420D5-9CE2-42B4-B979-5DAF6672D3F4}">
      <text>
        <r>
          <rPr>
            <sz val="9"/>
            <color indexed="81"/>
            <rFont val="MS P ゴシック"/>
            <family val="3"/>
            <charset val="128"/>
          </rPr>
          <t>名字と名前の間はスペースを空けてください</t>
        </r>
      </text>
    </comment>
    <comment ref="C20" authorId="0" shapeId="0" xr:uid="{B52A1F0F-C672-43FB-8F09-224B3CF7BB16}">
      <text>
        <r>
          <rPr>
            <sz val="9"/>
            <color indexed="81"/>
            <rFont val="MS P ゴシック"/>
            <family val="3"/>
            <charset val="128"/>
          </rPr>
          <t>半角英数字で入力してください</t>
        </r>
      </text>
    </comment>
  </commentList>
</comments>
</file>

<file path=xl/sharedStrings.xml><?xml version="1.0" encoding="utf-8"?>
<sst xmlns="http://schemas.openxmlformats.org/spreadsheetml/2006/main" count="257" uniqueCount="182">
  <si>
    <t>合計</t>
    <rPh sb="0" eb="2">
      <t>ゴウケイ</t>
    </rPh>
    <phoneticPr fontId="12"/>
  </si>
  <si>
    <t>円</t>
    <rPh sb="0" eb="1">
      <t>エン</t>
    </rPh>
    <phoneticPr fontId="12"/>
  </si>
  <si>
    <t>単価</t>
    <rPh sb="0" eb="2">
      <t>タンカ</t>
    </rPh>
    <phoneticPr fontId="12"/>
  </si>
  <si>
    <t>初期設定に要する費用</t>
    <rPh sb="0" eb="2">
      <t>ショキ</t>
    </rPh>
    <rPh sb="2" eb="4">
      <t>セッテイ</t>
    </rPh>
    <rPh sb="5" eb="6">
      <t>ヨウ</t>
    </rPh>
    <rPh sb="8" eb="10">
      <t>ヒヨウ</t>
    </rPh>
    <phoneticPr fontId="12"/>
  </si>
  <si>
    <t>法人名</t>
    <rPh sb="0" eb="2">
      <t>ホウジン</t>
    </rPh>
    <rPh sb="2" eb="3">
      <t>メイ</t>
    </rPh>
    <phoneticPr fontId="12"/>
  </si>
  <si>
    <t>【基本情報】</t>
    <rPh sb="1" eb="3">
      <t>キホン</t>
    </rPh>
    <rPh sb="3" eb="5">
      <t>ジョウホウ</t>
    </rPh>
    <phoneticPr fontId="12"/>
  </si>
  <si>
    <t>自治体名</t>
    <rPh sb="0" eb="3">
      <t>ジチタイ</t>
    </rPh>
    <rPh sb="3" eb="4">
      <t>メイ</t>
    </rPh>
    <phoneticPr fontId="12"/>
  </si>
  <si>
    <t>事業所名</t>
    <rPh sb="0" eb="3">
      <t>ジギョウショ</t>
    </rPh>
    <rPh sb="3" eb="4">
      <t>メイ</t>
    </rPh>
    <phoneticPr fontId="12"/>
  </si>
  <si>
    <t>機器導入費用</t>
    <rPh sb="0" eb="2">
      <t>キキ</t>
    </rPh>
    <rPh sb="2" eb="4">
      <t>ドウニュウ</t>
    </rPh>
    <rPh sb="4" eb="6">
      <t>ヒヨウ</t>
    </rPh>
    <phoneticPr fontId="12"/>
  </si>
  <si>
    <t>数量</t>
    <rPh sb="0" eb="2">
      <t>スウリョウ</t>
    </rPh>
    <phoneticPr fontId="12"/>
  </si>
  <si>
    <t>導入内容</t>
    <rPh sb="0" eb="2">
      <t>ドウニュウ</t>
    </rPh>
    <rPh sb="2" eb="4">
      <t>ナイヨウ</t>
    </rPh>
    <phoneticPr fontId="12"/>
  </si>
  <si>
    <t>No.</t>
    <phoneticPr fontId="12"/>
  </si>
  <si>
    <t>実支出（予定）額：</t>
    <rPh sb="0" eb="1">
      <t>ジツ</t>
    </rPh>
    <rPh sb="4" eb="6">
      <t>ヨテイ</t>
    </rPh>
    <rPh sb="7" eb="8">
      <t>ガク</t>
    </rPh>
    <phoneticPr fontId="12"/>
  </si>
  <si>
    <t>人</t>
    <rPh sb="0" eb="1">
      <t>ヒト</t>
    </rPh>
    <phoneticPr fontId="12"/>
  </si>
  <si>
    <t>施設利用者数</t>
    <rPh sb="0" eb="2">
      <t>シセツ</t>
    </rPh>
    <rPh sb="2" eb="5">
      <t>リヨウシャ</t>
    </rPh>
    <rPh sb="5" eb="6">
      <t>スウ</t>
    </rPh>
    <phoneticPr fontId="12"/>
  </si>
  <si>
    <t>職員数（実数）</t>
    <rPh sb="0" eb="3">
      <t>ショクインスウ</t>
    </rPh>
    <rPh sb="4" eb="6">
      <t>ジッスウ</t>
    </rPh>
    <phoneticPr fontId="12"/>
  </si>
  <si>
    <t>台</t>
  </si>
  <si>
    <t>フリガナ</t>
    <phoneticPr fontId="12"/>
  </si>
  <si>
    <t>（補助実績）</t>
    <rPh sb="1" eb="3">
      <t>ホジョ</t>
    </rPh>
    <rPh sb="3" eb="5">
      <t>ジッセキ</t>
    </rPh>
    <phoneticPr fontId="12"/>
  </si>
  <si>
    <t>（補助年度）</t>
    <rPh sb="1" eb="3">
      <t>ホジョ</t>
    </rPh>
    <rPh sb="3" eb="5">
      <t>ネンド</t>
    </rPh>
    <phoneticPr fontId="1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</si>
  <si>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2"/>
  </si>
  <si>
    <t>見守り・コミュニケーション</t>
  </si>
  <si>
    <t>機器の特徴：</t>
    <rPh sb="0" eb="2">
      <t>キキ</t>
    </rPh>
    <rPh sb="3" eb="5">
      <t>トクチョウ</t>
    </rPh>
    <phoneticPr fontId="12"/>
  </si>
  <si>
    <t>きっかけ</t>
    <phoneticPr fontId="12"/>
  </si>
  <si>
    <t>目的</t>
    <rPh sb="0" eb="2">
      <t>モクテキ</t>
    </rPh>
    <phoneticPr fontId="12"/>
  </si>
  <si>
    <t>業務内容</t>
    <rPh sb="0" eb="2">
      <t>ギョウム</t>
    </rPh>
    <rPh sb="2" eb="4">
      <t>ナイヨウ</t>
    </rPh>
    <phoneticPr fontId="12"/>
  </si>
  <si>
    <t>A.業務従事者数</t>
    <rPh sb="2" eb="4">
      <t>ギョウム</t>
    </rPh>
    <rPh sb="4" eb="7">
      <t>ジュウジシャ</t>
    </rPh>
    <rPh sb="7" eb="8">
      <t>スウ</t>
    </rPh>
    <phoneticPr fontId="22"/>
  </si>
  <si>
    <t>発生件数</t>
    <rPh sb="0" eb="2">
      <t>ハッセイ</t>
    </rPh>
    <rPh sb="2" eb="4">
      <t>ケンスウ</t>
    </rPh>
    <phoneticPr fontId="12"/>
  </si>
  <si>
    <t>１　移動・移乗・体位変換</t>
    <rPh sb="2" eb="4">
      <t>イドウ</t>
    </rPh>
    <rPh sb="5" eb="7">
      <t>イジョウ</t>
    </rPh>
    <rPh sb="8" eb="10">
      <t>タイイ</t>
    </rPh>
    <rPh sb="10" eb="12">
      <t>ヘンカン</t>
    </rPh>
    <phoneticPr fontId="12"/>
  </si>
  <si>
    <t>２　排泄介助・支援</t>
    <rPh sb="2" eb="4">
      <t>ハイセツ</t>
    </rPh>
    <rPh sb="4" eb="6">
      <t>カイジョ</t>
    </rPh>
    <rPh sb="7" eb="9">
      <t>シエン</t>
    </rPh>
    <phoneticPr fontId="12"/>
  </si>
  <si>
    <t>３　生活自立支援（※1）</t>
    <rPh sb="2" eb="4">
      <t>セイカツ</t>
    </rPh>
    <rPh sb="4" eb="6">
      <t>ジリツ</t>
    </rPh>
    <rPh sb="6" eb="8">
      <t>シエン</t>
    </rPh>
    <phoneticPr fontId="12"/>
  </si>
  <si>
    <t>４　行動上の問題への対応（※2）</t>
    <rPh sb="2" eb="5">
      <t>コウドウジョウ</t>
    </rPh>
    <rPh sb="6" eb="8">
      <t>モンダイ</t>
    </rPh>
    <rPh sb="10" eb="12">
      <t>タイオウ</t>
    </rPh>
    <phoneticPr fontId="12"/>
  </si>
  <si>
    <t>５　その他の直接介護</t>
    <rPh sb="4" eb="5">
      <t>タ</t>
    </rPh>
    <rPh sb="6" eb="8">
      <t>チョクセツ</t>
    </rPh>
    <rPh sb="8" eb="10">
      <t>カイゴ</t>
    </rPh>
    <phoneticPr fontId="12"/>
  </si>
  <si>
    <t>６　巡回・移動</t>
    <rPh sb="2" eb="4">
      <t>ジュンカイ</t>
    </rPh>
    <rPh sb="5" eb="7">
      <t>イドウ</t>
    </rPh>
    <phoneticPr fontId="12"/>
  </si>
  <si>
    <t>A.業務従事者数</t>
    <phoneticPr fontId="22"/>
  </si>
  <si>
    <t>　年間業務時間数想定削減率（％）</t>
    <rPh sb="1" eb="3">
      <t>ネンカン</t>
    </rPh>
    <rPh sb="3" eb="5">
      <t>ギョウム</t>
    </rPh>
    <rPh sb="5" eb="8">
      <t>ジカンスウ</t>
    </rPh>
    <rPh sb="8" eb="10">
      <t>ソウテイ</t>
    </rPh>
    <rPh sb="10" eb="12">
      <t>サクゲン</t>
    </rPh>
    <rPh sb="12" eb="13">
      <t>リツ</t>
    </rPh>
    <phoneticPr fontId="12"/>
  </si>
  <si>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</si>
  <si>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2"/>
  </si>
  <si>
    <t>機器の種別：</t>
    <rPh sb="0" eb="2">
      <t>キキ</t>
    </rPh>
    <rPh sb="3" eb="5">
      <t>シュベツ</t>
    </rPh>
    <phoneticPr fontId="12"/>
  </si>
  <si>
    <t>　　　移乗介護</t>
    <rPh sb="3" eb="5">
      <t>イジョウ</t>
    </rPh>
    <rPh sb="5" eb="7">
      <t>カイゴ</t>
    </rPh>
    <phoneticPr fontId="12"/>
  </si>
  <si>
    <t>排泄支援</t>
  </si>
  <si>
    <t>入浴支援</t>
  </si>
  <si>
    <t>　　　移動支援</t>
    <rPh sb="3" eb="5">
      <t>イドウ</t>
    </rPh>
    <rPh sb="5" eb="7">
      <t>シエン</t>
    </rPh>
    <phoneticPr fontId="12"/>
  </si>
  <si>
    <t>　　  機器名：</t>
    <rPh sb="4" eb="7">
      <t>キキメイ</t>
    </rPh>
    <phoneticPr fontId="12"/>
  </si>
  <si>
    <t>D. 1件当たりの
平均処理時間（分）</t>
    <rPh sb="4" eb="5">
      <t>ケン</t>
    </rPh>
    <rPh sb="5" eb="6">
      <t>ア</t>
    </rPh>
    <rPh sb="10" eb="12">
      <t>ヘイキン</t>
    </rPh>
    <rPh sb="12" eb="14">
      <t>ショリ</t>
    </rPh>
    <rPh sb="14" eb="16">
      <t>ジカン</t>
    </rPh>
    <rPh sb="17" eb="18">
      <t>フン</t>
    </rPh>
    <phoneticPr fontId="12"/>
  </si>
  <si>
    <t>人時間
E（A×C×D）</t>
    <rPh sb="0" eb="1">
      <t>ヒト</t>
    </rPh>
    <rPh sb="1" eb="3">
      <t>ジカン</t>
    </rPh>
    <phoneticPr fontId="12"/>
  </si>
  <si>
    <t>B.ひと月当たり</t>
    <rPh sb="4" eb="5">
      <t>ツキ</t>
    </rPh>
    <rPh sb="5" eb="6">
      <t>ア</t>
    </rPh>
    <phoneticPr fontId="12"/>
  </si>
  <si>
    <t>C.年間発生件数（B×12）</t>
    <rPh sb="2" eb="4">
      <t>ネンカン</t>
    </rPh>
    <rPh sb="4" eb="6">
      <t>ハッセイ</t>
    </rPh>
    <rPh sb="6" eb="8">
      <t>ケンスウ</t>
    </rPh>
    <phoneticPr fontId="12"/>
  </si>
  <si>
    <t>直接介護</t>
    <rPh sb="0" eb="2">
      <t>チョクセツ</t>
    </rPh>
    <rPh sb="2" eb="4">
      <t>カイゴ</t>
    </rPh>
    <phoneticPr fontId="12"/>
  </si>
  <si>
    <t>間接業務</t>
    <rPh sb="0" eb="2">
      <t>カンセツ</t>
    </rPh>
    <rPh sb="2" eb="4">
      <t>ギョウム</t>
    </rPh>
    <phoneticPr fontId="12"/>
  </si>
  <si>
    <t>D. 1件当たりの
平均処理時間（分）</t>
    <phoneticPr fontId="12"/>
  </si>
  <si>
    <t>人時間
E（A×C×D）</t>
    <phoneticPr fontId="12"/>
  </si>
  <si>
    <t>通信環境整備費用（合計）</t>
    <rPh sb="0" eb="2">
      <t>ツウシン</t>
    </rPh>
    <rPh sb="2" eb="4">
      <t>カンキョウ</t>
    </rPh>
    <rPh sb="4" eb="6">
      <t>セイビ</t>
    </rPh>
    <rPh sb="6" eb="8">
      <t>ヒヨウ</t>
    </rPh>
    <rPh sb="9" eb="11">
      <t>ゴウケイ</t>
    </rPh>
    <phoneticPr fontId="12"/>
  </si>
  <si>
    <t>費用合計</t>
    <rPh sb="0" eb="2">
      <t>ヒヨウ</t>
    </rPh>
    <rPh sb="2" eb="4">
      <t>ゴウケイ</t>
    </rPh>
    <phoneticPr fontId="12"/>
  </si>
  <si>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2"/>
  </si>
  <si>
    <t>事業計画</t>
    <rPh sb="0" eb="2">
      <t>ジギョウ</t>
    </rPh>
    <rPh sb="2" eb="4">
      <t>ケイカク</t>
    </rPh>
    <phoneticPr fontId="12"/>
  </si>
  <si>
    <t>（２）機器を導入することにしたきっかけ及び目的（複数回答可）</t>
    <rPh sb="19" eb="20">
      <t>オヨ</t>
    </rPh>
    <phoneticPr fontId="12"/>
  </si>
  <si>
    <t>（３）事業所が抱える課題</t>
    <rPh sb="3" eb="6">
      <t>ジギョウショ</t>
    </rPh>
    <rPh sb="7" eb="8">
      <t>カカ</t>
    </rPh>
    <rPh sb="10" eb="12">
      <t>カダイ</t>
    </rPh>
    <phoneticPr fontId="12"/>
  </si>
  <si>
    <t>（単位：円）</t>
    <rPh sb="1" eb="3">
      <t>タンイ</t>
    </rPh>
    <rPh sb="4" eb="5">
      <t>エン</t>
    </rPh>
    <phoneticPr fontId="12"/>
  </si>
  <si>
    <t>優先順位</t>
    <rPh sb="0" eb="2">
      <t>ユウセン</t>
    </rPh>
    <rPh sb="2" eb="4">
      <t>ジュンイ</t>
    </rPh>
    <phoneticPr fontId="12"/>
  </si>
  <si>
    <t>施設・事業所種別</t>
    <rPh sb="0" eb="2">
      <t>シセツ</t>
    </rPh>
    <rPh sb="3" eb="6">
      <t>ジギョウショ</t>
    </rPh>
    <rPh sb="6" eb="8">
      <t>シュベツ</t>
    </rPh>
    <phoneticPr fontId="12"/>
  </si>
  <si>
    <t>施設・事業所名</t>
    <rPh sb="0" eb="2">
      <t>シセツ</t>
    </rPh>
    <rPh sb="3" eb="6">
      <t>ジギョウショ</t>
    </rPh>
    <rPh sb="6" eb="7">
      <t>メイ</t>
    </rPh>
    <phoneticPr fontId="12"/>
  </si>
  <si>
    <t>法人名＋施設・事業所名</t>
    <rPh sb="0" eb="2">
      <t>ホウジン</t>
    </rPh>
    <rPh sb="2" eb="3">
      <t>メイ</t>
    </rPh>
    <rPh sb="4" eb="6">
      <t>シセツ</t>
    </rPh>
    <rPh sb="7" eb="10">
      <t>ジギョウショ</t>
    </rPh>
    <rPh sb="10" eb="11">
      <t>メイ</t>
    </rPh>
    <phoneticPr fontId="12"/>
  </si>
  <si>
    <t>介護ロボット等の種別
（Ａ）</t>
    <rPh sb="0" eb="2">
      <t>カイゴ</t>
    </rPh>
    <rPh sb="6" eb="7">
      <t>トウ</t>
    </rPh>
    <rPh sb="8" eb="10">
      <t>シュベツ</t>
    </rPh>
    <phoneticPr fontId="12"/>
  </si>
  <si>
    <t>１台当たりの
機器購入価格
（Ｂ）</t>
    <rPh sb="1" eb="2">
      <t>ダイ</t>
    </rPh>
    <rPh sb="2" eb="3">
      <t>ア</t>
    </rPh>
    <rPh sb="7" eb="9">
      <t>キキ</t>
    </rPh>
    <rPh sb="9" eb="11">
      <t>コウニュウ</t>
    </rPh>
    <rPh sb="11" eb="13">
      <t>カカク</t>
    </rPh>
    <phoneticPr fontId="12"/>
  </si>
  <si>
    <t>導入台数
（Ｃ）</t>
    <rPh sb="0" eb="2">
      <t>ドウニュウ</t>
    </rPh>
    <rPh sb="2" eb="4">
      <t>ダイスウ</t>
    </rPh>
    <phoneticPr fontId="12"/>
  </si>
  <si>
    <t>初期設定に要する費用
（Ｄ）</t>
    <rPh sb="0" eb="2">
      <t>ショキ</t>
    </rPh>
    <rPh sb="2" eb="4">
      <t>セッテイ</t>
    </rPh>
    <rPh sb="5" eb="6">
      <t>ヨウ</t>
    </rPh>
    <rPh sb="8" eb="10">
      <t>ヒヨウ</t>
    </rPh>
    <phoneticPr fontId="12"/>
  </si>
  <si>
    <t>合計</t>
    <phoneticPr fontId="12"/>
  </si>
  <si>
    <t>（注１）</t>
    <rPh sb="1" eb="2">
      <t>チュウ</t>
    </rPh>
    <phoneticPr fontId="12"/>
  </si>
  <si>
    <t>「導入機器名」には、補助対象となるロボット機器を記載。それ以外の付属品等は本体機器に含めて記載すること。</t>
    <phoneticPr fontId="12"/>
  </si>
  <si>
    <t>（注２）</t>
    <rPh sb="1" eb="2">
      <t>チュウ</t>
    </rPh>
    <phoneticPr fontId="12"/>
  </si>
  <si>
    <t>（注３）</t>
    <rPh sb="1" eb="2">
      <t>チュウ</t>
    </rPh>
    <phoneticPr fontId="12"/>
  </si>
  <si>
    <t>（注４）</t>
    <rPh sb="1" eb="2">
      <t>チュウ</t>
    </rPh>
    <phoneticPr fontId="12"/>
  </si>
  <si>
    <t>（注５）</t>
    <rPh sb="1" eb="2">
      <t>チュウ</t>
    </rPh>
    <phoneticPr fontId="12"/>
  </si>
  <si>
    <t>（注６）</t>
    <rPh sb="1" eb="2">
      <t>チュウ</t>
    </rPh>
    <phoneticPr fontId="12"/>
  </si>
  <si>
    <t>行や列の結合や、自動計算の関数の変更等は行わないこと。</t>
    <rPh sb="2" eb="4">
      <t>ジドウ</t>
    </rPh>
    <rPh sb="4" eb="6">
      <t>ケイサン</t>
    </rPh>
    <rPh sb="7" eb="9">
      <t>カンスウ</t>
    </rPh>
    <rPh sb="10" eb="12">
      <t>ヘンコウ</t>
    </rPh>
    <rPh sb="12" eb="13">
      <t>トウ</t>
    </rPh>
    <rPh sb="14" eb="15">
      <t>オコナ</t>
    </rPh>
    <phoneticPr fontId="12"/>
  </si>
  <si>
    <t>機器をリース等により導入する場合、年度末までのリース等に要する料金を「Ｂ」欄に記載すること。</t>
    <rPh sb="0" eb="2">
      <t>キキ</t>
    </rPh>
    <rPh sb="6" eb="7">
      <t>トウ</t>
    </rPh>
    <rPh sb="10" eb="12">
      <t>ドウニュウ</t>
    </rPh>
    <rPh sb="14" eb="16">
      <t>バアイ</t>
    </rPh>
    <rPh sb="17" eb="19">
      <t>ネンド</t>
    </rPh>
    <rPh sb="19" eb="20">
      <t>マツ</t>
    </rPh>
    <rPh sb="26" eb="27">
      <t>トウ</t>
    </rPh>
    <rPh sb="28" eb="29">
      <t>ヨウ</t>
    </rPh>
    <rPh sb="31" eb="33">
      <t>リョウキン</t>
    </rPh>
    <rPh sb="37" eb="38">
      <t>ラン</t>
    </rPh>
    <rPh sb="39" eb="41">
      <t>キサイ</t>
    </rPh>
    <phoneticPr fontId="12"/>
  </si>
  <si>
    <t>パソコン</t>
    <phoneticPr fontId="12"/>
  </si>
  <si>
    <t>スマートフォン</t>
    <phoneticPr fontId="12"/>
  </si>
  <si>
    <t>タブレット</t>
    <phoneticPr fontId="12"/>
  </si>
  <si>
    <t>インカム</t>
    <phoneticPr fontId="12"/>
  </si>
  <si>
    <t>１台当たりの導入経費
（F＝Ｂ＋Ｄ／Ｃ）</t>
    <rPh sb="1" eb="2">
      <t>ダイ</t>
    </rPh>
    <rPh sb="2" eb="3">
      <t>ア</t>
    </rPh>
    <rPh sb="6" eb="8">
      <t>ドウニュウ</t>
    </rPh>
    <rPh sb="8" eb="10">
      <t>ケイヒ</t>
    </rPh>
    <phoneticPr fontId="12"/>
  </si>
  <si>
    <t>導入ロボット機器名</t>
    <rPh sb="0" eb="2">
      <t>ドウニュウ</t>
    </rPh>
    <rPh sb="6" eb="8">
      <t>キキ</t>
    </rPh>
    <rPh sb="8" eb="9">
      <t>メイ</t>
    </rPh>
    <phoneticPr fontId="12"/>
  </si>
  <si>
    <t>「E」欄は、「A」欄で「見守り・コミュニケーション」を選択した場合にのみ記載すること。</t>
    <rPh sb="3" eb="4">
      <t>ラン</t>
    </rPh>
    <rPh sb="9" eb="10">
      <t>ラン</t>
    </rPh>
    <rPh sb="36" eb="38">
      <t>キサイ</t>
    </rPh>
    <phoneticPr fontId="12"/>
  </si>
  <si>
    <t>（注７）</t>
    <rPh sb="1" eb="2">
      <t>チュウ</t>
    </rPh>
    <phoneticPr fontId="12"/>
  </si>
  <si>
    <t>（注８）</t>
    <rPh sb="1" eb="2">
      <t>チュウ</t>
    </rPh>
    <phoneticPr fontId="12"/>
  </si>
  <si>
    <t>なお、「見守り・コミュニケーション」は、「施設・事業所種別」で「障害者支援施設」、「グループホーム」を選択した場合のみ対象。</t>
    <rPh sb="51" eb="53">
      <t>センタク</t>
    </rPh>
    <rPh sb="55" eb="57">
      <t>バアイ</t>
    </rPh>
    <rPh sb="59" eb="61">
      <t>タイショウ</t>
    </rPh>
    <phoneticPr fontId="12"/>
  </si>
  <si>
    <t>グループホーム</t>
    <phoneticPr fontId="12"/>
  </si>
  <si>
    <t>居宅介護</t>
    <phoneticPr fontId="12"/>
  </si>
  <si>
    <t>重度訪問介護</t>
    <phoneticPr fontId="12"/>
  </si>
  <si>
    <t>短期入所</t>
    <phoneticPr fontId="12"/>
  </si>
  <si>
    <t>重度障害者等包括支援</t>
    <phoneticPr fontId="12"/>
  </si>
  <si>
    <t>障害者支援施設</t>
    <phoneticPr fontId="12"/>
  </si>
  <si>
    <t>移動支援</t>
    <phoneticPr fontId="12"/>
  </si>
  <si>
    <t>排泄支援</t>
    <phoneticPr fontId="12"/>
  </si>
  <si>
    <t>見守り・コミュニケーション</t>
    <phoneticPr fontId="12"/>
  </si>
  <si>
    <t>入浴支援</t>
    <phoneticPr fontId="12"/>
  </si>
  <si>
    <t>移乗介護</t>
    <phoneticPr fontId="12"/>
  </si>
  <si>
    <t>機能訓練支援</t>
    <rPh sb="0" eb="2">
      <t>キノウ</t>
    </rPh>
    <rPh sb="2" eb="4">
      <t>クンレン</t>
    </rPh>
    <rPh sb="4" eb="6">
      <t>シエン</t>
    </rPh>
    <phoneticPr fontId="12"/>
  </si>
  <si>
    <t>栄養管理支援</t>
    <rPh sb="0" eb="2">
      <t>エイヨウ</t>
    </rPh>
    <rPh sb="2" eb="4">
      <t>カンリ</t>
    </rPh>
    <rPh sb="4" eb="6">
      <t>シエン</t>
    </rPh>
    <phoneticPr fontId="12"/>
  </si>
  <si>
    <t>介護ロボット等に係る内容</t>
    <rPh sb="0" eb="2">
      <t>カイゴ</t>
    </rPh>
    <rPh sb="6" eb="7">
      <t>トウ</t>
    </rPh>
    <rPh sb="8" eb="9">
      <t>カカ</t>
    </rPh>
    <rPh sb="10" eb="12">
      <t>ナイヨウ</t>
    </rPh>
    <phoneticPr fontId="12"/>
  </si>
  <si>
    <t>ICTに係る内容</t>
    <rPh sb="4" eb="5">
      <t>カカ</t>
    </rPh>
    <rPh sb="6" eb="8">
      <t>ナイヨウ</t>
    </rPh>
    <phoneticPr fontId="12"/>
  </si>
  <si>
    <t>「Ａ」欄は、「移乗介護」、「移動支援」、「排泄支援」、「見守り・コミュニケーション」、「入浴支援」、「機能訓練支援」、「栄養管理支援」から選択すること。</t>
    <rPh sb="3" eb="4">
      <t>ラン</t>
    </rPh>
    <rPh sb="7" eb="9">
      <t>イジョウ</t>
    </rPh>
    <rPh sb="9" eb="11">
      <t>カイゴ</t>
    </rPh>
    <rPh sb="14" eb="16">
      <t>イドウ</t>
    </rPh>
    <rPh sb="16" eb="18">
      <t>シエン</t>
    </rPh>
    <rPh sb="21" eb="23">
      <t>ハイセツ</t>
    </rPh>
    <rPh sb="23" eb="25">
      <t>シエン</t>
    </rPh>
    <rPh sb="28" eb="30">
      <t>ミマモ</t>
    </rPh>
    <rPh sb="44" eb="46">
      <t>ニュウヨク</t>
    </rPh>
    <rPh sb="46" eb="48">
      <t>シエン</t>
    </rPh>
    <rPh sb="51" eb="53">
      <t>キノウ</t>
    </rPh>
    <rPh sb="53" eb="55">
      <t>クンレン</t>
    </rPh>
    <rPh sb="55" eb="57">
      <t>シエン</t>
    </rPh>
    <rPh sb="60" eb="62">
      <t>エイヨウ</t>
    </rPh>
    <rPh sb="62" eb="64">
      <t>カンリ</t>
    </rPh>
    <rPh sb="64" eb="66">
      <t>シエン</t>
    </rPh>
    <rPh sb="69" eb="71">
      <t>センタク</t>
    </rPh>
    <phoneticPr fontId="12"/>
  </si>
  <si>
    <t>令和６年度障害福祉分野の介護テクノロジー導入支援事業（パッケージ型導入支援）
事業計画書</t>
    <rPh sb="32" eb="33">
      <t>ガタ</t>
    </rPh>
    <rPh sb="39" eb="41">
      <t>ジギョウ</t>
    </rPh>
    <phoneticPr fontId="22"/>
  </si>
  <si>
    <t>（１）介護テクノロジーのパッケージ型の導入について、介護ロボット等とＩＣＴ機器の組み合わせを選択</t>
    <rPh sb="3" eb="5">
      <t>カイゴ</t>
    </rPh>
    <rPh sb="17" eb="18">
      <t>ガタ</t>
    </rPh>
    <rPh sb="19" eb="21">
      <t>ドウニュウ</t>
    </rPh>
    <rPh sb="26" eb="28">
      <t>カイゴ</t>
    </rPh>
    <rPh sb="32" eb="33">
      <t>トウ</t>
    </rPh>
    <rPh sb="37" eb="39">
      <t>キキ</t>
    </rPh>
    <rPh sb="40" eb="41">
      <t>ク</t>
    </rPh>
    <rPh sb="42" eb="43">
      <t>ア</t>
    </rPh>
    <rPh sb="46" eb="48">
      <t>センタク</t>
    </rPh>
    <phoneticPr fontId="12"/>
  </si>
  <si>
    <t>　</t>
    <phoneticPr fontId="12"/>
  </si>
  <si>
    <t>　　　　　　　　通信環境機器等（Wi-Fi環境を整備するために必要な経費、記録ソフトウェア、システム管理サーバー、モデム、ルータ等）</t>
    <rPh sb="8" eb="10">
      <t>ツウシン</t>
    </rPh>
    <rPh sb="10" eb="12">
      <t>カンキョウ</t>
    </rPh>
    <rPh sb="12" eb="14">
      <t>キキ</t>
    </rPh>
    <rPh sb="14" eb="15">
      <t>トウ</t>
    </rPh>
    <rPh sb="21" eb="23">
      <t>カンキョウ</t>
    </rPh>
    <rPh sb="24" eb="26">
      <t>セイビ</t>
    </rPh>
    <rPh sb="31" eb="33">
      <t>ヒツヨウ</t>
    </rPh>
    <rPh sb="34" eb="36">
      <t>ケイヒ</t>
    </rPh>
    <rPh sb="37" eb="39">
      <t>キロク</t>
    </rPh>
    <rPh sb="50" eb="52">
      <t>カンリ</t>
    </rPh>
    <rPh sb="64" eb="65">
      <t>トウ</t>
    </rPh>
    <phoneticPr fontId="12"/>
  </si>
  <si>
    <t>　【介護ロボット等】</t>
    <rPh sb="2" eb="4">
      <t>カイゴ</t>
    </rPh>
    <rPh sb="8" eb="9">
      <t>トウ</t>
    </rPh>
    <phoneticPr fontId="12"/>
  </si>
  <si>
    <t>　【ＩＣＴ機器】</t>
    <rPh sb="5" eb="7">
      <t>キキ</t>
    </rPh>
    <phoneticPr fontId="12"/>
  </si>
  <si>
    <t>（４）機器を導入する業務内容（概要）　</t>
    <rPh sb="3" eb="5">
      <t>キキ</t>
    </rPh>
    <rPh sb="6" eb="8">
      <t>ドウニュウ</t>
    </rPh>
    <rPh sb="10" eb="12">
      <t>ギョウム</t>
    </rPh>
    <rPh sb="12" eb="14">
      <t>ナイヨウ</t>
    </rPh>
    <rPh sb="15" eb="17">
      <t>ガイヨウ</t>
    </rPh>
    <phoneticPr fontId="12"/>
  </si>
  <si>
    <t>（５）パッケージ型（介護ロボット等やICT等の複数組み合わせ）の導入による効果　</t>
    <rPh sb="8" eb="9">
      <t>ガタ</t>
    </rPh>
    <rPh sb="10" eb="12">
      <t>カイゴ</t>
    </rPh>
    <rPh sb="16" eb="17">
      <t>トウ</t>
    </rPh>
    <rPh sb="21" eb="22">
      <t>トウ</t>
    </rPh>
    <rPh sb="23" eb="25">
      <t>フクスウ</t>
    </rPh>
    <rPh sb="25" eb="26">
      <t>ク</t>
    </rPh>
    <rPh sb="27" eb="28">
      <t>ア</t>
    </rPh>
    <rPh sb="32" eb="34">
      <t>ドウニュウ</t>
    </rPh>
    <rPh sb="37" eb="39">
      <t>コウカ</t>
    </rPh>
    <phoneticPr fontId="12"/>
  </si>
  <si>
    <t>　①　前記（４）に係る現在（パッケージ型による機器導入前）の業務時間内訳</t>
    <rPh sb="3" eb="5">
      <t>ゼンキ</t>
    </rPh>
    <rPh sb="9" eb="10">
      <t>カカ</t>
    </rPh>
    <rPh sb="11" eb="13">
      <t>ゲンザイ</t>
    </rPh>
    <rPh sb="19" eb="20">
      <t>ガタ</t>
    </rPh>
    <rPh sb="23" eb="25">
      <t>キキ</t>
    </rPh>
    <rPh sb="25" eb="28">
      <t>ドウニュウマエ</t>
    </rPh>
    <rPh sb="30" eb="32">
      <t>ギョウム</t>
    </rPh>
    <rPh sb="32" eb="34">
      <t>ジカン</t>
    </rPh>
    <rPh sb="34" eb="36">
      <t>ウチワケ</t>
    </rPh>
    <phoneticPr fontId="12"/>
  </si>
  <si>
    <t>（６）パッケージ型による機器導入前の定量的指標及び導入により想定される定量的指標</t>
    <rPh sb="8" eb="9">
      <t>ガタ</t>
    </rPh>
    <rPh sb="12" eb="14">
      <t>キキ</t>
    </rPh>
    <rPh sb="14" eb="17">
      <t>ドウニュウマエ</t>
    </rPh>
    <rPh sb="18" eb="21">
      <t>テイリョウテキ</t>
    </rPh>
    <rPh sb="21" eb="23">
      <t>シヒョウ</t>
    </rPh>
    <rPh sb="23" eb="24">
      <t>オヨ</t>
    </rPh>
    <rPh sb="25" eb="27">
      <t>ドウニュウ</t>
    </rPh>
    <rPh sb="30" eb="32">
      <t>ソウテイ</t>
    </rPh>
    <rPh sb="35" eb="38">
      <t>テイリョウテキ</t>
    </rPh>
    <rPh sb="38" eb="40">
      <t>シヒョウ</t>
    </rPh>
    <phoneticPr fontId="12"/>
  </si>
  <si>
    <t>　②　パッケージ型による機器導入後の前記（４）に係る想定業務時間内訳</t>
    <rPh sb="8" eb="9">
      <t>ガタ</t>
    </rPh>
    <rPh sb="12" eb="14">
      <t>キキ</t>
    </rPh>
    <rPh sb="14" eb="17">
      <t>ドウニュウゴ</t>
    </rPh>
    <rPh sb="18" eb="20">
      <t>ゼンキ</t>
    </rPh>
    <rPh sb="24" eb="25">
      <t>カカ</t>
    </rPh>
    <rPh sb="26" eb="28">
      <t>ソウテイ</t>
    </rPh>
    <rPh sb="28" eb="30">
      <t>ギョウム</t>
    </rPh>
    <rPh sb="30" eb="32">
      <t>ジカン</t>
    </rPh>
    <rPh sb="32" eb="34">
      <t>ウチワケ</t>
    </rPh>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</si>
  <si>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</si>
  <si>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令和６年度障害福祉分野の介護テクノロジー導入支援事業（パッケージ型導入支援）
積算内訳書</t>
    <rPh sb="32" eb="33">
      <t>ガタ</t>
    </rPh>
    <rPh sb="33" eb="35">
      <t>ドウニュウ</t>
    </rPh>
    <rPh sb="39" eb="41">
      <t>セキサン</t>
    </rPh>
    <rPh sb="41" eb="44">
      <t>ウチワケショ</t>
    </rPh>
    <phoneticPr fontId="12"/>
  </si>
  <si>
    <t>【介護ロボット等】</t>
    <rPh sb="1" eb="3">
      <t>カイゴ</t>
    </rPh>
    <rPh sb="7" eb="8">
      <t>トウ</t>
    </rPh>
    <phoneticPr fontId="12"/>
  </si>
  <si>
    <t>【ICT機器】</t>
    <rPh sb="4" eb="6">
      <t>キキ</t>
    </rPh>
    <phoneticPr fontId="12"/>
  </si>
  <si>
    <t>見守り機器の導入に伴う通信環境整備に係る経費（障害者支援施設、グループホームのみ）</t>
    <phoneticPr fontId="12"/>
  </si>
  <si>
    <t>１１　その他の間接業務</t>
    <rPh sb="5" eb="6">
      <t>タ</t>
    </rPh>
    <rPh sb="7" eb="9">
      <t>カンセツ</t>
    </rPh>
    <rPh sb="9" eb="11">
      <t>ギョウム</t>
    </rPh>
    <phoneticPr fontId="12"/>
  </si>
  <si>
    <t>１０　見守り機器の使用・確認</t>
    <rPh sb="3" eb="5">
      <t>ミマモ</t>
    </rPh>
    <rPh sb="6" eb="8">
      <t>キキ</t>
    </rPh>
    <rPh sb="9" eb="11">
      <t>シヨウ</t>
    </rPh>
    <rPh sb="12" eb="14">
      <t>カクニン</t>
    </rPh>
    <phoneticPr fontId="12"/>
  </si>
  <si>
    <t>　　　　　　　　ＡＩカメラ等（防犯、虐待防止、事故防止など、利用者の安全安心のために活用するカメラ）</t>
    <rPh sb="13" eb="14">
      <t>トウ</t>
    </rPh>
    <rPh sb="15" eb="17">
      <t>ボウハン</t>
    </rPh>
    <rPh sb="18" eb="20">
      <t>ギャクタイ</t>
    </rPh>
    <rPh sb="20" eb="22">
      <t>ボウシ</t>
    </rPh>
    <rPh sb="23" eb="25">
      <t>ジコ</t>
    </rPh>
    <rPh sb="25" eb="27">
      <t>ボウシ</t>
    </rPh>
    <rPh sb="30" eb="33">
      <t>リヨウシャ</t>
    </rPh>
    <rPh sb="34" eb="36">
      <t>アンゼン</t>
    </rPh>
    <rPh sb="36" eb="38">
      <t>アンシン</t>
    </rPh>
    <rPh sb="42" eb="44">
      <t>カツヨウ</t>
    </rPh>
    <phoneticPr fontId="12"/>
  </si>
  <si>
    <t xml:space="preserve">       ※介護ロボット等において、「見守り・コミュニケーション」を選択している場合は、上記パソコン、スマートフォン、タブレット、インカム、ソフトウェアに加えて以下の</t>
    <rPh sb="8" eb="10">
      <t>カイゴ</t>
    </rPh>
    <rPh sb="14" eb="15">
      <t>トウ</t>
    </rPh>
    <rPh sb="21" eb="23">
      <t>ミマモ</t>
    </rPh>
    <rPh sb="36" eb="38">
      <t>センタク</t>
    </rPh>
    <rPh sb="42" eb="44">
      <t>バアイ</t>
    </rPh>
    <rPh sb="46" eb="48">
      <t>ジョウキ</t>
    </rPh>
    <rPh sb="79" eb="80">
      <t>クワ</t>
    </rPh>
    <phoneticPr fontId="12"/>
  </si>
  <si>
    <t xml:space="preserve"> 　　　　通信環境機器等の費用も対象となる。ただし、見守り記機器を効果的に活用するために必要な機器等に限る。</t>
    <rPh sb="13" eb="15">
      <t>ヒヨウ</t>
    </rPh>
    <rPh sb="16" eb="18">
      <t>タイショウ</t>
    </rPh>
    <rPh sb="26" eb="28">
      <t>ミマモ</t>
    </rPh>
    <rPh sb="29" eb="30">
      <t>キ</t>
    </rPh>
    <rPh sb="30" eb="32">
      <t>キキ</t>
    </rPh>
    <rPh sb="33" eb="36">
      <t>コウカテキ</t>
    </rPh>
    <rPh sb="37" eb="39">
      <t>カツヨウ</t>
    </rPh>
    <rPh sb="44" eb="46">
      <t>ヒツヨウ</t>
    </rPh>
    <rPh sb="47" eb="49">
      <t>キキ</t>
    </rPh>
    <rPh sb="49" eb="50">
      <t>トウ</t>
    </rPh>
    <rPh sb="51" eb="52">
      <t>カギ</t>
    </rPh>
    <phoneticPr fontId="12"/>
  </si>
  <si>
    <t>７　支援記録の作成</t>
    <rPh sb="2" eb="4">
      <t>シエン</t>
    </rPh>
    <rPh sb="4" eb="6">
      <t>キロク</t>
    </rPh>
    <rPh sb="7" eb="9">
      <t>サクセイ</t>
    </rPh>
    <phoneticPr fontId="12"/>
  </si>
  <si>
    <t>８　職員間の情報伝達・情報共有</t>
    <rPh sb="2" eb="4">
      <t>ショクイン</t>
    </rPh>
    <rPh sb="4" eb="5">
      <t>カン</t>
    </rPh>
    <rPh sb="6" eb="8">
      <t>ジョウホウ</t>
    </rPh>
    <rPh sb="8" eb="10">
      <t>デンタツ</t>
    </rPh>
    <rPh sb="11" eb="13">
      <t>ジョウホウ</t>
    </rPh>
    <rPh sb="13" eb="15">
      <t>キョウユウ</t>
    </rPh>
    <phoneticPr fontId="12"/>
  </si>
  <si>
    <t>９　請求業務・勤怠管理・給与業務等</t>
    <rPh sb="2" eb="4">
      <t>セイキュウ</t>
    </rPh>
    <rPh sb="4" eb="6">
      <t>ギョウム</t>
    </rPh>
    <rPh sb="7" eb="9">
      <t>キンタイ</t>
    </rPh>
    <rPh sb="9" eb="11">
      <t>カンリ</t>
    </rPh>
    <rPh sb="12" eb="14">
      <t>キュウヨ</t>
    </rPh>
    <rPh sb="14" eb="16">
      <t>ギョウム</t>
    </rPh>
    <rPh sb="16" eb="17">
      <t>トウ</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</si>
  <si>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</si>
  <si>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</si>
  <si>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１人あたり
業務時間
（C×D／A）</t>
    <rPh sb="1" eb="2">
      <t>ヒト</t>
    </rPh>
    <rPh sb="6" eb="8">
      <t>ギョウム</t>
    </rPh>
    <rPh sb="8" eb="10">
      <t>ジカン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</si>
  <si>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</si>
  <si>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</si>
  <si>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</si>
  <si>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2"/>
  </si>
  <si>
    <r>
      <rPr>
        <sz val="12"/>
        <rFont val="ＭＳ Ｐゴシック"/>
        <family val="3"/>
        <charset val="128"/>
      </rPr>
      <t>職員数（常勤換算数）</t>
    </r>
    <r>
      <rPr>
        <sz val="10"/>
        <color theme="1"/>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</si>
  <si>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参考情報：令和元年度から令和６年度に係るロボット等導入支援事業もしくはＩＣＴ導入モデル事業補助実績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8" eb="40">
      <t>ドウニュウ</t>
    </rPh>
    <rPh sb="43" eb="45">
      <t>ジギョウ</t>
    </rPh>
    <rPh sb="45" eb="47">
      <t>ホジョ</t>
    </rPh>
    <rPh sb="47" eb="49">
      <t>ジッセキ</t>
    </rPh>
    <rPh sb="50" eb="53">
      <t>フクスウカイ</t>
    </rPh>
    <rPh sb="53" eb="55">
      <t>ホジョ</t>
    </rPh>
    <rPh sb="56" eb="57">
      <t>ウ</t>
    </rPh>
    <rPh sb="61" eb="63">
      <t>バアイ</t>
    </rPh>
    <rPh sb="64" eb="66">
      <t>ホジョ</t>
    </rPh>
    <rPh sb="66" eb="68">
      <t>ネンド</t>
    </rPh>
    <rPh sb="69" eb="71">
      <t>チョッキン</t>
    </rPh>
    <rPh sb="72" eb="74">
      <t>センタク</t>
    </rPh>
    <phoneticPr fontId="12"/>
  </si>
  <si>
    <r>
      <rPr>
        <sz val="11"/>
        <color theme="1"/>
        <rFont val="ＭＳ Ｐゴシック"/>
        <family val="3"/>
        <charset val="128"/>
        <scheme val="minor"/>
      </rPr>
      <t>　介護ロボット等やＩＣＴ機器等の導入によって得られた生産性向上による業務効率化及び職員の業務負担軽減により超過勤務手当等の経費に金銭的剰余が出た場合には、
　当該費用を</t>
    </r>
    <r>
      <rPr>
        <sz val="11"/>
        <rFont val="ＭＳ Ｐゴシック"/>
        <family val="3"/>
        <charset val="128"/>
        <scheme val="minor"/>
      </rPr>
      <t>利用者が受ける障害福祉サ</t>
    </r>
    <r>
      <rPr>
        <sz val="11"/>
        <color theme="1"/>
        <rFont val="ＭＳ Ｐゴシック"/>
        <family val="3"/>
        <charset val="128"/>
        <scheme val="minor"/>
      </rPr>
      <t>ービスの質の向上や職員の賃金改善に資する取組に適切に使用するとともに</t>
    </r>
    <r>
      <rPr>
        <sz val="11"/>
        <rFont val="ＭＳ Ｐゴシック"/>
        <family val="3"/>
        <charset val="128"/>
        <scheme val="minor"/>
      </rPr>
      <t>、そ</t>
    </r>
    <r>
      <rPr>
        <sz val="11"/>
        <color theme="1"/>
        <rFont val="ＭＳ Ｐゴシック"/>
        <family val="3"/>
        <charset val="128"/>
        <scheme val="minor"/>
      </rPr>
      <t>の旨を職員等に周知する。</t>
    </r>
    <rPh sb="1" eb="3">
      <t>カイゴ</t>
    </rPh>
    <rPh sb="7" eb="8">
      <t>トウ</t>
    </rPh>
    <rPh sb="12" eb="14">
      <t>キキ</t>
    </rPh>
    <rPh sb="14" eb="15">
      <t>トウ</t>
    </rPh>
    <rPh sb="16" eb="18">
      <t>ドウニュウ</t>
    </rPh>
    <rPh sb="22" eb="23">
      <t>エ</t>
    </rPh>
    <rPh sb="26" eb="29">
      <t>セイサンセイ</t>
    </rPh>
    <rPh sb="29" eb="31">
      <t>コウジョウ</t>
    </rPh>
    <rPh sb="34" eb="36">
      <t>ギョウム</t>
    </rPh>
    <rPh sb="36" eb="38">
      <t>コウリツ</t>
    </rPh>
    <rPh sb="38" eb="39">
      <t>カ</t>
    </rPh>
    <rPh sb="39" eb="40">
      <t>オヨ</t>
    </rPh>
    <rPh sb="41" eb="43">
      <t>ショクイン</t>
    </rPh>
    <rPh sb="57" eb="59">
      <t>テアテ</t>
    </rPh>
    <rPh sb="61" eb="63">
      <t>ケイヒ</t>
    </rPh>
    <rPh sb="84" eb="87">
      <t>リヨウシャ</t>
    </rPh>
    <rPh sb="88" eb="89">
      <t>ウ</t>
    </rPh>
    <rPh sb="91" eb="93">
      <t>ショウガイ</t>
    </rPh>
    <rPh sb="93" eb="95">
      <t>フクシ</t>
    </rPh>
    <rPh sb="133" eb="134">
      <t>ムネ</t>
    </rPh>
    <rPh sb="135" eb="137">
      <t>ショクイン</t>
    </rPh>
    <rPh sb="137" eb="138">
      <t>トウ</t>
    </rPh>
    <rPh sb="139" eb="141">
      <t>シュウチ</t>
    </rPh>
    <phoneticPr fontId="22"/>
  </si>
  <si>
    <r>
      <t>　　　　　　　　ソフトウェア</t>
    </r>
    <r>
      <rPr>
        <sz val="10"/>
        <rFont val="ＭＳ Ｐゴシック"/>
        <family val="3"/>
        <charset val="128"/>
      </rPr>
      <t>（バックオフィス業務のためのソフトウェア（勤怠管理、シフト表作成、人事、給与などの業務）で、各種業務を一気通貫で行うことが可能なものに限る。）</t>
    </r>
    <rPh sb="22" eb="24">
      <t>ギョウム</t>
    </rPh>
    <rPh sb="35" eb="37">
      <t>キンタイ</t>
    </rPh>
    <rPh sb="37" eb="39">
      <t>カンリ</t>
    </rPh>
    <rPh sb="43" eb="44">
      <t>ヒョウ</t>
    </rPh>
    <rPh sb="44" eb="46">
      <t>サクセイ</t>
    </rPh>
    <rPh sb="47" eb="49">
      <t>ジンジ</t>
    </rPh>
    <rPh sb="50" eb="52">
      <t>キュウヨ</t>
    </rPh>
    <rPh sb="55" eb="57">
      <t>ギョウム</t>
    </rPh>
    <rPh sb="60" eb="62">
      <t>カクシュ</t>
    </rPh>
    <rPh sb="62" eb="64">
      <t>ギョウム</t>
    </rPh>
    <rPh sb="65" eb="67">
      <t>イッキ</t>
    </rPh>
    <rPh sb="67" eb="69">
      <t>ツウカン</t>
    </rPh>
    <rPh sb="70" eb="71">
      <t>オコナ</t>
    </rPh>
    <rPh sb="75" eb="77">
      <t>カノウ</t>
    </rPh>
    <rPh sb="81" eb="82">
      <t>カギ</t>
    </rPh>
    <phoneticPr fontId="12"/>
  </si>
  <si>
    <r>
      <t>　　　　　　　　ソフトウェア</t>
    </r>
    <r>
      <rPr>
        <sz val="10"/>
        <rFont val="ＭＳ Ｐゴシック"/>
        <family val="3"/>
        <charset val="128"/>
      </rPr>
      <t>（事業所での業務を支援するソフトウェア（記録業務、情報共有業務、請求業務）で、各種業務を一気通貫で行うことが可能なものに限る。）</t>
    </r>
    <rPh sb="15" eb="18">
      <t>ジギョウショ</t>
    </rPh>
    <rPh sb="20" eb="22">
      <t>ギョウム</t>
    </rPh>
    <rPh sb="23" eb="25">
      <t>シエン</t>
    </rPh>
    <rPh sb="34" eb="36">
      <t>キロク</t>
    </rPh>
    <rPh sb="36" eb="38">
      <t>ギョウム</t>
    </rPh>
    <rPh sb="39" eb="41">
      <t>ジョウホウ</t>
    </rPh>
    <rPh sb="41" eb="43">
      <t>キョウユウ</t>
    </rPh>
    <rPh sb="43" eb="45">
      <t>ギョウム</t>
    </rPh>
    <rPh sb="46" eb="48">
      <t>セイキュウ</t>
    </rPh>
    <rPh sb="48" eb="50">
      <t>ギョウム</t>
    </rPh>
    <rPh sb="53" eb="55">
      <t>カクシュ</t>
    </rPh>
    <rPh sb="55" eb="57">
      <t>ギョウム</t>
    </rPh>
    <rPh sb="58" eb="60">
      <t>イッキ</t>
    </rPh>
    <rPh sb="60" eb="62">
      <t>ツウカン</t>
    </rPh>
    <rPh sb="63" eb="64">
      <t>オコナ</t>
    </rPh>
    <rPh sb="68" eb="70">
      <t>カノウ</t>
    </rPh>
    <rPh sb="74" eb="75">
      <t>カギ</t>
    </rPh>
    <phoneticPr fontId="12"/>
  </si>
  <si>
    <t>所要額
（Ｇ＝Ｃ×Ｆ＋E）</t>
    <rPh sb="0" eb="3">
      <t>ショヨウガク</t>
    </rPh>
    <phoneticPr fontId="12"/>
  </si>
  <si>
    <t>＜施設・事業所単位＞
対象経費の支出予定額
（Ｊ= Ｈ + Ｉ）</t>
    <rPh sb="11" eb="13">
      <t>タイショウ</t>
    </rPh>
    <rPh sb="13" eb="15">
      <t>ケイヒ</t>
    </rPh>
    <rPh sb="16" eb="18">
      <t>シシュツ</t>
    </rPh>
    <rPh sb="18" eb="20">
      <t>ヨテイ</t>
    </rPh>
    <rPh sb="20" eb="21">
      <t>ガク</t>
    </rPh>
    <phoneticPr fontId="12"/>
  </si>
  <si>
    <t>「Ｉ」欄に、ICT導入支援の所要額を記載すること。なお、複数行にわたって同一の事業所の記載がある場合には、同一事業所の行の中で、一番上の行へ所要額を記載すること。</t>
    <rPh sb="3" eb="4">
      <t>ラン</t>
    </rPh>
    <rPh sb="9" eb="11">
      <t>ドウニュウ</t>
    </rPh>
    <rPh sb="11" eb="13">
      <t>シエン</t>
    </rPh>
    <rPh sb="14" eb="17">
      <t>ショヨウガク</t>
    </rPh>
    <rPh sb="18" eb="20">
      <t>キサイ</t>
    </rPh>
    <rPh sb="28" eb="30">
      <t>フクスウ</t>
    </rPh>
    <rPh sb="30" eb="31">
      <t>ギョウ</t>
    </rPh>
    <rPh sb="36" eb="38">
      <t>ドウイツ</t>
    </rPh>
    <rPh sb="39" eb="42">
      <t>ジギョウショ</t>
    </rPh>
    <rPh sb="43" eb="45">
      <t>キサイ</t>
    </rPh>
    <rPh sb="48" eb="50">
      <t>バアイ</t>
    </rPh>
    <rPh sb="53" eb="55">
      <t>ドウイツ</t>
    </rPh>
    <rPh sb="55" eb="58">
      <t>ジギョウショ</t>
    </rPh>
    <rPh sb="59" eb="60">
      <t>ギョウ</t>
    </rPh>
    <rPh sb="61" eb="62">
      <t>ナカ</t>
    </rPh>
    <rPh sb="64" eb="66">
      <t>イチバン</t>
    </rPh>
    <rPh sb="66" eb="67">
      <t>ウエ</t>
    </rPh>
    <rPh sb="68" eb="69">
      <t>ギョウ</t>
    </rPh>
    <rPh sb="70" eb="73">
      <t>ショヨウガク</t>
    </rPh>
    <rPh sb="74" eb="76">
      <t>キサイ</t>
    </rPh>
    <phoneticPr fontId="12"/>
  </si>
  <si>
    <t>「Ｋ」欄は、「Ｊ」欄と基準額1,000万円を比較して低い金額が入る。</t>
    <rPh sb="3" eb="4">
      <t>ラン</t>
    </rPh>
    <rPh sb="9" eb="10">
      <t>ラン</t>
    </rPh>
    <rPh sb="11" eb="14">
      <t>キジュンガク</t>
    </rPh>
    <rPh sb="19" eb="21">
      <t>マンエン</t>
    </rPh>
    <rPh sb="22" eb="24">
      <t>ヒカク</t>
    </rPh>
    <rPh sb="26" eb="27">
      <t>ヒク</t>
    </rPh>
    <rPh sb="28" eb="30">
      <t>キンガク</t>
    </rPh>
    <rPh sb="31" eb="32">
      <t>ハイ</t>
    </rPh>
    <phoneticPr fontId="12"/>
  </si>
  <si>
    <t>＜施設・事業所単位＞
選定額
（Ｋ）</t>
    <rPh sb="11" eb="13">
      <t>センテイ</t>
    </rPh>
    <rPh sb="13" eb="14">
      <t>ガク</t>
    </rPh>
    <phoneticPr fontId="12"/>
  </si>
  <si>
    <t>選定額合計×３／４(Ｌ)</t>
    <rPh sb="0" eb="2">
      <t>センテイ</t>
    </rPh>
    <rPh sb="2" eb="3">
      <t>ガク</t>
    </rPh>
    <rPh sb="3" eb="5">
      <t>ゴウケイ</t>
    </rPh>
    <phoneticPr fontId="12"/>
  </si>
  <si>
    <t>都道府県・指定都市・中核市
補助額（Ｍ)</t>
    <rPh sb="0" eb="4">
      <t>トドウフケン</t>
    </rPh>
    <rPh sb="5" eb="7">
      <t>シテイ</t>
    </rPh>
    <rPh sb="7" eb="9">
      <t>トシ</t>
    </rPh>
    <rPh sb="10" eb="13">
      <t>チュウカクシ</t>
    </rPh>
    <rPh sb="14" eb="17">
      <t>ホジョガク</t>
    </rPh>
    <phoneticPr fontId="12"/>
  </si>
  <si>
    <t>国庫補助基本額（Ｎ)</t>
    <rPh sb="0" eb="2">
      <t>コッコ</t>
    </rPh>
    <rPh sb="2" eb="4">
      <t>ホジョ</t>
    </rPh>
    <rPh sb="4" eb="7">
      <t>キホンガク</t>
    </rPh>
    <phoneticPr fontId="12"/>
  </si>
  <si>
    <t>国庫補助所要額( Ｏ =Ｎ×２/３)</t>
    <rPh sb="0" eb="2">
      <t>コッコ</t>
    </rPh>
    <rPh sb="2" eb="4">
      <t>ホジョ</t>
    </rPh>
    <rPh sb="4" eb="6">
      <t>ショヨウ</t>
    </rPh>
    <rPh sb="6" eb="7">
      <t>ガク</t>
    </rPh>
    <phoneticPr fontId="12"/>
  </si>
  <si>
    <t>「Ｍ」欄は、実際に都道府県・指定都市・中核市が施設・事業所に対して補助する金額を記載すること。</t>
    <rPh sb="3" eb="4">
      <t>ラン</t>
    </rPh>
    <rPh sb="6" eb="8">
      <t>ジッサイ</t>
    </rPh>
    <rPh sb="9" eb="13">
      <t>トドウフケン</t>
    </rPh>
    <rPh sb="14" eb="16">
      <t>シテイ</t>
    </rPh>
    <rPh sb="16" eb="18">
      <t>トシ</t>
    </rPh>
    <rPh sb="19" eb="22">
      <t>チュウカクシ</t>
    </rPh>
    <rPh sb="23" eb="25">
      <t>シセツ</t>
    </rPh>
    <rPh sb="26" eb="29">
      <t>ジギョウショ</t>
    </rPh>
    <rPh sb="30" eb="31">
      <t>タイ</t>
    </rPh>
    <rPh sb="33" eb="35">
      <t>ホジョ</t>
    </rPh>
    <rPh sb="37" eb="39">
      <t>キンガク</t>
    </rPh>
    <rPh sb="40" eb="42">
      <t>キサイ</t>
    </rPh>
    <phoneticPr fontId="12"/>
  </si>
  <si>
    <t>見守り機器の導入に伴う通信環境整備に係る経費（積算内訳）</t>
    <rPh sb="0" eb="2">
      <t>ミマモ</t>
    </rPh>
    <rPh sb="20" eb="22">
      <t>ケイヒ</t>
    </rPh>
    <rPh sb="23" eb="25">
      <t>セキサン</t>
    </rPh>
    <rPh sb="25" eb="27">
      <t>ウチワケ</t>
    </rPh>
    <phoneticPr fontId="12"/>
  </si>
  <si>
    <t>　ICT機器（AIカメラ等除く）の申請のために、都道府県等が行うICT導入に伴う研修会に参加する。</t>
    <rPh sb="4" eb="6">
      <t>キキ</t>
    </rPh>
    <rPh sb="12" eb="13">
      <t>トウ</t>
    </rPh>
    <rPh sb="13" eb="14">
      <t>ノゾ</t>
    </rPh>
    <rPh sb="17" eb="19">
      <t>シンセイ</t>
    </rPh>
    <rPh sb="24" eb="28">
      <t>トドウフケン</t>
    </rPh>
    <rPh sb="28" eb="29">
      <t>トウ</t>
    </rPh>
    <rPh sb="30" eb="31">
      <t>オコナ</t>
    </rPh>
    <rPh sb="35" eb="37">
      <t>ドウニュウ</t>
    </rPh>
    <rPh sb="38" eb="39">
      <t>トモナ</t>
    </rPh>
    <rPh sb="40" eb="43">
      <t>ケンシュウカイ</t>
    </rPh>
    <rPh sb="44" eb="46">
      <t>サンカ</t>
    </rPh>
    <phoneticPr fontId="22"/>
  </si>
  <si>
    <t>　厚生労働省からの求めがあった場合は、介護ロボット等やICT機器等導入の効果分析や事例の公表等に対応する。</t>
    <rPh sb="1" eb="3">
      <t>コウセイ</t>
    </rPh>
    <rPh sb="3" eb="6">
      <t>ロウドウショウ</t>
    </rPh>
    <rPh sb="9" eb="10">
      <t>モト</t>
    </rPh>
    <rPh sb="15" eb="17">
      <t>バアイ</t>
    </rPh>
    <rPh sb="19" eb="21">
      <t>カイゴ</t>
    </rPh>
    <rPh sb="25" eb="26">
      <t>トウ</t>
    </rPh>
    <rPh sb="30" eb="32">
      <t>キキ</t>
    </rPh>
    <rPh sb="32" eb="33">
      <t>トウ</t>
    </rPh>
    <rPh sb="33" eb="35">
      <t>ドウニュウ</t>
    </rPh>
    <rPh sb="36" eb="38">
      <t>コウカ</t>
    </rPh>
    <rPh sb="38" eb="40">
      <t>ブンセキ</t>
    </rPh>
    <rPh sb="41" eb="43">
      <t>ジレイ</t>
    </rPh>
    <rPh sb="44" eb="46">
      <t>コウヒョウ</t>
    </rPh>
    <rPh sb="46" eb="47">
      <t>トウ</t>
    </rPh>
    <rPh sb="48" eb="50">
      <t>タイオウ</t>
    </rPh>
    <phoneticPr fontId="22"/>
  </si>
  <si>
    <r>
      <rPr>
        <sz val="13"/>
        <rFont val="ＭＳ Ｐゴシック"/>
        <family val="3"/>
        <charset val="128"/>
      </rPr>
      <t xml:space="preserve">見守り機器の導入に伴う
通信環境整備に係る費用
</t>
    </r>
    <r>
      <rPr>
        <sz val="14"/>
        <rFont val="ＭＳ Ｐゴシック"/>
        <family val="3"/>
        <charset val="128"/>
      </rPr>
      <t>（E)</t>
    </r>
    <phoneticPr fontId="12"/>
  </si>
  <si>
    <r>
      <t xml:space="preserve">＜施設・事業所単位＞
所要額の合計額
</t>
    </r>
    <r>
      <rPr>
        <sz val="16"/>
        <rFont val="ＭＳ Ｐゴシック"/>
        <family val="3"/>
        <charset val="128"/>
      </rPr>
      <t>（ICT）</t>
    </r>
    <r>
      <rPr>
        <sz val="14"/>
        <rFont val="ＭＳ Ｐゴシック"/>
        <family val="3"/>
        <charset val="128"/>
      </rPr>
      <t xml:space="preserve">
（Ｉ）</t>
    </r>
    <rPh sb="11" eb="14">
      <t>ショヨウガク</t>
    </rPh>
    <rPh sb="15" eb="17">
      <t>ゴウケイ</t>
    </rPh>
    <rPh sb="17" eb="18">
      <t>ガク</t>
    </rPh>
    <phoneticPr fontId="12"/>
  </si>
  <si>
    <r>
      <t xml:space="preserve">＜施設・事業所単位＞
所要額の合計額
</t>
    </r>
    <r>
      <rPr>
        <sz val="16"/>
        <rFont val="ＭＳ Ｐゴシック"/>
        <family val="3"/>
        <charset val="128"/>
      </rPr>
      <t>（ロボット）</t>
    </r>
    <r>
      <rPr>
        <sz val="14"/>
        <rFont val="ＭＳ Ｐゴシック"/>
        <family val="3"/>
        <charset val="128"/>
      </rPr>
      <t xml:space="preserve">
（Ｈ）</t>
    </r>
    <rPh sb="1" eb="3">
      <t>シセツ</t>
    </rPh>
    <rPh sb="4" eb="6">
      <t>ジギョウ</t>
    </rPh>
    <rPh sb="6" eb="7">
      <t>ショ</t>
    </rPh>
    <rPh sb="7" eb="9">
      <t>タンイ</t>
    </rPh>
    <rPh sb="11" eb="14">
      <t>ショヨウガク</t>
    </rPh>
    <rPh sb="15" eb="18">
      <t>ゴウケイガク</t>
    </rPh>
    <phoneticPr fontId="12"/>
  </si>
  <si>
    <t>令和６年度障害福祉分野の介護テクノロジー導入支援事業（パッケージ型導入支援）　国庫補助協議　総表</t>
    <rPh sb="0" eb="2">
      <t>レイワ</t>
    </rPh>
    <rPh sb="3" eb="5">
      <t>ネンド</t>
    </rPh>
    <rPh sb="5" eb="7">
      <t>ショウガイ</t>
    </rPh>
    <rPh sb="7" eb="9">
      <t>フクシ</t>
    </rPh>
    <rPh sb="9" eb="11">
      <t>ブンヤ</t>
    </rPh>
    <rPh sb="12" eb="14">
      <t>カイゴ</t>
    </rPh>
    <rPh sb="20" eb="22">
      <t>ドウニュウ</t>
    </rPh>
    <rPh sb="22" eb="24">
      <t>シエン</t>
    </rPh>
    <rPh sb="24" eb="26">
      <t>ジギョウ</t>
    </rPh>
    <rPh sb="32" eb="33">
      <t>ガタ</t>
    </rPh>
    <rPh sb="33" eb="35">
      <t>ドウニュウ</t>
    </rPh>
    <rPh sb="35" eb="37">
      <t>シエン</t>
    </rPh>
    <rPh sb="39" eb="41">
      <t>コッコ</t>
    </rPh>
    <rPh sb="41" eb="43">
      <t>ホジョ</t>
    </rPh>
    <rPh sb="43" eb="45">
      <t>キョウギ</t>
    </rPh>
    <phoneticPr fontId="12"/>
  </si>
  <si>
    <t>（参考様式）</t>
    <rPh sb="1" eb="5">
      <t>サンコウヨウシキ</t>
    </rPh>
    <phoneticPr fontId="12"/>
  </si>
  <si>
    <t>障害者支援施設</t>
  </si>
  <si>
    <t>担　当　者　調　査　票</t>
    <phoneticPr fontId="12"/>
  </si>
  <si>
    <t>共同生活援助</t>
  </si>
  <si>
    <t>居宅介護</t>
  </si>
  <si>
    <t>重度訪問介護</t>
  </si>
  <si>
    <t>短期入所</t>
  </si>
  <si>
    <t>重度障害者等包括支援</t>
  </si>
  <si>
    <t>障害児入所施設</t>
  </si>
  <si>
    <t>代表者職名</t>
    <rPh sb="0" eb="5">
      <t>ダイヒョウシャショクメイ</t>
    </rPh>
    <phoneticPr fontId="12"/>
  </si>
  <si>
    <t>代表者氏名</t>
    <rPh sb="0" eb="3">
      <t>ダイヒョウシャ</t>
    </rPh>
    <rPh sb="3" eb="5">
      <t>シメイ</t>
    </rPh>
    <rPh sb="4" eb="5">
      <t>メイ</t>
    </rPh>
    <phoneticPr fontId="12"/>
  </si>
  <si>
    <t>法人所在地住所</t>
    <rPh sb="0" eb="2">
      <t>ホウジン</t>
    </rPh>
    <rPh sb="2" eb="5">
      <t>ショザイチ</t>
    </rPh>
    <rPh sb="5" eb="7">
      <t>ジュウショ</t>
    </rPh>
    <phoneticPr fontId="12"/>
  </si>
  <si>
    <t>〒</t>
    <phoneticPr fontId="12"/>
  </si>
  <si>
    <t>事業所番号</t>
    <rPh sb="0" eb="5">
      <t>ジギョウショバンゴウ</t>
    </rPh>
    <phoneticPr fontId="12"/>
  </si>
  <si>
    <t>サービス種別</t>
    <rPh sb="4" eb="6">
      <t>シュベツ</t>
    </rPh>
    <phoneticPr fontId="12"/>
  </si>
  <si>
    <t>利用定員</t>
    <rPh sb="0" eb="4">
      <t>リヨウテイイン</t>
    </rPh>
    <phoneticPr fontId="12"/>
  </si>
  <si>
    <t>施設・事業所所在地住所</t>
    <rPh sb="0" eb="2">
      <t>シセツ</t>
    </rPh>
    <rPh sb="3" eb="6">
      <t>ジギョウショ</t>
    </rPh>
    <rPh sb="6" eb="9">
      <t>ショザイチ</t>
    </rPh>
    <rPh sb="9" eb="11">
      <t>ジュウショ</t>
    </rPh>
    <phoneticPr fontId="12"/>
  </si>
  <si>
    <t>担当者連絡先</t>
    <rPh sb="0" eb="3">
      <t>タントウシャ</t>
    </rPh>
    <rPh sb="3" eb="6">
      <t>レンラクサキ</t>
    </rPh>
    <phoneticPr fontId="12"/>
  </si>
  <si>
    <t>担当者氏名</t>
    <rPh sb="0" eb="3">
      <t>タントウシャ</t>
    </rPh>
    <rPh sb="3" eb="5">
      <t>シメイ</t>
    </rPh>
    <phoneticPr fontId="12"/>
  </si>
  <si>
    <t>電話番号</t>
    <rPh sb="0" eb="2">
      <t>デンワ</t>
    </rPh>
    <rPh sb="2" eb="4">
      <t>バンゴウ</t>
    </rPh>
    <phoneticPr fontId="12"/>
  </si>
  <si>
    <t>メールアドレス</t>
    <phoneticPr fontId="12"/>
  </si>
  <si>
    <t>事業名：介護テクノロジーのパッケージ型導入支援</t>
    <rPh sb="0" eb="2">
      <t>ジギョウ</t>
    </rPh>
    <rPh sb="2" eb="3">
      <t>メイ</t>
    </rPh>
    <rPh sb="4" eb="6">
      <t>カイゴ</t>
    </rPh>
    <rPh sb="18" eb="19">
      <t>ガタ</t>
    </rPh>
    <rPh sb="19" eb="21">
      <t>ドウニュウ</t>
    </rPh>
    <rPh sb="21" eb="23">
      <t>シエン</t>
    </rPh>
    <phoneticPr fontId="12"/>
  </si>
  <si>
    <t>千葉県</t>
    <rPh sb="0" eb="3">
      <t>チバケン</t>
    </rPh>
    <phoneticPr fontId="12"/>
  </si>
  <si>
    <t>別紙３（１）</t>
    <rPh sb="0" eb="2">
      <t>ベッシ</t>
    </rPh>
    <phoneticPr fontId="12"/>
  </si>
  <si>
    <t>（別紙３（２））</t>
    <rPh sb="1" eb="3">
      <t>ベッシ</t>
    </rPh>
    <phoneticPr fontId="12"/>
  </si>
  <si>
    <t>（別紙３（３））</t>
    <rPh sb="1" eb="3">
      <t>ベッシ</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</si>
</sst>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 numFmtId="186" formatCode="000\-0000"/>
    <numFmt numFmtId="187" formatCode="0&quot;名&quot;"/>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9"/>
      <color rgb="FF000000"/>
      <name val="Meiryo UI"/>
      <family val="3"/>
      <charset val="128"/>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sz val="14"/>
      <color theme="1"/>
      <name val="ＭＳ Ｐゴシック"/>
      <family val="3"/>
      <charset val="128"/>
    </font>
    <font>
      <b/>
      <u/>
      <sz val="12"/>
      <name val="ＭＳ Ｐゴシック"/>
      <family val="3"/>
      <charset val="128"/>
      <scheme val="minor"/>
    </font>
    <font>
      <sz val="16"/>
      <name val="ＭＳ Ｐゴシック"/>
      <family val="3"/>
      <charset val="128"/>
    </font>
    <font>
      <sz val="14"/>
      <name val="ＭＳ Ｐゴシック"/>
      <family val="3"/>
      <charset val="128"/>
    </font>
    <font>
      <sz val="18"/>
      <name val="ＭＳ Ｐゴシック"/>
      <family val="3"/>
      <charset val="128"/>
    </font>
    <font>
      <b/>
      <sz val="16"/>
      <color theme="1"/>
      <name val="ＭＳ Ｐゴシック"/>
      <family val="3"/>
      <charset val="128"/>
    </font>
    <font>
      <b/>
      <sz val="16"/>
      <name val="ＭＳ Ｐゴシック"/>
      <family val="3"/>
      <charset val="128"/>
    </font>
    <font>
      <b/>
      <sz val="14"/>
      <name val="ＭＳ Ｐゴシック"/>
      <family val="3"/>
      <charset val="128"/>
      <scheme val="minor"/>
    </font>
    <font>
      <b/>
      <sz val="20"/>
      <color rgb="FFFF0000"/>
      <name val="ＭＳ Ｐゴシック"/>
      <family val="3"/>
      <charset val="128"/>
    </font>
    <font>
      <b/>
      <sz val="22"/>
      <color rgb="FFFF0000"/>
      <name val="ＭＳ Ｐゴシック"/>
      <family val="3"/>
      <charset val="128"/>
    </font>
    <font>
      <sz val="10"/>
      <name val="ＭＳ Ｐゴシック"/>
      <family val="3"/>
      <charset val="128"/>
    </font>
    <font>
      <sz val="12"/>
      <color rgb="FFFF0000"/>
      <name val="ＭＳ Ｐゴシック"/>
      <family val="3"/>
      <charset val="128"/>
      <scheme val="minor"/>
    </font>
    <font>
      <sz val="9"/>
      <name val="ＭＳ Ｐゴシック"/>
      <family val="3"/>
      <charset val="128"/>
    </font>
    <font>
      <sz val="11"/>
      <color theme="1"/>
      <name val="ＭＳ Ｐゴシック"/>
      <family val="2"/>
      <scheme val="minor"/>
    </font>
    <font>
      <sz val="13"/>
      <name val="ＭＳ Ｐゴシック"/>
      <family val="3"/>
      <charset val="128"/>
    </font>
    <font>
      <sz val="11"/>
      <name val="ＭＳ 明朝"/>
      <family val="1"/>
      <charset val="128"/>
    </font>
    <font>
      <sz val="11"/>
      <name val="ＭＳ ゴシック"/>
      <family val="3"/>
      <charset val="128"/>
    </font>
    <font>
      <sz val="24"/>
      <name val="ＭＳ Ｐゴシック"/>
      <family val="3"/>
      <charset val="128"/>
    </font>
    <font>
      <u/>
      <sz val="11"/>
      <color indexed="12"/>
      <name val="ＭＳ Ｐゴシック"/>
      <family val="3"/>
      <charset val="128"/>
    </font>
    <font>
      <sz val="9"/>
      <color indexed="81"/>
      <name val="MS P ゴシック"/>
      <family val="3"/>
      <charset val="128"/>
    </font>
  </fonts>
  <fills count="12">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CCFFFF"/>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s>
  <cellStyleXfs count="40">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57" fillId="0" borderId="0" applyFont="0" applyFill="0" applyBorder="0" applyAlignment="0" applyProtection="0">
      <alignment vertical="center"/>
    </xf>
    <xf numFmtId="0" fontId="59" fillId="0" borderId="0">
      <alignment vertical="center"/>
    </xf>
    <xf numFmtId="0" fontId="62" fillId="0" borderId="0" applyNumberFormat="0" applyFill="0" applyBorder="0" applyAlignment="0" applyProtection="0">
      <alignment vertical="top"/>
      <protection locked="0"/>
    </xf>
  </cellStyleXfs>
  <cellXfs count="402">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8" fillId="0" borderId="4" xfId="9" applyFont="1" applyBorder="1" applyAlignment="1" applyProtection="1">
      <alignment horizontal="right" vertical="center"/>
      <protection locked="0"/>
    </xf>
    <xf numFmtId="0" fontId="17" fillId="0" borderId="1" xfId="9" applyFont="1" applyBorder="1" applyAlignment="1" applyProtection="1">
      <alignment horizontal="center" vertical="center"/>
      <protection locked="0"/>
    </xf>
    <xf numFmtId="0" fontId="30"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4" borderId="28" xfId="9" applyFont="1" applyFill="1" applyBorder="1" applyAlignment="1">
      <alignment horizontal="center" vertical="center"/>
    </xf>
    <xf numFmtId="0" fontId="16" fillId="0" borderId="0" xfId="9" applyFont="1">
      <alignment vertical="center"/>
    </xf>
    <xf numFmtId="0" fontId="16" fillId="4" borderId="34" xfId="9" applyFont="1" applyFill="1" applyBorder="1" applyAlignment="1">
      <alignment horizontal="center" vertical="center" shrinkToFit="1"/>
    </xf>
    <xf numFmtId="0" fontId="16" fillId="4" borderId="34" xfId="9" applyFont="1" applyFill="1" applyBorder="1" applyAlignment="1">
      <alignment horizontal="center" vertical="center"/>
    </xf>
    <xf numFmtId="0" fontId="16" fillId="4" borderId="26" xfId="9" applyFont="1" applyFill="1" applyBorder="1" applyAlignment="1">
      <alignment horizontal="center" vertical="center"/>
    </xf>
    <xf numFmtId="0" fontId="21" fillId="0" borderId="0" xfId="9" applyFont="1">
      <alignment vertical="center"/>
    </xf>
    <xf numFmtId="0" fontId="0" fillId="0" borderId="0" xfId="0" applyProtection="1">
      <alignment vertical="center"/>
      <protection locked="0"/>
    </xf>
    <xf numFmtId="0" fontId="30" fillId="0" borderId="0" xfId="0" applyFont="1" applyProtection="1">
      <alignment vertical="center"/>
      <protection locked="0"/>
    </xf>
    <xf numFmtId="41" fontId="28" fillId="0" borderId="0" xfId="11" applyNumberFormat="1" applyFont="1" applyFill="1" applyBorder="1" applyAlignment="1" applyProtection="1">
      <alignment horizontal="right" vertical="center"/>
    </xf>
    <xf numFmtId="0" fontId="36" fillId="0" borderId="0" xfId="0" applyFont="1">
      <alignment vertical="center"/>
    </xf>
    <xf numFmtId="0" fontId="37" fillId="0" borderId="0" xfId="0" applyFont="1">
      <alignment vertical="center"/>
    </xf>
    <xf numFmtId="0" fontId="35" fillId="0" borderId="0" xfId="0" applyFont="1" applyAlignment="1">
      <alignment horizontal="center" vertical="center"/>
    </xf>
    <xf numFmtId="0" fontId="35" fillId="0" borderId="0" xfId="0" applyFont="1" applyAlignment="1">
      <alignment horizontal="center" vertical="center" shrinkToFit="1"/>
    </xf>
    <xf numFmtId="0" fontId="30" fillId="0" borderId="0" xfId="0" applyFont="1">
      <alignment vertical="center"/>
    </xf>
    <xf numFmtId="0" fontId="15" fillId="0" borderId="0" xfId="0" applyFont="1">
      <alignment vertical="center"/>
    </xf>
    <xf numFmtId="0" fontId="40" fillId="0" borderId="0" xfId="0" applyFont="1">
      <alignment vertical="center"/>
    </xf>
    <xf numFmtId="0" fontId="16" fillId="0" borderId="0" xfId="0" applyFont="1">
      <alignment vertical="center"/>
    </xf>
    <xf numFmtId="0" fontId="43" fillId="0" borderId="0" xfId="0" applyFont="1">
      <alignment vertical="center"/>
    </xf>
    <xf numFmtId="0" fontId="23" fillId="0" borderId="0" xfId="0" applyFont="1">
      <alignment vertical="center"/>
    </xf>
    <xf numFmtId="0" fontId="45" fillId="0" borderId="0" xfId="9" applyFont="1" applyProtection="1">
      <alignment vertical="center"/>
      <protection locked="0"/>
    </xf>
    <xf numFmtId="0" fontId="30" fillId="0" borderId="0" xfId="9" applyFont="1" applyAlignment="1" applyProtection="1">
      <alignment horizontal="center" vertical="center"/>
      <protection locked="0"/>
    </xf>
    <xf numFmtId="0" fontId="17" fillId="0" borderId="2" xfId="9" applyFont="1" applyBorder="1" applyAlignment="1" applyProtection="1">
      <alignment vertical="top"/>
      <protection locked="0"/>
    </xf>
    <xf numFmtId="0" fontId="46" fillId="0" borderId="0" xfId="0" applyFont="1">
      <alignment vertical="center"/>
    </xf>
    <xf numFmtId="0" fontId="47" fillId="0" borderId="0" xfId="0" applyFont="1" applyAlignment="1">
      <alignment horizontal="left" vertical="center"/>
    </xf>
    <xf numFmtId="0" fontId="46" fillId="0" borderId="0" xfId="0" applyFont="1" applyAlignment="1">
      <alignment horizontal="left" vertical="center"/>
    </xf>
    <xf numFmtId="0" fontId="49" fillId="0" borderId="0" xfId="0" applyFont="1">
      <alignment vertical="center"/>
    </xf>
    <xf numFmtId="0" fontId="14" fillId="0" borderId="0" xfId="0" applyFont="1" applyAlignment="1">
      <alignment vertical="center" wrapText="1"/>
    </xf>
    <xf numFmtId="0" fontId="46" fillId="0" borderId="0" xfId="0" applyFont="1" applyAlignment="1">
      <alignment horizontal="right"/>
    </xf>
    <xf numFmtId="0" fontId="44" fillId="0" borderId="13" xfId="0" applyFont="1" applyBorder="1" applyAlignment="1" applyProtection="1">
      <alignment horizontal="left" vertical="center" wrapText="1"/>
      <protection locked="0"/>
    </xf>
    <xf numFmtId="0" fontId="47" fillId="0" borderId="1" xfId="0" applyFont="1" applyBorder="1" applyProtection="1">
      <alignment vertical="center"/>
      <protection locked="0"/>
    </xf>
    <xf numFmtId="0" fontId="44" fillId="0" borderId="14" xfId="0" applyFont="1" applyBorder="1" applyAlignment="1" applyProtection="1">
      <alignment horizontal="center" vertical="center" wrapText="1" shrinkToFit="1"/>
      <protection locked="0"/>
    </xf>
    <xf numFmtId="38" fontId="44" fillId="0" borderId="2" xfId="33" applyFont="1" applyFill="1" applyBorder="1" applyAlignment="1" applyProtection="1">
      <alignment vertical="center" wrapText="1" shrinkToFit="1"/>
      <protection locked="0"/>
    </xf>
    <xf numFmtId="38" fontId="44" fillId="0" borderId="14" xfId="33" applyFont="1" applyFill="1" applyBorder="1" applyAlignment="1" applyProtection="1">
      <alignment vertical="center" wrapText="1" shrinkToFit="1"/>
      <protection locked="0"/>
    </xf>
    <xf numFmtId="38" fontId="0" fillId="0" borderId="0" xfId="33" applyFont="1">
      <alignment vertical="center"/>
    </xf>
    <xf numFmtId="38" fontId="47" fillId="0" borderId="0" xfId="33" applyFont="1" applyFill="1" applyBorder="1" applyAlignment="1">
      <alignment horizontal="center" vertical="center"/>
    </xf>
    <xf numFmtId="38" fontId="47" fillId="0" borderId="0" xfId="33" applyFont="1" applyFill="1" applyBorder="1" applyAlignment="1">
      <alignment horizontal="right" vertical="center"/>
    </xf>
    <xf numFmtId="38" fontId="47" fillId="0" borderId="0" xfId="33" applyFont="1" applyFill="1" applyBorder="1" applyAlignment="1">
      <alignment vertical="center"/>
    </xf>
    <xf numFmtId="38" fontId="47" fillId="0" borderId="0" xfId="33" applyFont="1" applyFill="1" applyBorder="1">
      <alignment vertical="center"/>
    </xf>
    <xf numFmtId="38" fontId="47" fillId="3" borderId="15" xfId="33" applyFont="1" applyFill="1" applyBorder="1">
      <alignment vertical="center"/>
    </xf>
    <xf numFmtId="38" fontId="47" fillId="3" borderId="21" xfId="33" applyFont="1" applyFill="1" applyBorder="1">
      <alignment vertical="center"/>
    </xf>
    <xf numFmtId="38" fontId="46" fillId="0" borderId="0" xfId="33" applyFont="1" applyFill="1" applyBorder="1" applyAlignment="1">
      <alignment horizontal="right" vertical="center"/>
    </xf>
    <xf numFmtId="38" fontId="46" fillId="0" borderId="0" xfId="33" applyFont="1" applyFill="1" applyBorder="1" applyAlignment="1">
      <alignment horizontal="left" vertical="center"/>
    </xf>
    <xf numFmtId="0" fontId="46" fillId="0" borderId="0" xfId="0" applyFont="1" applyAlignment="1">
      <alignment horizontal="right" vertical="center"/>
    </xf>
    <xf numFmtId="0" fontId="47" fillId="0" borderId="0" xfId="0" applyFont="1">
      <alignment vertical="center"/>
    </xf>
    <xf numFmtId="0" fontId="50" fillId="0" borderId="0" xfId="0" applyFont="1">
      <alignment vertical="center"/>
    </xf>
    <xf numFmtId="38" fontId="14" fillId="0" borderId="0" xfId="0" applyNumberFormat="1" applyFont="1" applyAlignment="1">
      <alignment horizontal="left" vertical="center"/>
    </xf>
    <xf numFmtId="38" fontId="47" fillId="3" borderId="76" xfId="33" applyFont="1" applyFill="1" applyBorder="1" applyAlignment="1">
      <alignment vertical="center"/>
    </xf>
    <xf numFmtId="0" fontId="48" fillId="0" borderId="0" xfId="0" applyFont="1" applyAlignment="1">
      <alignment horizontal="center" vertical="center" wrapText="1"/>
    </xf>
    <xf numFmtId="0" fontId="17" fillId="0" borderId="0" xfId="0" applyFont="1">
      <alignment vertical="center"/>
    </xf>
    <xf numFmtId="178" fontId="0" fillId="0" borderId="0" xfId="0" applyNumberFormat="1" applyAlignment="1">
      <alignment horizontal="center" vertical="center" shrinkToFit="1"/>
    </xf>
    <xf numFmtId="0" fontId="0" fillId="0" borderId="0" xfId="0" applyAlignment="1">
      <alignment horizontal="left" vertical="center"/>
    </xf>
    <xf numFmtId="41" fontId="0" fillId="0" borderId="0" xfId="0" applyNumberFormat="1" applyAlignment="1">
      <alignment horizontal="center" vertical="center"/>
    </xf>
    <xf numFmtId="0" fontId="15" fillId="0" borderId="0" xfId="9">
      <alignment vertical="center"/>
    </xf>
    <xf numFmtId="0" fontId="15" fillId="0" borderId="0" xfId="9" applyProtection="1">
      <alignment vertical="center"/>
      <protection locked="0"/>
    </xf>
    <xf numFmtId="0" fontId="28" fillId="9" borderId="3" xfId="9" applyFont="1" applyFill="1" applyBorder="1" applyProtection="1">
      <alignment vertical="center"/>
      <protection locked="0"/>
    </xf>
    <xf numFmtId="0" fontId="15" fillId="0" borderId="0" xfId="9" applyAlignment="1" applyProtection="1">
      <alignment horizontal="left" vertical="top" wrapText="1"/>
      <protection locked="0"/>
    </xf>
    <xf numFmtId="0" fontId="21" fillId="4" borderId="1" xfId="9" applyFont="1" applyFill="1" applyBorder="1" applyAlignment="1" applyProtection="1">
      <alignment horizontal="center" vertical="center"/>
      <protection locked="0"/>
    </xf>
    <xf numFmtId="0" fontId="28" fillId="0" borderId="0" xfId="9" applyFont="1" applyProtection="1">
      <alignment vertical="center"/>
      <protection locked="0"/>
    </xf>
    <xf numFmtId="38" fontId="47" fillId="0" borderId="26" xfId="33" applyFont="1" applyFill="1" applyBorder="1" applyAlignment="1">
      <alignment vertical="center" shrinkToFit="1"/>
    </xf>
    <xf numFmtId="38" fontId="47" fillId="0" borderId="75" xfId="33" applyFont="1" applyFill="1" applyBorder="1" applyAlignment="1">
      <alignment vertical="center" shrinkToFit="1"/>
    </xf>
    <xf numFmtId="0" fontId="14" fillId="0" borderId="1" xfId="0" applyFont="1" applyBorder="1">
      <alignment vertical="center"/>
    </xf>
    <xf numFmtId="178" fontId="23" fillId="0" borderId="0" xfId="0" applyNumberFormat="1" applyFont="1" applyAlignment="1">
      <alignment horizontal="center" vertical="center"/>
    </xf>
    <xf numFmtId="0" fontId="38" fillId="0" borderId="0" xfId="0" applyFont="1" applyAlignment="1">
      <alignment horizontal="center" vertical="center"/>
    </xf>
    <xf numFmtId="0" fontId="0" fillId="0" borderId="0" xfId="0" applyAlignment="1">
      <alignment horizontal="center" vertical="center" shrinkToFit="1"/>
    </xf>
    <xf numFmtId="185"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42" fillId="0" borderId="0" xfId="0" applyFont="1" applyAlignment="1">
      <alignment horizontal="center" vertical="center" wrapText="1"/>
    </xf>
    <xf numFmtId="177" fontId="23" fillId="0" borderId="0" xfId="0" applyNumberFormat="1" applyFont="1">
      <alignment vertical="center"/>
    </xf>
    <xf numFmtId="0" fontId="16" fillId="0" borderId="0" xfId="35" applyFont="1">
      <alignment vertical="center"/>
    </xf>
    <xf numFmtId="0" fontId="27" fillId="0" borderId="0" xfId="35" applyFont="1" applyAlignment="1">
      <alignment horizontal="center" vertical="center"/>
    </xf>
    <xf numFmtId="0" fontId="1" fillId="0" borderId="0" xfId="35">
      <alignment vertical="center"/>
    </xf>
    <xf numFmtId="0" fontId="16" fillId="0" borderId="0" xfId="35" applyFont="1" applyProtection="1">
      <alignment vertical="center"/>
      <protection locked="0"/>
    </xf>
    <xf numFmtId="0" fontId="19" fillId="0" borderId="0" xfId="35" applyFont="1" applyAlignment="1" applyProtection="1">
      <alignment horizontal="center" vertical="center"/>
      <protection locked="0"/>
    </xf>
    <xf numFmtId="0" fontId="1" fillId="0" borderId="0" xfId="35" applyProtection="1">
      <alignment vertical="center"/>
      <protection locked="0"/>
    </xf>
    <xf numFmtId="0" fontId="35" fillId="0" borderId="0" xfId="35" applyFont="1" applyAlignment="1" applyProtection="1">
      <alignment horizontal="center" vertical="center" shrinkToFit="1"/>
      <protection locked="0"/>
    </xf>
    <xf numFmtId="0" fontId="34" fillId="0" borderId="0" xfId="35" applyFont="1" applyAlignment="1" applyProtection="1">
      <alignment horizontal="center" vertical="center"/>
      <protection locked="0"/>
    </xf>
    <xf numFmtId="0" fontId="28" fillId="0" borderId="3" xfId="9" applyFont="1" applyBorder="1" applyAlignment="1" applyProtection="1">
      <alignment horizontal="center" vertical="center"/>
      <protection locked="0"/>
    </xf>
    <xf numFmtId="0" fontId="17" fillId="0" borderId="0" xfId="9" applyFont="1" applyAlignment="1" applyProtection="1">
      <alignment vertical="top"/>
      <protection locked="0"/>
    </xf>
    <xf numFmtId="0" fontId="17" fillId="0" borderId="0" xfId="9" applyFont="1" applyAlignment="1" applyProtection="1">
      <alignment horizontal="right" vertical="center"/>
      <protection locked="0"/>
    </xf>
    <xf numFmtId="0" fontId="17" fillId="0" borderId="0" xfId="9" applyFont="1" applyAlignment="1" applyProtection="1">
      <alignment horizontal="center" vertical="center"/>
      <protection locked="0"/>
    </xf>
    <xf numFmtId="0" fontId="21" fillId="0" borderId="0" xfId="9" applyFont="1" applyAlignment="1" applyProtection="1">
      <alignment horizontal="center" vertical="center"/>
      <protection locked="0"/>
    </xf>
    <xf numFmtId="0" fontId="21" fillId="0" borderId="0" xfId="9" applyFont="1" applyAlignment="1" applyProtection="1">
      <alignment horizontal="left" vertical="center"/>
      <protection locked="0"/>
    </xf>
    <xf numFmtId="0" fontId="52" fillId="0" borderId="0" xfId="0" applyFont="1">
      <alignment vertical="center"/>
    </xf>
    <xf numFmtId="0" fontId="47" fillId="0" borderId="14" xfId="0" applyFont="1" applyBorder="1" applyProtection="1">
      <alignment vertical="center"/>
      <protection locked="0"/>
    </xf>
    <xf numFmtId="0" fontId="47" fillId="0" borderId="78" xfId="0" applyFont="1" applyBorder="1" applyAlignment="1">
      <alignment horizontal="center" vertical="center"/>
    </xf>
    <xf numFmtId="0" fontId="44" fillId="0" borderId="79" xfId="0" applyFont="1" applyBorder="1" applyAlignment="1">
      <alignment horizontal="center" vertical="center" wrapText="1"/>
    </xf>
    <xf numFmtId="0" fontId="44" fillId="0" borderId="80" xfId="0" applyFont="1" applyBorder="1" applyAlignment="1">
      <alignment horizontal="center" vertical="center" wrapText="1" shrinkToFit="1"/>
    </xf>
    <xf numFmtId="0" fontId="44" fillId="0" borderId="80" xfId="0" applyFont="1" applyBorder="1" applyAlignment="1">
      <alignment horizontal="center" vertical="center" shrinkToFit="1"/>
    </xf>
    <xf numFmtId="0" fontId="44" fillId="0" borderId="81" xfId="0" applyFont="1" applyBorder="1" applyAlignment="1">
      <alignment horizontal="center" vertical="center" shrinkToFit="1"/>
    </xf>
    <xf numFmtId="0" fontId="47" fillId="0" borderId="82" xfId="0" applyFont="1" applyBorder="1" applyAlignment="1">
      <alignment horizontal="center" vertical="center" wrapText="1"/>
    </xf>
    <xf numFmtId="0" fontId="14" fillId="0" borderId="22" xfId="0" applyFont="1" applyBorder="1" applyProtection="1">
      <alignment vertical="center"/>
      <protection locked="0"/>
    </xf>
    <xf numFmtId="0" fontId="44" fillId="0" borderId="33" xfId="0" applyFont="1" applyBorder="1" applyAlignment="1" applyProtection="1">
      <alignment horizontal="center" vertical="center" wrapText="1" shrinkToFit="1"/>
      <protection locked="0"/>
    </xf>
    <xf numFmtId="38" fontId="47" fillId="0" borderId="84" xfId="33" applyFont="1" applyFill="1" applyBorder="1" applyAlignment="1">
      <alignment horizontal="right" vertical="center"/>
    </xf>
    <xf numFmtId="38" fontId="47" fillId="0" borderId="85" xfId="33" applyFont="1" applyFill="1" applyBorder="1" applyAlignment="1">
      <alignment horizontal="right" vertical="center"/>
    </xf>
    <xf numFmtId="0" fontId="44" fillId="8" borderId="6" xfId="0" applyFont="1" applyFill="1" applyBorder="1" applyAlignment="1">
      <alignment horizontal="center" vertical="center" wrapText="1" shrinkToFit="1"/>
    </xf>
    <xf numFmtId="38" fontId="47" fillId="8" borderId="74" xfId="33" applyFont="1" applyFill="1" applyBorder="1" applyAlignment="1">
      <alignment horizontal="right" vertical="center"/>
    </xf>
    <xf numFmtId="0" fontId="44" fillId="0" borderId="86" xfId="0" applyFont="1" applyBorder="1" applyAlignment="1" applyProtection="1">
      <alignment horizontal="center" vertical="center" wrapText="1" shrinkToFit="1"/>
      <protection locked="0"/>
    </xf>
    <xf numFmtId="0" fontId="44" fillId="0" borderId="22" xfId="0" applyFont="1" applyBorder="1" applyAlignment="1" applyProtection="1">
      <alignment horizontal="center" vertical="center" wrapText="1" shrinkToFit="1"/>
      <protection locked="0"/>
    </xf>
    <xf numFmtId="38" fontId="47" fillId="0" borderId="87" xfId="33" applyFont="1" applyFill="1" applyBorder="1" applyAlignment="1">
      <alignment horizontal="center" vertical="center"/>
    </xf>
    <xf numFmtId="38" fontId="47" fillId="0" borderId="88" xfId="33" applyFont="1" applyFill="1" applyBorder="1" applyAlignment="1">
      <alignment vertical="center"/>
    </xf>
    <xf numFmtId="38" fontId="47" fillId="0" borderId="84" xfId="33" applyFont="1" applyFill="1" applyBorder="1" applyAlignment="1">
      <alignment vertical="center"/>
    </xf>
    <xf numFmtId="0" fontId="14" fillId="0" borderId="86" xfId="0" applyFont="1" applyBorder="1" applyProtection="1">
      <alignment vertical="center"/>
      <protection locked="0"/>
    </xf>
    <xf numFmtId="0" fontId="44" fillId="8" borderId="2" xfId="0" applyFont="1" applyFill="1" applyBorder="1" applyAlignment="1">
      <alignment horizontal="center" vertical="center" wrapText="1" shrinkToFit="1"/>
    </xf>
    <xf numFmtId="0" fontId="44" fillId="0" borderId="82" xfId="0" applyFont="1" applyBorder="1" applyAlignment="1">
      <alignment horizontal="center" vertical="center" shrinkToFit="1"/>
    </xf>
    <xf numFmtId="0" fontId="44" fillId="6" borderId="78" xfId="0" applyFont="1" applyFill="1" applyBorder="1" applyAlignment="1">
      <alignment horizontal="center" vertical="center" shrinkToFit="1"/>
    </xf>
    <xf numFmtId="0" fontId="44" fillId="6" borderId="80" xfId="0" applyFont="1" applyFill="1" applyBorder="1" applyAlignment="1">
      <alignment horizontal="center" vertical="center" wrapText="1" shrinkToFit="1"/>
    </xf>
    <xf numFmtId="0" fontId="47" fillId="6" borderId="79" xfId="0" applyFont="1" applyFill="1" applyBorder="1" applyAlignment="1">
      <alignment horizontal="center" vertical="center" wrapText="1" shrinkToFit="1"/>
    </xf>
    <xf numFmtId="0" fontId="47" fillId="0" borderId="78" xfId="0" applyFont="1" applyBorder="1" applyAlignment="1">
      <alignment horizontal="center" vertical="center" wrapText="1"/>
    </xf>
    <xf numFmtId="38" fontId="47" fillId="3" borderId="22" xfId="0" applyNumberFormat="1" applyFont="1" applyFill="1" applyBorder="1">
      <alignment vertical="center"/>
    </xf>
    <xf numFmtId="38" fontId="47" fillId="3" borderId="75" xfId="33" applyFont="1" applyFill="1" applyBorder="1" applyAlignment="1">
      <alignment vertical="center"/>
    </xf>
    <xf numFmtId="38" fontId="47" fillId="3" borderId="26" xfId="0" applyNumberFormat="1" applyFont="1" applyFill="1" applyBorder="1">
      <alignment vertical="center"/>
    </xf>
    <xf numFmtId="38" fontId="47" fillId="3" borderId="40" xfId="0" applyNumberFormat="1" applyFont="1" applyFill="1" applyBorder="1">
      <alignment vertical="center"/>
    </xf>
    <xf numFmtId="0" fontId="47" fillId="10" borderId="77" xfId="0" applyFont="1" applyFill="1" applyBorder="1" applyAlignment="1">
      <alignment horizontal="center" vertical="center"/>
    </xf>
    <xf numFmtId="0" fontId="53" fillId="0" borderId="0" xfId="0" applyFont="1">
      <alignment vertical="center"/>
    </xf>
    <xf numFmtId="0" fontId="27" fillId="0" borderId="0" xfId="0" applyFont="1" applyAlignment="1">
      <alignment horizontal="center" vertical="center" wrapText="1"/>
    </xf>
    <xf numFmtId="0" fontId="47" fillId="3" borderId="43" xfId="0" applyFont="1" applyFill="1" applyBorder="1">
      <alignment vertical="center"/>
    </xf>
    <xf numFmtId="0" fontId="47" fillId="3" borderId="42" xfId="0" applyFont="1" applyFill="1" applyBorder="1">
      <alignment vertical="center"/>
    </xf>
    <xf numFmtId="0" fontId="28" fillId="0" borderId="0" xfId="0" applyFont="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41" fontId="30" fillId="0" borderId="0" xfId="0" applyNumberFormat="1" applyFont="1" applyAlignment="1">
      <alignment horizontal="center" vertical="center"/>
    </xf>
    <xf numFmtId="0" fontId="55" fillId="0" borderId="0" xfId="0" applyFont="1">
      <alignment vertical="center"/>
    </xf>
    <xf numFmtId="0" fontId="28" fillId="0" borderId="0" xfId="0" applyFont="1">
      <alignment vertical="center"/>
    </xf>
    <xf numFmtId="0" fontId="28" fillId="0" borderId="0" xfId="0" applyFont="1" applyAlignment="1">
      <alignment horizontal="left" vertical="center"/>
    </xf>
    <xf numFmtId="178" fontId="14" fillId="0" borderId="28" xfId="0" applyNumberFormat="1" applyFont="1" applyBorder="1" applyAlignment="1">
      <alignment horizontal="center" vertical="center" shrinkToFit="1"/>
    </xf>
    <xf numFmtId="183" fontId="0" fillId="0" borderId="0" xfId="0" applyNumberFormat="1" applyAlignment="1">
      <alignment vertical="center" shrinkToFit="1"/>
    </xf>
    <xf numFmtId="0" fontId="14" fillId="0" borderId="51" xfId="0" applyFont="1" applyBorder="1" applyAlignment="1">
      <alignment horizontal="left" vertical="center" shrinkToFit="1"/>
    </xf>
    <xf numFmtId="180" fontId="14" fillId="0" borderId="51" xfId="0" applyNumberFormat="1" applyFont="1" applyBorder="1" applyAlignment="1">
      <alignment vertical="center" shrinkToFit="1"/>
    </xf>
    <xf numFmtId="181" fontId="14" fillId="0" borderId="51" xfId="0" applyNumberFormat="1" applyFont="1" applyBorder="1" applyAlignment="1">
      <alignment vertical="center" shrinkToFit="1"/>
    </xf>
    <xf numFmtId="182" fontId="14" fillId="0" borderId="51" xfId="0" applyNumberFormat="1" applyFont="1" applyBorder="1" applyAlignment="1">
      <alignment vertical="center" shrinkToFit="1"/>
    </xf>
    <xf numFmtId="183" fontId="14" fillId="2" borderId="11" xfId="0" applyNumberFormat="1" applyFont="1" applyFill="1" applyBorder="1" applyAlignment="1">
      <alignment vertical="center" shrinkToFit="1"/>
    </xf>
    <xf numFmtId="184" fontId="14" fillId="2" borderId="11" xfId="0" applyNumberFormat="1" applyFont="1" applyFill="1" applyBorder="1" applyAlignment="1">
      <alignment vertical="center" shrinkToFit="1"/>
    </xf>
    <xf numFmtId="0" fontId="14" fillId="0" borderId="55" xfId="0" applyFont="1" applyBorder="1" applyAlignment="1">
      <alignment horizontal="left" vertical="center" shrinkToFit="1"/>
    </xf>
    <xf numFmtId="180" fontId="14" fillId="0" borderId="55" xfId="0" applyNumberFormat="1" applyFont="1" applyBorder="1" applyAlignment="1">
      <alignment vertical="center" shrinkToFit="1"/>
    </xf>
    <xf numFmtId="181" fontId="14" fillId="0" borderId="55" xfId="0" applyNumberFormat="1" applyFont="1" applyBorder="1" applyAlignment="1">
      <alignment vertical="center" shrinkToFit="1"/>
    </xf>
    <xf numFmtId="182" fontId="14" fillId="0" borderId="55" xfId="0" applyNumberFormat="1" applyFont="1" applyBorder="1" applyAlignment="1">
      <alignment vertical="center" shrinkToFit="1"/>
    </xf>
    <xf numFmtId="183" fontId="14" fillId="2" borderId="55" xfId="0" applyNumberFormat="1" applyFont="1" applyFill="1" applyBorder="1" applyAlignment="1">
      <alignment vertical="center" shrinkToFit="1"/>
    </xf>
    <xf numFmtId="184" fontId="14" fillId="2" borderId="55" xfId="0" applyNumberFormat="1" applyFont="1" applyFill="1" applyBorder="1" applyAlignment="1">
      <alignment vertical="center" shrinkToFit="1"/>
    </xf>
    <xf numFmtId="0" fontId="14" fillId="0" borderId="62" xfId="0" applyFont="1" applyBorder="1" applyAlignment="1">
      <alignment horizontal="left" vertical="center" shrinkToFit="1"/>
    </xf>
    <xf numFmtId="180" fontId="14" fillId="0" borderId="62" xfId="0" applyNumberFormat="1" applyFont="1" applyBorder="1" applyAlignment="1">
      <alignment vertical="center" shrinkToFit="1"/>
    </xf>
    <xf numFmtId="181" fontId="14" fillId="0" borderId="62" xfId="0" applyNumberFormat="1" applyFont="1" applyBorder="1" applyAlignment="1">
      <alignment vertical="center" shrinkToFit="1"/>
    </xf>
    <xf numFmtId="182" fontId="14" fillId="0" borderId="62" xfId="0" applyNumberFormat="1" applyFont="1" applyBorder="1" applyAlignment="1">
      <alignment vertical="center" shrinkToFit="1"/>
    </xf>
    <xf numFmtId="183" fontId="14" fillId="2" borderId="62" xfId="0" applyNumberFormat="1" applyFont="1" applyFill="1" applyBorder="1" applyAlignment="1">
      <alignment vertical="center" shrinkToFit="1"/>
    </xf>
    <xf numFmtId="184" fontId="14" fillId="2" borderId="62" xfId="0" applyNumberFormat="1" applyFont="1" applyFill="1" applyBorder="1" applyAlignment="1">
      <alignment vertical="center" shrinkToFit="1"/>
    </xf>
    <xf numFmtId="0" fontId="14" fillId="0" borderId="68" xfId="0" applyFont="1" applyBorder="1" applyAlignment="1">
      <alignment horizontal="left" vertical="center" shrinkToFit="1"/>
    </xf>
    <xf numFmtId="180" fontId="14" fillId="0" borderId="68" xfId="0" applyNumberFormat="1" applyFont="1" applyBorder="1" applyAlignment="1">
      <alignment vertical="center" shrinkToFit="1"/>
    </xf>
    <xf numFmtId="181" fontId="14" fillId="0" borderId="68" xfId="0" applyNumberFormat="1" applyFont="1" applyBorder="1" applyAlignment="1">
      <alignment vertical="center" shrinkToFit="1"/>
    </xf>
    <xf numFmtId="182" fontId="14" fillId="0" borderId="68" xfId="0" applyNumberFormat="1" applyFont="1" applyBorder="1" applyAlignment="1">
      <alignment vertical="center" shrinkToFit="1"/>
    </xf>
    <xf numFmtId="183" fontId="14" fillId="2" borderId="68" xfId="0" applyNumberFormat="1" applyFont="1" applyFill="1" applyBorder="1" applyAlignment="1">
      <alignment vertical="center" shrinkToFit="1"/>
    </xf>
    <xf numFmtId="184" fontId="14" fillId="2" borderId="68" xfId="0" applyNumberFormat="1" applyFont="1" applyFill="1" applyBorder="1" applyAlignment="1">
      <alignment vertical="center" shrinkToFit="1"/>
    </xf>
    <xf numFmtId="183" fontId="14" fillId="2" borderId="18" xfId="0" applyNumberFormat="1" applyFont="1" applyFill="1" applyBorder="1" applyAlignment="1">
      <alignment vertical="center" shrinkToFit="1"/>
    </xf>
    <xf numFmtId="184" fontId="14" fillId="2" borderId="18"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184" fontId="14" fillId="2" borderId="1" xfId="0" applyNumberFormat="1" applyFont="1" applyFill="1" applyBorder="1" applyAlignment="1">
      <alignment vertical="center" shrinkToFit="1"/>
    </xf>
    <xf numFmtId="177" fontId="30" fillId="2" borderId="1" xfId="0" applyNumberFormat="1" applyFont="1" applyFill="1" applyBorder="1">
      <alignment vertical="center"/>
    </xf>
    <xf numFmtId="41" fontId="14" fillId="0" borderId="0" xfId="0" applyNumberFormat="1" applyFont="1" applyAlignment="1">
      <alignment horizontal="center" vertical="center"/>
    </xf>
    <xf numFmtId="0" fontId="14" fillId="0" borderId="0" xfId="0" applyFont="1" applyAlignment="1">
      <alignment horizontal="center" vertical="center" shrinkToFit="1"/>
    </xf>
    <xf numFmtId="181" fontId="14" fillId="0" borderId="0" xfId="0" applyNumberFormat="1" applyFont="1" applyAlignment="1">
      <alignment vertical="center" shrinkToFit="1"/>
    </xf>
    <xf numFmtId="182" fontId="14" fillId="0" borderId="0" xfId="0" applyNumberFormat="1" applyFont="1" applyAlignment="1">
      <alignment vertical="center" shrinkToFit="1"/>
    </xf>
    <xf numFmtId="184" fontId="14" fillId="0" borderId="0" xfId="0" applyNumberFormat="1" applyFont="1" applyAlignment="1">
      <alignment vertical="center" shrinkToFit="1"/>
    </xf>
    <xf numFmtId="0" fontId="30" fillId="0" borderId="0" xfId="0" applyFont="1" applyAlignment="1" applyProtection="1">
      <alignment vertical="center" shrinkToFit="1"/>
      <protection locked="0"/>
    </xf>
    <xf numFmtId="0" fontId="14" fillId="0" borderId="0" xfId="0" applyFont="1" applyAlignment="1">
      <alignment horizontal="right" vertical="center"/>
    </xf>
    <xf numFmtId="0" fontId="14" fillId="0" borderId="19" xfId="0" applyFont="1" applyBorder="1">
      <alignment vertical="center"/>
    </xf>
    <xf numFmtId="0" fontId="14" fillId="0" borderId="10" xfId="0" applyFont="1" applyBorder="1">
      <alignment vertical="center"/>
    </xf>
    <xf numFmtId="0" fontId="14" fillId="0" borderId="5" xfId="0" applyFont="1" applyBorder="1">
      <alignment vertical="center"/>
    </xf>
    <xf numFmtId="0" fontId="28" fillId="0" borderId="5" xfId="0" applyFont="1" applyBorder="1">
      <alignment vertical="center"/>
    </xf>
    <xf numFmtId="0" fontId="14" fillId="0" borderId="27" xfId="0" applyFont="1" applyBorder="1">
      <alignment vertical="center"/>
    </xf>
    <xf numFmtId="0" fontId="14" fillId="0" borderId="12" xfId="0" applyFont="1" applyBorder="1">
      <alignment vertical="center"/>
    </xf>
    <xf numFmtId="177" fontId="38" fillId="0" borderId="0" xfId="0" applyNumberFormat="1" applyFont="1">
      <alignment vertical="center"/>
    </xf>
    <xf numFmtId="183" fontId="0" fillId="2" borderId="1" xfId="0" applyNumberFormat="1" applyFill="1" applyBorder="1" applyAlignment="1">
      <alignment vertical="center" shrinkToFit="1"/>
    </xf>
    <xf numFmtId="181" fontId="14" fillId="0" borderId="0" xfId="0" applyNumberFormat="1" applyFont="1" applyAlignment="1">
      <alignment horizontal="right" vertical="center" shrinkToFit="1"/>
    </xf>
    <xf numFmtId="0" fontId="0" fillId="7" borderId="11" xfId="0" applyFill="1" applyBorder="1" applyAlignment="1">
      <alignment horizontal="center" vertical="center" wrapText="1"/>
    </xf>
    <xf numFmtId="38" fontId="44" fillId="3" borderId="14" xfId="33" applyFont="1" applyFill="1" applyBorder="1" applyAlignment="1" applyProtection="1">
      <alignment vertical="center" wrapText="1" shrinkToFit="1"/>
    </xf>
    <xf numFmtId="38" fontId="44" fillId="3" borderId="13" xfId="33" applyFont="1" applyFill="1" applyBorder="1" applyAlignment="1" applyProtection="1">
      <alignment vertical="center" shrinkToFit="1"/>
    </xf>
    <xf numFmtId="38" fontId="44" fillId="3" borderId="17" xfId="33" applyFont="1" applyFill="1" applyBorder="1" applyAlignment="1" applyProtection="1">
      <alignment vertical="center" shrinkToFit="1"/>
    </xf>
    <xf numFmtId="38" fontId="47" fillId="3" borderId="84" xfId="33" applyFont="1" applyFill="1" applyBorder="1" applyAlignment="1" applyProtection="1">
      <alignment vertical="center"/>
    </xf>
    <xf numFmtId="38" fontId="47" fillId="3" borderId="20" xfId="33" applyFont="1" applyFill="1" applyBorder="1" applyAlignment="1" applyProtection="1">
      <alignment vertical="center"/>
    </xf>
    <xf numFmtId="38" fontId="47" fillId="3" borderId="21" xfId="33" applyFont="1" applyFill="1" applyBorder="1" applyAlignment="1" applyProtection="1">
      <alignment vertical="center"/>
    </xf>
    <xf numFmtId="38" fontId="47" fillId="0" borderId="72" xfId="0" applyNumberFormat="1" applyFont="1" applyBorder="1" applyProtection="1">
      <alignment vertical="center"/>
      <protection locked="0"/>
    </xf>
    <xf numFmtId="38" fontId="47" fillId="0" borderId="73" xfId="0" applyNumberFormat="1" applyFont="1" applyBorder="1" applyProtection="1">
      <alignment vertical="center"/>
      <protection locked="0"/>
    </xf>
    <xf numFmtId="38" fontId="47" fillId="3" borderId="25" xfId="33" applyFont="1" applyFill="1" applyBorder="1">
      <alignment vertical="center"/>
    </xf>
    <xf numFmtId="38" fontId="47" fillId="0" borderId="22" xfId="33" applyFont="1" applyFill="1" applyBorder="1" applyAlignment="1">
      <alignment vertical="center" shrinkToFit="1"/>
    </xf>
    <xf numFmtId="38" fontId="47" fillId="0" borderId="22" xfId="33" applyFont="1" applyFill="1" applyBorder="1" applyAlignment="1">
      <alignment vertical="center" wrapText="1" shrinkToFit="1"/>
    </xf>
    <xf numFmtId="38" fontId="47" fillId="0" borderId="25" xfId="33" applyFont="1" applyFill="1" applyBorder="1" applyProtection="1">
      <alignment vertical="center"/>
      <protection locked="0"/>
    </xf>
    <xf numFmtId="0" fontId="47" fillId="6" borderId="80" xfId="0" applyFont="1" applyFill="1" applyBorder="1" applyAlignment="1">
      <alignment horizontal="center" vertical="center" wrapText="1" shrinkToFit="1"/>
    </xf>
    <xf numFmtId="0" fontId="47" fillId="6" borderId="89" xfId="0" applyFont="1" applyFill="1" applyBorder="1" applyAlignment="1">
      <alignment horizontal="center" vertical="center" wrapText="1" shrinkToFit="1"/>
    </xf>
    <xf numFmtId="0" fontId="47" fillId="10" borderId="77" xfId="0" applyFont="1" applyFill="1" applyBorder="1" applyAlignment="1">
      <alignment horizontal="center" vertical="center" wrapText="1" shrinkToFit="1"/>
    </xf>
    <xf numFmtId="0" fontId="14" fillId="0" borderId="0" xfId="38" applyFont="1">
      <alignment vertical="center"/>
    </xf>
    <xf numFmtId="0" fontId="14" fillId="0" borderId="0" xfId="38" applyFont="1" applyAlignment="1">
      <alignment horizontal="right" vertical="center"/>
    </xf>
    <xf numFmtId="0" fontId="59" fillId="0" borderId="0" xfId="38">
      <alignment vertical="center"/>
    </xf>
    <xf numFmtId="0" fontId="60" fillId="0" borderId="0" xfId="38" applyFont="1">
      <alignment vertical="center"/>
    </xf>
    <xf numFmtId="0" fontId="14" fillId="0" borderId="35" xfId="38" applyFont="1" applyBorder="1" applyAlignment="1">
      <alignment horizontal="right" vertical="center"/>
    </xf>
    <xf numFmtId="186" fontId="14" fillId="11" borderId="66" xfId="38" applyNumberFormat="1" applyFont="1" applyFill="1" applyBorder="1" applyAlignment="1">
      <alignment horizontal="left" vertical="top"/>
    </xf>
    <xf numFmtId="0" fontId="14" fillId="0" borderId="91" xfId="38" applyFont="1" applyBorder="1" applyAlignment="1">
      <alignment horizontal="center" vertical="center"/>
    </xf>
    <xf numFmtId="0" fontId="14" fillId="0" borderId="1" xfId="38" applyFont="1" applyBorder="1" applyAlignment="1">
      <alignment horizontal="center" vertical="center"/>
    </xf>
    <xf numFmtId="0" fontId="14" fillId="0" borderId="14" xfId="38" applyFont="1" applyBorder="1" applyAlignment="1">
      <alignment horizontal="center" vertical="center"/>
    </xf>
    <xf numFmtId="0" fontId="48" fillId="0" borderId="0" xfId="0" applyFont="1" applyAlignment="1">
      <alignment horizontal="center" vertical="center" wrapText="1"/>
    </xf>
    <xf numFmtId="0" fontId="47" fillId="6" borderId="90" xfId="0" applyFont="1" applyFill="1" applyBorder="1" applyAlignment="1">
      <alignment horizontal="center" vertical="center" wrapText="1"/>
    </xf>
    <xf numFmtId="0" fontId="47" fillId="6" borderId="81" xfId="0" applyFont="1" applyFill="1" applyBorder="1" applyAlignment="1">
      <alignment horizontal="center" vertical="center" wrapText="1"/>
    </xf>
    <xf numFmtId="0" fontId="47" fillId="6" borderId="82" xfId="0" applyFont="1" applyFill="1" applyBorder="1" applyAlignment="1">
      <alignment horizontal="center" vertical="center" wrapText="1"/>
    </xf>
    <xf numFmtId="38" fontId="47" fillId="0" borderId="83" xfId="33" applyFont="1" applyFill="1" applyBorder="1" applyAlignment="1">
      <alignment horizontal="center" vertical="center"/>
    </xf>
    <xf numFmtId="38" fontId="47" fillId="0" borderId="23" xfId="33" applyFont="1" applyFill="1" applyBorder="1" applyAlignment="1">
      <alignment horizontal="center" vertical="center"/>
    </xf>
    <xf numFmtId="0" fontId="28" fillId="0" borderId="1" xfId="0" applyFont="1" applyBorder="1"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14" fillId="0" borderId="18" xfId="0" applyFont="1" applyBorder="1" applyAlignment="1">
      <alignment horizontal="center" vertical="center" shrinkToFit="1"/>
    </xf>
    <xf numFmtId="0" fontId="14" fillId="0" borderId="14" xfId="0" applyFont="1" applyBorder="1" applyAlignment="1">
      <alignment horizontal="center" vertical="center" shrinkToFit="1"/>
    </xf>
    <xf numFmtId="181" fontId="14" fillId="2" borderId="59" xfId="0" applyNumberFormat="1" applyFont="1" applyFill="1" applyBorder="1" applyAlignment="1">
      <alignment horizontal="right" vertical="center" shrinkToFit="1"/>
    </xf>
    <xf numFmtId="181" fontId="14" fillId="2" borderId="60" xfId="0" applyNumberFormat="1" applyFont="1" applyFill="1" applyBorder="1" applyAlignment="1">
      <alignment horizontal="right" vertical="center" shrinkToFit="1"/>
    </xf>
    <xf numFmtId="181" fontId="14" fillId="2" borderId="61" xfId="0" applyNumberFormat="1" applyFont="1" applyFill="1" applyBorder="1" applyAlignment="1">
      <alignment horizontal="right" vertical="center" shrinkToFit="1"/>
    </xf>
    <xf numFmtId="181" fontId="14" fillId="2" borderId="56" xfId="0" applyNumberFormat="1" applyFont="1" applyFill="1" applyBorder="1" applyAlignment="1">
      <alignment horizontal="right" vertical="center" shrinkToFit="1"/>
    </xf>
    <xf numFmtId="181" fontId="14" fillId="2" borderId="57" xfId="0" applyNumberFormat="1" applyFont="1" applyFill="1" applyBorder="1" applyAlignment="1">
      <alignment horizontal="right" vertical="center" shrinkToFit="1"/>
    </xf>
    <xf numFmtId="181" fontId="14" fillId="2" borderId="58" xfId="0" applyNumberFormat="1" applyFont="1" applyFill="1" applyBorder="1" applyAlignment="1">
      <alignment horizontal="right" vertical="center" shrinkToFit="1"/>
    </xf>
    <xf numFmtId="0" fontId="14" fillId="7" borderId="4" xfId="0" applyFont="1" applyFill="1" applyBorder="1" applyAlignment="1">
      <alignment horizontal="center" vertical="center" shrinkToFit="1"/>
    </xf>
    <xf numFmtId="0" fontId="14" fillId="7" borderId="6" xfId="0" applyFont="1" applyFill="1" applyBorder="1" applyAlignment="1">
      <alignment horizontal="center" vertical="center" shrinkToFit="1"/>
    </xf>
    <xf numFmtId="181" fontId="14" fillId="2" borderId="4" xfId="0" applyNumberFormat="1" applyFont="1" applyFill="1" applyBorder="1" applyAlignment="1">
      <alignment horizontal="right" vertical="center" shrinkToFit="1"/>
    </xf>
    <xf numFmtId="181" fontId="14" fillId="2" borderId="6" xfId="0" applyNumberFormat="1" applyFont="1" applyFill="1" applyBorder="1" applyAlignment="1">
      <alignment horizontal="right" vertical="center" shrinkToFit="1"/>
    </xf>
    <xf numFmtId="181" fontId="14" fillId="2" borderId="3" xfId="0" applyNumberFormat="1" applyFont="1" applyFill="1" applyBorder="1" applyAlignment="1">
      <alignment horizontal="right" vertical="center" shrinkToFit="1"/>
    </xf>
    <xf numFmtId="0" fontId="14" fillId="0" borderId="11" xfId="0" applyFont="1" applyBorder="1" applyAlignment="1">
      <alignment horizontal="center" vertical="center" shrinkToFit="1"/>
    </xf>
    <xf numFmtId="181" fontId="14" fillId="2" borderId="52" xfId="0" applyNumberFormat="1" applyFont="1" applyFill="1" applyBorder="1" applyAlignment="1">
      <alignment horizontal="right" vertical="center" shrinkToFit="1"/>
    </xf>
    <xf numFmtId="181" fontId="14" fillId="2" borderId="53" xfId="0" applyNumberFormat="1" applyFont="1" applyFill="1" applyBorder="1" applyAlignment="1">
      <alignment horizontal="right" vertical="center" shrinkToFit="1"/>
    </xf>
    <xf numFmtId="181" fontId="14" fillId="2" borderId="54" xfId="0" applyNumberFormat="1" applyFont="1" applyFill="1" applyBorder="1" applyAlignment="1">
      <alignment horizontal="right" vertical="center" shrinkToFit="1"/>
    </xf>
    <xf numFmtId="181" fontId="14" fillId="2" borderId="69" xfId="0" applyNumberFormat="1" applyFont="1" applyFill="1" applyBorder="1" applyAlignment="1">
      <alignment horizontal="right" vertical="center" shrinkToFit="1"/>
    </xf>
    <xf numFmtId="181" fontId="14" fillId="2" borderId="70" xfId="0" applyNumberFormat="1" applyFont="1" applyFill="1" applyBorder="1" applyAlignment="1">
      <alignment horizontal="right" vertical="center" shrinkToFit="1"/>
    </xf>
    <xf numFmtId="181" fontId="14" fillId="2" borderId="71" xfId="0" applyNumberFormat="1" applyFont="1" applyFill="1" applyBorder="1" applyAlignment="1">
      <alignment horizontal="right" vertical="center" shrinkToFit="1"/>
    </xf>
    <xf numFmtId="0" fontId="14" fillId="7" borderId="10" xfId="0" applyFont="1" applyFill="1" applyBorder="1" applyAlignment="1">
      <alignment horizontal="center" vertical="center" wrapText="1"/>
    </xf>
    <xf numFmtId="0" fontId="14" fillId="7" borderId="27"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56" fillId="7" borderId="18"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41" fillId="7" borderId="18" xfId="0" applyFont="1" applyFill="1" applyBorder="1" applyAlignment="1">
      <alignment horizontal="center" vertical="center" wrapText="1"/>
    </xf>
    <xf numFmtId="0" fontId="14" fillId="0" borderId="13" xfId="0" applyFont="1" applyBorder="1" applyAlignment="1">
      <alignment horizontal="left" vertical="center"/>
    </xf>
    <xf numFmtId="0" fontId="14" fillId="0" borderId="2" xfId="0" applyFont="1" applyBorder="1" applyAlignment="1">
      <alignment horizontal="left" vertical="center"/>
    </xf>
    <xf numFmtId="0" fontId="14" fillId="0" borderId="24" xfId="0" applyFont="1" applyBorder="1" applyAlignment="1">
      <alignment horizontal="left" vertical="center"/>
    </xf>
    <xf numFmtId="0" fontId="0" fillId="5" borderId="0" xfId="0" applyFill="1" applyAlignment="1" applyProtection="1">
      <alignment horizontal="left" vertical="center"/>
      <protection locked="0"/>
    </xf>
    <xf numFmtId="0" fontId="0" fillId="5" borderId="48" xfId="0" applyFill="1" applyBorder="1" applyAlignment="1">
      <alignment horizontal="left" vertical="center" shrinkToFit="1"/>
    </xf>
    <xf numFmtId="0" fontId="0" fillId="5" borderId="30" xfId="0" applyFill="1" applyBorder="1" applyAlignment="1">
      <alignment horizontal="left" vertical="center" shrinkToFit="1"/>
    </xf>
    <xf numFmtId="0" fontId="0" fillId="5" borderId="29" xfId="0" applyFill="1" applyBorder="1" applyAlignment="1">
      <alignment horizontal="left" vertical="center" shrinkToFit="1"/>
    </xf>
    <xf numFmtId="179" fontId="34" fillId="0" borderId="47" xfId="0" applyNumberFormat="1" applyFont="1" applyBorder="1" applyAlignment="1">
      <alignment horizontal="center" vertical="center"/>
    </xf>
    <xf numFmtId="179" fontId="34" fillId="0" borderId="32" xfId="0" applyNumberFormat="1" applyFont="1" applyBorder="1" applyAlignment="1">
      <alignment horizontal="center" vertical="center"/>
    </xf>
    <xf numFmtId="179" fontId="34" fillId="0" borderId="31" xfId="0" applyNumberFormat="1" applyFont="1" applyBorder="1" applyAlignment="1">
      <alignment horizontal="center" vertical="center"/>
    </xf>
    <xf numFmtId="0" fontId="14" fillId="5" borderId="48" xfId="0" applyFont="1" applyFill="1" applyBorder="1" applyAlignment="1">
      <alignment horizontal="left" vertical="center" shrinkToFit="1"/>
    </xf>
    <xf numFmtId="0" fontId="14" fillId="5" borderId="30" xfId="0" applyFont="1" applyFill="1" applyBorder="1" applyAlignment="1">
      <alignment horizontal="left" vertical="center" shrinkToFit="1"/>
    </xf>
    <xf numFmtId="0" fontId="14" fillId="5" borderId="29" xfId="0" applyFont="1" applyFill="1" applyBorder="1" applyAlignment="1">
      <alignment horizontal="left" vertical="center" shrinkToFit="1"/>
    </xf>
    <xf numFmtId="178" fontId="14" fillId="0" borderId="46" xfId="0" applyNumberFormat="1" applyFont="1" applyBorder="1" applyAlignment="1">
      <alignment horizontal="center" vertical="center" shrinkToFit="1"/>
    </xf>
    <xf numFmtId="178" fontId="14" fillId="0" borderId="45" xfId="0" applyNumberFormat="1" applyFont="1" applyBorder="1" applyAlignment="1">
      <alignment horizontal="center" vertical="center" shrinkToFit="1"/>
    </xf>
    <xf numFmtId="178" fontId="14" fillId="0" borderId="49" xfId="0" applyNumberFormat="1" applyFont="1" applyBorder="1" applyAlignment="1">
      <alignment horizontal="center" vertical="center" shrinkToFit="1"/>
    </xf>
    <xf numFmtId="178" fontId="30" fillId="0" borderId="49" xfId="0" applyNumberFormat="1" applyFont="1" applyBorder="1" applyAlignment="1">
      <alignment horizontal="center" vertical="center"/>
    </xf>
    <xf numFmtId="178" fontId="30" fillId="0" borderId="50" xfId="0" applyNumberFormat="1" applyFont="1" applyBorder="1" applyAlignment="1">
      <alignment horizontal="center" vertical="center"/>
    </xf>
    <xf numFmtId="0" fontId="15"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shrinkToFit="1"/>
      <protection locked="0"/>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27" xfId="0" applyFont="1" applyBorder="1" applyAlignment="1">
      <alignment horizontal="center" vertical="center"/>
    </xf>
    <xf numFmtId="0" fontId="14" fillId="0" borderId="19"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2" xfId="0" applyFont="1" applyBorder="1" applyAlignment="1">
      <alignment horizontal="center" vertical="center"/>
    </xf>
    <xf numFmtId="0" fontId="14" fillId="0" borderId="24" xfId="0" applyFont="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3" xfId="0" applyFont="1" applyFill="1" applyBorder="1" applyAlignment="1">
      <alignment horizontal="center" vertical="center"/>
    </xf>
    <xf numFmtId="0" fontId="31" fillId="0" borderId="47" xfId="0" applyFont="1" applyBorder="1" applyAlignment="1">
      <alignment horizontal="center" vertical="center"/>
    </xf>
    <xf numFmtId="0" fontId="31" fillId="0" borderId="32" xfId="0" applyFont="1" applyBorder="1" applyAlignment="1">
      <alignment horizontal="center" vertical="center"/>
    </xf>
    <xf numFmtId="0" fontId="31" fillId="0" borderId="31" xfId="0" applyFont="1" applyBorder="1" applyAlignment="1">
      <alignment horizontal="center" vertical="center"/>
    </xf>
    <xf numFmtId="0" fontId="27" fillId="0" borderId="0" xfId="0" applyFont="1" applyAlignment="1">
      <alignment horizontal="center" vertical="center" wrapText="1"/>
    </xf>
    <xf numFmtId="0" fontId="34" fillId="0" borderId="2" xfId="0" applyFont="1" applyBorder="1" applyAlignment="1">
      <alignment horizontal="center" vertical="center"/>
    </xf>
    <xf numFmtId="0" fontId="42" fillId="5" borderId="63" xfId="0" applyFont="1" applyFill="1" applyBorder="1" applyAlignment="1">
      <alignment horizontal="center" vertical="center"/>
    </xf>
    <xf numFmtId="0" fontId="29" fillId="5" borderId="64" xfId="0" applyFont="1" applyFill="1" applyBorder="1" applyAlignment="1">
      <alignment horizontal="center" vertical="center"/>
    </xf>
    <xf numFmtId="0" fontId="14" fillId="0" borderId="39" xfId="0" applyFont="1" applyBorder="1" applyAlignment="1">
      <alignment horizontal="left" vertical="center"/>
    </xf>
    <xf numFmtId="0" fontId="14" fillId="0" borderId="38" xfId="0" applyFont="1" applyBorder="1" applyAlignment="1">
      <alignment horizontal="left" vertical="center"/>
    </xf>
    <xf numFmtId="0" fontId="14" fillId="0" borderId="37" xfId="0" applyFont="1" applyBorder="1" applyAlignment="1">
      <alignment horizontal="left" vertical="center"/>
    </xf>
    <xf numFmtId="0" fontId="14" fillId="5" borderId="47" xfId="0" applyFont="1" applyFill="1" applyBorder="1" applyAlignment="1">
      <alignment horizontal="center" vertical="center"/>
    </xf>
    <xf numFmtId="0" fontId="14" fillId="5" borderId="65" xfId="0" applyFont="1" applyFill="1" applyBorder="1" applyAlignment="1">
      <alignment horizontal="center" vertical="center"/>
    </xf>
    <xf numFmtId="0" fontId="14" fillId="0" borderId="36" xfId="0" applyFont="1" applyBorder="1" applyAlignment="1">
      <alignment horizontal="left" vertical="center"/>
    </xf>
    <xf numFmtId="0" fontId="14" fillId="0" borderId="32" xfId="0" applyFont="1" applyBorder="1" applyAlignment="1">
      <alignment horizontal="left" vertical="center"/>
    </xf>
    <xf numFmtId="0" fontId="14" fillId="0" borderId="31" xfId="0" applyFont="1" applyBorder="1" applyAlignment="1">
      <alignment horizontal="left" vertical="center"/>
    </xf>
    <xf numFmtId="0" fontId="42" fillId="5" borderId="48" xfId="0" applyFont="1" applyFill="1" applyBorder="1" applyAlignment="1">
      <alignment horizontal="center" vertical="center"/>
    </xf>
    <xf numFmtId="0" fontId="29" fillId="5" borderId="66" xfId="0" applyFont="1" applyFill="1" applyBorder="1" applyAlignment="1">
      <alignment horizontal="center" vertical="center"/>
    </xf>
    <xf numFmtId="0" fontId="14" fillId="0" borderId="35" xfId="0" applyFont="1" applyBorder="1" applyAlignment="1">
      <alignment horizontal="left" vertical="center"/>
    </xf>
    <xf numFmtId="0" fontId="14" fillId="0" borderId="30" xfId="0" applyFont="1" applyBorder="1" applyAlignment="1">
      <alignment horizontal="left" vertical="center"/>
    </xf>
    <xf numFmtId="0" fontId="14" fillId="0" borderId="29" xfId="0" applyFont="1" applyBorder="1" applyAlignment="1">
      <alignment horizontal="left" vertical="center"/>
    </xf>
    <xf numFmtId="0" fontId="14" fillId="5" borderId="67" xfId="0" applyFont="1" applyFill="1" applyBorder="1" applyAlignment="1">
      <alignment horizontal="center" vertical="center"/>
    </xf>
    <xf numFmtId="0" fontId="14" fillId="5" borderId="24" xfId="0" applyFont="1" applyFill="1" applyBorder="1" applyAlignment="1">
      <alignment horizontal="center" vertical="center"/>
    </xf>
    <xf numFmtId="0" fontId="14" fillId="0" borderId="33" xfId="0" applyFont="1" applyBorder="1" applyAlignment="1">
      <alignment horizontal="left" vertical="center"/>
    </xf>
    <xf numFmtId="0" fontId="14" fillId="5" borderId="7" xfId="0" applyFont="1" applyFill="1" applyBorder="1" applyAlignment="1">
      <alignment horizontal="left" vertical="center" shrinkToFit="1"/>
    </xf>
    <xf numFmtId="0" fontId="14" fillId="5" borderId="0" xfId="0" applyFont="1" applyFill="1" applyAlignment="1">
      <alignment horizontal="left" vertical="center" shrinkToFit="1"/>
    </xf>
    <xf numFmtId="0" fontId="14" fillId="5" borderId="9" xfId="0" applyFont="1" applyFill="1" applyBorder="1" applyAlignment="1">
      <alignment horizontal="left" vertical="center" shrinkToFit="1"/>
    </xf>
    <xf numFmtId="0" fontId="28" fillId="0" borderId="0" xfId="9" applyFont="1" applyProtection="1">
      <alignment vertical="center"/>
      <protection locked="0"/>
    </xf>
    <xf numFmtId="0" fontId="27" fillId="0" borderId="0" xfId="9" applyFont="1" applyAlignment="1" applyProtection="1">
      <alignment horizontal="center" vertical="center" wrapText="1"/>
      <protection locked="0"/>
    </xf>
    <xf numFmtId="0" fontId="27" fillId="0" borderId="0" xfId="9" applyFont="1" applyAlignment="1" applyProtection="1">
      <alignment horizontal="center" vertical="center"/>
      <protection locked="0"/>
    </xf>
    <xf numFmtId="0" fontId="35" fillId="0" borderId="0" xfId="35" applyFont="1" applyAlignment="1" applyProtection="1">
      <alignment horizontal="center" vertical="center" shrinkToFit="1"/>
      <protection locked="0"/>
    </xf>
    <xf numFmtId="0" fontId="34" fillId="0" borderId="2" xfId="35" applyFont="1" applyBorder="1" applyAlignment="1" applyProtection="1">
      <alignment horizontal="center" vertical="center"/>
      <protection locked="0"/>
    </xf>
    <xf numFmtId="0" fontId="20" fillId="0" borderId="44" xfId="9" applyFont="1" applyBorder="1" applyAlignment="1">
      <alignment horizontal="left" vertical="top" shrinkToFit="1"/>
    </xf>
    <xf numFmtId="0" fontId="20" fillId="0" borderId="16" xfId="9" applyFont="1" applyBorder="1" applyAlignment="1">
      <alignment horizontal="left" vertical="top" shrinkToFit="1"/>
    </xf>
    <xf numFmtId="0" fontId="33" fillId="0" borderId="43"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3" fillId="0" borderId="33"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2" fillId="0" borderId="42" xfId="9" applyNumberFormat="1" applyFont="1" applyBorder="1" applyAlignment="1">
      <alignment horizontal="left" vertical="center"/>
    </xf>
    <xf numFmtId="0" fontId="21" fillId="4" borderId="1" xfId="9" applyFont="1" applyFill="1" applyBorder="1" applyAlignment="1" applyProtection="1">
      <alignment horizontal="center" vertical="center" wrapText="1" shrinkToFit="1"/>
      <protection locked="0"/>
    </xf>
    <xf numFmtId="0" fontId="21" fillId="4" borderId="1" xfId="9" applyFont="1" applyFill="1" applyBorder="1" applyAlignment="1" applyProtection="1">
      <alignment horizontal="center" vertical="center" shrinkToFit="1"/>
      <protection locked="0"/>
    </xf>
    <xf numFmtId="0" fontId="21" fillId="4" borderId="4" xfId="9" applyFont="1" applyFill="1" applyBorder="1" applyAlignment="1" applyProtection="1">
      <alignment horizontal="center" vertical="center" wrapText="1" shrinkToFit="1"/>
      <protection locked="0"/>
    </xf>
    <xf numFmtId="0" fontId="21" fillId="4"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176" fontId="18" fillId="0" borderId="20" xfId="9" applyNumberFormat="1" applyFont="1" applyBorder="1" applyAlignment="1">
      <alignment horizontal="center" vertical="center"/>
    </xf>
    <xf numFmtId="176" fontId="18" fillId="0" borderId="41" xfId="9" applyNumberFormat="1" applyFont="1" applyBorder="1" applyAlignment="1">
      <alignment horizontal="center" vertical="center"/>
    </xf>
    <xf numFmtId="178" fontId="18" fillId="0" borderId="41" xfId="9" applyNumberFormat="1" applyFont="1" applyBorder="1" applyAlignment="1">
      <alignment horizontal="left" vertical="center"/>
    </xf>
    <xf numFmtId="178" fontId="32" fillId="0" borderId="40"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xf numFmtId="0" fontId="21" fillId="4" borderId="1" xfId="9" applyFont="1" applyFill="1" applyBorder="1" applyAlignment="1" applyProtection="1">
      <alignment horizontal="center" vertical="center"/>
      <protection locked="0"/>
    </xf>
    <xf numFmtId="0" fontId="30" fillId="4" borderId="1" xfId="9" applyFont="1" applyFill="1" applyBorder="1" applyAlignment="1" applyProtection="1">
      <alignment horizontal="center" vertical="center"/>
      <protection locked="0"/>
    </xf>
    <xf numFmtId="0" fontId="30" fillId="4" borderId="1" xfId="9" applyFont="1" applyFill="1" applyBorder="1" applyAlignment="1" applyProtection="1">
      <alignment horizontal="center" vertical="center" shrinkToFit="1"/>
      <protection locked="0"/>
    </xf>
    <xf numFmtId="0" fontId="17" fillId="0" borderId="1" xfId="9" applyFont="1" applyBorder="1" applyProtection="1">
      <alignment vertical="center"/>
      <protection locked="0"/>
    </xf>
    <xf numFmtId="38" fontId="28" fillId="0" borderId="1" xfId="12" applyFont="1" applyBorder="1" applyAlignment="1" applyProtection="1">
      <alignment horizontal="right" vertical="center"/>
      <protection locked="0"/>
    </xf>
    <xf numFmtId="38" fontId="28" fillId="2" borderId="1" xfId="12" applyFont="1" applyFill="1" applyBorder="1" applyAlignment="1" applyProtection="1">
      <alignment horizontal="right" vertical="center"/>
      <protection locked="0"/>
    </xf>
    <xf numFmtId="0" fontId="21" fillId="4" borderId="1" xfId="9" applyFont="1" applyFill="1" applyBorder="1" applyAlignment="1" applyProtection="1">
      <alignment horizontal="center" vertical="center" wrapText="1"/>
      <protection locked="0"/>
    </xf>
    <xf numFmtId="0" fontId="25" fillId="0" borderId="1" xfId="9" applyFont="1" applyBorder="1" applyAlignment="1" applyProtection="1">
      <alignment horizontal="left" vertical="top" wrapText="1"/>
      <protection locked="0"/>
    </xf>
    <xf numFmtId="0" fontId="29" fillId="0" borderId="1" xfId="9" applyFont="1" applyBorder="1" applyAlignment="1" applyProtection="1">
      <alignment horizontal="left" vertical="top" wrapText="1"/>
      <protection locked="0"/>
    </xf>
    <xf numFmtId="0" fontId="17" fillId="0" borderId="4" xfId="9" applyFont="1" applyBorder="1" applyAlignment="1" applyProtection="1">
      <alignment horizontal="center" vertical="center"/>
      <protection locked="0"/>
    </xf>
    <xf numFmtId="0" fontId="17" fillId="0" borderId="6" xfId="9" applyFont="1" applyBorder="1" applyAlignment="1" applyProtection="1">
      <alignment horizontal="center" vertical="center"/>
      <protection locked="0"/>
    </xf>
    <xf numFmtId="0" fontId="17" fillId="0" borderId="3" xfId="9" applyFont="1" applyBorder="1" applyAlignment="1" applyProtection="1">
      <alignment horizontal="center" vertical="center"/>
      <protection locked="0"/>
    </xf>
    <xf numFmtId="41" fontId="28" fillId="2" borderId="4" xfId="11" applyNumberFormat="1" applyFont="1" applyFill="1" applyBorder="1" applyAlignment="1" applyProtection="1">
      <alignment horizontal="right" vertical="center"/>
    </xf>
    <xf numFmtId="41" fontId="28" fillId="2" borderId="6" xfId="11" applyNumberFormat="1" applyFont="1" applyFill="1" applyBorder="1" applyAlignment="1" applyProtection="1">
      <alignment horizontal="right" vertical="center"/>
    </xf>
    <xf numFmtId="41" fontId="28" fillId="2" borderId="3" xfId="11" applyNumberFormat="1" applyFont="1" applyFill="1" applyBorder="1" applyAlignment="1" applyProtection="1">
      <alignment horizontal="right" vertical="center"/>
    </xf>
    <xf numFmtId="38" fontId="28" fillId="0" borderId="4" xfId="12" applyFont="1" applyBorder="1" applyAlignment="1" applyProtection="1">
      <alignment horizontal="center" vertical="center"/>
      <protection locked="0"/>
    </xf>
    <xf numFmtId="38" fontId="28" fillId="0" borderId="6" xfId="12" applyFont="1" applyBorder="1" applyAlignment="1" applyProtection="1">
      <alignment horizontal="center" vertical="center"/>
      <protection locked="0"/>
    </xf>
    <xf numFmtId="38" fontId="28" fillId="0" borderId="3" xfId="12" applyFont="1" applyBorder="1" applyAlignment="1" applyProtection="1">
      <alignment horizontal="center" vertical="center"/>
      <protection locked="0"/>
    </xf>
    <xf numFmtId="0" fontId="17" fillId="0" borderId="10" xfId="9" applyFont="1" applyBorder="1" applyAlignment="1" applyProtection="1">
      <alignment horizontal="center" vertical="top"/>
      <protection locked="0"/>
    </xf>
    <xf numFmtId="0" fontId="17" fillId="0" borderId="5" xfId="9" applyFont="1" applyBorder="1" applyAlignment="1" applyProtection="1">
      <alignment horizontal="center" vertical="top"/>
      <protection locked="0"/>
    </xf>
    <xf numFmtId="0" fontId="17" fillId="0" borderId="27" xfId="9" applyFont="1" applyBorder="1" applyAlignment="1" applyProtection="1">
      <alignment horizontal="center" vertical="top"/>
      <protection locked="0"/>
    </xf>
    <xf numFmtId="0" fontId="17" fillId="0" borderId="19" xfId="9" applyFont="1" applyBorder="1" applyAlignment="1" applyProtection="1">
      <alignment horizontal="center" vertical="top"/>
      <protection locked="0"/>
    </xf>
    <xf numFmtId="0" fontId="17" fillId="0" borderId="0" xfId="9" applyFont="1" applyAlignment="1" applyProtection="1">
      <alignment horizontal="center" vertical="top"/>
      <protection locked="0"/>
    </xf>
    <xf numFmtId="0" fontId="17" fillId="0" borderId="12" xfId="9" applyFont="1" applyBorder="1" applyAlignment="1" applyProtection="1">
      <alignment horizontal="center" vertical="top"/>
      <protection locked="0"/>
    </xf>
    <xf numFmtId="0" fontId="17" fillId="0" borderId="13" xfId="9" applyFont="1" applyBorder="1" applyAlignment="1" applyProtection="1">
      <alignment horizontal="center" vertical="top"/>
      <protection locked="0"/>
    </xf>
    <xf numFmtId="0" fontId="17" fillId="0" borderId="2" xfId="9" applyFont="1" applyBorder="1" applyAlignment="1" applyProtection="1">
      <alignment horizontal="center" vertical="top"/>
      <protection locked="0"/>
    </xf>
    <xf numFmtId="0" fontId="17" fillId="0" borderId="24" xfId="9" applyFont="1" applyBorder="1" applyAlignment="1" applyProtection="1">
      <alignment horizontal="center" vertical="top"/>
      <protection locked="0"/>
    </xf>
    <xf numFmtId="0" fontId="21" fillId="4" borderId="4" xfId="9" applyFont="1" applyFill="1" applyBorder="1" applyAlignment="1" applyProtection="1">
      <alignment horizontal="center" vertical="center"/>
      <protection locked="0"/>
    </xf>
    <xf numFmtId="0" fontId="21" fillId="4" borderId="6" xfId="9" applyFont="1" applyFill="1" applyBorder="1" applyAlignment="1" applyProtection="1">
      <alignment horizontal="center" vertical="center"/>
      <protection locked="0"/>
    </xf>
    <xf numFmtId="0" fontId="21" fillId="4" borderId="3" xfId="9" applyFont="1" applyFill="1" applyBorder="1" applyAlignment="1" applyProtection="1">
      <alignment horizontal="center" vertical="center"/>
      <protection locked="0"/>
    </xf>
    <xf numFmtId="0" fontId="17" fillId="0" borderId="4" xfId="9" applyFont="1" applyBorder="1" applyAlignment="1" applyProtection="1">
      <alignment horizontal="right" vertical="center"/>
      <protection locked="0"/>
    </xf>
    <xf numFmtId="0" fontId="17" fillId="0" borderId="6" xfId="9" applyFont="1" applyBorder="1" applyAlignment="1" applyProtection="1">
      <alignment horizontal="right" vertical="center"/>
      <protection locked="0"/>
    </xf>
    <xf numFmtId="0" fontId="61" fillId="0" borderId="0" xfId="38" applyFont="1" applyAlignment="1">
      <alignment horizontal="center" vertical="center" wrapText="1"/>
    </xf>
    <xf numFmtId="0" fontId="61" fillId="0" borderId="0" xfId="38" applyFont="1" applyAlignment="1">
      <alignment horizontal="center" vertical="center"/>
    </xf>
    <xf numFmtId="0" fontId="14" fillId="0" borderId="0" xfId="38" applyFont="1" applyAlignment="1">
      <alignment horizontal="center" vertical="center"/>
    </xf>
    <xf numFmtId="0" fontId="14" fillId="0" borderId="4" xfId="38" applyFont="1" applyBorder="1" applyAlignment="1">
      <alignment horizontal="center" vertical="center"/>
    </xf>
    <xf numFmtId="0" fontId="14" fillId="0" borderId="3" xfId="38" applyFont="1" applyBorder="1" applyAlignment="1">
      <alignment horizontal="center" vertical="center"/>
    </xf>
    <xf numFmtId="0" fontId="14" fillId="11" borderId="4" xfId="38" applyFont="1" applyFill="1" applyBorder="1" applyAlignment="1">
      <alignment horizontal="left" vertical="center"/>
    </xf>
    <xf numFmtId="0" fontId="14" fillId="11" borderId="3" xfId="38" applyFont="1" applyFill="1" applyBorder="1" applyAlignment="1">
      <alignment horizontal="left" vertical="center"/>
    </xf>
    <xf numFmtId="0" fontId="14" fillId="0" borderId="10" xfId="38" applyFont="1" applyBorder="1" applyAlignment="1">
      <alignment horizontal="center" vertical="center"/>
    </xf>
    <xf numFmtId="0" fontId="14" fillId="0" borderId="27" xfId="38" applyFont="1" applyBorder="1" applyAlignment="1">
      <alignment horizontal="center" vertical="center"/>
    </xf>
    <xf numFmtId="0" fontId="14" fillId="0" borderId="13" xfId="38" applyFont="1" applyBorder="1" applyAlignment="1">
      <alignment horizontal="center" vertical="center"/>
    </xf>
    <xf numFmtId="0" fontId="14" fillId="0" borderId="24" xfId="38" applyFont="1" applyBorder="1" applyAlignment="1">
      <alignment horizontal="center" vertical="center"/>
    </xf>
    <xf numFmtId="0" fontId="14" fillId="11" borderId="13" xfId="38" applyFont="1" applyFill="1" applyBorder="1" applyAlignment="1">
      <alignment horizontal="left" vertical="center"/>
    </xf>
    <xf numFmtId="0" fontId="14" fillId="11" borderId="24" xfId="38" applyFont="1" applyFill="1" applyBorder="1" applyAlignment="1">
      <alignment horizontal="left" vertical="center"/>
    </xf>
    <xf numFmtId="187" fontId="14" fillId="11" borderId="4" xfId="38" applyNumberFormat="1" applyFont="1" applyFill="1" applyBorder="1" applyAlignment="1">
      <alignment horizontal="left" vertical="center"/>
    </xf>
    <xf numFmtId="187" fontId="14" fillId="11" borderId="3" xfId="38" applyNumberFormat="1" applyFont="1" applyFill="1" applyBorder="1" applyAlignment="1">
      <alignment horizontal="left" vertical="center"/>
    </xf>
    <xf numFmtId="0" fontId="14" fillId="0" borderId="11" xfId="38" applyFont="1" applyBorder="1" applyAlignment="1">
      <alignment horizontal="center" vertical="center" textRotation="255"/>
    </xf>
    <xf numFmtId="0" fontId="14" fillId="0" borderId="18" xfId="38" applyFont="1" applyBorder="1" applyAlignment="1">
      <alignment horizontal="center" vertical="center" textRotation="255"/>
    </xf>
    <xf numFmtId="0" fontId="14" fillId="0" borderId="14" xfId="38" applyFont="1" applyBorder="1" applyAlignment="1">
      <alignment horizontal="center" vertical="center" textRotation="255"/>
    </xf>
    <xf numFmtId="0" fontId="62" fillId="11" borderId="4" xfId="39" applyFill="1" applyBorder="1" applyAlignment="1" applyProtection="1">
      <alignment horizontal="left" vertical="center"/>
    </xf>
  </cellXfs>
  <cellStyles count="40">
    <cellStyle name="パーセント 2" xfId="6" xr:uid="{00000000-0005-0000-0000-000000000000}"/>
    <cellStyle name="パーセント 3" xfId="16" xr:uid="{00000000-0005-0000-0000-000001000000}"/>
    <cellStyle name="パーセント 3 2" xfId="30" xr:uid="{00000000-0005-0000-0000-000002000000}"/>
    <cellStyle name="ハイパーリンク 2" xfId="39" xr:uid="{AAD624B7-124E-4956-8508-ACC3B6C70E34}"/>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3 3" xfId="38" xr:uid="{27D447FF-CA63-4880-A73B-8EA9A6B6FF7D}"/>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3">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48" lockText="1" noThreeD="1"/>
</file>

<file path=xl/ctrlProps/ctrlProp18.xml><?xml version="1.0" encoding="utf-8"?>
<formControlPr xmlns="http://schemas.microsoft.com/office/spreadsheetml/2009/9/main" objectType="CheckBox" fmlaLink="$R$49" lockText="1" noThreeD="1"/>
</file>

<file path=xl/ctrlProps/ctrlProp19.xml><?xml version="1.0" encoding="utf-8"?>
<formControlPr xmlns="http://schemas.microsoft.com/office/spreadsheetml/2009/9/main" objectType="CheckBox" fmlaLink="$R$50" lockText="1" noThreeD="1"/>
</file>

<file path=xl/ctrlProps/ctrlProp20.xml><?xml version="1.0" encoding="utf-8"?>
<formControlPr xmlns="http://schemas.microsoft.com/office/spreadsheetml/2009/9/main" objectType="CheckBox" fmlaLink="$R$4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25</xdr:row>
          <xdr:rowOff>160020</xdr:rowOff>
        </xdr:from>
        <xdr:to>
          <xdr:col>2</xdr:col>
          <xdr:colOff>266700</xdr:colOff>
          <xdr:row>28</xdr:row>
          <xdr:rowOff>106680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2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1668780</xdr:colOff>
          <xdr:row>28</xdr:row>
          <xdr:rowOff>0</xdr:rowOff>
        </xdr:from>
        <xdr:to>
          <xdr:col>3</xdr:col>
          <xdr:colOff>0</xdr:colOff>
          <xdr:row>29</xdr:row>
          <xdr:rowOff>53340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2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1668780</xdr:colOff>
          <xdr:row>26</xdr:row>
          <xdr:rowOff>0</xdr:rowOff>
        </xdr:from>
        <xdr:to>
          <xdr:col>3</xdr:col>
          <xdr:colOff>0</xdr:colOff>
          <xdr:row>28</xdr:row>
          <xdr:rowOff>38100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2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0</xdr:rowOff>
        </xdr:from>
        <xdr:to>
          <xdr:col>1</xdr:col>
          <xdr:colOff>251460</xdr:colOff>
          <xdr:row>19</xdr:row>
          <xdr:rowOff>60960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2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373380</xdr:rowOff>
        </xdr:from>
        <xdr:to>
          <xdr:col>1</xdr:col>
          <xdr:colOff>259080</xdr:colOff>
          <xdr:row>20</xdr:row>
          <xdr:rowOff>22860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2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19</xdr:row>
          <xdr:rowOff>381000</xdr:rowOff>
        </xdr:from>
        <xdr:to>
          <xdr:col>1</xdr:col>
          <xdr:colOff>251460</xdr:colOff>
          <xdr:row>21</xdr:row>
          <xdr:rowOff>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02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27</xdr:row>
          <xdr:rowOff>220980</xdr:rowOff>
        </xdr:from>
        <xdr:to>
          <xdr:col>2</xdr:col>
          <xdr:colOff>259080</xdr:colOff>
          <xdr:row>29</xdr:row>
          <xdr:rowOff>38100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02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26</xdr:row>
          <xdr:rowOff>30480</xdr:rowOff>
        </xdr:from>
        <xdr:to>
          <xdr:col>5</xdr:col>
          <xdr:colOff>15240</xdr:colOff>
          <xdr:row>28</xdr:row>
          <xdr:rowOff>22860</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02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0</xdr:rowOff>
        </xdr:from>
        <xdr:to>
          <xdr:col>2</xdr:col>
          <xdr:colOff>1211580</xdr:colOff>
          <xdr:row>49</xdr:row>
          <xdr:rowOff>7620</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02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220980</xdr:rowOff>
        </xdr:from>
        <xdr:to>
          <xdr:col>2</xdr:col>
          <xdr:colOff>1440180</xdr:colOff>
          <xdr:row>49</xdr:row>
          <xdr:rowOff>228600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02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49</xdr:row>
          <xdr:rowOff>213360</xdr:rowOff>
        </xdr:from>
        <xdr:to>
          <xdr:col>2</xdr:col>
          <xdr:colOff>1249680</xdr:colOff>
          <xdr:row>51</xdr:row>
          <xdr:rowOff>45720</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02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7620</xdr:rowOff>
        </xdr:from>
        <xdr:to>
          <xdr:col>4</xdr:col>
          <xdr:colOff>883920</xdr:colOff>
          <xdr:row>49</xdr:row>
          <xdr:rowOff>7620</xdr:rowOff>
        </xdr:to>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02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228600</xdr:rowOff>
        </xdr:from>
        <xdr:to>
          <xdr:col>4</xdr:col>
          <xdr:colOff>883920</xdr:colOff>
          <xdr:row>50</xdr:row>
          <xdr:rowOff>0</xdr:rowOff>
        </xdr:to>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02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49</xdr:row>
          <xdr:rowOff>228600</xdr:rowOff>
        </xdr:from>
        <xdr:to>
          <xdr:col>4</xdr:col>
          <xdr:colOff>883920</xdr:colOff>
          <xdr:row>51</xdr:row>
          <xdr:rowOff>60960</xdr:rowOff>
        </xdr:to>
        <xdr:sp macro="" textlink="">
          <xdr:nvSpPr>
            <xdr:cNvPr id="108558" name="Check Box 14" hidden="1">
              <a:extLst>
                <a:ext uri="{63B3BB69-23CF-44E3-9099-C40C66FF867C}">
                  <a14:compatExt spid="_x0000_s108558"/>
                </a:ext>
                <a:ext uri="{FF2B5EF4-FFF2-40B4-BE49-F238E27FC236}">
                  <a16:creationId xmlns:a16="http://schemas.microsoft.com/office/drawing/2014/main" id="{00000000-0008-0000-0200-00000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51</xdr:row>
          <xdr:rowOff>22860</xdr:rowOff>
        </xdr:from>
        <xdr:to>
          <xdr:col>2</xdr:col>
          <xdr:colOff>83820</xdr:colOff>
          <xdr:row>52</xdr:row>
          <xdr:rowOff>38100</xdr:rowOff>
        </xdr:to>
        <xdr:sp macro="" textlink="">
          <xdr:nvSpPr>
            <xdr:cNvPr id="108559" name="Check Box 15" hidden="1">
              <a:extLst>
                <a:ext uri="{63B3BB69-23CF-44E3-9099-C40C66FF867C}">
                  <a14:compatExt spid="_x0000_s108559"/>
                </a:ext>
                <a:ext uri="{FF2B5EF4-FFF2-40B4-BE49-F238E27FC236}">
                  <a16:creationId xmlns:a16="http://schemas.microsoft.com/office/drawing/2014/main" id="{00000000-0008-0000-0200-00000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38100</xdr:rowOff>
        </xdr:from>
        <xdr:to>
          <xdr:col>8</xdr:col>
          <xdr:colOff>533400</xdr:colOff>
          <xdr:row>48</xdr:row>
          <xdr:rowOff>228600</xdr:rowOff>
        </xdr:to>
        <xdr:sp macro="" textlink="">
          <xdr:nvSpPr>
            <xdr:cNvPr id="108560" name="Check Box 16" hidden="1">
              <a:extLst>
                <a:ext uri="{63B3BB69-23CF-44E3-9099-C40C66FF867C}">
                  <a14:compatExt spid="_x0000_s108560"/>
                </a:ext>
                <a:ext uri="{FF2B5EF4-FFF2-40B4-BE49-F238E27FC236}">
                  <a16:creationId xmlns:a16="http://schemas.microsoft.com/office/drawing/2014/main" id="{00000000-0008-0000-0200-00001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49</xdr:row>
          <xdr:rowOff>121920</xdr:rowOff>
        </xdr:from>
        <xdr:to>
          <xdr:col>12</xdr:col>
          <xdr:colOff>1303020</xdr:colOff>
          <xdr:row>50</xdr:row>
          <xdr:rowOff>137160</xdr:rowOff>
        </xdr:to>
        <xdr:sp macro="" textlink="">
          <xdr:nvSpPr>
            <xdr:cNvPr id="108563" name="Check Box 19" hidden="1">
              <a:extLst>
                <a:ext uri="{63B3BB69-23CF-44E3-9099-C40C66FF867C}">
                  <a14:compatExt spid="_x0000_s108563"/>
                </a:ext>
                <a:ext uri="{FF2B5EF4-FFF2-40B4-BE49-F238E27FC236}">
                  <a16:creationId xmlns:a16="http://schemas.microsoft.com/office/drawing/2014/main" id="{00000000-0008-0000-0200-00001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50</xdr:row>
          <xdr:rowOff>60960</xdr:rowOff>
        </xdr:from>
        <xdr:to>
          <xdr:col>12</xdr:col>
          <xdr:colOff>731520</xdr:colOff>
          <xdr:row>51</xdr:row>
          <xdr:rowOff>144780</xdr:rowOff>
        </xdr:to>
        <xdr:sp macro="" textlink="">
          <xdr:nvSpPr>
            <xdr:cNvPr id="108564" name="Check Box 20" hidden="1">
              <a:extLst>
                <a:ext uri="{63B3BB69-23CF-44E3-9099-C40C66FF867C}">
                  <a14:compatExt spid="_x0000_s108564"/>
                </a:ext>
                <a:ext uri="{FF2B5EF4-FFF2-40B4-BE49-F238E27FC236}">
                  <a16:creationId xmlns:a16="http://schemas.microsoft.com/office/drawing/2014/main" id="{00000000-0008-0000-0200-00001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76200</xdr:rowOff>
        </xdr:from>
        <xdr:to>
          <xdr:col>11</xdr:col>
          <xdr:colOff>251460</xdr:colOff>
          <xdr:row>52</xdr:row>
          <xdr:rowOff>106680</xdr:rowOff>
        </xdr:to>
        <xdr:sp macro="" textlink="">
          <xdr:nvSpPr>
            <xdr:cNvPr id="108565" name="Check Box 21" hidden="1">
              <a:extLst>
                <a:ext uri="{63B3BB69-23CF-44E3-9099-C40C66FF867C}">
                  <a14:compatExt spid="_x0000_s108565"/>
                </a:ext>
                <a:ext uri="{FF2B5EF4-FFF2-40B4-BE49-F238E27FC236}">
                  <a16:creationId xmlns:a16="http://schemas.microsoft.com/office/drawing/2014/main" id="{00000000-0008-0000-0200-00001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60960</xdr:rowOff>
        </xdr:from>
        <xdr:to>
          <xdr:col>10</xdr:col>
          <xdr:colOff>60960</xdr:colOff>
          <xdr:row>52</xdr:row>
          <xdr:rowOff>22860</xdr:rowOff>
        </xdr:to>
        <xdr:sp macro="" textlink="">
          <xdr:nvSpPr>
            <xdr:cNvPr id="108566" name="Check Box 22" hidden="1">
              <a:extLst>
                <a:ext uri="{63B3BB69-23CF-44E3-9099-C40C66FF867C}">
                  <a14:compatExt spid="_x0000_s108566"/>
                </a:ext>
                <a:ext uri="{FF2B5EF4-FFF2-40B4-BE49-F238E27FC236}">
                  <a16:creationId xmlns:a16="http://schemas.microsoft.com/office/drawing/2014/main" id="{00000000-0008-0000-0200-00001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会議や他職種連携におけるロボット・ICTの活用</a:t>
              </a:r>
            </a:p>
          </xdr:txBody>
        </xdr:sp>
        <xdr:clientData/>
      </xdr:twoCellAnchor>
    </mc:Choice>
    <mc:Fallback/>
  </mc:AlternateContent>
  <xdr:twoCellAnchor>
    <xdr:from>
      <xdr:col>7</xdr:col>
      <xdr:colOff>61232</xdr:colOff>
      <xdr:row>48</xdr:row>
      <xdr:rowOff>171450</xdr:rowOff>
    </xdr:from>
    <xdr:to>
      <xdr:col>13</xdr:col>
      <xdr:colOff>142875</xdr:colOff>
      <xdr:row>49</xdr:row>
      <xdr:rowOff>171450</xdr:rowOff>
    </xdr:to>
    <xdr:sp macro="" textlink="">
      <xdr:nvSpPr>
        <xdr:cNvPr id="2" name="テキスト ボックス 1">
          <a:extLst>
            <a:ext uri="{FF2B5EF4-FFF2-40B4-BE49-F238E27FC236}">
              <a16:creationId xmlns:a16="http://schemas.microsoft.com/office/drawing/2014/main" id="{CBD57184-8C23-40CF-AC8B-1E55A5790DBE}"/>
            </a:ext>
          </a:extLst>
        </xdr:cNvPr>
        <xdr:cNvSpPr txBox="1"/>
      </xdr:nvSpPr>
      <xdr:spPr>
        <a:xfrm>
          <a:off x="6319157" y="9182100"/>
          <a:ext cx="55489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96</xdr:row>
      <xdr:rowOff>9524</xdr:rowOff>
    </xdr:from>
    <xdr:to>
      <xdr:col>7</xdr:col>
      <xdr:colOff>81643</xdr:colOff>
      <xdr:row>99</xdr:row>
      <xdr:rowOff>56029</xdr:rowOff>
    </xdr:to>
    <xdr:sp macro="" textlink="">
      <xdr:nvSpPr>
        <xdr:cNvPr id="3" name="テキスト ボックス 2">
          <a:extLst>
            <a:ext uri="{FF2B5EF4-FFF2-40B4-BE49-F238E27FC236}">
              <a16:creationId xmlns:a16="http://schemas.microsoft.com/office/drawing/2014/main" id="{10B18914-1C3C-4839-AB53-398F50C9790A}"/>
            </a:ext>
          </a:extLst>
        </xdr:cNvPr>
        <xdr:cNvSpPr txBox="1"/>
      </xdr:nvSpPr>
      <xdr:spPr>
        <a:xfrm>
          <a:off x="219075" y="21491200"/>
          <a:ext cx="6137862" cy="494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※1</a:t>
          </a:r>
          <a:r>
            <a:rPr kumimoji="1" lang="ja-JP" altLang="en-US" sz="1200"/>
            <a:t>　入眠起床支援、利用者とのコミュニケーション、訴えの把握、日常生活の支援</a:t>
          </a:r>
          <a:endParaRPr kumimoji="1" lang="en-US" altLang="ja-JP" sz="1200"/>
        </a:p>
        <a:p>
          <a:r>
            <a:rPr kumimoji="1" lang="en-US" altLang="ja-JP" sz="1200"/>
            <a:t>※2</a:t>
          </a:r>
          <a:r>
            <a:rPr kumimoji="1" lang="ja-JP" altLang="en-US" sz="1200"/>
            <a:t>　徘徊、不潔行為、昼夜逆転等に対する対応等</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20</xdr:row>
          <xdr:rowOff>381000</xdr:rowOff>
        </xdr:from>
        <xdr:to>
          <xdr:col>1</xdr:col>
          <xdr:colOff>137160</xdr:colOff>
          <xdr:row>22</xdr:row>
          <xdr:rowOff>7620</xdr:rowOff>
        </xdr:to>
        <xdr:sp macro="" textlink="">
          <xdr:nvSpPr>
            <xdr:cNvPr id="108567" name="Check Box 23" hidden="1">
              <a:extLst>
                <a:ext uri="{63B3BB69-23CF-44E3-9099-C40C66FF867C}">
                  <a14:compatExt spid="_x0000_s108567"/>
                </a:ext>
                <a:ext uri="{FF2B5EF4-FFF2-40B4-BE49-F238E27FC236}">
                  <a16:creationId xmlns:a16="http://schemas.microsoft.com/office/drawing/2014/main" id="{00000000-0008-0000-0200-00001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777240</xdr:colOff>
          <xdr:row>27</xdr:row>
          <xdr:rowOff>220980</xdr:rowOff>
        </xdr:from>
        <xdr:to>
          <xdr:col>4</xdr:col>
          <xdr:colOff>982980</xdr:colOff>
          <xdr:row>29</xdr:row>
          <xdr:rowOff>0</xdr:rowOff>
        </xdr:to>
        <xdr:sp macro="" textlink="">
          <xdr:nvSpPr>
            <xdr:cNvPr id="108568" name="Check Box 24" hidden="1">
              <a:extLst>
                <a:ext uri="{63B3BB69-23CF-44E3-9099-C40C66FF867C}">
                  <a14:compatExt spid="_x0000_s108568"/>
                </a:ext>
                <a:ext uri="{FF2B5EF4-FFF2-40B4-BE49-F238E27FC236}">
                  <a16:creationId xmlns:a16="http://schemas.microsoft.com/office/drawing/2014/main" id="{00000000-0008-0000-0200-00001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27</xdr:row>
          <xdr:rowOff>198120</xdr:rowOff>
        </xdr:from>
        <xdr:to>
          <xdr:col>8</xdr:col>
          <xdr:colOff>30480</xdr:colOff>
          <xdr:row>29</xdr:row>
          <xdr:rowOff>30480</xdr:rowOff>
        </xdr:to>
        <xdr:sp macro="" textlink="">
          <xdr:nvSpPr>
            <xdr:cNvPr id="108569" name="Check Box 25" hidden="1">
              <a:extLst>
                <a:ext uri="{63B3BB69-23CF-44E3-9099-C40C66FF867C}">
                  <a14:compatExt spid="_x0000_s108569"/>
                </a:ext>
                <a:ext uri="{FF2B5EF4-FFF2-40B4-BE49-F238E27FC236}">
                  <a16:creationId xmlns:a16="http://schemas.microsoft.com/office/drawing/2014/main" id="{00000000-0008-0000-0200-00001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1783080</xdr:colOff>
          <xdr:row>35</xdr:row>
          <xdr:rowOff>152400</xdr:rowOff>
        </xdr:from>
        <xdr:to>
          <xdr:col>2</xdr:col>
          <xdr:colOff>2019300</xdr:colOff>
          <xdr:row>37</xdr:row>
          <xdr:rowOff>114300</xdr:rowOff>
        </xdr:to>
        <xdr:sp macro="" textlink="">
          <xdr:nvSpPr>
            <xdr:cNvPr id="108573" name="Check Box 29" hidden="1">
              <a:extLst>
                <a:ext uri="{63B3BB69-23CF-44E3-9099-C40C66FF867C}">
                  <a14:compatExt spid="_x0000_s108573"/>
                </a:ext>
                <a:ext uri="{FF2B5EF4-FFF2-40B4-BE49-F238E27FC236}">
                  <a16:creationId xmlns:a16="http://schemas.microsoft.com/office/drawing/2014/main" id="{00000000-0008-0000-0200-00001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35</xdr:row>
          <xdr:rowOff>152400</xdr:rowOff>
        </xdr:from>
        <xdr:to>
          <xdr:col>6</xdr:col>
          <xdr:colOff>190500</xdr:colOff>
          <xdr:row>37</xdr:row>
          <xdr:rowOff>114300</xdr:rowOff>
        </xdr:to>
        <xdr:sp macro="" textlink="">
          <xdr:nvSpPr>
            <xdr:cNvPr id="108574" name="Check Box 30" hidden="1">
              <a:extLst>
                <a:ext uri="{63B3BB69-23CF-44E3-9099-C40C66FF867C}">
                  <a14:compatExt spid="_x0000_s108574"/>
                </a:ext>
                <a:ext uri="{FF2B5EF4-FFF2-40B4-BE49-F238E27FC236}">
                  <a16:creationId xmlns:a16="http://schemas.microsoft.com/office/drawing/2014/main" id="{00000000-0008-0000-0200-00001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35</xdr:row>
          <xdr:rowOff>121920</xdr:rowOff>
        </xdr:from>
        <xdr:to>
          <xdr:col>2</xdr:col>
          <xdr:colOff>762000</xdr:colOff>
          <xdr:row>37</xdr:row>
          <xdr:rowOff>99060</xdr:rowOff>
        </xdr:to>
        <xdr:sp macro="" textlink="">
          <xdr:nvSpPr>
            <xdr:cNvPr id="108575" name="Check Box 31" hidden="1">
              <a:extLst>
                <a:ext uri="{63B3BB69-23CF-44E3-9099-C40C66FF867C}">
                  <a14:compatExt spid="_x0000_s108575"/>
                </a:ext>
                <a:ext uri="{FF2B5EF4-FFF2-40B4-BE49-F238E27FC236}">
                  <a16:creationId xmlns:a16="http://schemas.microsoft.com/office/drawing/2014/main" id="{00000000-0008-0000-0200-00001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152400</xdr:rowOff>
        </xdr:from>
        <xdr:to>
          <xdr:col>4</xdr:col>
          <xdr:colOff>289560</xdr:colOff>
          <xdr:row>37</xdr:row>
          <xdr:rowOff>114300</xdr:rowOff>
        </xdr:to>
        <xdr:sp macro="" textlink="">
          <xdr:nvSpPr>
            <xdr:cNvPr id="108576" name="Check Box 32" hidden="1">
              <a:extLst>
                <a:ext uri="{63B3BB69-23CF-44E3-9099-C40C66FF867C}">
                  <a14:compatExt spid="_x0000_s108576"/>
                </a:ext>
                <a:ext uri="{FF2B5EF4-FFF2-40B4-BE49-F238E27FC236}">
                  <a16:creationId xmlns:a16="http://schemas.microsoft.com/office/drawing/2014/main" id="{00000000-0008-0000-0200-00002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43</xdr:row>
          <xdr:rowOff>30480</xdr:rowOff>
        </xdr:from>
        <xdr:to>
          <xdr:col>2</xdr:col>
          <xdr:colOff>769620</xdr:colOff>
          <xdr:row>45</xdr:row>
          <xdr:rowOff>114300</xdr:rowOff>
        </xdr:to>
        <xdr:sp macro="" textlink="">
          <xdr:nvSpPr>
            <xdr:cNvPr id="108577" name="Check Box 33" hidden="1">
              <a:extLst>
                <a:ext uri="{63B3BB69-23CF-44E3-9099-C40C66FF867C}">
                  <a14:compatExt spid="_x0000_s108577"/>
                </a:ext>
                <a:ext uri="{FF2B5EF4-FFF2-40B4-BE49-F238E27FC236}">
                  <a16:creationId xmlns:a16="http://schemas.microsoft.com/office/drawing/2014/main" id="{00000000-0008-0000-0200-00002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38</xdr:row>
          <xdr:rowOff>144780</xdr:rowOff>
        </xdr:from>
        <xdr:to>
          <xdr:col>2</xdr:col>
          <xdr:colOff>762000</xdr:colOff>
          <xdr:row>40</xdr:row>
          <xdr:rowOff>137160</xdr:rowOff>
        </xdr:to>
        <xdr:sp macro="" textlink="">
          <xdr:nvSpPr>
            <xdr:cNvPr id="108578" name="Check Box 34" hidden="1">
              <a:extLst>
                <a:ext uri="{63B3BB69-23CF-44E3-9099-C40C66FF867C}">
                  <a14:compatExt spid="_x0000_s108578"/>
                </a:ext>
                <a:ext uri="{FF2B5EF4-FFF2-40B4-BE49-F238E27FC236}">
                  <a16:creationId xmlns:a16="http://schemas.microsoft.com/office/drawing/2014/main" id="{00000000-0008-0000-0200-00002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37</xdr:row>
          <xdr:rowOff>137160</xdr:rowOff>
        </xdr:from>
        <xdr:to>
          <xdr:col>2</xdr:col>
          <xdr:colOff>769620</xdr:colOff>
          <xdr:row>39</xdr:row>
          <xdr:rowOff>114300</xdr:rowOff>
        </xdr:to>
        <xdr:sp macro="" textlink="">
          <xdr:nvSpPr>
            <xdr:cNvPr id="108579" name="Check Box 35" hidden="1">
              <a:extLst>
                <a:ext uri="{63B3BB69-23CF-44E3-9099-C40C66FF867C}">
                  <a14:compatExt spid="_x0000_s108579"/>
                </a:ext>
                <a:ext uri="{FF2B5EF4-FFF2-40B4-BE49-F238E27FC236}">
                  <a16:creationId xmlns:a16="http://schemas.microsoft.com/office/drawing/2014/main" id="{00000000-0008-0000-0200-00002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36</xdr:row>
          <xdr:rowOff>152400</xdr:rowOff>
        </xdr:from>
        <xdr:to>
          <xdr:col>2</xdr:col>
          <xdr:colOff>769620</xdr:colOff>
          <xdr:row>38</xdr:row>
          <xdr:rowOff>137160</xdr:rowOff>
        </xdr:to>
        <xdr:sp macro="" textlink="">
          <xdr:nvSpPr>
            <xdr:cNvPr id="108580" name="Check Box 36" hidden="1">
              <a:extLst>
                <a:ext uri="{63B3BB69-23CF-44E3-9099-C40C66FF867C}">
                  <a14:compatExt spid="_x0000_s108580"/>
                </a:ext>
                <a:ext uri="{FF2B5EF4-FFF2-40B4-BE49-F238E27FC236}">
                  <a16:creationId xmlns:a16="http://schemas.microsoft.com/office/drawing/2014/main" id="{00000000-0008-0000-0200-00002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83820</xdr:rowOff>
        </xdr:from>
        <xdr:to>
          <xdr:col>9</xdr:col>
          <xdr:colOff>403860</xdr:colOff>
          <xdr:row>50</xdr:row>
          <xdr:rowOff>83820</xdr:rowOff>
        </xdr:to>
        <xdr:sp macro="" textlink="">
          <xdr:nvSpPr>
            <xdr:cNvPr id="108581" name="Check Box 37" hidden="1">
              <a:extLst>
                <a:ext uri="{63B3BB69-23CF-44E3-9099-C40C66FF867C}">
                  <a14:compatExt spid="_x0000_s108581"/>
                </a:ext>
                <a:ext uri="{FF2B5EF4-FFF2-40B4-BE49-F238E27FC236}">
                  <a16:creationId xmlns:a16="http://schemas.microsoft.com/office/drawing/2014/main" id="{00000000-0008-0000-0200-00002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68580</xdr:rowOff>
        </xdr:from>
        <xdr:to>
          <xdr:col>9</xdr:col>
          <xdr:colOff>152400</xdr:colOff>
          <xdr:row>51</xdr:row>
          <xdr:rowOff>83820</xdr:rowOff>
        </xdr:to>
        <xdr:sp macro="" textlink="">
          <xdr:nvSpPr>
            <xdr:cNvPr id="108582" name="Check Box 38" hidden="1">
              <a:extLst>
                <a:ext uri="{63B3BB69-23CF-44E3-9099-C40C66FF867C}">
                  <a14:compatExt spid="_x0000_s108582"/>
                </a:ext>
                <a:ext uri="{FF2B5EF4-FFF2-40B4-BE49-F238E27FC236}">
                  <a16:creationId xmlns:a16="http://schemas.microsoft.com/office/drawing/2014/main" id="{00000000-0008-0000-0200-00002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17</xdr:row>
          <xdr:rowOff>0</xdr:rowOff>
        </xdr:from>
        <xdr:to>
          <xdr:col>1</xdr:col>
          <xdr:colOff>251460</xdr:colOff>
          <xdr:row>18</xdr:row>
          <xdr:rowOff>60960</xdr:rowOff>
        </xdr:to>
        <xdr:sp macro="" textlink="">
          <xdr:nvSpPr>
            <xdr:cNvPr id="108583" name="Check Box 39" hidden="1">
              <a:extLst>
                <a:ext uri="{63B3BB69-23CF-44E3-9099-C40C66FF867C}">
                  <a14:compatExt spid="_x0000_s108583"/>
                </a:ext>
                <a:ext uri="{FF2B5EF4-FFF2-40B4-BE49-F238E27FC236}">
                  <a16:creationId xmlns:a16="http://schemas.microsoft.com/office/drawing/2014/main" id="{00000000-0008-0000-0200-00002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163285</xdr:colOff>
      <xdr:row>54</xdr:row>
      <xdr:rowOff>122465</xdr:rowOff>
    </xdr:from>
    <xdr:to>
      <xdr:col>21</xdr:col>
      <xdr:colOff>78242</xdr:colOff>
      <xdr:row>59</xdr:row>
      <xdr:rowOff>40054</xdr:rowOff>
    </xdr:to>
    <xdr:pic>
      <xdr:nvPicPr>
        <xdr:cNvPr id="3" name="図 2">
          <a:extLst>
            <a:ext uri="{FF2B5EF4-FFF2-40B4-BE49-F238E27FC236}">
              <a16:creationId xmlns:a16="http://schemas.microsoft.com/office/drawing/2014/main" id="{05D22A4D-89FE-470F-8459-91EC860C87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285" y="16451036"/>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57A98-CF75-4DD2-A169-5B3E1F3C94C5}">
  <sheetPr>
    <tabColor rgb="FF0070C0"/>
    <pageSetUpPr fitToPage="1"/>
  </sheetPr>
  <dimension ref="A1:AC57"/>
  <sheetViews>
    <sheetView showGridLines="0" showZeros="0" tabSelected="1" view="pageBreakPreview" zoomScale="55" zoomScaleNormal="55" zoomScaleSheetLayoutView="55" workbookViewId="0"/>
  </sheetViews>
  <sheetFormatPr defaultColWidth="8" defaultRowHeight="14.4"/>
  <cols>
    <col min="1" max="1" width="15.6640625" style="1" customWidth="1"/>
    <col min="2" max="2" width="13.109375" style="1" customWidth="1"/>
    <col min="3" max="3" width="28" style="1" bestFit="1" customWidth="1"/>
    <col min="4" max="4" width="25.33203125" style="1" customWidth="1"/>
    <col min="5" max="5" width="32.88671875" style="1" customWidth="1"/>
    <col min="6" max="6" width="29.88671875" style="1" hidden="1" customWidth="1"/>
    <col min="7" max="7" width="25.6640625" style="2" customWidth="1"/>
    <col min="8" max="8" width="28" style="2" customWidth="1"/>
    <col min="9" max="9" width="17.6640625" style="2" bestFit="1" customWidth="1"/>
    <col min="10" max="10" width="12" style="2" bestFit="1" customWidth="1"/>
    <col min="11" max="11" width="23.88671875" style="2" customWidth="1"/>
    <col min="12" max="12" width="32.21875" style="2" customWidth="1"/>
    <col min="13" max="13" width="26.77734375" style="2" bestFit="1" customWidth="1"/>
    <col min="14" max="14" width="17.6640625" style="2" bestFit="1" customWidth="1"/>
    <col min="15" max="15" width="27.109375" style="1" customWidth="1"/>
    <col min="16" max="16" width="27.88671875" style="1" customWidth="1"/>
    <col min="17" max="17" width="35" style="1" customWidth="1"/>
    <col min="18" max="18" width="30.6640625" style="1" customWidth="1"/>
    <col min="19" max="19" width="4.88671875" style="1" customWidth="1"/>
    <col min="20" max="20" width="8" style="1"/>
    <col min="21" max="23" width="0" style="1" hidden="1" customWidth="1"/>
    <col min="24" max="26" width="8" style="1"/>
    <col min="27" max="27" width="3.33203125" style="1" customWidth="1"/>
    <col min="28" max="28" width="11" style="1" customWidth="1"/>
    <col min="29" max="29" width="11.6640625" style="1" customWidth="1"/>
    <col min="30" max="30" width="15.88671875" style="1" customWidth="1"/>
    <col min="31" max="254" width="8" style="1"/>
    <col min="255" max="255" width="15.6640625" style="1" customWidth="1"/>
    <col min="256" max="256" width="13.109375" style="1" customWidth="1"/>
    <col min="257" max="257" width="28" style="1" bestFit="1" customWidth="1"/>
    <col min="258" max="258" width="25.33203125" style="1" customWidth="1"/>
    <col min="259" max="259" width="32.88671875" style="1" customWidth="1"/>
    <col min="260" max="260" width="0" style="1" hidden="1" customWidth="1"/>
    <col min="261" max="261" width="25.6640625" style="1" customWidth="1"/>
    <col min="262" max="262" width="30.6640625" style="1" bestFit="1" customWidth="1"/>
    <col min="263" max="263" width="17.6640625" style="1" bestFit="1" customWidth="1"/>
    <col min="264" max="264" width="12" style="1" bestFit="1" customWidth="1"/>
    <col min="265" max="265" width="28.109375" style="1" bestFit="1" customWidth="1"/>
    <col min="266" max="266" width="26.77734375" style="1" bestFit="1" customWidth="1"/>
    <col min="267" max="267" width="32.88671875" style="1" customWidth="1"/>
    <col min="268" max="268" width="32.109375" style="1" bestFit="1" customWidth="1"/>
    <col min="269" max="269" width="17.6640625" style="1" bestFit="1" customWidth="1"/>
    <col min="270" max="270" width="28.44140625" style="1" bestFit="1" customWidth="1"/>
    <col min="271" max="271" width="29.88671875" style="1" customWidth="1"/>
    <col min="272" max="272" width="23.6640625" style="1" customWidth="1"/>
    <col min="273" max="282" width="8" style="1"/>
    <col min="283" max="286" width="0" style="1" hidden="1" customWidth="1"/>
    <col min="287" max="510" width="8" style="1"/>
    <col min="511" max="511" width="15.6640625" style="1" customWidth="1"/>
    <col min="512" max="512" width="13.109375" style="1" customWidth="1"/>
    <col min="513" max="513" width="28" style="1" bestFit="1" customWidth="1"/>
    <col min="514" max="514" width="25.33203125" style="1" customWidth="1"/>
    <col min="515" max="515" width="32.88671875" style="1" customWidth="1"/>
    <col min="516" max="516" width="0" style="1" hidden="1" customWidth="1"/>
    <col min="517" max="517" width="25.6640625" style="1" customWidth="1"/>
    <col min="518" max="518" width="30.6640625" style="1" bestFit="1" customWidth="1"/>
    <col min="519" max="519" width="17.6640625" style="1" bestFit="1" customWidth="1"/>
    <col min="520" max="520" width="12" style="1" bestFit="1" customWidth="1"/>
    <col min="521" max="521" width="28.109375" style="1" bestFit="1" customWidth="1"/>
    <col min="522" max="522" width="26.77734375" style="1" bestFit="1" customWidth="1"/>
    <col min="523" max="523" width="32.88671875" style="1" customWidth="1"/>
    <col min="524" max="524" width="32.109375" style="1" bestFit="1" customWidth="1"/>
    <col min="525" max="525" width="17.6640625" style="1" bestFit="1" customWidth="1"/>
    <col min="526" max="526" width="28.44140625" style="1" bestFit="1" customWidth="1"/>
    <col min="527" max="527" width="29.88671875" style="1" customWidth="1"/>
    <col min="528" max="528" width="23.6640625" style="1" customWidth="1"/>
    <col min="529" max="538" width="8" style="1"/>
    <col min="539" max="542" width="0" style="1" hidden="1" customWidth="1"/>
    <col min="543" max="766" width="8" style="1"/>
    <col min="767" max="767" width="15.6640625" style="1" customWidth="1"/>
    <col min="768" max="768" width="13.109375" style="1" customWidth="1"/>
    <col min="769" max="769" width="28" style="1" bestFit="1" customWidth="1"/>
    <col min="770" max="770" width="25.33203125" style="1" customWidth="1"/>
    <col min="771" max="771" width="32.88671875" style="1" customWidth="1"/>
    <col min="772" max="772" width="0" style="1" hidden="1" customWidth="1"/>
    <col min="773" max="773" width="25.6640625" style="1" customWidth="1"/>
    <col min="774" max="774" width="30.6640625" style="1" bestFit="1" customWidth="1"/>
    <col min="775" max="775" width="17.6640625" style="1" bestFit="1" customWidth="1"/>
    <col min="776" max="776" width="12" style="1" bestFit="1" customWidth="1"/>
    <col min="777" max="777" width="28.109375" style="1" bestFit="1" customWidth="1"/>
    <col min="778" max="778" width="26.77734375" style="1" bestFit="1" customWidth="1"/>
    <col min="779" max="779" width="32.88671875" style="1" customWidth="1"/>
    <col min="780" max="780" width="32.109375" style="1" bestFit="1" customWidth="1"/>
    <col min="781" max="781" width="17.6640625" style="1" bestFit="1" customWidth="1"/>
    <col min="782" max="782" width="28.44140625" style="1" bestFit="1" customWidth="1"/>
    <col min="783" max="783" width="29.88671875" style="1" customWidth="1"/>
    <col min="784" max="784" width="23.6640625" style="1" customWidth="1"/>
    <col min="785" max="794" width="8" style="1"/>
    <col min="795" max="798" width="0" style="1" hidden="1" customWidth="1"/>
    <col min="799" max="1022" width="8" style="1"/>
    <col min="1023" max="1023" width="15.6640625" style="1" customWidth="1"/>
    <col min="1024" max="1024" width="13.109375" style="1" customWidth="1"/>
    <col min="1025" max="1025" width="28" style="1" bestFit="1" customWidth="1"/>
    <col min="1026" max="1026" width="25.33203125" style="1" customWidth="1"/>
    <col min="1027" max="1027" width="32.88671875" style="1" customWidth="1"/>
    <col min="1028" max="1028" width="0" style="1" hidden="1" customWidth="1"/>
    <col min="1029" max="1029" width="25.6640625" style="1" customWidth="1"/>
    <col min="1030" max="1030" width="30.6640625" style="1" bestFit="1" customWidth="1"/>
    <col min="1031" max="1031" width="17.6640625" style="1" bestFit="1" customWidth="1"/>
    <col min="1032" max="1032" width="12" style="1" bestFit="1" customWidth="1"/>
    <col min="1033" max="1033" width="28.109375" style="1" bestFit="1" customWidth="1"/>
    <col min="1034" max="1034" width="26.77734375" style="1" bestFit="1" customWidth="1"/>
    <col min="1035" max="1035" width="32.88671875" style="1" customWidth="1"/>
    <col min="1036" max="1036" width="32.109375" style="1" bestFit="1" customWidth="1"/>
    <col min="1037" max="1037" width="17.6640625" style="1" bestFit="1" customWidth="1"/>
    <col min="1038" max="1038" width="28.44140625" style="1" bestFit="1" customWidth="1"/>
    <col min="1039" max="1039" width="29.88671875" style="1" customWidth="1"/>
    <col min="1040" max="1040" width="23.6640625" style="1" customWidth="1"/>
    <col min="1041" max="1050" width="8" style="1"/>
    <col min="1051" max="1054" width="0" style="1" hidden="1" customWidth="1"/>
    <col min="1055" max="1278" width="8" style="1"/>
    <col min="1279" max="1279" width="15.6640625" style="1" customWidth="1"/>
    <col min="1280" max="1280" width="13.109375" style="1" customWidth="1"/>
    <col min="1281" max="1281" width="28" style="1" bestFit="1" customWidth="1"/>
    <col min="1282" max="1282" width="25.33203125" style="1" customWidth="1"/>
    <col min="1283" max="1283" width="32.88671875" style="1" customWidth="1"/>
    <col min="1284" max="1284" width="0" style="1" hidden="1" customWidth="1"/>
    <col min="1285" max="1285" width="25.6640625" style="1" customWidth="1"/>
    <col min="1286" max="1286" width="30.6640625" style="1" bestFit="1" customWidth="1"/>
    <col min="1287" max="1287" width="17.6640625" style="1" bestFit="1" customWidth="1"/>
    <col min="1288" max="1288" width="12" style="1" bestFit="1" customWidth="1"/>
    <col min="1289" max="1289" width="28.109375" style="1" bestFit="1" customWidth="1"/>
    <col min="1290" max="1290" width="26.77734375" style="1" bestFit="1" customWidth="1"/>
    <col min="1291" max="1291" width="32.88671875" style="1" customWidth="1"/>
    <col min="1292" max="1292" width="32.109375" style="1" bestFit="1" customWidth="1"/>
    <col min="1293" max="1293" width="17.6640625" style="1" bestFit="1" customWidth="1"/>
    <col min="1294" max="1294" width="28.44140625" style="1" bestFit="1" customWidth="1"/>
    <col min="1295" max="1295" width="29.88671875" style="1" customWidth="1"/>
    <col min="1296" max="1296" width="23.6640625" style="1" customWidth="1"/>
    <col min="1297" max="1306" width="8" style="1"/>
    <col min="1307" max="1310" width="0" style="1" hidden="1" customWidth="1"/>
    <col min="1311" max="1534" width="8" style="1"/>
    <col min="1535" max="1535" width="15.6640625" style="1" customWidth="1"/>
    <col min="1536" max="1536" width="13.109375" style="1" customWidth="1"/>
    <col min="1537" max="1537" width="28" style="1" bestFit="1" customWidth="1"/>
    <col min="1538" max="1538" width="25.33203125" style="1" customWidth="1"/>
    <col min="1539" max="1539" width="32.88671875" style="1" customWidth="1"/>
    <col min="1540" max="1540" width="0" style="1" hidden="1" customWidth="1"/>
    <col min="1541" max="1541" width="25.6640625" style="1" customWidth="1"/>
    <col min="1542" max="1542" width="30.6640625" style="1" bestFit="1" customWidth="1"/>
    <col min="1543" max="1543" width="17.6640625" style="1" bestFit="1" customWidth="1"/>
    <col min="1544" max="1544" width="12" style="1" bestFit="1" customWidth="1"/>
    <col min="1545" max="1545" width="28.109375" style="1" bestFit="1" customWidth="1"/>
    <col min="1546" max="1546" width="26.77734375" style="1" bestFit="1" customWidth="1"/>
    <col min="1547" max="1547" width="32.88671875" style="1" customWidth="1"/>
    <col min="1548" max="1548" width="32.109375" style="1" bestFit="1" customWidth="1"/>
    <col min="1549" max="1549" width="17.6640625" style="1" bestFit="1" customWidth="1"/>
    <col min="1550" max="1550" width="28.44140625" style="1" bestFit="1" customWidth="1"/>
    <col min="1551" max="1551" width="29.88671875" style="1" customWidth="1"/>
    <col min="1552" max="1552" width="23.6640625" style="1" customWidth="1"/>
    <col min="1553" max="1562" width="8" style="1"/>
    <col min="1563" max="1566" width="0" style="1" hidden="1" customWidth="1"/>
    <col min="1567" max="1790" width="8" style="1"/>
    <col min="1791" max="1791" width="15.6640625" style="1" customWidth="1"/>
    <col min="1792" max="1792" width="13.109375" style="1" customWidth="1"/>
    <col min="1793" max="1793" width="28" style="1" bestFit="1" customWidth="1"/>
    <col min="1794" max="1794" width="25.33203125" style="1" customWidth="1"/>
    <col min="1795" max="1795" width="32.88671875" style="1" customWidth="1"/>
    <col min="1796" max="1796" width="0" style="1" hidden="1" customWidth="1"/>
    <col min="1797" max="1797" width="25.6640625" style="1" customWidth="1"/>
    <col min="1798" max="1798" width="30.6640625" style="1" bestFit="1" customWidth="1"/>
    <col min="1799" max="1799" width="17.6640625" style="1" bestFit="1" customWidth="1"/>
    <col min="1800" max="1800" width="12" style="1" bestFit="1" customWidth="1"/>
    <col min="1801" max="1801" width="28.109375" style="1" bestFit="1" customWidth="1"/>
    <col min="1802" max="1802" width="26.77734375" style="1" bestFit="1" customWidth="1"/>
    <col min="1803" max="1803" width="32.88671875" style="1" customWidth="1"/>
    <col min="1804" max="1804" width="32.109375" style="1" bestFit="1" customWidth="1"/>
    <col min="1805" max="1805" width="17.6640625" style="1" bestFit="1" customWidth="1"/>
    <col min="1806" max="1806" width="28.44140625" style="1" bestFit="1" customWidth="1"/>
    <col min="1807" max="1807" width="29.88671875" style="1" customWidth="1"/>
    <col min="1808" max="1808" width="23.6640625" style="1" customWidth="1"/>
    <col min="1809" max="1818" width="8" style="1"/>
    <col min="1819" max="1822" width="0" style="1" hidden="1" customWidth="1"/>
    <col min="1823" max="2046" width="8" style="1"/>
    <col min="2047" max="2047" width="15.6640625" style="1" customWidth="1"/>
    <col min="2048" max="2048" width="13.109375" style="1" customWidth="1"/>
    <col min="2049" max="2049" width="28" style="1" bestFit="1" customWidth="1"/>
    <col min="2050" max="2050" width="25.33203125" style="1" customWidth="1"/>
    <col min="2051" max="2051" width="32.88671875" style="1" customWidth="1"/>
    <col min="2052" max="2052" width="0" style="1" hidden="1" customWidth="1"/>
    <col min="2053" max="2053" width="25.6640625" style="1" customWidth="1"/>
    <col min="2054" max="2054" width="30.6640625" style="1" bestFit="1" customWidth="1"/>
    <col min="2055" max="2055" width="17.6640625" style="1" bestFit="1" customWidth="1"/>
    <col min="2056" max="2056" width="12" style="1" bestFit="1" customWidth="1"/>
    <col min="2057" max="2057" width="28.109375" style="1" bestFit="1" customWidth="1"/>
    <col min="2058" max="2058" width="26.77734375" style="1" bestFit="1" customWidth="1"/>
    <col min="2059" max="2059" width="32.88671875" style="1" customWidth="1"/>
    <col min="2060" max="2060" width="32.109375" style="1" bestFit="1" customWidth="1"/>
    <col min="2061" max="2061" width="17.6640625" style="1" bestFit="1" customWidth="1"/>
    <col min="2062" max="2062" width="28.44140625" style="1" bestFit="1" customWidth="1"/>
    <col min="2063" max="2063" width="29.88671875" style="1" customWidth="1"/>
    <col min="2064" max="2064" width="23.6640625" style="1" customWidth="1"/>
    <col min="2065" max="2074" width="8" style="1"/>
    <col min="2075" max="2078" width="0" style="1" hidden="1" customWidth="1"/>
    <col min="2079" max="2302" width="8" style="1"/>
    <col min="2303" max="2303" width="15.6640625" style="1" customWidth="1"/>
    <col min="2304" max="2304" width="13.109375" style="1" customWidth="1"/>
    <col min="2305" max="2305" width="28" style="1" bestFit="1" customWidth="1"/>
    <col min="2306" max="2306" width="25.33203125" style="1" customWidth="1"/>
    <col min="2307" max="2307" width="32.88671875" style="1" customWidth="1"/>
    <col min="2308" max="2308" width="0" style="1" hidden="1" customWidth="1"/>
    <col min="2309" max="2309" width="25.6640625" style="1" customWidth="1"/>
    <col min="2310" max="2310" width="30.6640625" style="1" bestFit="1" customWidth="1"/>
    <col min="2311" max="2311" width="17.6640625" style="1" bestFit="1" customWidth="1"/>
    <col min="2312" max="2312" width="12" style="1" bestFit="1" customWidth="1"/>
    <col min="2313" max="2313" width="28.109375" style="1" bestFit="1" customWidth="1"/>
    <col min="2314" max="2314" width="26.77734375" style="1" bestFit="1" customWidth="1"/>
    <col min="2315" max="2315" width="32.88671875" style="1" customWidth="1"/>
    <col min="2316" max="2316" width="32.109375" style="1" bestFit="1" customWidth="1"/>
    <col min="2317" max="2317" width="17.6640625" style="1" bestFit="1" customWidth="1"/>
    <col min="2318" max="2318" width="28.44140625" style="1" bestFit="1" customWidth="1"/>
    <col min="2319" max="2319" width="29.88671875" style="1" customWidth="1"/>
    <col min="2320" max="2320" width="23.6640625" style="1" customWidth="1"/>
    <col min="2321" max="2330" width="8" style="1"/>
    <col min="2331" max="2334" width="0" style="1" hidden="1" customWidth="1"/>
    <col min="2335" max="2558" width="8" style="1"/>
    <col min="2559" max="2559" width="15.6640625" style="1" customWidth="1"/>
    <col min="2560" max="2560" width="13.109375" style="1" customWidth="1"/>
    <col min="2561" max="2561" width="28" style="1" bestFit="1" customWidth="1"/>
    <col min="2562" max="2562" width="25.33203125" style="1" customWidth="1"/>
    <col min="2563" max="2563" width="32.88671875" style="1" customWidth="1"/>
    <col min="2564" max="2564" width="0" style="1" hidden="1" customWidth="1"/>
    <col min="2565" max="2565" width="25.6640625" style="1" customWidth="1"/>
    <col min="2566" max="2566" width="30.6640625" style="1" bestFit="1" customWidth="1"/>
    <col min="2567" max="2567" width="17.6640625" style="1" bestFit="1" customWidth="1"/>
    <col min="2568" max="2568" width="12" style="1" bestFit="1" customWidth="1"/>
    <col min="2569" max="2569" width="28.109375" style="1" bestFit="1" customWidth="1"/>
    <col min="2570" max="2570" width="26.77734375" style="1" bestFit="1" customWidth="1"/>
    <col min="2571" max="2571" width="32.88671875" style="1" customWidth="1"/>
    <col min="2572" max="2572" width="32.109375" style="1" bestFit="1" customWidth="1"/>
    <col min="2573" max="2573" width="17.6640625" style="1" bestFit="1" customWidth="1"/>
    <col min="2574" max="2574" width="28.44140625" style="1" bestFit="1" customWidth="1"/>
    <col min="2575" max="2575" width="29.88671875" style="1" customWidth="1"/>
    <col min="2576" max="2576" width="23.6640625" style="1" customWidth="1"/>
    <col min="2577" max="2586" width="8" style="1"/>
    <col min="2587" max="2590" width="0" style="1" hidden="1" customWidth="1"/>
    <col min="2591" max="2814" width="8" style="1"/>
    <col min="2815" max="2815" width="15.6640625" style="1" customWidth="1"/>
    <col min="2816" max="2816" width="13.109375" style="1" customWidth="1"/>
    <col min="2817" max="2817" width="28" style="1" bestFit="1" customWidth="1"/>
    <col min="2818" max="2818" width="25.33203125" style="1" customWidth="1"/>
    <col min="2819" max="2819" width="32.88671875" style="1" customWidth="1"/>
    <col min="2820" max="2820" width="0" style="1" hidden="1" customWidth="1"/>
    <col min="2821" max="2821" width="25.6640625" style="1" customWidth="1"/>
    <col min="2822" max="2822" width="30.6640625" style="1" bestFit="1" customWidth="1"/>
    <col min="2823" max="2823" width="17.6640625" style="1" bestFit="1" customWidth="1"/>
    <col min="2824" max="2824" width="12" style="1" bestFit="1" customWidth="1"/>
    <col min="2825" max="2825" width="28.109375" style="1" bestFit="1" customWidth="1"/>
    <col min="2826" max="2826" width="26.77734375" style="1" bestFit="1" customWidth="1"/>
    <col min="2827" max="2827" width="32.88671875" style="1" customWidth="1"/>
    <col min="2828" max="2828" width="32.109375" style="1" bestFit="1" customWidth="1"/>
    <col min="2829" max="2829" width="17.6640625" style="1" bestFit="1" customWidth="1"/>
    <col min="2830" max="2830" width="28.44140625" style="1" bestFit="1" customWidth="1"/>
    <col min="2831" max="2831" width="29.88671875" style="1" customWidth="1"/>
    <col min="2832" max="2832" width="23.6640625" style="1" customWidth="1"/>
    <col min="2833" max="2842" width="8" style="1"/>
    <col min="2843" max="2846" width="0" style="1" hidden="1" customWidth="1"/>
    <col min="2847" max="3070" width="8" style="1"/>
    <col min="3071" max="3071" width="15.6640625" style="1" customWidth="1"/>
    <col min="3072" max="3072" width="13.109375" style="1" customWidth="1"/>
    <col min="3073" max="3073" width="28" style="1" bestFit="1" customWidth="1"/>
    <col min="3074" max="3074" width="25.33203125" style="1" customWidth="1"/>
    <col min="3075" max="3075" width="32.88671875" style="1" customWidth="1"/>
    <col min="3076" max="3076" width="0" style="1" hidden="1" customWidth="1"/>
    <col min="3077" max="3077" width="25.6640625" style="1" customWidth="1"/>
    <col min="3078" max="3078" width="30.6640625" style="1" bestFit="1" customWidth="1"/>
    <col min="3079" max="3079" width="17.6640625" style="1" bestFit="1" customWidth="1"/>
    <col min="3080" max="3080" width="12" style="1" bestFit="1" customWidth="1"/>
    <col min="3081" max="3081" width="28.109375" style="1" bestFit="1" customWidth="1"/>
    <col min="3082" max="3082" width="26.77734375" style="1" bestFit="1" customWidth="1"/>
    <col min="3083" max="3083" width="32.88671875" style="1" customWidth="1"/>
    <col min="3084" max="3084" width="32.109375" style="1" bestFit="1" customWidth="1"/>
    <col min="3085" max="3085" width="17.6640625" style="1" bestFit="1" customWidth="1"/>
    <col min="3086" max="3086" width="28.44140625" style="1" bestFit="1" customWidth="1"/>
    <col min="3087" max="3087" width="29.88671875" style="1" customWidth="1"/>
    <col min="3088" max="3088" width="23.6640625" style="1" customWidth="1"/>
    <col min="3089" max="3098" width="8" style="1"/>
    <col min="3099" max="3102" width="0" style="1" hidden="1" customWidth="1"/>
    <col min="3103" max="3326" width="8" style="1"/>
    <col min="3327" max="3327" width="15.6640625" style="1" customWidth="1"/>
    <col min="3328" max="3328" width="13.109375" style="1" customWidth="1"/>
    <col min="3329" max="3329" width="28" style="1" bestFit="1" customWidth="1"/>
    <col min="3330" max="3330" width="25.33203125" style="1" customWidth="1"/>
    <col min="3331" max="3331" width="32.88671875" style="1" customWidth="1"/>
    <col min="3332" max="3332" width="0" style="1" hidden="1" customWidth="1"/>
    <col min="3333" max="3333" width="25.6640625" style="1" customWidth="1"/>
    <col min="3334" max="3334" width="30.6640625" style="1" bestFit="1" customWidth="1"/>
    <col min="3335" max="3335" width="17.6640625" style="1" bestFit="1" customWidth="1"/>
    <col min="3336" max="3336" width="12" style="1" bestFit="1" customWidth="1"/>
    <col min="3337" max="3337" width="28.109375" style="1" bestFit="1" customWidth="1"/>
    <col min="3338" max="3338" width="26.77734375" style="1" bestFit="1" customWidth="1"/>
    <col min="3339" max="3339" width="32.88671875" style="1" customWidth="1"/>
    <col min="3340" max="3340" width="32.109375" style="1" bestFit="1" customWidth="1"/>
    <col min="3341" max="3341" width="17.6640625" style="1" bestFit="1" customWidth="1"/>
    <col min="3342" max="3342" width="28.44140625" style="1" bestFit="1" customWidth="1"/>
    <col min="3343" max="3343" width="29.88671875" style="1" customWidth="1"/>
    <col min="3344" max="3344" width="23.6640625" style="1" customWidth="1"/>
    <col min="3345" max="3354" width="8" style="1"/>
    <col min="3355" max="3358" width="0" style="1" hidden="1" customWidth="1"/>
    <col min="3359" max="3582" width="8" style="1"/>
    <col min="3583" max="3583" width="15.6640625" style="1" customWidth="1"/>
    <col min="3584" max="3584" width="13.109375" style="1" customWidth="1"/>
    <col min="3585" max="3585" width="28" style="1" bestFit="1" customWidth="1"/>
    <col min="3586" max="3586" width="25.33203125" style="1" customWidth="1"/>
    <col min="3587" max="3587" width="32.88671875" style="1" customWidth="1"/>
    <col min="3588" max="3588" width="0" style="1" hidden="1" customWidth="1"/>
    <col min="3589" max="3589" width="25.6640625" style="1" customWidth="1"/>
    <col min="3590" max="3590" width="30.6640625" style="1" bestFit="1" customWidth="1"/>
    <col min="3591" max="3591" width="17.6640625" style="1" bestFit="1" customWidth="1"/>
    <col min="3592" max="3592" width="12" style="1" bestFit="1" customWidth="1"/>
    <col min="3593" max="3593" width="28.109375" style="1" bestFit="1" customWidth="1"/>
    <col min="3594" max="3594" width="26.77734375" style="1" bestFit="1" customWidth="1"/>
    <col min="3595" max="3595" width="32.88671875" style="1" customWidth="1"/>
    <col min="3596" max="3596" width="32.109375" style="1" bestFit="1" customWidth="1"/>
    <col min="3597" max="3597" width="17.6640625" style="1" bestFit="1" customWidth="1"/>
    <col min="3598" max="3598" width="28.44140625" style="1" bestFit="1" customWidth="1"/>
    <col min="3599" max="3599" width="29.88671875" style="1" customWidth="1"/>
    <col min="3600" max="3600" width="23.6640625" style="1" customWidth="1"/>
    <col min="3601" max="3610" width="8" style="1"/>
    <col min="3611" max="3614" width="0" style="1" hidden="1" customWidth="1"/>
    <col min="3615" max="3838" width="8" style="1"/>
    <col min="3839" max="3839" width="15.6640625" style="1" customWidth="1"/>
    <col min="3840" max="3840" width="13.109375" style="1" customWidth="1"/>
    <col min="3841" max="3841" width="28" style="1" bestFit="1" customWidth="1"/>
    <col min="3842" max="3842" width="25.33203125" style="1" customWidth="1"/>
    <col min="3843" max="3843" width="32.88671875" style="1" customWidth="1"/>
    <col min="3844" max="3844" width="0" style="1" hidden="1" customWidth="1"/>
    <col min="3845" max="3845" width="25.6640625" style="1" customWidth="1"/>
    <col min="3846" max="3846" width="30.6640625" style="1" bestFit="1" customWidth="1"/>
    <col min="3847" max="3847" width="17.6640625" style="1" bestFit="1" customWidth="1"/>
    <col min="3848" max="3848" width="12" style="1" bestFit="1" customWidth="1"/>
    <col min="3849" max="3849" width="28.109375" style="1" bestFit="1" customWidth="1"/>
    <col min="3850" max="3850" width="26.77734375" style="1" bestFit="1" customWidth="1"/>
    <col min="3851" max="3851" width="32.88671875" style="1" customWidth="1"/>
    <col min="3852" max="3852" width="32.109375" style="1" bestFit="1" customWidth="1"/>
    <col min="3853" max="3853" width="17.6640625" style="1" bestFit="1" customWidth="1"/>
    <col min="3854" max="3854" width="28.44140625" style="1" bestFit="1" customWidth="1"/>
    <col min="3855" max="3855" width="29.88671875" style="1" customWidth="1"/>
    <col min="3856" max="3856" width="23.6640625" style="1" customWidth="1"/>
    <col min="3857" max="3866" width="8" style="1"/>
    <col min="3867" max="3870" width="0" style="1" hidden="1" customWidth="1"/>
    <col min="3871" max="4094" width="8" style="1"/>
    <col min="4095" max="4095" width="15.6640625" style="1" customWidth="1"/>
    <col min="4096" max="4096" width="13.109375" style="1" customWidth="1"/>
    <col min="4097" max="4097" width="28" style="1" bestFit="1" customWidth="1"/>
    <col min="4098" max="4098" width="25.33203125" style="1" customWidth="1"/>
    <col min="4099" max="4099" width="32.88671875" style="1" customWidth="1"/>
    <col min="4100" max="4100" width="0" style="1" hidden="1" customWidth="1"/>
    <col min="4101" max="4101" width="25.6640625" style="1" customWidth="1"/>
    <col min="4102" max="4102" width="30.6640625" style="1" bestFit="1" customWidth="1"/>
    <col min="4103" max="4103" width="17.6640625" style="1" bestFit="1" customWidth="1"/>
    <col min="4104" max="4104" width="12" style="1" bestFit="1" customWidth="1"/>
    <col min="4105" max="4105" width="28.109375" style="1" bestFit="1" customWidth="1"/>
    <col min="4106" max="4106" width="26.77734375" style="1" bestFit="1" customWidth="1"/>
    <col min="4107" max="4107" width="32.88671875" style="1" customWidth="1"/>
    <col min="4108" max="4108" width="32.109375" style="1" bestFit="1" customWidth="1"/>
    <col min="4109" max="4109" width="17.6640625" style="1" bestFit="1" customWidth="1"/>
    <col min="4110" max="4110" width="28.44140625" style="1" bestFit="1" customWidth="1"/>
    <col min="4111" max="4111" width="29.88671875" style="1" customWidth="1"/>
    <col min="4112" max="4112" width="23.6640625" style="1" customWidth="1"/>
    <col min="4113" max="4122" width="8" style="1"/>
    <col min="4123" max="4126" width="0" style="1" hidden="1" customWidth="1"/>
    <col min="4127" max="4350" width="8" style="1"/>
    <col min="4351" max="4351" width="15.6640625" style="1" customWidth="1"/>
    <col min="4352" max="4352" width="13.109375" style="1" customWidth="1"/>
    <col min="4353" max="4353" width="28" style="1" bestFit="1" customWidth="1"/>
    <col min="4354" max="4354" width="25.33203125" style="1" customWidth="1"/>
    <col min="4355" max="4355" width="32.88671875" style="1" customWidth="1"/>
    <col min="4356" max="4356" width="0" style="1" hidden="1" customWidth="1"/>
    <col min="4357" max="4357" width="25.6640625" style="1" customWidth="1"/>
    <col min="4358" max="4358" width="30.6640625" style="1" bestFit="1" customWidth="1"/>
    <col min="4359" max="4359" width="17.6640625" style="1" bestFit="1" customWidth="1"/>
    <col min="4360" max="4360" width="12" style="1" bestFit="1" customWidth="1"/>
    <col min="4361" max="4361" width="28.109375" style="1" bestFit="1" customWidth="1"/>
    <col min="4362" max="4362" width="26.77734375" style="1" bestFit="1" customWidth="1"/>
    <col min="4363" max="4363" width="32.88671875" style="1" customWidth="1"/>
    <col min="4364" max="4364" width="32.109375" style="1" bestFit="1" customWidth="1"/>
    <col min="4365" max="4365" width="17.6640625" style="1" bestFit="1" customWidth="1"/>
    <col min="4366" max="4366" width="28.44140625" style="1" bestFit="1" customWidth="1"/>
    <col min="4367" max="4367" width="29.88671875" style="1" customWidth="1"/>
    <col min="4368" max="4368" width="23.6640625" style="1" customWidth="1"/>
    <col min="4369" max="4378" width="8" style="1"/>
    <col min="4379" max="4382" width="0" style="1" hidden="1" customWidth="1"/>
    <col min="4383" max="4606" width="8" style="1"/>
    <col min="4607" max="4607" width="15.6640625" style="1" customWidth="1"/>
    <col min="4608" max="4608" width="13.109375" style="1" customWidth="1"/>
    <col min="4609" max="4609" width="28" style="1" bestFit="1" customWidth="1"/>
    <col min="4610" max="4610" width="25.33203125" style="1" customWidth="1"/>
    <col min="4611" max="4611" width="32.88671875" style="1" customWidth="1"/>
    <col min="4612" max="4612" width="0" style="1" hidden="1" customWidth="1"/>
    <col min="4613" max="4613" width="25.6640625" style="1" customWidth="1"/>
    <col min="4614" max="4614" width="30.6640625" style="1" bestFit="1" customWidth="1"/>
    <col min="4615" max="4615" width="17.6640625" style="1" bestFit="1" customWidth="1"/>
    <col min="4616" max="4616" width="12" style="1" bestFit="1" customWidth="1"/>
    <col min="4617" max="4617" width="28.109375" style="1" bestFit="1" customWidth="1"/>
    <col min="4618" max="4618" width="26.77734375" style="1" bestFit="1" customWidth="1"/>
    <col min="4619" max="4619" width="32.88671875" style="1" customWidth="1"/>
    <col min="4620" max="4620" width="32.109375" style="1" bestFit="1" customWidth="1"/>
    <col min="4621" max="4621" width="17.6640625" style="1" bestFit="1" customWidth="1"/>
    <col min="4622" max="4622" width="28.44140625" style="1" bestFit="1" customWidth="1"/>
    <col min="4623" max="4623" width="29.88671875" style="1" customWidth="1"/>
    <col min="4624" max="4624" width="23.6640625" style="1" customWidth="1"/>
    <col min="4625" max="4634" width="8" style="1"/>
    <col min="4635" max="4638" width="0" style="1" hidden="1" customWidth="1"/>
    <col min="4639" max="4862" width="8" style="1"/>
    <col min="4863" max="4863" width="15.6640625" style="1" customWidth="1"/>
    <col min="4864" max="4864" width="13.109375" style="1" customWidth="1"/>
    <col min="4865" max="4865" width="28" style="1" bestFit="1" customWidth="1"/>
    <col min="4866" max="4866" width="25.33203125" style="1" customWidth="1"/>
    <col min="4867" max="4867" width="32.88671875" style="1" customWidth="1"/>
    <col min="4868" max="4868" width="0" style="1" hidden="1" customWidth="1"/>
    <col min="4869" max="4869" width="25.6640625" style="1" customWidth="1"/>
    <col min="4870" max="4870" width="30.6640625" style="1" bestFit="1" customWidth="1"/>
    <col min="4871" max="4871" width="17.6640625" style="1" bestFit="1" customWidth="1"/>
    <col min="4872" max="4872" width="12" style="1" bestFit="1" customWidth="1"/>
    <col min="4873" max="4873" width="28.109375" style="1" bestFit="1" customWidth="1"/>
    <col min="4874" max="4874" width="26.77734375" style="1" bestFit="1" customWidth="1"/>
    <col min="4875" max="4875" width="32.88671875" style="1" customWidth="1"/>
    <col min="4876" max="4876" width="32.109375" style="1" bestFit="1" customWidth="1"/>
    <col min="4877" max="4877" width="17.6640625" style="1" bestFit="1" customWidth="1"/>
    <col min="4878" max="4878" width="28.44140625" style="1" bestFit="1" customWidth="1"/>
    <col min="4879" max="4879" width="29.88671875" style="1" customWidth="1"/>
    <col min="4880" max="4880" width="23.6640625" style="1" customWidth="1"/>
    <col min="4881" max="4890" width="8" style="1"/>
    <col min="4891" max="4894" width="0" style="1" hidden="1" customWidth="1"/>
    <col min="4895" max="5118" width="8" style="1"/>
    <col min="5119" max="5119" width="15.6640625" style="1" customWidth="1"/>
    <col min="5120" max="5120" width="13.109375" style="1" customWidth="1"/>
    <col min="5121" max="5121" width="28" style="1" bestFit="1" customWidth="1"/>
    <col min="5122" max="5122" width="25.33203125" style="1" customWidth="1"/>
    <col min="5123" max="5123" width="32.88671875" style="1" customWidth="1"/>
    <col min="5124" max="5124" width="0" style="1" hidden="1" customWidth="1"/>
    <col min="5125" max="5125" width="25.6640625" style="1" customWidth="1"/>
    <col min="5126" max="5126" width="30.6640625" style="1" bestFit="1" customWidth="1"/>
    <col min="5127" max="5127" width="17.6640625" style="1" bestFit="1" customWidth="1"/>
    <col min="5128" max="5128" width="12" style="1" bestFit="1" customWidth="1"/>
    <col min="5129" max="5129" width="28.109375" style="1" bestFit="1" customWidth="1"/>
    <col min="5130" max="5130" width="26.77734375" style="1" bestFit="1" customWidth="1"/>
    <col min="5131" max="5131" width="32.88671875" style="1" customWidth="1"/>
    <col min="5132" max="5132" width="32.109375" style="1" bestFit="1" customWidth="1"/>
    <col min="5133" max="5133" width="17.6640625" style="1" bestFit="1" customWidth="1"/>
    <col min="5134" max="5134" width="28.44140625" style="1" bestFit="1" customWidth="1"/>
    <col min="5135" max="5135" width="29.88671875" style="1" customWidth="1"/>
    <col min="5136" max="5136" width="23.6640625" style="1" customWidth="1"/>
    <col min="5137" max="5146" width="8" style="1"/>
    <col min="5147" max="5150" width="0" style="1" hidden="1" customWidth="1"/>
    <col min="5151" max="5374" width="8" style="1"/>
    <col min="5375" max="5375" width="15.6640625" style="1" customWidth="1"/>
    <col min="5376" max="5376" width="13.109375" style="1" customWidth="1"/>
    <col min="5377" max="5377" width="28" style="1" bestFit="1" customWidth="1"/>
    <col min="5378" max="5378" width="25.33203125" style="1" customWidth="1"/>
    <col min="5379" max="5379" width="32.88671875" style="1" customWidth="1"/>
    <col min="5380" max="5380" width="0" style="1" hidden="1" customWidth="1"/>
    <col min="5381" max="5381" width="25.6640625" style="1" customWidth="1"/>
    <col min="5382" max="5382" width="30.6640625" style="1" bestFit="1" customWidth="1"/>
    <col min="5383" max="5383" width="17.6640625" style="1" bestFit="1" customWidth="1"/>
    <col min="5384" max="5384" width="12" style="1" bestFit="1" customWidth="1"/>
    <col min="5385" max="5385" width="28.109375" style="1" bestFit="1" customWidth="1"/>
    <col min="5386" max="5386" width="26.77734375" style="1" bestFit="1" customWidth="1"/>
    <col min="5387" max="5387" width="32.88671875" style="1" customWidth="1"/>
    <col min="5388" max="5388" width="32.109375" style="1" bestFit="1" customWidth="1"/>
    <col min="5389" max="5389" width="17.6640625" style="1" bestFit="1" customWidth="1"/>
    <col min="5390" max="5390" width="28.44140625" style="1" bestFit="1" customWidth="1"/>
    <col min="5391" max="5391" width="29.88671875" style="1" customWidth="1"/>
    <col min="5392" max="5392" width="23.6640625" style="1" customWidth="1"/>
    <col min="5393" max="5402" width="8" style="1"/>
    <col min="5403" max="5406" width="0" style="1" hidden="1" customWidth="1"/>
    <col min="5407" max="5630" width="8" style="1"/>
    <col min="5631" max="5631" width="15.6640625" style="1" customWidth="1"/>
    <col min="5632" max="5632" width="13.109375" style="1" customWidth="1"/>
    <col min="5633" max="5633" width="28" style="1" bestFit="1" customWidth="1"/>
    <col min="5634" max="5634" width="25.33203125" style="1" customWidth="1"/>
    <col min="5635" max="5635" width="32.88671875" style="1" customWidth="1"/>
    <col min="5636" max="5636" width="0" style="1" hidden="1" customWidth="1"/>
    <col min="5637" max="5637" width="25.6640625" style="1" customWidth="1"/>
    <col min="5638" max="5638" width="30.6640625" style="1" bestFit="1" customWidth="1"/>
    <col min="5639" max="5639" width="17.6640625" style="1" bestFit="1" customWidth="1"/>
    <col min="5640" max="5640" width="12" style="1" bestFit="1" customWidth="1"/>
    <col min="5641" max="5641" width="28.109375" style="1" bestFit="1" customWidth="1"/>
    <col min="5642" max="5642" width="26.77734375" style="1" bestFit="1" customWidth="1"/>
    <col min="5643" max="5643" width="32.88671875" style="1" customWidth="1"/>
    <col min="5644" max="5644" width="32.109375" style="1" bestFit="1" customWidth="1"/>
    <col min="5645" max="5645" width="17.6640625" style="1" bestFit="1" customWidth="1"/>
    <col min="5646" max="5646" width="28.44140625" style="1" bestFit="1" customWidth="1"/>
    <col min="5647" max="5647" width="29.88671875" style="1" customWidth="1"/>
    <col min="5648" max="5648" width="23.6640625" style="1" customWidth="1"/>
    <col min="5649" max="5658" width="8" style="1"/>
    <col min="5659" max="5662" width="0" style="1" hidden="1" customWidth="1"/>
    <col min="5663" max="5886" width="8" style="1"/>
    <col min="5887" max="5887" width="15.6640625" style="1" customWidth="1"/>
    <col min="5888" max="5888" width="13.109375" style="1" customWidth="1"/>
    <col min="5889" max="5889" width="28" style="1" bestFit="1" customWidth="1"/>
    <col min="5890" max="5890" width="25.33203125" style="1" customWidth="1"/>
    <col min="5891" max="5891" width="32.88671875" style="1" customWidth="1"/>
    <col min="5892" max="5892" width="0" style="1" hidden="1" customWidth="1"/>
    <col min="5893" max="5893" width="25.6640625" style="1" customWidth="1"/>
    <col min="5894" max="5894" width="30.6640625" style="1" bestFit="1" customWidth="1"/>
    <col min="5895" max="5895" width="17.6640625" style="1" bestFit="1" customWidth="1"/>
    <col min="5896" max="5896" width="12" style="1" bestFit="1" customWidth="1"/>
    <col min="5897" max="5897" width="28.109375" style="1" bestFit="1" customWidth="1"/>
    <col min="5898" max="5898" width="26.77734375" style="1" bestFit="1" customWidth="1"/>
    <col min="5899" max="5899" width="32.88671875" style="1" customWidth="1"/>
    <col min="5900" max="5900" width="32.109375" style="1" bestFit="1" customWidth="1"/>
    <col min="5901" max="5901" width="17.6640625" style="1" bestFit="1" customWidth="1"/>
    <col min="5902" max="5902" width="28.44140625" style="1" bestFit="1" customWidth="1"/>
    <col min="5903" max="5903" width="29.88671875" style="1" customWidth="1"/>
    <col min="5904" max="5904" width="23.6640625" style="1" customWidth="1"/>
    <col min="5905" max="5914" width="8" style="1"/>
    <col min="5915" max="5918" width="0" style="1" hidden="1" customWidth="1"/>
    <col min="5919" max="6142" width="8" style="1"/>
    <col min="6143" max="6143" width="15.6640625" style="1" customWidth="1"/>
    <col min="6144" max="6144" width="13.109375" style="1" customWidth="1"/>
    <col min="6145" max="6145" width="28" style="1" bestFit="1" customWidth="1"/>
    <col min="6146" max="6146" width="25.33203125" style="1" customWidth="1"/>
    <col min="6147" max="6147" width="32.88671875" style="1" customWidth="1"/>
    <col min="6148" max="6148" width="0" style="1" hidden="1" customWidth="1"/>
    <col min="6149" max="6149" width="25.6640625" style="1" customWidth="1"/>
    <col min="6150" max="6150" width="30.6640625" style="1" bestFit="1" customWidth="1"/>
    <col min="6151" max="6151" width="17.6640625" style="1" bestFit="1" customWidth="1"/>
    <col min="6152" max="6152" width="12" style="1" bestFit="1" customWidth="1"/>
    <col min="6153" max="6153" width="28.109375" style="1" bestFit="1" customWidth="1"/>
    <col min="6154" max="6154" width="26.77734375" style="1" bestFit="1" customWidth="1"/>
    <col min="6155" max="6155" width="32.88671875" style="1" customWidth="1"/>
    <col min="6156" max="6156" width="32.109375" style="1" bestFit="1" customWidth="1"/>
    <col min="6157" max="6157" width="17.6640625" style="1" bestFit="1" customWidth="1"/>
    <col min="6158" max="6158" width="28.44140625" style="1" bestFit="1" customWidth="1"/>
    <col min="6159" max="6159" width="29.88671875" style="1" customWidth="1"/>
    <col min="6160" max="6160" width="23.6640625" style="1" customWidth="1"/>
    <col min="6161" max="6170" width="8" style="1"/>
    <col min="6171" max="6174" width="0" style="1" hidden="1" customWidth="1"/>
    <col min="6175" max="6398" width="8" style="1"/>
    <col min="6399" max="6399" width="15.6640625" style="1" customWidth="1"/>
    <col min="6400" max="6400" width="13.109375" style="1" customWidth="1"/>
    <col min="6401" max="6401" width="28" style="1" bestFit="1" customWidth="1"/>
    <col min="6402" max="6402" width="25.33203125" style="1" customWidth="1"/>
    <col min="6403" max="6403" width="32.88671875" style="1" customWidth="1"/>
    <col min="6404" max="6404" width="0" style="1" hidden="1" customWidth="1"/>
    <col min="6405" max="6405" width="25.6640625" style="1" customWidth="1"/>
    <col min="6406" max="6406" width="30.6640625" style="1" bestFit="1" customWidth="1"/>
    <col min="6407" max="6407" width="17.6640625" style="1" bestFit="1" customWidth="1"/>
    <col min="6408" max="6408" width="12" style="1" bestFit="1" customWidth="1"/>
    <col min="6409" max="6409" width="28.109375" style="1" bestFit="1" customWidth="1"/>
    <col min="6410" max="6410" width="26.77734375" style="1" bestFit="1" customWidth="1"/>
    <col min="6411" max="6411" width="32.88671875" style="1" customWidth="1"/>
    <col min="6412" max="6412" width="32.109375" style="1" bestFit="1" customWidth="1"/>
    <col min="6413" max="6413" width="17.6640625" style="1" bestFit="1" customWidth="1"/>
    <col min="6414" max="6414" width="28.44140625" style="1" bestFit="1" customWidth="1"/>
    <col min="6415" max="6415" width="29.88671875" style="1" customWidth="1"/>
    <col min="6416" max="6416" width="23.6640625" style="1" customWidth="1"/>
    <col min="6417" max="6426" width="8" style="1"/>
    <col min="6427" max="6430" width="0" style="1" hidden="1" customWidth="1"/>
    <col min="6431" max="6654" width="8" style="1"/>
    <col min="6655" max="6655" width="15.6640625" style="1" customWidth="1"/>
    <col min="6656" max="6656" width="13.109375" style="1" customWidth="1"/>
    <col min="6657" max="6657" width="28" style="1" bestFit="1" customWidth="1"/>
    <col min="6658" max="6658" width="25.33203125" style="1" customWidth="1"/>
    <col min="6659" max="6659" width="32.88671875" style="1" customWidth="1"/>
    <col min="6660" max="6660" width="0" style="1" hidden="1" customWidth="1"/>
    <col min="6661" max="6661" width="25.6640625" style="1" customWidth="1"/>
    <col min="6662" max="6662" width="30.6640625" style="1" bestFit="1" customWidth="1"/>
    <col min="6663" max="6663" width="17.6640625" style="1" bestFit="1" customWidth="1"/>
    <col min="6664" max="6664" width="12" style="1" bestFit="1" customWidth="1"/>
    <col min="6665" max="6665" width="28.109375" style="1" bestFit="1" customWidth="1"/>
    <col min="6666" max="6666" width="26.77734375" style="1" bestFit="1" customWidth="1"/>
    <col min="6667" max="6667" width="32.88671875" style="1" customWidth="1"/>
    <col min="6668" max="6668" width="32.109375" style="1" bestFit="1" customWidth="1"/>
    <col min="6669" max="6669" width="17.6640625" style="1" bestFit="1" customWidth="1"/>
    <col min="6670" max="6670" width="28.44140625" style="1" bestFit="1" customWidth="1"/>
    <col min="6671" max="6671" width="29.88671875" style="1" customWidth="1"/>
    <col min="6672" max="6672" width="23.6640625" style="1" customWidth="1"/>
    <col min="6673" max="6682" width="8" style="1"/>
    <col min="6683" max="6686" width="0" style="1" hidden="1" customWidth="1"/>
    <col min="6687" max="6910" width="8" style="1"/>
    <col min="6911" max="6911" width="15.6640625" style="1" customWidth="1"/>
    <col min="6912" max="6912" width="13.109375" style="1" customWidth="1"/>
    <col min="6913" max="6913" width="28" style="1" bestFit="1" customWidth="1"/>
    <col min="6914" max="6914" width="25.33203125" style="1" customWidth="1"/>
    <col min="6915" max="6915" width="32.88671875" style="1" customWidth="1"/>
    <col min="6916" max="6916" width="0" style="1" hidden="1" customWidth="1"/>
    <col min="6917" max="6917" width="25.6640625" style="1" customWidth="1"/>
    <col min="6918" max="6918" width="30.6640625" style="1" bestFit="1" customWidth="1"/>
    <col min="6919" max="6919" width="17.6640625" style="1" bestFit="1" customWidth="1"/>
    <col min="6920" max="6920" width="12" style="1" bestFit="1" customWidth="1"/>
    <col min="6921" max="6921" width="28.109375" style="1" bestFit="1" customWidth="1"/>
    <col min="6922" max="6922" width="26.77734375" style="1" bestFit="1" customWidth="1"/>
    <col min="6923" max="6923" width="32.88671875" style="1" customWidth="1"/>
    <col min="6924" max="6924" width="32.109375" style="1" bestFit="1" customWidth="1"/>
    <col min="6925" max="6925" width="17.6640625" style="1" bestFit="1" customWidth="1"/>
    <col min="6926" max="6926" width="28.44140625" style="1" bestFit="1" customWidth="1"/>
    <col min="6927" max="6927" width="29.88671875" style="1" customWidth="1"/>
    <col min="6928" max="6928" width="23.6640625" style="1" customWidth="1"/>
    <col min="6929" max="6938" width="8" style="1"/>
    <col min="6939" max="6942" width="0" style="1" hidden="1" customWidth="1"/>
    <col min="6943" max="7166" width="8" style="1"/>
    <col min="7167" max="7167" width="15.6640625" style="1" customWidth="1"/>
    <col min="7168" max="7168" width="13.109375" style="1" customWidth="1"/>
    <col min="7169" max="7169" width="28" style="1" bestFit="1" customWidth="1"/>
    <col min="7170" max="7170" width="25.33203125" style="1" customWidth="1"/>
    <col min="7171" max="7171" width="32.88671875" style="1" customWidth="1"/>
    <col min="7172" max="7172" width="0" style="1" hidden="1" customWidth="1"/>
    <col min="7173" max="7173" width="25.6640625" style="1" customWidth="1"/>
    <col min="7174" max="7174" width="30.6640625" style="1" bestFit="1" customWidth="1"/>
    <col min="7175" max="7175" width="17.6640625" style="1" bestFit="1" customWidth="1"/>
    <col min="7176" max="7176" width="12" style="1" bestFit="1" customWidth="1"/>
    <col min="7177" max="7177" width="28.109375" style="1" bestFit="1" customWidth="1"/>
    <col min="7178" max="7178" width="26.77734375" style="1" bestFit="1" customWidth="1"/>
    <col min="7179" max="7179" width="32.88671875" style="1" customWidth="1"/>
    <col min="7180" max="7180" width="32.109375" style="1" bestFit="1" customWidth="1"/>
    <col min="7181" max="7181" width="17.6640625" style="1" bestFit="1" customWidth="1"/>
    <col min="7182" max="7182" width="28.44140625" style="1" bestFit="1" customWidth="1"/>
    <col min="7183" max="7183" width="29.88671875" style="1" customWidth="1"/>
    <col min="7184" max="7184" width="23.6640625" style="1" customWidth="1"/>
    <col min="7185" max="7194" width="8" style="1"/>
    <col min="7195" max="7198" width="0" style="1" hidden="1" customWidth="1"/>
    <col min="7199" max="7422" width="8" style="1"/>
    <col min="7423" max="7423" width="15.6640625" style="1" customWidth="1"/>
    <col min="7424" max="7424" width="13.109375" style="1" customWidth="1"/>
    <col min="7425" max="7425" width="28" style="1" bestFit="1" customWidth="1"/>
    <col min="7426" max="7426" width="25.33203125" style="1" customWidth="1"/>
    <col min="7427" max="7427" width="32.88671875" style="1" customWidth="1"/>
    <col min="7428" max="7428" width="0" style="1" hidden="1" customWidth="1"/>
    <col min="7429" max="7429" width="25.6640625" style="1" customWidth="1"/>
    <col min="7430" max="7430" width="30.6640625" style="1" bestFit="1" customWidth="1"/>
    <col min="7431" max="7431" width="17.6640625" style="1" bestFit="1" customWidth="1"/>
    <col min="7432" max="7432" width="12" style="1" bestFit="1" customWidth="1"/>
    <col min="7433" max="7433" width="28.109375" style="1" bestFit="1" customWidth="1"/>
    <col min="7434" max="7434" width="26.77734375" style="1" bestFit="1" customWidth="1"/>
    <col min="7435" max="7435" width="32.88671875" style="1" customWidth="1"/>
    <col min="7436" max="7436" width="32.109375" style="1" bestFit="1" customWidth="1"/>
    <col min="7437" max="7437" width="17.6640625" style="1" bestFit="1" customWidth="1"/>
    <col min="7438" max="7438" width="28.44140625" style="1" bestFit="1" customWidth="1"/>
    <col min="7439" max="7439" width="29.88671875" style="1" customWidth="1"/>
    <col min="7440" max="7440" width="23.6640625" style="1" customWidth="1"/>
    <col min="7441" max="7450" width="8" style="1"/>
    <col min="7451" max="7454" width="0" style="1" hidden="1" customWidth="1"/>
    <col min="7455" max="7678" width="8" style="1"/>
    <col min="7679" max="7679" width="15.6640625" style="1" customWidth="1"/>
    <col min="7680" max="7680" width="13.109375" style="1" customWidth="1"/>
    <col min="7681" max="7681" width="28" style="1" bestFit="1" customWidth="1"/>
    <col min="7682" max="7682" width="25.33203125" style="1" customWidth="1"/>
    <col min="7683" max="7683" width="32.88671875" style="1" customWidth="1"/>
    <col min="7684" max="7684" width="0" style="1" hidden="1" customWidth="1"/>
    <col min="7685" max="7685" width="25.6640625" style="1" customWidth="1"/>
    <col min="7686" max="7686" width="30.6640625" style="1" bestFit="1" customWidth="1"/>
    <col min="7687" max="7687" width="17.6640625" style="1" bestFit="1" customWidth="1"/>
    <col min="7688" max="7688" width="12" style="1" bestFit="1" customWidth="1"/>
    <col min="7689" max="7689" width="28.109375" style="1" bestFit="1" customWidth="1"/>
    <col min="7690" max="7690" width="26.77734375" style="1" bestFit="1" customWidth="1"/>
    <col min="7691" max="7691" width="32.88671875" style="1" customWidth="1"/>
    <col min="7692" max="7692" width="32.109375" style="1" bestFit="1" customWidth="1"/>
    <col min="7693" max="7693" width="17.6640625" style="1" bestFit="1" customWidth="1"/>
    <col min="7694" max="7694" width="28.44140625" style="1" bestFit="1" customWidth="1"/>
    <col min="7695" max="7695" width="29.88671875" style="1" customWidth="1"/>
    <col min="7696" max="7696" width="23.6640625" style="1" customWidth="1"/>
    <col min="7697" max="7706" width="8" style="1"/>
    <col min="7707" max="7710" width="0" style="1" hidden="1" customWidth="1"/>
    <col min="7711" max="7934" width="8" style="1"/>
    <col min="7935" max="7935" width="15.6640625" style="1" customWidth="1"/>
    <col min="7936" max="7936" width="13.109375" style="1" customWidth="1"/>
    <col min="7937" max="7937" width="28" style="1" bestFit="1" customWidth="1"/>
    <col min="7938" max="7938" width="25.33203125" style="1" customWidth="1"/>
    <col min="7939" max="7939" width="32.88671875" style="1" customWidth="1"/>
    <col min="7940" max="7940" width="0" style="1" hidden="1" customWidth="1"/>
    <col min="7941" max="7941" width="25.6640625" style="1" customWidth="1"/>
    <col min="7942" max="7942" width="30.6640625" style="1" bestFit="1" customWidth="1"/>
    <col min="7943" max="7943" width="17.6640625" style="1" bestFit="1" customWidth="1"/>
    <col min="7944" max="7944" width="12" style="1" bestFit="1" customWidth="1"/>
    <col min="7945" max="7945" width="28.109375" style="1" bestFit="1" customWidth="1"/>
    <col min="7946" max="7946" width="26.77734375" style="1" bestFit="1" customWidth="1"/>
    <col min="7947" max="7947" width="32.88671875" style="1" customWidth="1"/>
    <col min="7948" max="7948" width="32.109375" style="1" bestFit="1" customWidth="1"/>
    <col min="7949" max="7949" width="17.6640625" style="1" bestFit="1" customWidth="1"/>
    <col min="7950" max="7950" width="28.44140625" style="1" bestFit="1" customWidth="1"/>
    <col min="7951" max="7951" width="29.88671875" style="1" customWidth="1"/>
    <col min="7952" max="7952" width="23.6640625" style="1" customWidth="1"/>
    <col min="7953" max="7962" width="8" style="1"/>
    <col min="7963" max="7966" width="0" style="1" hidden="1" customWidth="1"/>
    <col min="7967" max="8190" width="8" style="1"/>
    <col min="8191" max="8191" width="15.6640625" style="1" customWidth="1"/>
    <col min="8192" max="8192" width="13.109375" style="1" customWidth="1"/>
    <col min="8193" max="8193" width="28" style="1" bestFit="1" customWidth="1"/>
    <col min="8194" max="8194" width="25.33203125" style="1" customWidth="1"/>
    <col min="8195" max="8195" width="32.88671875" style="1" customWidth="1"/>
    <col min="8196" max="8196" width="0" style="1" hidden="1" customWidth="1"/>
    <col min="8197" max="8197" width="25.6640625" style="1" customWidth="1"/>
    <col min="8198" max="8198" width="30.6640625" style="1" bestFit="1" customWidth="1"/>
    <col min="8199" max="8199" width="17.6640625" style="1" bestFit="1" customWidth="1"/>
    <col min="8200" max="8200" width="12" style="1" bestFit="1" customWidth="1"/>
    <col min="8201" max="8201" width="28.109375" style="1" bestFit="1" customWidth="1"/>
    <col min="8202" max="8202" width="26.77734375" style="1" bestFit="1" customWidth="1"/>
    <col min="8203" max="8203" width="32.88671875" style="1" customWidth="1"/>
    <col min="8204" max="8204" width="32.109375" style="1" bestFit="1" customWidth="1"/>
    <col min="8205" max="8205" width="17.6640625" style="1" bestFit="1" customWidth="1"/>
    <col min="8206" max="8206" width="28.44140625" style="1" bestFit="1" customWidth="1"/>
    <col min="8207" max="8207" width="29.88671875" style="1" customWidth="1"/>
    <col min="8208" max="8208" width="23.6640625" style="1" customWidth="1"/>
    <col min="8209" max="8218" width="8" style="1"/>
    <col min="8219" max="8222" width="0" style="1" hidden="1" customWidth="1"/>
    <col min="8223" max="8446" width="8" style="1"/>
    <col min="8447" max="8447" width="15.6640625" style="1" customWidth="1"/>
    <col min="8448" max="8448" width="13.109375" style="1" customWidth="1"/>
    <col min="8449" max="8449" width="28" style="1" bestFit="1" customWidth="1"/>
    <col min="8450" max="8450" width="25.33203125" style="1" customWidth="1"/>
    <col min="8451" max="8451" width="32.88671875" style="1" customWidth="1"/>
    <col min="8452" max="8452" width="0" style="1" hidden="1" customWidth="1"/>
    <col min="8453" max="8453" width="25.6640625" style="1" customWidth="1"/>
    <col min="8454" max="8454" width="30.6640625" style="1" bestFit="1" customWidth="1"/>
    <col min="8455" max="8455" width="17.6640625" style="1" bestFit="1" customWidth="1"/>
    <col min="8456" max="8456" width="12" style="1" bestFit="1" customWidth="1"/>
    <col min="8457" max="8457" width="28.109375" style="1" bestFit="1" customWidth="1"/>
    <col min="8458" max="8458" width="26.77734375" style="1" bestFit="1" customWidth="1"/>
    <col min="8459" max="8459" width="32.88671875" style="1" customWidth="1"/>
    <col min="8460" max="8460" width="32.109375" style="1" bestFit="1" customWidth="1"/>
    <col min="8461" max="8461" width="17.6640625" style="1" bestFit="1" customWidth="1"/>
    <col min="8462" max="8462" width="28.44140625" style="1" bestFit="1" customWidth="1"/>
    <col min="8463" max="8463" width="29.88671875" style="1" customWidth="1"/>
    <col min="8464" max="8464" width="23.6640625" style="1" customWidth="1"/>
    <col min="8465" max="8474" width="8" style="1"/>
    <col min="8475" max="8478" width="0" style="1" hidden="1" customWidth="1"/>
    <col min="8479" max="8702" width="8" style="1"/>
    <col min="8703" max="8703" width="15.6640625" style="1" customWidth="1"/>
    <col min="8704" max="8704" width="13.109375" style="1" customWidth="1"/>
    <col min="8705" max="8705" width="28" style="1" bestFit="1" customWidth="1"/>
    <col min="8706" max="8706" width="25.33203125" style="1" customWidth="1"/>
    <col min="8707" max="8707" width="32.88671875" style="1" customWidth="1"/>
    <col min="8708" max="8708" width="0" style="1" hidden="1" customWidth="1"/>
    <col min="8709" max="8709" width="25.6640625" style="1" customWidth="1"/>
    <col min="8710" max="8710" width="30.6640625" style="1" bestFit="1" customWidth="1"/>
    <col min="8711" max="8711" width="17.6640625" style="1" bestFit="1" customWidth="1"/>
    <col min="8712" max="8712" width="12" style="1" bestFit="1" customWidth="1"/>
    <col min="8713" max="8713" width="28.109375" style="1" bestFit="1" customWidth="1"/>
    <col min="8714" max="8714" width="26.77734375" style="1" bestFit="1" customWidth="1"/>
    <col min="8715" max="8715" width="32.88671875" style="1" customWidth="1"/>
    <col min="8716" max="8716" width="32.109375" style="1" bestFit="1" customWidth="1"/>
    <col min="8717" max="8717" width="17.6640625" style="1" bestFit="1" customWidth="1"/>
    <col min="8718" max="8718" width="28.44140625" style="1" bestFit="1" customWidth="1"/>
    <col min="8719" max="8719" width="29.88671875" style="1" customWidth="1"/>
    <col min="8720" max="8720" width="23.6640625" style="1" customWidth="1"/>
    <col min="8721" max="8730" width="8" style="1"/>
    <col min="8731" max="8734" width="0" style="1" hidden="1" customWidth="1"/>
    <col min="8735" max="8958" width="8" style="1"/>
    <col min="8959" max="8959" width="15.6640625" style="1" customWidth="1"/>
    <col min="8960" max="8960" width="13.109375" style="1" customWidth="1"/>
    <col min="8961" max="8961" width="28" style="1" bestFit="1" customWidth="1"/>
    <col min="8962" max="8962" width="25.33203125" style="1" customWidth="1"/>
    <col min="8963" max="8963" width="32.88671875" style="1" customWidth="1"/>
    <col min="8964" max="8964" width="0" style="1" hidden="1" customWidth="1"/>
    <col min="8965" max="8965" width="25.6640625" style="1" customWidth="1"/>
    <col min="8966" max="8966" width="30.6640625" style="1" bestFit="1" customWidth="1"/>
    <col min="8967" max="8967" width="17.6640625" style="1" bestFit="1" customWidth="1"/>
    <col min="8968" max="8968" width="12" style="1" bestFit="1" customWidth="1"/>
    <col min="8969" max="8969" width="28.109375" style="1" bestFit="1" customWidth="1"/>
    <col min="8970" max="8970" width="26.77734375" style="1" bestFit="1" customWidth="1"/>
    <col min="8971" max="8971" width="32.88671875" style="1" customWidth="1"/>
    <col min="8972" max="8972" width="32.109375" style="1" bestFit="1" customWidth="1"/>
    <col min="8973" max="8973" width="17.6640625" style="1" bestFit="1" customWidth="1"/>
    <col min="8974" max="8974" width="28.44140625" style="1" bestFit="1" customWidth="1"/>
    <col min="8975" max="8975" width="29.88671875" style="1" customWidth="1"/>
    <col min="8976" max="8976" width="23.6640625" style="1" customWidth="1"/>
    <col min="8977" max="8986" width="8" style="1"/>
    <col min="8987" max="8990" width="0" style="1" hidden="1" customWidth="1"/>
    <col min="8991" max="9214" width="8" style="1"/>
    <col min="9215" max="9215" width="15.6640625" style="1" customWidth="1"/>
    <col min="9216" max="9216" width="13.109375" style="1" customWidth="1"/>
    <col min="9217" max="9217" width="28" style="1" bestFit="1" customWidth="1"/>
    <col min="9218" max="9218" width="25.33203125" style="1" customWidth="1"/>
    <col min="9219" max="9219" width="32.88671875" style="1" customWidth="1"/>
    <col min="9220" max="9220" width="0" style="1" hidden="1" customWidth="1"/>
    <col min="9221" max="9221" width="25.6640625" style="1" customWidth="1"/>
    <col min="9222" max="9222" width="30.6640625" style="1" bestFit="1" customWidth="1"/>
    <col min="9223" max="9223" width="17.6640625" style="1" bestFit="1" customWidth="1"/>
    <col min="9224" max="9224" width="12" style="1" bestFit="1" customWidth="1"/>
    <col min="9225" max="9225" width="28.109375" style="1" bestFit="1" customWidth="1"/>
    <col min="9226" max="9226" width="26.77734375" style="1" bestFit="1" customWidth="1"/>
    <col min="9227" max="9227" width="32.88671875" style="1" customWidth="1"/>
    <col min="9228" max="9228" width="32.109375" style="1" bestFit="1" customWidth="1"/>
    <col min="9229" max="9229" width="17.6640625" style="1" bestFit="1" customWidth="1"/>
    <col min="9230" max="9230" width="28.44140625" style="1" bestFit="1" customWidth="1"/>
    <col min="9231" max="9231" width="29.88671875" style="1" customWidth="1"/>
    <col min="9232" max="9232" width="23.6640625" style="1" customWidth="1"/>
    <col min="9233" max="9242" width="8" style="1"/>
    <col min="9243" max="9246" width="0" style="1" hidden="1" customWidth="1"/>
    <col min="9247" max="9470" width="8" style="1"/>
    <col min="9471" max="9471" width="15.6640625" style="1" customWidth="1"/>
    <col min="9472" max="9472" width="13.109375" style="1" customWidth="1"/>
    <col min="9473" max="9473" width="28" style="1" bestFit="1" customWidth="1"/>
    <col min="9474" max="9474" width="25.33203125" style="1" customWidth="1"/>
    <col min="9475" max="9475" width="32.88671875" style="1" customWidth="1"/>
    <col min="9476" max="9476" width="0" style="1" hidden="1" customWidth="1"/>
    <col min="9477" max="9477" width="25.6640625" style="1" customWidth="1"/>
    <col min="9478" max="9478" width="30.6640625" style="1" bestFit="1" customWidth="1"/>
    <col min="9479" max="9479" width="17.6640625" style="1" bestFit="1" customWidth="1"/>
    <col min="9480" max="9480" width="12" style="1" bestFit="1" customWidth="1"/>
    <col min="9481" max="9481" width="28.109375" style="1" bestFit="1" customWidth="1"/>
    <col min="9482" max="9482" width="26.77734375" style="1" bestFit="1" customWidth="1"/>
    <col min="9483" max="9483" width="32.88671875" style="1" customWidth="1"/>
    <col min="9484" max="9484" width="32.109375" style="1" bestFit="1" customWidth="1"/>
    <col min="9485" max="9485" width="17.6640625" style="1" bestFit="1" customWidth="1"/>
    <col min="9486" max="9486" width="28.44140625" style="1" bestFit="1" customWidth="1"/>
    <col min="9487" max="9487" width="29.88671875" style="1" customWidth="1"/>
    <col min="9488" max="9488" width="23.6640625" style="1" customWidth="1"/>
    <col min="9489" max="9498" width="8" style="1"/>
    <col min="9499" max="9502" width="0" style="1" hidden="1" customWidth="1"/>
    <col min="9503" max="9726" width="8" style="1"/>
    <col min="9727" max="9727" width="15.6640625" style="1" customWidth="1"/>
    <col min="9728" max="9728" width="13.109375" style="1" customWidth="1"/>
    <col min="9729" max="9729" width="28" style="1" bestFit="1" customWidth="1"/>
    <col min="9730" max="9730" width="25.33203125" style="1" customWidth="1"/>
    <col min="9731" max="9731" width="32.88671875" style="1" customWidth="1"/>
    <col min="9732" max="9732" width="0" style="1" hidden="1" customWidth="1"/>
    <col min="9733" max="9733" width="25.6640625" style="1" customWidth="1"/>
    <col min="9734" max="9734" width="30.6640625" style="1" bestFit="1" customWidth="1"/>
    <col min="9735" max="9735" width="17.6640625" style="1" bestFit="1" customWidth="1"/>
    <col min="9736" max="9736" width="12" style="1" bestFit="1" customWidth="1"/>
    <col min="9737" max="9737" width="28.109375" style="1" bestFit="1" customWidth="1"/>
    <col min="9738" max="9738" width="26.77734375" style="1" bestFit="1" customWidth="1"/>
    <col min="9739" max="9739" width="32.88671875" style="1" customWidth="1"/>
    <col min="9740" max="9740" width="32.109375" style="1" bestFit="1" customWidth="1"/>
    <col min="9741" max="9741" width="17.6640625" style="1" bestFit="1" customWidth="1"/>
    <col min="9742" max="9742" width="28.44140625" style="1" bestFit="1" customWidth="1"/>
    <col min="9743" max="9743" width="29.88671875" style="1" customWidth="1"/>
    <col min="9744" max="9744" width="23.6640625" style="1" customWidth="1"/>
    <col min="9745" max="9754" width="8" style="1"/>
    <col min="9755" max="9758" width="0" style="1" hidden="1" customWidth="1"/>
    <col min="9759" max="9982" width="8" style="1"/>
    <col min="9983" max="9983" width="15.6640625" style="1" customWidth="1"/>
    <col min="9984" max="9984" width="13.109375" style="1" customWidth="1"/>
    <col min="9985" max="9985" width="28" style="1" bestFit="1" customWidth="1"/>
    <col min="9986" max="9986" width="25.33203125" style="1" customWidth="1"/>
    <col min="9987" max="9987" width="32.88671875" style="1" customWidth="1"/>
    <col min="9988" max="9988" width="0" style="1" hidden="1" customWidth="1"/>
    <col min="9989" max="9989" width="25.6640625" style="1" customWidth="1"/>
    <col min="9990" max="9990" width="30.6640625" style="1" bestFit="1" customWidth="1"/>
    <col min="9991" max="9991" width="17.6640625" style="1" bestFit="1" customWidth="1"/>
    <col min="9992" max="9992" width="12" style="1" bestFit="1" customWidth="1"/>
    <col min="9993" max="9993" width="28.109375" style="1" bestFit="1" customWidth="1"/>
    <col min="9994" max="9994" width="26.77734375" style="1" bestFit="1" customWidth="1"/>
    <col min="9995" max="9995" width="32.88671875" style="1" customWidth="1"/>
    <col min="9996" max="9996" width="32.109375" style="1" bestFit="1" customWidth="1"/>
    <col min="9997" max="9997" width="17.6640625" style="1" bestFit="1" customWidth="1"/>
    <col min="9998" max="9998" width="28.44140625" style="1" bestFit="1" customWidth="1"/>
    <col min="9999" max="9999" width="29.88671875" style="1" customWidth="1"/>
    <col min="10000" max="10000" width="23.6640625" style="1" customWidth="1"/>
    <col min="10001" max="10010" width="8" style="1"/>
    <col min="10011" max="10014" width="0" style="1" hidden="1" customWidth="1"/>
    <col min="10015" max="10238" width="8" style="1"/>
    <col min="10239" max="10239" width="15.6640625" style="1" customWidth="1"/>
    <col min="10240" max="10240" width="13.109375" style="1" customWidth="1"/>
    <col min="10241" max="10241" width="28" style="1" bestFit="1" customWidth="1"/>
    <col min="10242" max="10242" width="25.33203125" style="1" customWidth="1"/>
    <col min="10243" max="10243" width="32.88671875" style="1" customWidth="1"/>
    <col min="10244" max="10244" width="0" style="1" hidden="1" customWidth="1"/>
    <col min="10245" max="10245" width="25.6640625" style="1" customWidth="1"/>
    <col min="10246" max="10246" width="30.6640625" style="1" bestFit="1" customWidth="1"/>
    <col min="10247" max="10247" width="17.6640625" style="1" bestFit="1" customWidth="1"/>
    <col min="10248" max="10248" width="12" style="1" bestFit="1" customWidth="1"/>
    <col min="10249" max="10249" width="28.109375" style="1" bestFit="1" customWidth="1"/>
    <col min="10250" max="10250" width="26.77734375" style="1" bestFit="1" customWidth="1"/>
    <col min="10251" max="10251" width="32.88671875" style="1" customWidth="1"/>
    <col min="10252" max="10252" width="32.109375" style="1" bestFit="1" customWidth="1"/>
    <col min="10253" max="10253" width="17.6640625" style="1" bestFit="1" customWidth="1"/>
    <col min="10254" max="10254" width="28.44140625" style="1" bestFit="1" customWidth="1"/>
    <col min="10255" max="10255" width="29.88671875" style="1" customWidth="1"/>
    <col min="10256" max="10256" width="23.6640625" style="1" customWidth="1"/>
    <col min="10257" max="10266" width="8" style="1"/>
    <col min="10267" max="10270" width="0" style="1" hidden="1" customWidth="1"/>
    <col min="10271" max="10494" width="8" style="1"/>
    <col min="10495" max="10495" width="15.6640625" style="1" customWidth="1"/>
    <col min="10496" max="10496" width="13.109375" style="1" customWidth="1"/>
    <col min="10497" max="10497" width="28" style="1" bestFit="1" customWidth="1"/>
    <col min="10498" max="10498" width="25.33203125" style="1" customWidth="1"/>
    <col min="10499" max="10499" width="32.88671875" style="1" customWidth="1"/>
    <col min="10500" max="10500" width="0" style="1" hidden="1" customWidth="1"/>
    <col min="10501" max="10501" width="25.6640625" style="1" customWidth="1"/>
    <col min="10502" max="10502" width="30.6640625" style="1" bestFit="1" customWidth="1"/>
    <col min="10503" max="10503" width="17.6640625" style="1" bestFit="1" customWidth="1"/>
    <col min="10504" max="10504" width="12" style="1" bestFit="1" customWidth="1"/>
    <col min="10505" max="10505" width="28.109375" style="1" bestFit="1" customWidth="1"/>
    <col min="10506" max="10506" width="26.77734375" style="1" bestFit="1" customWidth="1"/>
    <col min="10507" max="10507" width="32.88671875" style="1" customWidth="1"/>
    <col min="10508" max="10508" width="32.109375" style="1" bestFit="1" customWidth="1"/>
    <col min="10509" max="10509" width="17.6640625" style="1" bestFit="1" customWidth="1"/>
    <col min="10510" max="10510" width="28.44140625" style="1" bestFit="1" customWidth="1"/>
    <col min="10511" max="10511" width="29.88671875" style="1" customWidth="1"/>
    <col min="10512" max="10512" width="23.6640625" style="1" customWidth="1"/>
    <col min="10513" max="10522" width="8" style="1"/>
    <col min="10523" max="10526" width="0" style="1" hidden="1" customWidth="1"/>
    <col min="10527" max="10750" width="8" style="1"/>
    <col min="10751" max="10751" width="15.6640625" style="1" customWidth="1"/>
    <col min="10752" max="10752" width="13.109375" style="1" customWidth="1"/>
    <col min="10753" max="10753" width="28" style="1" bestFit="1" customWidth="1"/>
    <col min="10754" max="10754" width="25.33203125" style="1" customWidth="1"/>
    <col min="10755" max="10755" width="32.88671875" style="1" customWidth="1"/>
    <col min="10756" max="10756" width="0" style="1" hidden="1" customWidth="1"/>
    <col min="10757" max="10757" width="25.6640625" style="1" customWidth="1"/>
    <col min="10758" max="10758" width="30.6640625" style="1" bestFit="1" customWidth="1"/>
    <col min="10759" max="10759" width="17.6640625" style="1" bestFit="1" customWidth="1"/>
    <col min="10760" max="10760" width="12" style="1" bestFit="1" customWidth="1"/>
    <col min="10761" max="10761" width="28.109375" style="1" bestFit="1" customWidth="1"/>
    <col min="10762" max="10762" width="26.77734375" style="1" bestFit="1" customWidth="1"/>
    <col min="10763" max="10763" width="32.88671875" style="1" customWidth="1"/>
    <col min="10764" max="10764" width="32.109375" style="1" bestFit="1" customWidth="1"/>
    <col min="10765" max="10765" width="17.6640625" style="1" bestFit="1" customWidth="1"/>
    <col min="10766" max="10766" width="28.44140625" style="1" bestFit="1" customWidth="1"/>
    <col min="10767" max="10767" width="29.88671875" style="1" customWidth="1"/>
    <col min="10768" max="10768" width="23.6640625" style="1" customWidth="1"/>
    <col min="10769" max="10778" width="8" style="1"/>
    <col min="10779" max="10782" width="0" style="1" hidden="1" customWidth="1"/>
    <col min="10783" max="11006" width="8" style="1"/>
    <col min="11007" max="11007" width="15.6640625" style="1" customWidth="1"/>
    <col min="11008" max="11008" width="13.109375" style="1" customWidth="1"/>
    <col min="11009" max="11009" width="28" style="1" bestFit="1" customWidth="1"/>
    <col min="11010" max="11010" width="25.33203125" style="1" customWidth="1"/>
    <col min="11011" max="11011" width="32.88671875" style="1" customWidth="1"/>
    <col min="11012" max="11012" width="0" style="1" hidden="1" customWidth="1"/>
    <col min="11013" max="11013" width="25.6640625" style="1" customWidth="1"/>
    <col min="11014" max="11014" width="30.6640625" style="1" bestFit="1" customWidth="1"/>
    <col min="11015" max="11015" width="17.6640625" style="1" bestFit="1" customWidth="1"/>
    <col min="11016" max="11016" width="12" style="1" bestFit="1" customWidth="1"/>
    <col min="11017" max="11017" width="28.109375" style="1" bestFit="1" customWidth="1"/>
    <col min="11018" max="11018" width="26.77734375" style="1" bestFit="1" customWidth="1"/>
    <col min="11019" max="11019" width="32.88671875" style="1" customWidth="1"/>
    <col min="11020" max="11020" width="32.109375" style="1" bestFit="1" customWidth="1"/>
    <col min="11021" max="11021" width="17.6640625" style="1" bestFit="1" customWidth="1"/>
    <col min="11022" max="11022" width="28.44140625" style="1" bestFit="1" customWidth="1"/>
    <col min="11023" max="11023" width="29.88671875" style="1" customWidth="1"/>
    <col min="11024" max="11024" width="23.6640625" style="1" customWidth="1"/>
    <col min="11025" max="11034" width="8" style="1"/>
    <col min="11035" max="11038" width="0" style="1" hidden="1" customWidth="1"/>
    <col min="11039" max="11262" width="8" style="1"/>
    <col min="11263" max="11263" width="15.6640625" style="1" customWidth="1"/>
    <col min="11264" max="11264" width="13.109375" style="1" customWidth="1"/>
    <col min="11265" max="11265" width="28" style="1" bestFit="1" customWidth="1"/>
    <col min="11266" max="11266" width="25.33203125" style="1" customWidth="1"/>
    <col min="11267" max="11267" width="32.88671875" style="1" customWidth="1"/>
    <col min="11268" max="11268" width="0" style="1" hidden="1" customWidth="1"/>
    <col min="11269" max="11269" width="25.6640625" style="1" customWidth="1"/>
    <col min="11270" max="11270" width="30.6640625" style="1" bestFit="1" customWidth="1"/>
    <col min="11271" max="11271" width="17.6640625" style="1" bestFit="1" customWidth="1"/>
    <col min="11272" max="11272" width="12" style="1" bestFit="1" customWidth="1"/>
    <col min="11273" max="11273" width="28.109375" style="1" bestFit="1" customWidth="1"/>
    <col min="11274" max="11274" width="26.77734375" style="1" bestFit="1" customWidth="1"/>
    <col min="11275" max="11275" width="32.88671875" style="1" customWidth="1"/>
    <col min="11276" max="11276" width="32.109375" style="1" bestFit="1" customWidth="1"/>
    <col min="11277" max="11277" width="17.6640625" style="1" bestFit="1" customWidth="1"/>
    <col min="11278" max="11278" width="28.44140625" style="1" bestFit="1" customWidth="1"/>
    <col min="11279" max="11279" width="29.88671875" style="1" customWidth="1"/>
    <col min="11280" max="11280" width="23.6640625" style="1" customWidth="1"/>
    <col min="11281" max="11290" width="8" style="1"/>
    <col min="11291" max="11294" width="0" style="1" hidden="1" customWidth="1"/>
    <col min="11295" max="11518" width="8" style="1"/>
    <col min="11519" max="11519" width="15.6640625" style="1" customWidth="1"/>
    <col min="11520" max="11520" width="13.109375" style="1" customWidth="1"/>
    <col min="11521" max="11521" width="28" style="1" bestFit="1" customWidth="1"/>
    <col min="11522" max="11522" width="25.33203125" style="1" customWidth="1"/>
    <col min="11523" max="11523" width="32.88671875" style="1" customWidth="1"/>
    <col min="11524" max="11524" width="0" style="1" hidden="1" customWidth="1"/>
    <col min="11525" max="11525" width="25.6640625" style="1" customWidth="1"/>
    <col min="11526" max="11526" width="30.6640625" style="1" bestFit="1" customWidth="1"/>
    <col min="11527" max="11527" width="17.6640625" style="1" bestFit="1" customWidth="1"/>
    <col min="11528" max="11528" width="12" style="1" bestFit="1" customWidth="1"/>
    <col min="11529" max="11529" width="28.109375" style="1" bestFit="1" customWidth="1"/>
    <col min="11530" max="11530" width="26.77734375" style="1" bestFit="1" customWidth="1"/>
    <col min="11531" max="11531" width="32.88671875" style="1" customWidth="1"/>
    <col min="11532" max="11532" width="32.109375" style="1" bestFit="1" customWidth="1"/>
    <col min="11533" max="11533" width="17.6640625" style="1" bestFit="1" customWidth="1"/>
    <col min="11534" max="11534" width="28.44140625" style="1" bestFit="1" customWidth="1"/>
    <col min="11535" max="11535" width="29.88671875" style="1" customWidth="1"/>
    <col min="11536" max="11536" width="23.6640625" style="1" customWidth="1"/>
    <col min="11537" max="11546" width="8" style="1"/>
    <col min="11547" max="11550" width="0" style="1" hidden="1" customWidth="1"/>
    <col min="11551" max="11774" width="8" style="1"/>
    <col min="11775" max="11775" width="15.6640625" style="1" customWidth="1"/>
    <col min="11776" max="11776" width="13.109375" style="1" customWidth="1"/>
    <col min="11777" max="11777" width="28" style="1" bestFit="1" customWidth="1"/>
    <col min="11778" max="11778" width="25.33203125" style="1" customWidth="1"/>
    <col min="11779" max="11779" width="32.88671875" style="1" customWidth="1"/>
    <col min="11780" max="11780" width="0" style="1" hidden="1" customWidth="1"/>
    <col min="11781" max="11781" width="25.6640625" style="1" customWidth="1"/>
    <col min="11782" max="11782" width="30.6640625" style="1" bestFit="1" customWidth="1"/>
    <col min="11783" max="11783" width="17.6640625" style="1" bestFit="1" customWidth="1"/>
    <col min="11784" max="11784" width="12" style="1" bestFit="1" customWidth="1"/>
    <col min="11785" max="11785" width="28.109375" style="1" bestFit="1" customWidth="1"/>
    <col min="11786" max="11786" width="26.77734375" style="1" bestFit="1" customWidth="1"/>
    <col min="11787" max="11787" width="32.88671875" style="1" customWidth="1"/>
    <col min="11788" max="11788" width="32.109375" style="1" bestFit="1" customWidth="1"/>
    <col min="11789" max="11789" width="17.6640625" style="1" bestFit="1" customWidth="1"/>
    <col min="11790" max="11790" width="28.44140625" style="1" bestFit="1" customWidth="1"/>
    <col min="11791" max="11791" width="29.88671875" style="1" customWidth="1"/>
    <col min="11792" max="11792" width="23.6640625" style="1" customWidth="1"/>
    <col min="11793" max="11802" width="8" style="1"/>
    <col min="11803" max="11806" width="0" style="1" hidden="1" customWidth="1"/>
    <col min="11807" max="12030" width="8" style="1"/>
    <col min="12031" max="12031" width="15.6640625" style="1" customWidth="1"/>
    <col min="12032" max="12032" width="13.109375" style="1" customWidth="1"/>
    <col min="12033" max="12033" width="28" style="1" bestFit="1" customWidth="1"/>
    <col min="12034" max="12034" width="25.33203125" style="1" customWidth="1"/>
    <col min="12035" max="12035" width="32.88671875" style="1" customWidth="1"/>
    <col min="12036" max="12036" width="0" style="1" hidden="1" customWidth="1"/>
    <col min="12037" max="12037" width="25.6640625" style="1" customWidth="1"/>
    <col min="12038" max="12038" width="30.6640625" style="1" bestFit="1" customWidth="1"/>
    <col min="12039" max="12039" width="17.6640625" style="1" bestFit="1" customWidth="1"/>
    <col min="12040" max="12040" width="12" style="1" bestFit="1" customWidth="1"/>
    <col min="12041" max="12041" width="28.109375" style="1" bestFit="1" customWidth="1"/>
    <col min="12042" max="12042" width="26.77734375" style="1" bestFit="1" customWidth="1"/>
    <col min="12043" max="12043" width="32.88671875" style="1" customWidth="1"/>
    <col min="12044" max="12044" width="32.109375" style="1" bestFit="1" customWidth="1"/>
    <col min="12045" max="12045" width="17.6640625" style="1" bestFit="1" customWidth="1"/>
    <col min="12046" max="12046" width="28.44140625" style="1" bestFit="1" customWidth="1"/>
    <col min="12047" max="12047" width="29.88671875" style="1" customWidth="1"/>
    <col min="12048" max="12048" width="23.6640625" style="1" customWidth="1"/>
    <col min="12049" max="12058" width="8" style="1"/>
    <col min="12059" max="12062" width="0" style="1" hidden="1" customWidth="1"/>
    <col min="12063" max="12286" width="8" style="1"/>
    <col min="12287" max="12287" width="15.6640625" style="1" customWidth="1"/>
    <col min="12288" max="12288" width="13.109375" style="1" customWidth="1"/>
    <col min="12289" max="12289" width="28" style="1" bestFit="1" customWidth="1"/>
    <col min="12290" max="12290" width="25.33203125" style="1" customWidth="1"/>
    <col min="12291" max="12291" width="32.88671875" style="1" customWidth="1"/>
    <col min="12292" max="12292" width="0" style="1" hidden="1" customWidth="1"/>
    <col min="12293" max="12293" width="25.6640625" style="1" customWidth="1"/>
    <col min="12294" max="12294" width="30.6640625" style="1" bestFit="1" customWidth="1"/>
    <col min="12295" max="12295" width="17.6640625" style="1" bestFit="1" customWidth="1"/>
    <col min="12296" max="12296" width="12" style="1" bestFit="1" customWidth="1"/>
    <col min="12297" max="12297" width="28.109375" style="1" bestFit="1" customWidth="1"/>
    <col min="12298" max="12298" width="26.77734375" style="1" bestFit="1" customWidth="1"/>
    <col min="12299" max="12299" width="32.88671875" style="1" customWidth="1"/>
    <col min="12300" max="12300" width="32.109375" style="1" bestFit="1" customWidth="1"/>
    <col min="12301" max="12301" width="17.6640625" style="1" bestFit="1" customWidth="1"/>
    <col min="12302" max="12302" width="28.44140625" style="1" bestFit="1" customWidth="1"/>
    <col min="12303" max="12303" width="29.88671875" style="1" customWidth="1"/>
    <col min="12304" max="12304" width="23.6640625" style="1" customWidth="1"/>
    <col min="12305" max="12314" width="8" style="1"/>
    <col min="12315" max="12318" width="0" style="1" hidden="1" customWidth="1"/>
    <col min="12319" max="12542" width="8" style="1"/>
    <col min="12543" max="12543" width="15.6640625" style="1" customWidth="1"/>
    <col min="12544" max="12544" width="13.109375" style="1" customWidth="1"/>
    <col min="12545" max="12545" width="28" style="1" bestFit="1" customWidth="1"/>
    <col min="12546" max="12546" width="25.33203125" style="1" customWidth="1"/>
    <col min="12547" max="12547" width="32.88671875" style="1" customWidth="1"/>
    <col min="12548" max="12548" width="0" style="1" hidden="1" customWidth="1"/>
    <col min="12549" max="12549" width="25.6640625" style="1" customWidth="1"/>
    <col min="12550" max="12550" width="30.6640625" style="1" bestFit="1" customWidth="1"/>
    <col min="12551" max="12551" width="17.6640625" style="1" bestFit="1" customWidth="1"/>
    <col min="12552" max="12552" width="12" style="1" bestFit="1" customWidth="1"/>
    <col min="12553" max="12553" width="28.109375" style="1" bestFit="1" customWidth="1"/>
    <col min="12554" max="12554" width="26.77734375" style="1" bestFit="1" customWidth="1"/>
    <col min="12555" max="12555" width="32.88671875" style="1" customWidth="1"/>
    <col min="12556" max="12556" width="32.109375" style="1" bestFit="1" customWidth="1"/>
    <col min="12557" max="12557" width="17.6640625" style="1" bestFit="1" customWidth="1"/>
    <col min="12558" max="12558" width="28.44140625" style="1" bestFit="1" customWidth="1"/>
    <col min="12559" max="12559" width="29.88671875" style="1" customWidth="1"/>
    <col min="12560" max="12560" width="23.6640625" style="1" customWidth="1"/>
    <col min="12561" max="12570" width="8" style="1"/>
    <col min="12571" max="12574" width="0" style="1" hidden="1" customWidth="1"/>
    <col min="12575" max="12798" width="8" style="1"/>
    <col min="12799" max="12799" width="15.6640625" style="1" customWidth="1"/>
    <col min="12800" max="12800" width="13.109375" style="1" customWidth="1"/>
    <col min="12801" max="12801" width="28" style="1" bestFit="1" customWidth="1"/>
    <col min="12802" max="12802" width="25.33203125" style="1" customWidth="1"/>
    <col min="12803" max="12803" width="32.88671875" style="1" customWidth="1"/>
    <col min="12804" max="12804" width="0" style="1" hidden="1" customWidth="1"/>
    <col min="12805" max="12805" width="25.6640625" style="1" customWidth="1"/>
    <col min="12806" max="12806" width="30.6640625" style="1" bestFit="1" customWidth="1"/>
    <col min="12807" max="12807" width="17.6640625" style="1" bestFit="1" customWidth="1"/>
    <col min="12808" max="12808" width="12" style="1" bestFit="1" customWidth="1"/>
    <col min="12809" max="12809" width="28.109375" style="1" bestFit="1" customWidth="1"/>
    <col min="12810" max="12810" width="26.77734375" style="1" bestFit="1" customWidth="1"/>
    <col min="12811" max="12811" width="32.88671875" style="1" customWidth="1"/>
    <col min="12812" max="12812" width="32.109375" style="1" bestFit="1" customWidth="1"/>
    <col min="12813" max="12813" width="17.6640625" style="1" bestFit="1" customWidth="1"/>
    <col min="12814" max="12814" width="28.44140625" style="1" bestFit="1" customWidth="1"/>
    <col min="12815" max="12815" width="29.88671875" style="1" customWidth="1"/>
    <col min="12816" max="12816" width="23.6640625" style="1" customWidth="1"/>
    <col min="12817" max="12826" width="8" style="1"/>
    <col min="12827" max="12830" width="0" style="1" hidden="1" customWidth="1"/>
    <col min="12831" max="13054" width="8" style="1"/>
    <col min="13055" max="13055" width="15.6640625" style="1" customWidth="1"/>
    <col min="13056" max="13056" width="13.109375" style="1" customWidth="1"/>
    <col min="13057" max="13057" width="28" style="1" bestFit="1" customWidth="1"/>
    <col min="13058" max="13058" width="25.33203125" style="1" customWidth="1"/>
    <col min="13059" max="13059" width="32.88671875" style="1" customWidth="1"/>
    <col min="13060" max="13060" width="0" style="1" hidden="1" customWidth="1"/>
    <col min="13061" max="13061" width="25.6640625" style="1" customWidth="1"/>
    <col min="13062" max="13062" width="30.6640625" style="1" bestFit="1" customWidth="1"/>
    <col min="13063" max="13063" width="17.6640625" style="1" bestFit="1" customWidth="1"/>
    <col min="13064" max="13064" width="12" style="1" bestFit="1" customWidth="1"/>
    <col min="13065" max="13065" width="28.109375" style="1" bestFit="1" customWidth="1"/>
    <col min="13066" max="13066" width="26.77734375" style="1" bestFit="1" customWidth="1"/>
    <col min="13067" max="13067" width="32.88671875" style="1" customWidth="1"/>
    <col min="13068" max="13068" width="32.109375" style="1" bestFit="1" customWidth="1"/>
    <col min="13069" max="13069" width="17.6640625" style="1" bestFit="1" customWidth="1"/>
    <col min="13070" max="13070" width="28.44140625" style="1" bestFit="1" customWidth="1"/>
    <col min="13071" max="13071" width="29.88671875" style="1" customWidth="1"/>
    <col min="13072" max="13072" width="23.6640625" style="1" customWidth="1"/>
    <col min="13073" max="13082" width="8" style="1"/>
    <col min="13083" max="13086" width="0" style="1" hidden="1" customWidth="1"/>
    <col min="13087" max="13310" width="8" style="1"/>
    <col min="13311" max="13311" width="15.6640625" style="1" customWidth="1"/>
    <col min="13312" max="13312" width="13.109375" style="1" customWidth="1"/>
    <col min="13313" max="13313" width="28" style="1" bestFit="1" customWidth="1"/>
    <col min="13314" max="13314" width="25.33203125" style="1" customWidth="1"/>
    <col min="13315" max="13315" width="32.88671875" style="1" customWidth="1"/>
    <col min="13316" max="13316" width="0" style="1" hidden="1" customWidth="1"/>
    <col min="13317" max="13317" width="25.6640625" style="1" customWidth="1"/>
    <col min="13318" max="13318" width="30.6640625" style="1" bestFit="1" customWidth="1"/>
    <col min="13319" max="13319" width="17.6640625" style="1" bestFit="1" customWidth="1"/>
    <col min="13320" max="13320" width="12" style="1" bestFit="1" customWidth="1"/>
    <col min="13321" max="13321" width="28.109375" style="1" bestFit="1" customWidth="1"/>
    <col min="13322" max="13322" width="26.77734375" style="1" bestFit="1" customWidth="1"/>
    <col min="13323" max="13323" width="32.88671875" style="1" customWidth="1"/>
    <col min="13324" max="13324" width="32.109375" style="1" bestFit="1" customWidth="1"/>
    <col min="13325" max="13325" width="17.6640625" style="1" bestFit="1" customWidth="1"/>
    <col min="13326" max="13326" width="28.44140625" style="1" bestFit="1" customWidth="1"/>
    <col min="13327" max="13327" width="29.88671875" style="1" customWidth="1"/>
    <col min="13328" max="13328" width="23.6640625" style="1" customWidth="1"/>
    <col min="13329" max="13338" width="8" style="1"/>
    <col min="13339" max="13342" width="0" style="1" hidden="1" customWidth="1"/>
    <col min="13343" max="13566" width="8" style="1"/>
    <col min="13567" max="13567" width="15.6640625" style="1" customWidth="1"/>
    <col min="13568" max="13568" width="13.109375" style="1" customWidth="1"/>
    <col min="13569" max="13569" width="28" style="1" bestFit="1" customWidth="1"/>
    <col min="13570" max="13570" width="25.33203125" style="1" customWidth="1"/>
    <col min="13571" max="13571" width="32.88671875" style="1" customWidth="1"/>
    <col min="13572" max="13572" width="0" style="1" hidden="1" customWidth="1"/>
    <col min="13573" max="13573" width="25.6640625" style="1" customWidth="1"/>
    <col min="13574" max="13574" width="30.6640625" style="1" bestFit="1" customWidth="1"/>
    <col min="13575" max="13575" width="17.6640625" style="1" bestFit="1" customWidth="1"/>
    <col min="13576" max="13576" width="12" style="1" bestFit="1" customWidth="1"/>
    <col min="13577" max="13577" width="28.109375" style="1" bestFit="1" customWidth="1"/>
    <col min="13578" max="13578" width="26.77734375" style="1" bestFit="1" customWidth="1"/>
    <col min="13579" max="13579" width="32.88671875" style="1" customWidth="1"/>
    <col min="13580" max="13580" width="32.109375" style="1" bestFit="1" customWidth="1"/>
    <col min="13581" max="13581" width="17.6640625" style="1" bestFit="1" customWidth="1"/>
    <col min="13582" max="13582" width="28.44140625" style="1" bestFit="1" customWidth="1"/>
    <col min="13583" max="13583" width="29.88671875" style="1" customWidth="1"/>
    <col min="13584" max="13584" width="23.6640625" style="1" customWidth="1"/>
    <col min="13585" max="13594" width="8" style="1"/>
    <col min="13595" max="13598" width="0" style="1" hidden="1" customWidth="1"/>
    <col min="13599" max="13822" width="8" style="1"/>
    <col min="13823" max="13823" width="15.6640625" style="1" customWidth="1"/>
    <col min="13824" max="13824" width="13.109375" style="1" customWidth="1"/>
    <col min="13825" max="13825" width="28" style="1" bestFit="1" customWidth="1"/>
    <col min="13826" max="13826" width="25.33203125" style="1" customWidth="1"/>
    <col min="13827" max="13827" width="32.88671875" style="1" customWidth="1"/>
    <col min="13828" max="13828" width="0" style="1" hidden="1" customWidth="1"/>
    <col min="13829" max="13829" width="25.6640625" style="1" customWidth="1"/>
    <col min="13830" max="13830" width="30.6640625" style="1" bestFit="1" customWidth="1"/>
    <col min="13831" max="13831" width="17.6640625" style="1" bestFit="1" customWidth="1"/>
    <col min="13832" max="13832" width="12" style="1" bestFit="1" customWidth="1"/>
    <col min="13833" max="13833" width="28.109375" style="1" bestFit="1" customWidth="1"/>
    <col min="13834" max="13834" width="26.77734375" style="1" bestFit="1" customWidth="1"/>
    <col min="13835" max="13835" width="32.88671875" style="1" customWidth="1"/>
    <col min="13836" max="13836" width="32.109375" style="1" bestFit="1" customWidth="1"/>
    <col min="13837" max="13837" width="17.6640625" style="1" bestFit="1" customWidth="1"/>
    <col min="13838" max="13838" width="28.44140625" style="1" bestFit="1" customWidth="1"/>
    <col min="13839" max="13839" width="29.88671875" style="1" customWidth="1"/>
    <col min="13840" max="13840" width="23.6640625" style="1" customWidth="1"/>
    <col min="13841" max="13850" width="8" style="1"/>
    <col min="13851" max="13854" width="0" style="1" hidden="1" customWidth="1"/>
    <col min="13855" max="14078" width="8" style="1"/>
    <col min="14079" max="14079" width="15.6640625" style="1" customWidth="1"/>
    <col min="14080" max="14080" width="13.109375" style="1" customWidth="1"/>
    <col min="14081" max="14081" width="28" style="1" bestFit="1" customWidth="1"/>
    <col min="14082" max="14082" width="25.33203125" style="1" customWidth="1"/>
    <col min="14083" max="14083" width="32.88671875" style="1" customWidth="1"/>
    <col min="14084" max="14084" width="0" style="1" hidden="1" customWidth="1"/>
    <col min="14085" max="14085" width="25.6640625" style="1" customWidth="1"/>
    <col min="14086" max="14086" width="30.6640625" style="1" bestFit="1" customWidth="1"/>
    <col min="14087" max="14087" width="17.6640625" style="1" bestFit="1" customWidth="1"/>
    <col min="14088" max="14088" width="12" style="1" bestFit="1" customWidth="1"/>
    <col min="14089" max="14089" width="28.109375" style="1" bestFit="1" customWidth="1"/>
    <col min="14090" max="14090" width="26.77734375" style="1" bestFit="1" customWidth="1"/>
    <col min="14091" max="14091" width="32.88671875" style="1" customWidth="1"/>
    <col min="14092" max="14092" width="32.109375" style="1" bestFit="1" customWidth="1"/>
    <col min="14093" max="14093" width="17.6640625" style="1" bestFit="1" customWidth="1"/>
    <col min="14094" max="14094" width="28.44140625" style="1" bestFit="1" customWidth="1"/>
    <col min="14095" max="14095" width="29.88671875" style="1" customWidth="1"/>
    <col min="14096" max="14096" width="23.6640625" style="1" customWidth="1"/>
    <col min="14097" max="14106" width="8" style="1"/>
    <col min="14107" max="14110" width="0" style="1" hidden="1" customWidth="1"/>
    <col min="14111" max="14334" width="8" style="1"/>
    <col min="14335" max="14335" width="15.6640625" style="1" customWidth="1"/>
    <col min="14336" max="14336" width="13.109375" style="1" customWidth="1"/>
    <col min="14337" max="14337" width="28" style="1" bestFit="1" customWidth="1"/>
    <col min="14338" max="14338" width="25.33203125" style="1" customWidth="1"/>
    <col min="14339" max="14339" width="32.88671875" style="1" customWidth="1"/>
    <col min="14340" max="14340" width="0" style="1" hidden="1" customWidth="1"/>
    <col min="14341" max="14341" width="25.6640625" style="1" customWidth="1"/>
    <col min="14342" max="14342" width="30.6640625" style="1" bestFit="1" customWidth="1"/>
    <col min="14343" max="14343" width="17.6640625" style="1" bestFit="1" customWidth="1"/>
    <col min="14344" max="14344" width="12" style="1" bestFit="1" customWidth="1"/>
    <col min="14345" max="14345" width="28.109375" style="1" bestFit="1" customWidth="1"/>
    <col min="14346" max="14346" width="26.77734375" style="1" bestFit="1" customWidth="1"/>
    <col min="14347" max="14347" width="32.88671875" style="1" customWidth="1"/>
    <col min="14348" max="14348" width="32.109375" style="1" bestFit="1" customWidth="1"/>
    <col min="14349" max="14349" width="17.6640625" style="1" bestFit="1" customWidth="1"/>
    <col min="14350" max="14350" width="28.44140625" style="1" bestFit="1" customWidth="1"/>
    <col min="14351" max="14351" width="29.88671875" style="1" customWidth="1"/>
    <col min="14352" max="14352" width="23.6640625" style="1" customWidth="1"/>
    <col min="14353" max="14362" width="8" style="1"/>
    <col min="14363" max="14366" width="0" style="1" hidden="1" customWidth="1"/>
    <col min="14367" max="14590" width="8" style="1"/>
    <col min="14591" max="14591" width="15.6640625" style="1" customWidth="1"/>
    <col min="14592" max="14592" width="13.109375" style="1" customWidth="1"/>
    <col min="14593" max="14593" width="28" style="1" bestFit="1" customWidth="1"/>
    <col min="14594" max="14594" width="25.33203125" style="1" customWidth="1"/>
    <col min="14595" max="14595" width="32.88671875" style="1" customWidth="1"/>
    <col min="14596" max="14596" width="0" style="1" hidden="1" customWidth="1"/>
    <col min="14597" max="14597" width="25.6640625" style="1" customWidth="1"/>
    <col min="14598" max="14598" width="30.6640625" style="1" bestFit="1" customWidth="1"/>
    <col min="14599" max="14599" width="17.6640625" style="1" bestFit="1" customWidth="1"/>
    <col min="14600" max="14600" width="12" style="1" bestFit="1" customWidth="1"/>
    <col min="14601" max="14601" width="28.109375" style="1" bestFit="1" customWidth="1"/>
    <col min="14602" max="14602" width="26.77734375" style="1" bestFit="1" customWidth="1"/>
    <col min="14603" max="14603" width="32.88671875" style="1" customWidth="1"/>
    <col min="14604" max="14604" width="32.109375" style="1" bestFit="1" customWidth="1"/>
    <col min="14605" max="14605" width="17.6640625" style="1" bestFit="1" customWidth="1"/>
    <col min="14606" max="14606" width="28.44140625" style="1" bestFit="1" customWidth="1"/>
    <col min="14607" max="14607" width="29.88671875" style="1" customWidth="1"/>
    <col min="14608" max="14608" width="23.6640625" style="1" customWidth="1"/>
    <col min="14609" max="14618" width="8" style="1"/>
    <col min="14619" max="14622" width="0" style="1" hidden="1" customWidth="1"/>
    <col min="14623" max="14846" width="8" style="1"/>
    <col min="14847" max="14847" width="15.6640625" style="1" customWidth="1"/>
    <col min="14848" max="14848" width="13.109375" style="1" customWidth="1"/>
    <col min="14849" max="14849" width="28" style="1" bestFit="1" customWidth="1"/>
    <col min="14850" max="14850" width="25.33203125" style="1" customWidth="1"/>
    <col min="14851" max="14851" width="32.88671875" style="1" customWidth="1"/>
    <col min="14852" max="14852" width="0" style="1" hidden="1" customWidth="1"/>
    <col min="14853" max="14853" width="25.6640625" style="1" customWidth="1"/>
    <col min="14854" max="14854" width="30.6640625" style="1" bestFit="1" customWidth="1"/>
    <col min="14855" max="14855" width="17.6640625" style="1" bestFit="1" customWidth="1"/>
    <col min="14856" max="14856" width="12" style="1" bestFit="1" customWidth="1"/>
    <col min="14857" max="14857" width="28.109375" style="1" bestFit="1" customWidth="1"/>
    <col min="14858" max="14858" width="26.77734375" style="1" bestFit="1" customWidth="1"/>
    <col min="14859" max="14859" width="32.88671875" style="1" customWidth="1"/>
    <col min="14860" max="14860" width="32.109375" style="1" bestFit="1" customWidth="1"/>
    <col min="14861" max="14861" width="17.6640625" style="1" bestFit="1" customWidth="1"/>
    <col min="14862" max="14862" width="28.44140625" style="1" bestFit="1" customWidth="1"/>
    <col min="14863" max="14863" width="29.88671875" style="1" customWidth="1"/>
    <col min="14864" max="14864" width="23.6640625" style="1" customWidth="1"/>
    <col min="14865" max="14874" width="8" style="1"/>
    <col min="14875" max="14878" width="0" style="1" hidden="1" customWidth="1"/>
    <col min="14879" max="15102" width="8" style="1"/>
    <col min="15103" max="15103" width="15.6640625" style="1" customWidth="1"/>
    <col min="15104" max="15104" width="13.109375" style="1" customWidth="1"/>
    <col min="15105" max="15105" width="28" style="1" bestFit="1" customWidth="1"/>
    <col min="15106" max="15106" width="25.33203125" style="1" customWidth="1"/>
    <col min="15107" max="15107" width="32.88671875" style="1" customWidth="1"/>
    <col min="15108" max="15108" width="0" style="1" hidden="1" customWidth="1"/>
    <col min="15109" max="15109" width="25.6640625" style="1" customWidth="1"/>
    <col min="15110" max="15110" width="30.6640625" style="1" bestFit="1" customWidth="1"/>
    <col min="15111" max="15111" width="17.6640625" style="1" bestFit="1" customWidth="1"/>
    <col min="15112" max="15112" width="12" style="1" bestFit="1" customWidth="1"/>
    <col min="15113" max="15113" width="28.109375" style="1" bestFit="1" customWidth="1"/>
    <col min="15114" max="15114" width="26.77734375" style="1" bestFit="1" customWidth="1"/>
    <col min="15115" max="15115" width="32.88671875" style="1" customWidth="1"/>
    <col min="15116" max="15116" width="32.109375" style="1" bestFit="1" customWidth="1"/>
    <col min="15117" max="15117" width="17.6640625" style="1" bestFit="1" customWidth="1"/>
    <col min="15118" max="15118" width="28.44140625" style="1" bestFit="1" customWidth="1"/>
    <col min="15119" max="15119" width="29.88671875" style="1" customWidth="1"/>
    <col min="15120" max="15120" width="23.6640625" style="1" customWidth="1"/>
    <col min="15121" max="15130" width="8" style="1"/>
    <col min="15131" max="15134" width="0" style="1" hidden="1" customWidth="1"/>
    <col min="15135" max="15358" width="8" style="1"/>
    <col min="15359" max="15359" width="15.6640625" style="1" customWidth="1"/>
    <col min="15360" max="15360" width="13.109375" style="1" customWidth="1"/>
    <col min="15361" max="15361" width="28" style="1" bestFit="1" customWidth="1"/>
    <col min="15362" max="15362" width="25.33203125" style="1" customWidth="1"/>
    <col min="15363" max="15363" width="32.88671875" style="1" customWidth="1"/>
    <col min="15364" max="15364" width="0" style="1" hidden="1" customWidth="1"/>
    <col min="15365" max="15365" width="25.6640625" style="1" customWidth="1"/>
    <col min="15366" max="15366" width="30.6640625" style="1" bestFit="1" customWidth="1"/>
    <col min="15367" max="15367" width="17.6640625" style="1" bestFit="1" customWidth="1"/>
    <col min="15368" max="15368" width="12" style="1" bestFit="1" customWidth="1"/>
    <col min="15369" max="15369" width="28.109375" style="1" bestFit="1" customWidth="1"/>
    <col min="15370" max="15370" width="26.77734375" style="1" bestFit="1" customWidth="1"/>
    <col min="15371" max="15371" width="32.88671875" style="1" customWidth="1"/>
    <col min="15372" max="15372" width="32.109375" style="1" bestFit="1" customWidth="1"/>
    <col min="15373" max="15373" width="17.6640625" style="1" bestFit="1" customWidth="1"/>
    <col min="15374" max="15374" width="28.44140625" style="1" bestFit="1" customWidth="1"/>
    <col min="15375" max="15375" width="29.88671875" style="1" customWidth="1"/>
    <col min="15376" max="15376" width="23.6640625" style="1" customWidth="1"/>
    <col min="15377" max="15386" width="8" style="1"/>
    <col min="15387" max="15390" width="0" style="1" hidden="1" customWidth="1"/>
    <col min="15391" max="15614" width="8" style="1"/>
    <col min="15615" max="15615" width="15.6640625" style="1" customWidth="1"/>
    <col min="15616" max="15616" width="13.109375" style="1" customWidth="1"/>
    <col min="15617" max="15617" width="28" style="1" bestFit="1" customWidth="1"/>
    <col min="15618" max="15618" width="25.33203125" style="1" customWidth="1"/>
    <col min="15619" max="15619" width="32.88671875" style="1" customWidth="1"/>
    <col min="15620" max="15620" width="0" style="1" hidden="1" customWidth="1"/>
    <col min="15621" max="15621" width="25.6640625" style="1" customWidth="1"/>
    <col min="15622" max="15622" width="30.6640625" style="1" bestFit="1" customWidth="1"/>
    <col min="15623" max="15623" width="17.6640625" style="1" bestFit="1" customWidth="1"/>
    <col min="15624" max="15624" width="12" style="1" bestFit="1" customWidth="1"/>
    <col min="15625" max="15625" width="28.109375" style="1" bestFit="1" customWidth="1"/>
    <col min="15626" max="15626" width="26.77734375" style="1" bestFit="1" customWidth="1"/>
    <col min="15627" max="15627" width="32.88671875" style="1" customWidth="1"/>
    <col min="15628" max="15628" width="32.109375" style="1" bestFit="1" customWidth="1"/>
    <col min="15629" max="15629" width="17.6640625" style="1" bestFit="1" customWidth="1"/>
    <col min="15630" max="15630" width="28.44140625" style="1" bestFit="1" customWidth="1"/>
    <col min="15631" max="15631" width="29.88671875" style="1" customWidth="1"/>
    <col min="15632" max="15632" width="23.6640625" style="1" customWidth="1"/>
    <col min="15633" max="15642" width="8" style="1"/>
    <col min="15643" max="15646" width="0" style="1" hidden="1" customWidth="1"/>
    <col min="15647" max="15870" width="8" style="1"/>
    <col min="15871" max="15871" width="15.6640625" style="1" customWidth="1"/>
    <col min="15872" max="15872" width="13.109375" style="1" customWidth="1"/>
    <col min="15873" max="15873" width="28" style="1" bestFit="1" customWidth="1"/>
    <col min="15874" max="15874" width="25.33203125" style="1" customWidth="1"/>
    <col min="15875" max="15875" width="32.88671875" style="1" customWidth="1"/>
    <col min="15876" max="15876" width="0" style="1" hidden="1" customWidth="1"/>
    <col min="15877" max="15877" width="25.6640625" style="1" customWidth="1"/>
    <col min="15878" max="15878" width="30.6640625" style="1" bestFit="1" customWidth="1"/>
    <col min="15879" max="15879" width="17.6640625" style="1" bestFit="1" customWidth="1"/>
    <col min="15880" max="15880" width="12" style="1" bestFit="1" customWidth="1"/>
    <col min="15881" max="15881" width="28.109375" style="1" bestFit="1" customWidth="1"/>
    <col min="15882" max="15882" width="26.77734375" style="1" bestFit="1" customWidth="1"/>
    <col min="15883" max="15883" width="32.88671875" style="1" customWidth="1"/>
    <col min="15884" max="15884" width="32.109375" style="1" bestFit="1" customWidth="1"/>
    <col min="15885" max="15885" width="17.6640625" style="1" bestFit="1" customWidth="1"/>
    <col min="15886" max="15886" width="28.44140625" style="1" bestFit="1" customWidth="1"/>
    <col min="15887" max="15887" width="29.88671875" style="1" customWidth="1"/>
    <col min="15888" max="15888" width="23.6640625" style="1" customWidth="1"/>
    <col min="15889" max="15898" width="8" style="1"/>
    <col min="15899" max="15902" width="0" style="1" hidden="1" customWidth="1"/>
    <col min="15903" max="16126" width="8" style="1"/>
    <col min="16127" max="16127" width="15.6640625" style="1" customWidth="1"/>
    <col min="16128" max="16128" width="13.109375" style="1" customWidth="1"/>
    <col min="16129" max="16129" width="28" style="1" bestFit="1" customWidth="1"/>
    <col min="16130" max="16130" width="25.33203125" style="1" customWidth="1"/>
    <col min="16131" max="16131" width="32.88671875" style="1" customWidth="1"/>
    <col min="16132" max="16132" width="0" style="1" hidden="1" customWidth="1"/>
    <col min="16133" max="16133" width="25.6640625" style="1" customWidth="1"/>
    <col min="16134" max="16134" width="30.6640625" style="1" bestFit="1" customWidth="1"/>
    <col min="16135" max="16135" width="17.6640625" style="1" bestFit="1" customWidth="1"/>
    <col min="16136" max="16136" width="12" style="1" bestFit="1" customWidth="1"/>
    <col min="16137" max="16137" width="28.109375" style="1" bestFit="1" customWidth="1"/>
    <col min="16138" max="16138" width="26.77734375" style="1" bestFit="1" customWidth="1"/>
    <col min="16139" max="16139" width="32.88671875" style="1" customWidth="1"/>
    <col min="16140" max="16140" width="32.109375" style="1" bestFit="1" customWidth="1"/>
    <col min="16141" max="16141" width="17.6640625" style="1" bestFit="1" customWidth="1"/>
    <col min="16142" max="16142" width="28.44140625" style="1" bestFit="1" customWidth="1"/>
    <col min="16143" max="16143" width="29.88671875" style="1" customWidth="1"/>
    <col min="16144" max="16144" width="23.6640625" style="1" customWidth="1"/>
    <col min="16145" max="16154" width="8" style="1"/>
    <col min="16155" max="16158" width="0" style="1" hidden="1" customWidth="1"/>
    <col min="16159" max="16384" width="8" style="1"/>
  </cols>
  <sheetData>
    <row r="1" spans="1:29" ht="30" customHeight="1">
      <c r="A1" s="33" t="s">
        <v>179</v>
      </c>
      <c r="D1" s="34"/>
      <c r="H1" s="35"/>
      <c r="I1" s="35"/>
      <c r="J1" s="35"/>
      <c r="K1" s="35"/>
      <c r="L1" s="35"/>
      <c r="M1" s="35"/>
      <c r="N1" s="35"/>
    </row>
    <row r="2" spans="1:29" ht="44.25" customHeight="1">
      <c r="A2" s="210" t="s">
        <v>155</v>
      </c>
      <c r="B2" s="210"/>
      <c r="C2" s="210"/>
      <c r="D2" s="210"/>
      <c r="E2" s="210"/>
      <c r="F2" s="210"/>
      <c r="G2" s="210"/>
      <c r="H2" s="210"/>
      <c r="I2" s="210"/>
      <c r="J2" s="210"/>
      <c r="K2" s="210"/>
      <c r="L2" s="210"/>
      <c r="M2" s="210"/>
      <c r="N2" s="210"/>
      <c r="O2" s="210"/>
      <c r="P2" s="58"/>
    </row>
    <row r="3" spans="1:29" ht="36.75" customHeight="1" thickBot="1">
      <c r="B3" s="125">
        <f>IF(SUM(COUNTIF(W6:W30, "エラー"))&gt;0, "入力エラー：「介護ロボット等の種別（A）」で「見守り・コミュニケーション」以外を選択した事業所で、「見守り機器の導入に伴う通信環境整備に係る費用（E）」に金額の入力があります。（注４）をご参照ください。", 0)</f>
        <v>0</v>
      </c>
      <c r="G3" s="37"/>
      <c r="H3" s="37"/>
      <c r="I3" s="37"/>
      <c r="J3" s="37"/>
      <c r="K3" s="37"/>
      <c r="L3" s="37"/>
      <c r="M3" s="37"/>
      <c r="N3" s="37"/>
      <c r="O3" s="37"/>
      <c r="P3" s="38"/>
      <c r="R3" s="38"/>
    </row>
    <row r="4" spans="1:29" ht="35.1" customHeight="1" thickBot="1">
      <c r="B4" s="94"/>
      <c r="G4" s="211" t="s">
        <v>100</v>
      </c>
      <c r="H4" s="212"/>
      <c r="I4" s="212"/>
      <c r="J4" s="212"/>
      <c r="K4" s="212"/>
      <c r="L4" s="212"/>
      <c r="M4" s="212"/>
      <c r="N4" s="212"/>
      <c r="O4" s="213"/>
      <c r="P4" s="124" t="s">
        <v>101</v>
      </c>
      <c r="R4" s="38" t="s">
        <v>58</v>
      </c>
    </row>
    <row r="5" spans="1:29" ht="108" customHeight="1" thickBot="1">
      <c r="A5" s="96" t="s">
        <v>6</v>
      </c>
      <c r="B5" s="97" t="s">
        <v>59</v>
      </c>
      <c r="C5" s="98" t="s">
        <v>60</v>
      </c>
      <c r="D5" s="99" t="s">
        <v>4</v>
      </c>
      <c r="E5" s="115" t="s">
        <v>61</v>
      </c>
      <c r="F5" s="100" t="s">
        <v>62</v>
      </c>
      <c r="G5" s="116" t="s">
        <v>82</v>
      </c>
      <c r="H5" s="117" t="s">
        <v>63</v>
      </c>
      <c r="I5" s="118" t="s">
        <v>64</v>
      </c>
      <c r="J5" s="117" t="s">
        <v>65</v>
      </c>
      <c r="K5" s="117" t="s">
        <v>66</v>
      </c>
      <c r="L5" s="198" t="s">
        <v>152</v>
      </c>
      <c r="M5" s="117" t="s">
        <v>81</v>
      </c>
      <c r="N5" s="118" t="s">
        <v>139</v>
      </c>
      <c r="O5" s="199" t="s">
        <v>154</v>
      </c>
      <c r="P5" s="200" t="s">
        <v>153</v>
      </c>
      <c r="Q5" s="119" t="s">
        <v>140</v>
      </c>
      <c r="R5" s="101" t="s">
        <v>143</v>
      </c>
      <c r="AB5"/>
      <c r="AC5"/>
    </row>
    <row r="6" spans="1:29" ht="45" customHeight="1">
      <c r="A6" s="113" t="s">
        <v>178</v>
      </c>
      <c r="B6" s="39"/>
      <c r="C6" s="95"/>
      <c r="D6" s="41"/>
      <c r="E6" s="103"/>
      <c r="F6" s="114" t="str">
        <f>D6&amp;E6</f>
        <v/>
      </c>
      <c r="G6" s="108"/>
      <c r="H6" s="41"/>
      <c r="I6" s="42"/>
      <c r="J6" s="43"/>
      <c r="K6" s="43"/>
      <c r="L6" s="43"/>
      <c r="M6" s="186" t="str">
        <f>IFERROR((I6+K6/J6),"")</f>
        <v/>
      </c>
      <c r="N6" s="187" t="str">
        <f>IFERROR((J6*M6+L6),"")</f>
        <v/>
      </c>
      <c r="O6" s="188">
        <f>SUMIF($F6:$F30,F6,$N6:$N30)</f>
        <v>0</v>
      </c>
      <c r="P6" s="192"/>
      <c r="Q6" s="122">
        <f>SUM(O6,P6)</f>
        <v>0</v>
      </c>
      <c r="R6" s="127">
        <f>IF(Q6&gt;10000000,10000000,Q6)</f>
        <v>0</v>
      </c>
      <c r="U6" s="71">
        <f t="shared" ref="U6:U30" si="0">IF(H6="見守り・コミュニケーション",1,2)</f>
        <v>2</v>
      </c>
      <c r="V6" s="71">
        <f t="shared" ref="V6:V30" si="1">IF(ISNUMBER(L6),1,2)</f>
        <v>2</v>
      </c>
      <c r="W6" s="71" t="str">
        <f>IF(AND(U6=2,V6=1),"エラー","")</f>
        <v/>
      </c>
      <c r="AB6"/>
      <c r="AC6" s="44"/>
    </row>
    <row r="7" spans="1:29" ht="45" customHeight="1">
      <c r="A7" s="102"/>
      <c r="B7" s="39"/>
      <c r="C7" s="40"/>
      <c r="D7" s="41"/>
      <c r="E7" s="103"/>
      <c r="F7" s="114" t="str">
        <f t="shared" ref="F7:F30" si="2">D7&amp;E7</f>
        <v/>
      </c>
      <c r="G7" s="109"/>
      <c r="H7" s="41"/>
      <c r="I7" s="42"/>
      <c r="J7" s="43"/>
      <c r="K7" s="43"/>
      <c r="L7" s="43"/>
      <c r="M7" s="186" t="str">
        <f t="shared" ref="M7:M30" si="3">IFERROR((I7+K7/J7),"")</f>
        <v/>
      </c>
      <c r="N7" s="187" t="str">
        <f t="shared" ref="N7:N30" si="4">IFERROR((J7*M7+L7),"")</f>
        <v/>
      </c>
      <c r="O7" s="188" t="str">
        <f>IF($F$7=$F$6,"",SUMIF($F$6:$F$30,F7,$N$6:$N$29))</f>
        <v/>
      </c>
      <c r="P7" s="193"/>
      <c r="Q7" s="120">
        <f t="shared" ref="Q7:Q8" si="5">SUM(O7,P7)</f>
        <v>0</v>
      </c>
      <c r="R7" s="128">
        <f t="shared" ref="R7:R8" si="6">IF(Q7&gt;10000000,10000000,Q7)</f>
        <v>0</v>
      </c>
      <c r="U7" s="71">
        <f t="shared" si="0"/>
        <v>2</v>
      </c>
      <c r="V7" s="71">
        <f t="shared" si="1"/>
        <v>2</v>
      </c>
      <c r="W7" s="71" t="str">
        <f t="shared" ref="W7:W30" si="7">IF(AND(U7=2,V7=1),"エラー","")</f>
        <v/>
      </c>
      <c r="AB7"/>
      <c r="AC7" s="44"/>
    </row>
    <row r="8" spans="1:29" ht="45" customHeight="1">
      <c r="A8" s="102"/>
      <c r="B8" s="39"/>
      <c r="C8" s="40"/>
      <c r="D8" s="41"/>
      <c r="E8" s="103"/>
      <c r="F8" s="114" t="str">
        <f t="shared" si="2"/>
        <v/>
      </c>
      <c r="G8" s="108"/>
      <c r="H8" s="41"/>
      <c r="I8" s="42"/>
      <c r="J8" s="43"/>
      <c r="K8" s="43"/>
      <c r="L8" s="43"/>
      <c r="M8" s="186" t="str">
        <f t="shared" si="3"/>
        <v/>
      </c>
      <c r="N8" s="187" t="str">
        <f t="shared" si="4"/>
        <v/>
      </c>
      <c r="O8" s="188" t="str">
        <f>IF(OR(F8=$F$6,F8=$F$7),"",SUMIF($F$6:$F$30,F8,$N$6:$N$30))</f>
        <v/>
      </c>
      <c r="P8" s="193"/>
      <c r="Q8" s="120">
        <f t="shared" si="5"/>
        <v>0</v>
      </c>
      <c r="R8" s="128">
        <f t="shared" si="6"/>
        <v>0</v>
      </c>
      <c r="U8" s="71">
        <f t="shared" si="0"/>
        <v>2</v>
      </c>
      <c r="V8" s="71">
        <f t="shared" si="1"/>
        <v>2</v>
      </c>
      <c r="W8" s="71" t="str">
        <f t="shared" si="7"/>
        <v/>
      </c>
      <c r="AB8"/>
      <c r="AC8" s="44"/>
    </row>
    <row r="9" spans="1:29" ht="45" customHeight="1">
      <c r="A9" s="102"/>
      <c r="B9" s="39"/>
      <c r="C9" s="40"/>
      <c r="D9" s="41"/>
      <c r="E9" s="103"/>
      <c r="F9" s="106" t="str">
        <f t="shared" si="2"/>
        <v/>
      </c>
      <c r="G9" s="109"/>
      <c r="H9" s="41"/>
      <c r="I9" s="42"/>
      <c r="J9" s="43"/>
      <c r="K9" s="43"/>
      <c r="L9" s="43"/>
      <c r="M9" s="186" t="str">
        <f t="shared" si="3"/>
        <v/>
      </c>
      <c r="N9" s="187" t="str">
        <f t="shared" si="4"/>
        <v/>
      </c>
      <c r="O9" s="188" t="str">
        <f>IF(OR(F9=$F$6,F9=$F$7,F9=$F$8),"",SUMIF($F$6:$F$30,F9,$N$6:$N$30))</f>
        <v/>
      </c>
      <c r="P9" s="193"/>
      <c r="Q9" s="120">
        <f>SUM(O9,P9)</f>
        <v>0</v>
      </c>
      <c r="R9" s="128">
        <f>IF(Q9&gt;10000000,10000000,Q9)</f>
        <v>0</v>
      </c>
      <c r="U9" s="71">
        <f t="shared" si="0"/>
        <v>2</v>
      </c>
      <c r="V9" s="71">
        <f t="shared" si="1"/>
        <v>2</v>
      </c>
      <c r="W9" s="71" t="str">
        <f t="shared" si="7"/>
        <v/>
      </c>
      <c r="AB9"/>
      <c r="AC9" s="44"/>
    </row>
    <row r="10" spans="1:29" ht="45" customHeight="1">
      <c r="A10" s="102"/>
      <c r="B10" s="39"/>
      <c r="C10" s="40"/>
      <c r="D10" s="41"/>
      <c r="E10" s="103"/>
      <c r="F10" s="106" t="str">
        <f t="shared" si="2"/>
        <v/>
      </c>
      <c r="G10" s="108"/>
      <c r="H10" s="41"/>
      <c r="I10" s="42"/>
      <c r="J10" s="43"/>
      <c r="K10" s="43"/>
      <c r="L10" s="43"/>
      <c r="M10" s="186" t="str">
        <f t="shared" si="3"/>
        <v/>
      </c>
      <c r="N10" s="187" t="str">
        <f t="shared" si="4"/>
        <v/>
      </c>
      <c r="O10" s="188" t="str">
        <f>IF(OR(F10=$F$6,F10=$F$7,F10=$F$8,F10=$F$9),"",SUMIF($F$6:$F$30,F10,$N$6:$N$30))</f>
        <v/>
      </c>
      <c r="P10" s="193"/>
      <c r="Q10" s="120">
        <f t="shared" ref="Q10:Q30" si="8">SUM(O10,P10)</f>
        <v>0</v>
      </c>
      <c r="R10" s="128">
        <f t="shared" ref="R10:R30" si="9">IF(Q10&gt;10000000,10000000,Q10)</f>
        <v>0</v>
      </c>
      <c r="U10" s="71">
        <f t="shared" si="0"/>
        <v>2</v>
      </c>
      <c r="V10" s="71">
        <f t="shared" si="1"/>
        <v>2</v>
      </c>
      <c r="W10" s="71" t="str">
        <f t="shared" si="7"/>
        <v/>
      </c>
      <c r="AB10"/>
      <c r="AC10" s="44"/>
    </row>
    <row r="11" spans="1:29" ht="45" customHeight="1">
      <c r="A11" s="102"/>
      <c r="B11" s="39"/>
      <c r="C11" s="40"/>
      <c r="D11" s="41"/>
      <c r="E11" s="103"/>
      <c r="F11" s="106" t="str">
        <f t="shared" si="2"/>
        <v/>
      </c>
      <c r="G11" s="109"/>
      <c r="H11" s="41"/>
      <c r="I11" s="42"/>
      <c r="J11" s="43"/>
      <c r="K11" s="43"/>
      <c r="L11" s="43"/>
      <c r="M11" s="186" t="str">
        <f t="shared" si="3"/>
        <v/>
      </c>
      <c r="N11" s="187" t="str">
        <f t="shared" si="4"/>
        <v/>
      </c>
      <c r="O11" s="188" t="str">
        <f>IF(OR(F11=$F$6,F11=$F$7,F11=$F$8,F11=$F$9,F11=$F$10),"",SUMIF($F$6:$F$30,F11,$N$6:$N$30))</f>
        <v/>
      </c>
      <c r="P11" s="193"/>
      <c r="Q11" s="120">
        <f t="shared" si="8"/>
        <v>0</v>
      </c>
      <c r="R11" s="128">
        <f t="shared" si="9"/>
        <v>0</v>
      </c>
      <c r="U11" s="71">
        <f t="shared" si="0"/>
        <v>2</v>
      </c>
      <c r="V11" s="71">
        <f t="shared" si="1"/>
        <v>2</v>
      </c>
      <c r="W11" s="71" t="str">
        <f t="shared" si="7"/>
        <v/>
      </c>
      <c r="AC11" s="44"/>
    </row>
    <row r="12" spans="1:29" ht="45" customHeight="1">
      <c r="A12" s="102"/>
      <c r="B12" s="39"/>
      <c r="C12" s="40"/>
      <c r="D12" s="41"/>
      <c r="E12" s="103"/>
      <c r="F12" s="106" t="str">
        <f t="shared" si="2"/>
        <v/>
      </c>
      <c r="G12" s="108"/>
      <c r="H12" s="41"/>
      <c r="I12" s="42"/>
      <c r="J12" s="43"/>
      <c r="K12" s="43"/>
      <c r="L12" s="43"/>
      <c r="M12" s="186" t="str">
        <f t="shared" si="3"/>
        <v/>
      </c>
      <c r="N12" s="187" t="str">
        <f t="shared" si="4"/>
        <v/>
      </c>
      <c r="O12" s="188" t="str">
        <f>IF(OR(F12=$F$6,F12=$F$7,F12=$F$8,F12=$F$9,F12=$F$10,F12=$F$11),"",SUMIF($F$6:$F$30,F12,$N$6:$N$30))</f>
        <v/>
      </c>
      <c r="P12" s="193"/>
      <c r="Q12" s="120">
        <f t="shared" si="8"/>
        <v>0</v>
      </c>
      <c r="R12" s="128">
        <f t="shared" si="9"/>
        <v>0</v>
      </c>
      <c r="U12" s="71">
        <f t="shared" si="0"/>
        <v>2</v>
      </c>
      <c r="V12" s="71">
        <f t="shared" si="1"/>
        <v>2</v>
      </c>
      <c r="W12" s="71" t="str">
        <f t="shared" si="7"/>
        <v/>
      </c>
      <c r="AC12" s="44"/>
    </row>
    <row r="13" spans="1:29" ht="45" customHeight="1">
      <c r="A13" s="102"/>
      <c r="B13" s="39"/>
      <c r="C13" s="40"/>
      <c r="D13" s="41"/>
      <c r="E13" s="103"/>
      <c r="F13" s="106" t="str">
        <f t="shared" si="2"/>
        <v/>
      </c>
      <c r="G13" s="109"/>
      <c r="H13" s="41"/>
      <c r="I13" s="42"/>
      <c r="J13" s="43"/>
      <c r="K13" s="43"/>
      <c r="L13" s="43"/>
      <c r="M13" s="186" t="str">
        <f t="shared" si="3"/>
        <v/>
      </c>
      <c r="N13" s="187" t="str">
        <f t="shared" si="4"/>
        <v/>
      </c>
      <c r="O13" s="188" t="str">
        <f>IF(OR(F13=$F$6,F13=$F$7,F13=$F$8,F13=$F$9,F13=$F$10,F13=$F$11,F13=$F$12),"",SUMIF($F$6:$F$30,F13,$N$6:$N$30))</f>
        <v/>
      </c>
      <c r="P13" s="193"/>
      <c r="Q13" s="120">
        <f t="shared" si="8"/>
        <v>0</v>
      </c>
      <c r="R13" s="128">
        <f t="shared" si="9"/>
        <v>0</v>
      </c>
      <c r="U13" s="71">
        <f t="shared" si="0"/>
        <v>2</v>
      </c>
      <c r="V13" s="71">
        <f t="shared" si="1"/>
        <v>2</v>
      </c>
      <c r="W13" s="71" t="str">
        <f t="shared" si="7"/>
        <v/>
      </c>
    </row>
    <row r="14" spans="1:29" ht="45" customHeight="1">
      <c r="A14" s="102"/>
      <c r="B14" s="39"/>
      <c r="C14" s="40"/>
      <c r="D14" s="41"/>
      <c r="E14" s="103"/>
      <c r="F14" s="106" t="str">
        <f t="shared" si="2"/>
        <v/>
      </c>
      <c r="G14" s="108"/>
      <c r="H14" s="41"/>
      <c r="I14" s="42"/>
      <c r="J14" s="43"/>
      <c r="K14" s="43"/>
      <c r="L14" s="43"/>
      <c r="M14" s="186" t="str">
        <f t="shared" si="3"/>
        <v/>
      </c>
      <c r="N14" s="187" t="str">
        <f t="shared" si="4"/>
        <v/>
      </c>
      <c r="O14" s="188" t="str">
        <f>IF(OR(F14=$F$6,F14=$F$7,F14=$F$8,F14=$F$9,F14=$F$10,F14=$F$11,F14=$F$12,F14=$F$13),"",SUMIF($F$6:$F$30,F14,$N$6:$N$30))</f>
        <v/>
      </c>
      <c r="P14" s="193"/>
      <c r="Q14" s="120">
        <f t="shared" si="8"/>
        <v>0</v>
      </c>
      <c r="R14" s="128">
        <f t="shared" si="9"/>
        <v>0</v>
      </c>
      <c r="U14" s="71">
        <f t="shared" si="0"/>
        <v>2</v>
      </c>
      <c r="V14" s="71">
        <f t="shared" si="1"/>
        <v>2</v>
      </c>
      <c r="W14" s="71" t="str">
        <f t="shared" si="7"/>
        <v/>
      </c>
    </row>
    <row r="15" spans="1:29" ht="45" customHeight="1">
      <c r="A15" s="102"/>
      <c r="B15" s="39"/>
      <c r="C15" s="40"/>
      <c r="D15" s="41"/>
      <c r="E15" s="103"/>
      <c r="F15" s="106" t="str">
        <f t="shared" si="2"/>
        <v/>
      </c>
      <c r="G15" s="109"/>
      <c r="H15" s="41"/>
      <c r="I15" s="42"/>
      <c r="J15" s="43"/>
      <c r="K15" s="43"/>
      <c r="L15" s="43"/>
      <c r="M15" s="186" t="str">
        <f t="shared" si="3"/>
        <v/>
      </c>
      <c r="N15" s="187" t="str">
        <f t="shared" si="4"/>
        <v/>
      </c>
      <c r="O15" s="188" t="str">
        <f>IF(OR(F15=$F$6,F15=$F$7,F15=$F$8,F15=$F$9,F15=$F$10,F15=$F$11,F15=$F$12,F15=$F$13,F15=$F$14),"",SUMIF($F$6:$F$30,F15,$N$6:$N$30))</f>
        <v/>
      </c>
      <c r="P15" s="193"/>
      <c r="Q15" s="120">
        <f t="shared" si="8"/>
        <v>0</v>
      </c>
      <c r="R15" s="128">
        <f t="shared" si="9"/>
        <v>0</v>
      </c>
      <c r="U15" s="71">
        <f t="shared" si="0"/>
        <v>2</v>
      </c>
      <c r="V15" s="71">
        <f t="shared" si="1"/>
        <v>2</v>
      </c>
      <c r="W15" s="71" t="str">
        <f t="shared" si="7"/>
        <v/>
      </c>
    </row>
    <row r="16" spans="1:29" ht="45" customHeight="1">
      <c r="A16" s="102"/>
      <c r="B16" s="39"/>
      <c r="C16" s="40"/>
      <c r="D16" s="41"/>
      <c r="E16" s="103"/>
      <c r="F16" s="106" t="str">
        <f t="shared" si="2"/>
        <v/>
      </c>
      <c r="G16" s="108"/>
      <c r="H16" s="41"/>
      <c r="I16" s="42"/>
      <c r="J16" s="43"/>
      <c r="K16" s="43"/>
      <c r="L16" s="43"/>
      <c r="M16" s="186" t="str">
        <f t="shared" si="3"/>
        <v/>
      </c>
      <c r="N16" s="187" t="str">
        <f t="shared" si="4"/>
        <v/>
      </c>
      <c r="O16" s="188" t="str">
        <f>IF(OR(F16=$F$6,F16=$F$7,F16=$F$8,F16=$F$9,F16=$F$10,F16=$F$11,F16=$F$12,F16=$F$13,F16=$F$14,F16=$F$15),"",SUMIF($F$6:$F$30,F16,$N$6:$N$30))</f>
        <v/>
      </c>
      <c r="P16" s="193"/>
      <c r="Q16" s="120">
        <f t="shared" si="8"/>
        <v>0</v>
      </c>
      <c r="R16" s="128">
        <f t="shared" si="9"/>
        <v>0</v>
      </c>
      <c r="U16" s="71">
        <f t="shared" si="0"/>
        <v>2</v>
      </c>
      <c r="V16" s="71">
        <f t="shared" si="1"/>
        <v>2</v>
      </c>
      <c r="W16" s="71" t="str">
        <f t="shared" si="7"/>
        <v/>
      </c>
    </row>
    <row r="17" spans="1:23" ht="45" customHeight="1">
      <c r="A17" s="102"/>
      <c r="B17" s="39"/>
      <c r="C17" s="40"/>
      <c r="D17" s="41"/>
      <c r="E17" s="103"/>
      <c r="F17" s="106" t="str">
        <f t="shared" si="2"/>
        <v/>
      </c>
      <c r="G17" s="109"/>
      <c r="H17" s="41"/>
      <c r="I17" s="42"/>
      <c r="J17" s="43"/>
      <c r="K17" s="43"/>
      <c r="L17" s="43"/>
      <c r="M17" s="186" t="str">
        <f t="shared" si="3"/>
        <v/>
      </c>
      <c r="N17" s="187" t="str">
        <f t="shared" si="4"/>
        <v/>
      </c>
      <c r="O17" s="188" t="str">
        <f>IF(OR(F17=$F$6,F17=$F$7,F17=$F$8,F17=$F$9,F17=$F$10,F17=$F$11,F17=$F$12,F17=$F$13,F17=$F$14,F17=$F$15,F17=$F$16),"",SUMIF($F$6:$F$30,F17,$N$6:$N$30))</f>
        <v/>
      </c>
      <c r="P17" s="193"/>
      <c r="Q17" s="120">
        <f t="shared" si="8"/>
        <v>0</v>
      </c>
      <c r="R17" s="128">
        <f t="shared" si="9"/>
        <v>0</v>
      </c>
      <c r="U17" s="71">
        <f t="shared" si="0"/>
        <v>2</v>
      </c>
      <c r="V17" s="71">
        <f t="shared" si="1"/>
        <v>2</v>
      </c>
      <c r="W17" s="71" t="str">
        <f t="shared" si="7"/>
        <v/>
      </c>
    </row>
    <row r="18" spans="1:23" ht="45" customHeight="1">
      <c r="A18" s="102"/>
      <c r="B18" s="39"/>
      <c r="C18" s="40"/>
      <c r="D18" s="41"/>
      <c r="E18" s="103"/>
      <c r="F18" s="106" t="str">
        <f t="shared" si="2"/>
        <v/>
      </c>
      <c r="G18" s="108"/>
      <c r="H18" s="41"/>
      <c r="I18" s="42"/>
      <c r="J18" s="43"/>
      <c r="K18" s="43"/>
      <c r="L18" s="43"/>
      <c r="M18" s="186" t="str">
        <f t="shared" si="3"/>
        <v/>
      </c>
      <c r="N18" s="187" t="str">
        <f t="shared" si="4"/>
        <v/>
      </c>
      <c r="O18" s="188" t="str">
        <f>IF(OR(F18=$F$6,F18=$F$7,F18=$F$8,F18=$F$9,F18=$F$10,F18=$F$11,F18=$F$12,F18=$F$13,F18=$F$14,F18=$F$15,F18=$F$16,F18=$F$17),"",SUMIF($F$6:$F$30,F18,$N$6:$N$30))</f>
        <v/>
      </c>
      <c r="P18" s="193"/>
      <c r="Q18" s="120">
        <f t="shared" si="8"/>
        <v>0</v>
      </c>
      <c r="R18" s="128">
        <f t="shared" si="9"/>
        <v>0</v>
      </c>
      <c r="U18" s="71">
        <f t="shared" si="0"/>
        <v>2</v>
      </c>
      <c r="V18" s="71">
        <f t="shared" si="1"/>
        <v>2</v>
      </c>
      <c r="W18" s="71" t="str">
        <f t="shared" si="7"/>
        <v/>
      </c>
    </row>
    <row r="19" spans="1:23" ht="45" customHeight="1">
      <c r="A19" s="102"/>
      <c r="B19" s="39"/>
      <c r="C19" s="40"/>
      <c r="D19" s="41"/>
      <c r="E19" s="103"/>
      <c r="F19" s="106" t="str">
        <f t="shared" si="2"/>
        <v/>
      </c>
      <c r="G19" s="108"/>
      <c r="H19" s="41"/>
      <c r="I19" s="42"/>
      <c r="J19" s="43"/>
      <c r="K19" s="43"/>
      <c r="L19" s="43"/>
      <c r="M19" s="186" t="str">
        <f t="shared" si="3"/>
        <v/>
      </c>
      <c r="N19" s="187" t="str">
        <f t="shared" si="4"/>
        <v/>
      </c>
      <c r="O19" s="188" t="str">
        <f>IF(OR(F19=$F$6,F19=$F$7,F19=$F$8,F19=$F$9,F19=$F$10,F19=$F$11,F19=$F$12,F19=$F$13,F19=$F$14,F19=$F$15,F19=$F$16,F19=$F$17,F19=$F$18),"",SUMIF($F$6:$F$30,F19,$N$6:$N$30))</f>
        <v/>
      </c>
      <c r="P19" s="193"/>
      <c r="Q19" s="120">
        <f t="shared" si="8"/>
        <v>0</v>
      </c>
      <c r="R19" s="128">
        <f t="shared" si="9"/>
        <v>0</v>
      </c>
      <c r="U19" s="71">
        <f t="shared" si="0"/>
        <v>2</v>
      </c>
      <c r="V19" s="71">
        <f t="shared" si="1"/>
        <v>2</v>
      </c>
      <c r="W19" s="71" t="str">
        <f t="shared" si="7"/>
        <v/>
      </c>
    </row>
    <row r="20" spans="1:23" ht="45" customHeight="1">
      <c r="A20" s="102"/>
      <c r="B20" s="39"/>
      <c r="C20" s="40"/>
      <c r="D20" s="41"/>
      <c r="E20" s="103"/>
      <c r="F20" s="106" t="str">
        <f t="shared" si="2"/>
        <v/>
      </c>
      <c r="G20" s="108"/>
      <c r="H20" s="41"/>
      <c r="I20" s="42"/>
      <c r="J20" s="43"/>
      <c r="K20" s="43"/>
      <c r="L20" s="43"/>
      <c r="M20" s="186" t="str">
        <f t="shared" si="3"/>
        <v/>
      </c>
      <c r="N20" s="187" t="str">
        <f t="shared" si="4"/>
        <v/>
      </c>
      <c r="O20" s="188" t="str">
        <f>IF(OR(F20=$F$6,F20=$F$7,F20=$F$8,F20=$F$9,F20=$F$10,F20=$F$11,F20=$F$12,F20=$F$13,F20=$F$14,F20=$F$15,F20=$F$16,F20=$F$17,F20=$F$18,F20=$F$19),"",SUMIF($F$6:$F$30,F20,$N$6:$N$30))</f>
        <v/>
      </c>
      <c r="P20" s="193"/>
      <c r="Q20" s="120">
        <f t="shared" si="8"/>
        <v>0</v>
      </c>
      <c r="R20" s="128">
        <f t="shared" si="9"/>
        <v>0</v>
      </c>
      <c r="U20" s="71">
        <f t="shared" si="0"/>
        <v>2</v>
      </c>
      <c r="V20" s="71">
        <f t="shared" si="1"/>
        <v>2</v>
      </c>
      <c r="W20" s="71" t="str">
        <f t="shared" si="7"/>
        <v/>
      </c>
    </row>
    <row r="21" spans="1:23" ht="45" customHeight="1">
      <c r="A21" s="102"/>
      <c r="B21" s="39"/>
      <c r="C21" s="40"/>
      <c r="D21" s="41"/>
      <c r="E21" s="103"/>
      <c r="F21" s="106" t="str">
        <f t="shared" si="2"/>
        <v/>
      </c>
      <c r="G21" s="108"/>
      <c r="H21" s="41"/>
      <c r="I21" s="42"/>
      <c r="J21" s="43"/>
      <c r="K21" s="43"/>
      <c r="L21" s="43"/>
      <c r="M21" s="186" t="str">
        <f t="shared" si="3"/>
        <v/>
      </c>
      <c r="N21" s="187" t="str">
        <f t="shared" si="4"/>
        <v/>
      </c>
      <c r="O21" s="188" t="str">
        <f>IF(OR(F21=$F$6,F21=$F$7,F21=$F$8,F21=$F$9,F21=$F$10,F21=$F$11,F21=$F$12,F21=$F$13,F21=$F$14,F21=$F$15,F21=$F$16,F21=$F$17,F21=$F$18,F21=$F$19,F21=$F$20),"",SUMIF($F$6:$F$30,F21,$N$6:$N$30))</f>
        <v/>
      </c>
      <c r="P21" s="193"/>
      <c r="Q21" s="120">
        <f t="shared" si="8"/>
        <v>0</v>
      </c>
      <c r="R21" s="128">
        <f t="shared" si="9"/>
        <v>0</v>
      </c>
      <c r="U21" s="71">
        <f t="shared" si="0"/>
        <v>2</v>
      </c>
      <c r="V21" s="71">
        <f t="shared" si="1"/>
        <v>2</v>
      </c>
      <c r="W21" s="71" t="str">
        <f t="shared" si="7"/>
        <v/>
      </c>
    </row>
    <row r="22" spans="1:23" ht="45" customHeight="1">
      <c r="A22" s="102"/>
      <c r="B22" s="39"/>
      <c r="C22" s="40"/>
      <c r="D22" s="41"/>
      <c r="E22" s="103"/>
      <c r="F22" s="106" t="str">
        <f t="shared" si="2"/>
        <v/>
      </c>
      <c r="G22" s="108"/>
      <c r="H22" s="41"/>
      <c r="I22" s="42"/>
      <c r="J22" s="43"/>
      <c r="K22" s="43"/>
      <c r="L22" s="43"/>
      <c r="M22" s="186" t="str">
        <f t="shared" si="3"/>
        <v/>
      </c>
      <c r="N22" s="187" t="str">
        <f t="shared" si="4"/>
        <v/>
      </c>
      <c r="O22" s="188" t="str">
        <f>IF(OR(F22=$F$6,F22=$F$7,F22=$F$8,F22=$F$9,F22=$F$10,F22=$F$11,F22=$F$12,F22=$F$13,F22=$F$14,F22=$F$15,F22=$F$16,F22=$F$17,F22=$F$18,F22=$F$19,F22=$F$20,F22=$F$21),"",SUMIF($F$6:$F$30,F22,$N$6:$N$30))</f>
        <v/>
      </c>
      <c r="P22" s="193"/>
      <c r="Q22" s="120">
        <f t="shared" si="8"/>
        <v>0</v>
      </c>
      <c r="R22" s="128">
        <f t="shared" si="9"/>
        <v>0</v>
      </c>
      <c r="U22" s="71">
        <f t="shared" si="0"/>
        <v>2</v>
      </c>
      <c r="V22" s="71">
        <f t="shared" si="1"/>
        <v>2</v>
      </c>
      <c r="W22" s="71" t="str">
        <f t="shared" si="7"/>
        <v/>
      </c>
    </row>
    <row r="23" spans="1:23" ht="45" customHeight="1">
      <c r="A23" s="102"/>
      <c r="B23" s="39"/>
      <c r="C23" s="40"/>
      <c r="D23" s="41"/>
      <c r="E23" s="103"/>
      <c r="F23" s="106" t="str">
        <f t="shared" si="2"/>
        <v/>
      </c>
      <c r="G23" s="108"/>
      <c r="H23" s="41"/>
      <c r="I23" s="42"/>
      <c r="J23" s="43"/>
      <c r="K23" s="43"/>
      <c r="L23" s="43"/>
      <c r="M23" s="186" t="str">
        <f t="shared" si="3"/>
        <v/>
      </c>
      <c r="N23" s="187" t="str">
        <f t="shared" si="4"/>
        <v/>
      </c>
      <c r="O23" s="188" t="str">
        <f>IF(OR(F23=$F$6,F23=$F$7,F23=$F$8,F23=$F$9,F23=$F$10,F23=$F$11,F23=$F$12,F23=$F$13,F23=$F$14,F23=$F$15,F23=$F$16,F23=$F$17,F23=$F$18,F23=$F$19,F23=$F$20,F23=$F$21,F23=$F$22),"",SUMIF($F$6:$F$30,F23,$N$6:$N$30))</f>
        <v/>
      </c>
      <c r="P23" s="193"/>
      <c r="Q23" s="120">
        <f t="shared" si="8"/>
        <v>0</v>
      </c>
      <c r="R23" s="128">
        <f t="shared" si="9"/>
        <v>0</v>
      </c>
      <c r="U23" s="71">
        <f t="shared" si="0"/>
        <v>2</v>
      </c>
      <c r="V23" s="71">
        <f t="shared" si="1"/>
        <v>2</v>
      </c>
      <c r="W23" s="71" t="str">
        <f t="shared" si="7"/>
        <v/>
      </c>
    </row>
    <row r="24" spans="1:23" ht="45" customHeight="1">
      <c r="A24" s="102"/>
      <c r="B24" s="39"/>
      <c r="C24" s="40"/>
      <c r="D24" s="41"/>
      <c r="E24" s="103"/>
      <c r="F24" s="106" t="str">
        <f t="shared" si="2"/>
        <v/>
      </c>
      <c r="G24" s="108"/>
      <c r="H24" s="41"/>
      <c r="I24" s="42"/>
      <c r="J24" s="43"/>
      <c r="K24" s="43"/>
      <c r="L24" s="43"/>
      <c r="M24" s="186" t="str">
        <f t="shared" si="3"/>
        <v/>
      </c>
      <c r="N24" s="187" t="str">
        <f t="shared" si="4"/>
        <v/>
      </c>
      <c r="O24" s="188" t="str">
        <f>IF(OR(F24=$F$6,F24=$F$7,F24=$F$8,F24=$F$9,F24=$F$10,F24=$F$11,F24=$F$12,F24=$F$13,F24=$F$14,F24=$F$15,F24=$F$16,F24=$F$17,F24=$F$18,F24=$F$19,F24=$F$20,F24=$F$21,F24=$F$22,F24=$F$23),"",SUMIF($F$6:$F$30,F24,$N$6:$N$30))</f>
        <v/>
      </c>
      <c r="P24" s="193"/>
      <c r="Q24" s="120">
        <f t="shared" si="8"/>
        <v>0</v>
      </c>
      <c r="R24" s="128">
        <f t="shared" si="9"/>
        <v>0</v>
      </c>
      <c r="U24" s="71">
        <f t="shared" si="0"/>
        <v>2</v>
      </c>
      <c r="V24" s="71">
        <f t="shared" si="1"/>
        <v>2</v>
      </c>
      <c r="W24" s="71" t="str">
        <f t="shared" si="7"/>
        <v/>
      </c>
    </row>
    <row r="25" spans="1:23" ht="45" customHeight="1">
      <c r="A25" s="102"/>
      <c r="B25" s="39"/>
      <c r="C25" s="40"/>
      <c r="D25" s="41"/>
      <c r="E25" s="103"/>
      <c r="F25" s="106" t="str">
        <f t="shared" si="2"/>
        <v/>
      </c>
      <c r="G25" s="108"/>
      <c r="H25" s="41"/>
      <c r="I25" s="42"/>
      <c r="J25" s="43"/>
      <c r="K25" s="43"/>
      <c r="L25" s="43"/>
      <c r="M25" s="186" t="str">
        <f t="shared" si="3"/>
        <v/>
      </c>
      <c r="N25" s="187" t="str">
        <f t="shared" si="4"/>
        <v/>
      </c>
      <c r="O25" s="188" t="str">
        <f>IF(OR(F25=$F$6,F25=$F$7,F25=$F$8,F25=$F$9,F25=$F$10,F25=$F$11,F25=$F$12,F25=$F$13,F25=$F$14,F25=$F$15,F25=$F$16,F25=$F$17,F25=$F$18,F25=$F$19,F25=$F$20,F25=$F$21,F25=$F$22,F25=$F$23,F25=$F$24),"",SUMIF($F$6:$F$30,F25,$N$6:$N$30))</f>
        <v/>
      </c>
      <c r="P25" s="193"/>
      <c r="Q25" s="120">
        <f t="shared" si="8"/>
        <v>0</v>
      </c>
      <c r="R25" s="128">
        <f t="shared" si="9"/>
        <v>0</v>
      </c>
      <c r="U25" s="71">
        <f t="shared" si="0"/>
        <v>2</v>
      </c>
      <c r="V25" s="71">
        <f t="shared" si="1"/>
        <v>2</v>
      </c>
      <c r="W25" s="71" t="str">
        <f t="shared" si="7"/>
        <v/>
      </c>
    </row>
    <row r="26" spans="1:23" ht="45" customHeight="1">
      <c r="A26" s="102"/>
      <c r="B26" s="39"/>
      <c r="C26" s="40"/>
      <c r="D26" s="41"/>
      <c r="E26" s="103"/>
      <c r="F26" s="106" t="str">
        <f t="shared" si="2"/>
        <v/>
      </c>
      <c r="G26" s="108"/>
      <c r="H26" s="41"/>
      <c r="I26" s="42"/>
      <c r="J26" s="43"/>
      <c r="K26" s="43"/>
      <c r="L26" s="43"/>
      <c r="M26" s="186" t="str">
        <f t="shared" si="3"/>
        <v/>
      </c>
      <c r="N26" s="187" t="str">
        <f t="shared" si="4"/>
        <v/>
      </c>
      <c r="O26" s="188" t="str">
        <f>IF(OR(F26=$F$6,F26=$F$7,F26=$F$8,F26=$F$9,F26=$F$10,F26=$F$11,F26=$F$12,F26=$F$13,F26=$F$14,F26=$F$15,F26=$F$16,F26=$F$17,F26=$F$18,F26=$F$19,F26=$F$20,F26=$F$21,F26=$F$22,F26=$F$23,F26=$F$24,F26=$F$25),"",SUMIF($F$6:$F$30,F26,$N$6:$N$30))</f>
        <v/>
      </c>
      <c r="P26" s="193"/>
      <c r="Q26" s="120">
        <f t="shared" si="8"/>
        <v>0</v>
      </c>
      <c r="R26" s="128">
        <f t="shared" si="9"/>
        <v>0</v>
      </c>
      <c r="U26" s="71">
        <f t="shared" si="0"/>
        <v>2</v>
      </c>
      <c r="V26" s="71">
        <f t="shared" si="1"/>
        <v>2</v>
      </c>
      <c r="W26" s="71" t="str">
        <f t="shared" si="7"/>
        <v/>
      </c>
    </row>
    <row r="27" spans="1:23" ht="45" customHeight="1">
      <c r="A27" s="102"/>
      <c r="B27" s="39"/>
      <c r="C27" s="40"/>
      <c r="D27" s="41"/>
      <c r="E27" s="103"/>
      <c r="F27" s="106" t="str">
        <f t="shared" si="2"/>
        <v/>
      </c>
      <c r="G27" s="108"/>
      <c r="H27" s="41"/>
      <c r="I27" s="42"/>
      <c r="J27" s="43"/>
      <c r="K27" s="43"/>
      <c r="L27" s="43"/>
      <c r="M27" s="186" t="str">
        <f t="shared" si="3"/>
        <v/>
      </c>
      <c r="N27" s="187" t="str">
        <f t="shared" si="4"/>
        <v/>
      </c>
      <c r="O27" s="188" t="str">
        <f>IF(OR(F27=$F$6,F27=$F$7,F27=$F$8,F27=$F$9,F27=$F$10,F27=$F$11,F27=$F$12,F27=$F$13,F27=$F$14,F27=$F$15,F27=$F$16,F27=$F$17,F27=$F$18,F27=$F$19,F27=$F$20,F27=$F$21,F27=$F$22,F27=$F$23,F27=$F$24,F27=$F$25,F27=$F$26),"",SUMIF($F$6:$F$30,F27,$N$6:$N$30))</f>
        <v/>
      </c>
      <c r="P27" s="193"/>
      <c r="Q27" s="120">
        <f t="shared" si="8"/>
        <v>0</v>
      </c>
      <c r="R27" s="128">
        <f t="shared" si="9"/>
        <v>0</v>
      </c>
      <c r="U27" s="71">
        <f t="shared" si="0"/>
        <v>2</v>
      </c>
      <c r="V27" s="71">
        <f t="shared" si="1"/>
        <v>2</v>
      </c>
      <c r="W27" s="71" t="str">
        <f t="shared" si="7"/>
        <v/>
      </c>
    </row>
    <row r="28" spans="1:23" ht="45" customHeight="1">
      <c r="A28" s="102"/>
      <c r="B28" s="39"/>
      <c r="C28" s="40"/>
      <c r="D28" s="41"/>
      <c r="E28" s="103"/>
      <c r="F28" s="106" t="str">
        <f t="shared" si="2"/>
        <v/>
      </c>
      <c r="G28" s="108"/>
      <c r="H28" s="41"/>
      <c r="I28" s="42"/>
      <c r="J28" s="43"/>
      <c r="K28" s="43"/>
      <c r="L28" s="43"/>
      <c r="M28" s="186" t="str">
        <f t="shared" si="3"/>
        <v/>
      </c>
      <c r="N28" s="187" t="str">
        <f t="shared" si="4"/>
        <v/>
      </c>
      <c r="O28" s="188" t="str">
        <f>IF(OR(F28=$F$6,F28=$F$7,F28=$F$8,F28=$F$9,F28=$F$10,F28=$F$11,F28=$F$12,F28=$F$13,F28=$F$14,F28=$F$15,F28=$F$16,F28=$F$17,F28=$F$18,F28=$F$19,F28=$F$20,F28=$F$21,F28=$F$22,F28=$F$23,F28=$F$24,F28=$F$25,F28=$F$26,F28=$F$27),"",SUMIF($F$6:$F$30,F28,$N$6:$N$30))</f>
        <v/>
      </c>
      <c r="P28" s="193"/>
      <c r="Q28" s="120">
        <f t="shared" si="8"/>
        <v>0</v>
      </c>
      <c r="R28" s="128">
        <f t="shared" si="9"/>
        <v>0</v>
      </c>
      <c r="U28" s="71">
        <f t="shared" si="0"/>
        <v>2</v>
      </c>
      <c r="V28" s="71">
        <f t="shared" si="1"/>
        <v>2</v>
      </c>
      <c r="W28" s="71" t="str">
        <f t="shared" si="7"/>
        <v/>
      </c>
    </row>
    <row r="29" spans="1:23" ht="45" customHeight="1">
      <c r="A29" s="102"/>
      <c r="B29" s="39"/>
      <c r="C29" s="40"/>
      <c r="D29" s="41"/>
      <c r="E29" s="103"/>
      <c r="F29" s="106" t="str">
        <f t="shared" si="2"/>
        <v/>
      </c>
      <c r="G29" s="108"/>
      <c r="H29" s="41"/>
      <c r="I29" s="42"/>
      <c r="J29" s="43"/>
      <c r="K29" s="43"/>
      <c r="L29" s="43"/>
      <c r="M29" s="186" t="str">
        <f t="shared" si="3"/>
        <v/>
      </c>
      <c r="N29" s="187" t="str">
        <f t="shared" si="4"/>
        <v/>
      </c>
      <c r="O29" s="188" t="str">
        <f>IF(OR(F29=$F$6,F29=$F$7,F29=$F$8,F29=$F$9,F29=$F$10,F29=$F$11,F29=$F$12,F29=$F$13,F29=$F$14,F29=$F$15,F29=$F$16,F29=$F$17,F29=$F$18,F29=$F$19,F29=$F$20,F29=$F$21,F29=$F$22,F29=$F$23,F29=$F$24,F29=$F$25,F29=$F$26,F29=$F$27,F29=$F$28),"",SUMIF($F$6:$F$30,F29,$N$6:$N$30))</f>
        <v/>
      </c>
      <c r="P29" s="193"/>
      <c r="Q29" s="120">
        <f t="shared" si="8"/>
        <v>0</v>
      </c>
      <c r="R29" s="128">
        <f t="shared" si="9"/>
        <v>0</v>
      </c>
      <c r="U29" s="71">
        <f t="shared" si="0"/>
        <v>2</v>
      </c>
      <c r="V29" s="71">
        <f t="shared" si="1"/>
        <v>2</v>
      </c>
      <c r="W29" s="71" t="str">
        <f t="shared" si="7"/>
        <v/>
      </c>
    </row>
    <row r="30" spans="1:23" ht="45" customHeight="1">
      <c r="A30" s="102"/>
      <c r="B30" s="39"/>
      <c r="C30" s="40"/>
      <c r="D30" s="41"/>
      <c r="E30" s="103"/>
      <c r="F30" s="106" t="str">
        <f t="shared" si="2"/>
        <v/>
      </c>
      <c r="G30" s="109"/>
      <c r="H30" s="41"/>
      <c r="I30" s="42"/>
      <c r="J30" s="43"/>
      <c r="K30" s="43"/>
      <c r="L30" s="43"/>
      <c r="M30" s="186" t="str">
        <f t="shared" si="3"/>
        <v/>
      </c>
      <c r="N30" s="187" t="str">
        <f t="shared" si="4"/>
        <v/>
      </c>
      <c r="O30" s="188" t="str">
        <f>IF(OR(F30=$F$6,F30=$F$7,F30=$F$8,F30=$F$9,F30=$F$10,F30=$F$11,F30=$F$12,F30=$F$13,F30=$F$14,F30=$F$15,F30=$F$16,F30=$F$17,F30=$F$18,F30=$F$19,F30=$F$20,F30=$F$21,F30=$F$22,F30=$F$23,F30=$F$24,F30=$F$25,F30=$F$26,F30=$F$27,F30=$F$28,F30=$F$29),"",SUMIF($F$6:$F$30,F30,$N$6:$N$30))</f>
        <v/>
      </c>
      <c r="P30" s="193"/>
      <c r="Q30" s="120">
        <f t="shared" si="8"/>
        <v>0</v>
      </c>
      <c r="R30" s="128">
        <f t="shared" si="9"/>
        <v>0</v>
      </c>
      <c r="U30" s="71">
        <f t="shared" si="0"/>
        <v>2</v>
      </c>
      <c r="V30" s="71">
        <f t="shared" si="1"/>
        <v>2</v>
      </c>
      <c r="W30" s="71" t="str">
        <f t="shared" si="7"/>
        <v/>
      </c>
    </row>
    <row r="31" spans="1:23" ht="45" customHeight="1" thickBot="1">
      <c r="A31" s="214" t="s">
        <v>67</v>
      </c>
      <c r="B31" s="215"/>
      <c r="C31" s="104"/>
      <c r="D31" s="104"/>
      <c r="E31" s="105"/>
      <c r="F31" s="107"/>
      <c r="G31" s="110"/>
      <c r="H31" s="104"/>
      <c r="I31" s="111"/>
      <c r="J31" s="112"/>
      <c r="K31" s="112"/>
      <c r="L31" s="112"/>
      <c r="M31" s="189"/>
      <c r="N31" s="190">
        <f>SUM(N6:N30)</f>
        <v>0</v>
      </c>
      <c r="O31" s="191">
        <f>SUM(O6:O30)</f>
        <v>0</v>
      </c>
      <c r="P31" s="57">
        <f>SUM(P6:P30)</f>
        <v>0</v>
      </c>
      <c r="Q31" s="121">
        <f>SUM(Q6:Q30)</f>
        <v>0</v>
      </c>
      <c r="R31" s="123">
        <f>SUM(R6:R30)</f>
        <v>0</v>
      </c>
    </row>
    <row r="32" spans="1:23" ht="45" customHeight="1" thickBot="1">
      <c r="A32" s="45"/>
      <c r="B32" s="45"/>
      <c r="C32" s="46"/>
      <c r="D32" s="46"/>
      <c r="E32" s="46"/>
      <c r="F32" s="46"/>
      <c r="G32" s="45"/>
      <c r="H32" s="46"/>
      <c r="I32" s="47"/>
      <c r="J32" s="47"/>
      <c r="K32" s="47"/>
      <c r="L32" s="47"/>
      <c r="M32" s="47"/>
      <c r="N32" s="47"/>
      <c r="O32" s="47"/>
      <c r="P32" s="47"/>
    </row>
    <row r="33" spans="1:18" ht="45" customHeight="1">
      <c r="A33" s="45"/>
      <c r="B33" s="45"/>
      <c r="C33" s="46"/>
      <c r="D33" s="46"/>
      <c r="E33" s="46"/>
      <c r="F33" s="46"/>
      <c r="G33" s="45"/>
      <c r="H33" s="46"/>
      <c r="I33" s="47"/>
      <c r="J33" s="47"/>
      <c r="K33" s="47"/>
      <c r="L33" s="47"/>
      <c r="M33" s="47"/>
      <c r="N33" s="47"/>
      <c r="P33" s="48"/>
      <c r="Q33" s="69" t="s">
        <v>144</v>
      </c>
      <c r="R33" s="49">
        <f>R31*3/4</f>
        <v>0</v>
      </c>
    </row>
    <row r="34" spans="1:18" ht="58.5" customHeight="1">
      <c r="A34" s="45"/>
      <c r="B34" s="45"/>
      <c r="C34" s="46"/>
      <c r="D34" s="46"/>
      <c r="E34" s="46"/>
      <c r="F34" s="46"/>
      <c r="G34" s="45"/>
      <c r="H34" s="46"/>
      <c r="I34" s="47"/>
      <c r="J34" s="47"/>
      <c r="K34" s="47"/>
      <c r="L34" s="47"/>
      <c r="M34" s="47"/>
      <c r="N34" s="47"/>
      <c r="P34" s="48"/>
      <c r="Q34" s="196" t="s">
        <v>145</v>
      </c>
      <c r="R34" s="197"/>
    </row>
    <row r="35" spans="1:18" ht="45" customHeight="1">
      <c r="A35" s="45"/>
      <c r="B35" s="45"/>
      <c r="C35" s="46"/>
      <c r="D35" s="46"/>
      <c r="E35" s="46"/>
      <c r="F35" s="46"/>
      <c r="G35" s="45"/>
      <c r="H35" s="46"/>
      <c r="I35" s="47"/>
      <c r="J35" s="47"/>
      <c r="K35" s="47"/>
      <c r="L35" s="47"/>
      <c r="M35" s="47"/>
      <c r="N35" s="47"/>
      <c r="P35" s="48"/>
      <c r="Q35" s="195" t="s">
        <v>146</v>
      </c>
      <c r="R35" s="194">
        <f>MIN(R33:R34)</f>
        <v>0</v>
      </c>
    </row>
    <row r="36" spans="1:18" ht="45" customHeight="1" thickBot="1">
      <c r="A36" s="45"/>
      <c r="B36" s="45"/>
      <c r="C36" s="46"/>
      <c r="D36" s="46"/>
      <c r="E36" s="46"/>
      <c r="F36" s="46"/>
      <c r="G36" s="45"/>
      <c r="H36" s="46"/>
      <c r="I36" s="47"/>
      <c r="J36" s="47"/>
      <c r="K36" s="47"/>
      <c r="L36" s="47"/>
      <c r="M36" s="47"/>
      <c r="N36" s="47"/>
      <c r="P36" s="48"/>
      <c r="Q36" s="70" t="s">
        <v>147</v>
      </c>
      <c r="R36" s="50">
        <f>ROUNDDOWN(R35*2/3,-3)</f>
        <v>0</v>
      </c>
    </row>
    <row r="37" spans="1:18" ht="23.1" customHeight="1">
      <c r="A37" s="51" t="s">
        <v>68</v>
      </c>
      <c r="B37" s="52" t="s">
        <v>69</v>
      </c>
      <c r="C37" s="46"/>
      <c r="D37" s="46"/>
      <c r="E37" s="46"/>
      <c r="F37" s="46"/>
      <c r="G37" s="45"/>
      <c r="H37" s="46"/>
      <c r="I37" s="47"/>
      <c r="J37" s="47"/>
      <c r="K37" s="47"/>
      <c r="L37" s="47"/>
      <c r="M37" s="47"/>
      <c r="N37" s="47"/>
      <c r="P37" s="48"/>
    </row>
    <row r="38" spans="1:18" ht="23.1" customHeight="1">
      <c r="A38" s="53" t="s">
        <v>70</v>
      </c>
      <c r="B38" s="35" t="s">
        <v>102</v>
      </c>
      <c r="C38" s="54"/>
      <c r="D38" s="54"/>
      <c r="E38" s="54"/>
      <c r="F38" s="54"/>
      <c r="G38" s="34"/>
      <c r="H38" s="34"/>
      <c r="I38" s="34"/>
      <c r="J38" s="34"/>
    </row>
    <row r="39" spans="1:18" ht="23.1" customHeight="1">
      <c r="A39" s="53"/>
      <c r="B39" s="35" t="s">
        <v>86</v>
      </c>
      <c r="C39" s="54"/>
      <c r="D39" s="54"/>
      <c r="E39" s="54"/>
      <c r="F39" s="54"/>
      <c r="G39" s="34"/>
      <c r="H39" s="34"/>
      <c r="I39" s="34"/>
      <c r="J39" s="34"/>
    </row>
    <row r="40" spans="1:18" ht="23.1" customHeight="1">
      <c r="A40" s="53" t="s">
        <v>71</v>
      </c>
      <c r="B40" s="35" t="s">
        <v>76</v>
      </c>
      <c r="C40" s="54"/>
      <c r="D40" s="54"/>
      <c r="E40" s="54"/>
      <c r="F40" s="54"/>
      <c r="G40" s="34"/>
      <c r="H40" s="34"/>
      <c r="I40" s="34"/>
      <c r="J40" s="34"/>
    </row>
    <row r="41" spans="1:18" ht="23.1" customHeight="1">
      <c r="A41" s="53" t="s">
        <v>72</v>
      </c>
      <c r="B41" s="35" t="s">
        <v>83</v>
      </c>
      <c r="C41" s="54"/>
      <c r="D41" s="54"/>
      <c r="E41" s="54"/>
      <c r="F41" s="54"/>
      <c r="G41" s="34"/>
      <c r="H41" s="34"/>
      <c r="I41" s="34"/>
      <c r="J41" s="34"/>
    </row>
    <row r="42" spans="1:18" s="2" customFormat="1" ht="23.1" customHeight="1">
      <c r="A42" s="53" t="s">
        <v>73</v>
      </c>
      <c r="B42" s="35" t="s">
        <v>141</v>
      </c>
      <c r="C42" s="34"/>
      <c r="D42" s="34"/>
      <c r="E42" s="34"/>
      <c r="F42" s="34"/>
      <c r="G42" s="34"/>
      <c r="H42" s="34"/>
      <c r="I42" s="34"/>
      <c r="J42" s="34"/>
    </row>
    <row r="43" spans="1:18" s="2" customFormat="1" ht="23.1" customHeight="1">
      <c r="A43" s="53" t="s">
        <v>74</v>
      </c>
      <c r="B43" s="35" t="s">
        <v>142</v>
      </c>
      <c r="C43" s="34"/>
      <c r="D43" s="34"/>
      <c r="E43" s="34"/>
      <c r="F43" s="34"/>
      <c r="G43" s="34"/>
      <c r="H43" s="34"/>
      <c r="I43" s="34"/>
      <c r="J43" s="34"/>
    </row>
    <row r="44" spans="1:18" s="2" customFormat="1" ht="23.1" customHeight="1">
      <c r="A44" s="53" t="s">
        <v>84</v>
      </c>
      <c r="B44" s="35" t="s">
        <v>148</v>
      </c>
      <c r="C44" s="34"/>
      <c r="D44" s="34"/>
      <c r="E44" s="34"/>
      <c r="F44" s="34"/>
      <c r="G44" s="34"/>
      <c r="H44" s="34"/>
      <c r="I44" s="34"/>
      <c r="J44" s="34"/>
    </row>
    <row r="45" spans="1:18" ht="22.5" customHeight="1">
      <c r="A45" s="53" t="s">
        <v>85</v>
      </c>
      <c r="B45" s="33" t="s">
        <v>75</v>
      </c>
    </row>
    <row r="46" spans="1:18" ht="17.25" customHeight="1">
      <c r="B46" s="55"/>
      <c r="N46" s="56"/>
    </row>
    <row r="47" spans="1:18" s="2" customFormat="1" ht="24.75" customHeight="1"/>
    <row r="48" spans="1:18" s="2" customFormat="1" ht="45.75" customHeight="1">
      <c r="B48" s="36"/>
    </row>
    <row r="49" spans="1:29" s="2" customFormat="1"/>
    <row r="50" spans="1:29" s="2" customFormat="1" hidden="1">
      <c r="D50" s="2" t="s">
        <v>92</v>
      </c>
      <c r="E50" s="2" t="s">
        <v>87</v>
      </c>
      <c r="F50" s="2" t="s">
        <v>88</v>
      </c>
      <c r="G50" s="2" t="s">
        <v>89</v>
      </c>
      <c r="H50" s="2" t="s">
        <v>90</v>
      </c>
      <c r="I50" s="1" t="s">
        <v>91</v>
      </c>
      <c r="J50" s="1"/>
    </row>
    <row r="51" spans="1:29" s="2" customFormat="1" hidden="1">
      <c r="D51" s="2" t="s">
        <v>97</v>
      </c>
      <c r="E51" s="2" t="s">
        <v>97</v>
      </c>
      <c r="F51" s="2" t="s">
        <v>97</v>
      </c>
      <c r="G51" s="2" t="s">
        <v>97</v>
      </c>
      <c r="H51" s="2" t="s">
        <v>97</v>
      </c>
      <c r="I51" s="2" t="s">
        <v>97</v>
      </c>
    </row>
    <row r="52" spans="1:29" s="2" customFormat="1" hidden="1">
      <c r="D52" s="2" t="s">
        <v>93</v>
      </c>
      <c r="E52" s="2" t="s">
        <v>93</v>
      </c>
      <c r="F52" s="2" t="s">
        <v>93</v>
      </c>
      <c r="G52" s="2" t="s">
        <v>93</v>
      </c>
      <c r="H52" s="2" t="s">
        <v>93</v>
      </c>
      <c r="I52" s="2" t="s">
        <v>93</v>
      </c>
    </row>
    <row r="53" spans="1:29" s="2" customFormat="1" hidden="1">
      <c r="D53" s="2" t="s">
        <v>94</v>
      </c>
      <c r="E53" s="2" t="s">
        <v>94</v>
      </c>
      <c r="F53" s="2" t="s">
        <v>94</v>
      </c>
      <c r="G53" s="2" t="s">
        <v>94</v>
      </c>
      <c r="H53" s="2" t="s">
        <v>94</v>
      </c>
      <c r="I53" s="2" t="s">
        <v>94</v>
      </c>
    </row>
    <row r="54" spans="1:29" s="2" customFormat="1" hidden="1">
      <c r="D54" s="2" t="s">
        <v>95</v>
      </c>
      <c r="E54" s="2" t="s">
        <v>95</v>
      </c>
      <c r="F54" s="2" t="s">
        <v>96</v>
      </c>
      <c r="G54" s="2" t="s">
        <v>96</v>
      </c>
      <c r="H54" s="2" t="s">
        <v>96</v>
      </c>
      <c r="I54" s="2" t="s">
        <v>96</v>
      </c>
    </row>
    <row r="55" spans="1:29" s="2" customFormat="1" hidden="1">
      <c r="D55" s="2" t="s">
        <v>96</v>
      </c>
      <c r="E55" s="2" t="s">
        <v>96</v>
      </c>
      <c r="F55" s="2" t="s">
        <v>98</v>
      </c>
      <c r="G55" s="2" t="s">
        <v>98</v>
      </c>
      <c r="H55" s="2" t="s">
        <v>98</v>
      </c>
      <c r="I55" s="2" t="s">
        <v>98</v>
      </c>
    </row>
    <row r="56" spans="1:29" s="2" customFormat="1" hidden="1">
      <c r="A56" s="1"/>
      <c r="B56" s="1"/>
      <c r="C56" s="1"/>
      <c r="D56" s="1" t="s">
        <v>98</v>
      </c>
      <c r="E56" s="1" t="s">
        <v>98</v>
      </c>
      <c r="F56" s="2" t="s">
        <v>99</v>
      </c>
      <c r="G56" s="2" t="s">
        <v>99</v>
      </c>
      <c r="H56" s="2" t="s">
        <v>99</v>
      </c>
      <c r="I56" s="2" t="s">
        <v>99</v>
      </c>
      <c r="O56" s="1"/>
      <c r="P56" s="1"/>
      <c r="Q56" s="1"/>
      <c r="R56" s="1"/>
      <c r="S56" s="1"/>
      <c r="T56" s="1"/>
      <c r="U56" s="1"/>
      <c r="V56" s="1"/>
      <c r="W56" s="1"/>
      <c r="X56" s="1"/>
      <c r="Y56" s="1"/>
      <c r="Z56" s="1"/>
      <c r="AA56" s="1"/>
      <c r="AB56" s="1"/>
      <c r="AC56" s="1"/>
    </row>
    <row r="57" spans="1:29" s="2" customFormat="1" hidden="1">
      <c r="A57" s="1"/>
      <c r="B57" s="1"/>
      <c r="C57" s="1"/>
      <c r="D57" s="1" t="s">
        <v>99</v>
      </c>
      <c r="E57" s="1" t="s">
        <v>99</v>
      </c>
      <c r="F57" s="1"/>
      <c r="O57" s="1"/>
      <c r="P57" s="1"/>
      <c r="Q57" s="1"/>
      <c r="R57" s="1"/>
      <c r="S57" s="1"/>
      <c r="T57" s="1"/>
      <c r="U57" s="1"/>
      <c r="V57" s="1"/>
      <c r="W57" s="1"/>
      <c r="X57" s="1"/>
      <c r="Y57" s="1"/>
      <c r="Z57" s="1"/>
      <c r="AA57" s="1"/>
      <c r="AB57" s="1"/>
      <c r="AC57" s="1"/>
    </row>
  </sheetData>
  <mergeCells count="3">
    <mergeCell ref="A2:O2"/>
    <mergeCell ref="G4:O4"/>
    <mergeCell ref="A31:B31"/>
  </mergeCells>
  <phoneticPr fontId="12"/>
  <dataValidations count="4">
    <dataValidation type="list" allowBlank="1" showInputMessage="1" showErrorMessage="1" sqref="C6:C30" xr:uid="{FCED11FF-45C0-46B9-A138-F7C9915F1D9D}">
      <formula1>$D$50:$I$50</formula1>
    </dataValidation>
    <dataValidation type="list" allowBlank="1" showInputMessage="1" showErrorMessage="1" sqref="H6:H30" xr:uid="{97E1BDA9-4612-4A4E-B3B8-4B605BF2CCDB}">
      <formula1>INDIRECT($C6)</formula1>
    </dataValidation>
    <dataValidation type="list" allowBlank="1" showInputMessage="1" showErrorMessage="1" sqref="WVN983063:WVN983076 JB6:JB30 SX6:SX30 ACT6:ACT30 AMP6:AMP30 AWL6:AWL30 BGH6:BGH30 BQD6:BQD30 BZZ6:BZZ30 CJV6:CJV30 CTR6:CTR30 DDN6:DDN30 DNJ6:DNJ30 DXF6:DXF30 EHB6:EHB30 EQX6:EQX30 FAT6:FAT30 FKP6:FKP30 FUL6:FUL30 GEH6:GEH30 GOD6:GOD30 GXZ6:GXZ30 HHV6:HHV30 HRR6:HRR30 IBN6:IBN30 ILJ6:ILJ30 IVF6:IVF30 JFB6:JFB30 JOX6:JOX30 JYT6:JYT30 KIP6:KIP30 KSL6:KSL30 LCH6:LCH30 LMD6:LMD30 LVZ6:LVZ30 MFV6:MFV30 MPR6:MPR30 MZN6:MZN30 NJJ6:NJJ30 NTF6:NTF30 ODB6:ODB30 OMX6:OMX30 OWT6:OWT30 PGP6:PGP30 PQL6:PQL30 QAH6:QAH30 QKD6:QKD30 QTZ6:QTZ30 RDV6:RDV30 RNR6:RNR30 RXN6:RXN30 SHJ6:SHJ30 SRF6:SRF30 TBB6:TBB30 TKX6:TKX30 TUT6:TUT30 UEP6:UEP30 UOL6:UOL30 UYH6:UYH30 VID6:VID30 VRZ6:VRZ30 WBV6:WBV30 WLR6:WLR30 WVN6:WVN30 H65559:H65572 JB65559:JB65572 SX65559:SX65572 ACT65559:ACT65572 AMP65559:AMP65572 AWL65559:AWL65572 BGH65559:BGH65572 BQD65559:BQD65572 BZZ65559:BZZ65572 CJV65559:CJV65572 CTR65559:CTR65572 DDN65559:DDN65572 DNJ65559:DNJ65572 DXF65559:DXF65572 EHB65559:EHB65572 EQX65559:EQX65572 FAT65559:FAT65572 FKP65559:FKP65572 FUL65559:FUL65572 GEH65559:GEH65572 GOD65559:GOD65572 GXZ65559:GXZ65572 HHV65559:HHV65572 HRR65559:HRR65572 IBN65559:IBN65572 ILJ65559:ILJ65572 IVF65559:IVF65572 JFB65559:JFB65572 JOX65559:JOX65572 JYT65559:JYT65572 KIP65559:KIP65572 KSL65559:KSL65572 LCH65559:LCH65572 LMD65559:LMD65572 LVZ65559:LVZ65572 MFV65559:MFV65572 MPR65559:MPR65572 MZN65559:MZN65572 NJJ65559:NJJ65572 NTF65559:NTF65572 ODB65559:ODB65572 OMX65559:OMX65572 OWT65559:OWT65572 PGP65559:PGP65572 PQL65559:PQL65572 QAH65559:QAH65572 QKD65559:QKD65572 QTZ65559:QTZ65572 RDV65559:RDV65572 RNR65559:RNR65572 RXN65559:RXN65572 SHJ65559:SHJ65572 SRF65559:SRF65572 TBB65559:TBB65572 TKX65559:TKX65572 TUT65559:TUT65572 UEP65559:UEP65572 UOL65559:UOL65572 UYH65559:UYH65572 VID65559:VID65572 VRZ65559:VRZ65572 WBV65559:WBV65572 WLR65559:WLR65572 WVN65559:WVN65572 H131095:H131108 JB131095:JB131108 SX131095:SX131108 ACT131095:ACT131108 AMP131095:AMP131108 AWL131095:AWL131108 BGH131095:BGH131108 BQD131095:BQD131108 BZZ131095:BZZ131108 CJV131095:CJV131108 CTR131095:CTR131108 DDN131095:DDN131108 DNJ131095:DNJ131108 DXF131095:DXF131108 EHB131095:EHB131108 EQX131095:EQX131108 FAT131095:FAT131108 FKP131095:FKP131108 FUL131095:FUL131108 GEH131095:GEH131108 GOD131095:GOD131108 GXZ131095:GXZ131108 HHV131095:HHV131108 HRR131095:HRR131108 IBN131095:IBN131108 ILJ131095:ILJ131108 IVF131095:IVF131108 JFB131095:JFB131108 JOX131095:JOX131108 JYT131095:JYT131108 KIP131095:KIP131108 KSL131095:KSL131108 LCH131095:LCH131108 LMD131095:LMD131108 LVZ131095:LVZ131108 MFV131095:MFV131108 MPR131095:MPR131108 MZN131095:MZN131108 NJJ131095:NJJ131108 NTF131095:NTF131108 ODB131095:ODB131108 OMX131095:OMX131108 OWT131095:OWT131108 PGP131095:PGP131108 PQL131095:PQL131108 QAH131095:QAH131108 QKD131095:QKD131108 QTZ131095:QTZ131108 RDV131095:RDV131108 RNR131095:RNR131108 RXN131095:RXN131108 SHJ131095:SHJ131108 SRF131095:SRF131108 TBB131095:TBB131108 TKX131095:TKX131108 TUT131095:TUT131108 UEP131095:UEP131108 UOL131095:UOL131108 UYH131095:UYH131108 VID131095:VID131108 VRZ131095:VRZ131108 WBV131095:WBV131108 WLR131095:WLR131108 WVN131095:WVN131108 H196631:H196644 JB196631:JB196644 SX196631:SX196644 ACT196631:ACT196644 AMP196631:AMP196644 AWL196631:AWL196644 BGH196631:BGH196644 BQD196631:BQD196644 BZZ196631:BZZ196644 CJV196631:CJV196644 CTR196631:CTR196644 DDN196631:DDN196644 DNJ196631:DNJ196644 DXF196631:DXF196644 EHB196631:EHB196644 EQX196631:EQX196644 FAT196631:FAT196644 FKP196631:FKP196644 FUL196631:FUL196644 GEH196631:GEH196644 GOD196631:GOD196644 GXZ196631:GXZ196644 HHV196631:HHV196644 HRR196631:HRR196644 IBN196631:IBN196644 ILJ196631:ILJ196644 IVF196631:IVF196644 JFB196631:JFB196644 JOX196631:JOX196644 JYT196631:JYT196644 KIP196631:KIP196644 KSL196631:KSL196644 LCH196631:LCH196644 LMD196631:LMD196644 LVZ196631:LVZ196644 MFV196631:MFV196644 MPR196631:MPR196644 MZN196631:MZN196644 NJJ196631:NJJ196644 NTF196631:NTF196644 ODB196631:ODB196644 OMX196631:OMX196644 OWT196631:OWT196644 PGP196631:PGP196644 PQL196631:PQL196644 QAH196631:QAH196644 QKD196631:QKD196644 QTZ196631:QTZ196644 RDV196631:RDV196644 RNR196631:RNR196644 RXN196631:RXN196644 SHJ196631:SHJ196644 SRF196631:SRF196644 TBB196631:TBB196644 TKX196631:TKX196644 TUT196631:TUT196644 UEP196631:UEP196644 UOL196631:UOL196644 UYH196631:UYH196644 VID196631:VID196644 VRZ196631:VRZ196644 WBV196631:WBV196644 WLR196631:WLR196644 WVN196631:WVN196644 H262167:H262180 JB262167:JB262180 SX262167:SX262180 ACT262167:ACT262180 AMP262167:AMP262180 AWL262167:AWL262180 BGH262167:BGH262180 BQD262167:BQD262180 BZZ262167:BZZ262180 CJV262167:CJV262180 CTR262167:CTR262180 DDN262167:DDN262180 DNJ262167:DNJ262180 DXF262167:DXF262180 EHB262167:EHB262180 EQX262167:EQX262180 FAT262167:FAT262180 FKP262167:FKP262180 FUL262167:FUL262180 GEH262167:GEH262180 GOD262167:GOD262180 GXZ262167:GXZ262180 HHV262167:HHV262180 HRR262167:HRR262180 IBN262167:IBN262180 ILJ262167:ILJ262180 IVF262167:IVF262180 JFB262167:JFB262180 JOX262167:JOX262180 JYT262167:JYT262180 KIP262167:KIP262180 KSL262167:KSL262180 LCH262167:LCH262180 LMD262167:LMD262180 LVZ262167:LVZ262180 MFV262167:MFV262180 MPR262167:MPR262180 MZN262167:MZN262180 NJJ262167:NJJ262180 NTF262167:NTF262180 ODB262167:ODB262180 OMX262167:OMX262180 OWT262167:OWT262180 PGP262167:PGP262180 PQL262167:PQL262180 QAH262167:QAH262180 QKD262167:QKD262180 QTZ262167:QTZ262180 RDV262167:RDV262180 RNR262167:RNR262180 RXN262167:RXN262180 SHJ262167:SHJ262180 SRF262167:SRF262180 TBB262167:TBB262180 TKX262167:TKX262180 TUT262167:TUT262180 UEP262167:UEP262180 UOL262167:UOL262180 UYH262167:UYH262180 VID262167:VID262180 VRZ262167:VRZ262180 WBV262167:WBV262180 WLR262167:WLR262180 WVN262167:WVN262180 H327703:H327716 JB327703:JB327716 SX327703:SX327716 ACT327703:ACT327716 AMP327703:AMP327716 AWL327703:AWL327716 BGH327703:BGH327716 BQD327703:BQD327716 BZZ327703:BZZ327716 CJV327703:CJV327716 CTR327703:CTR327716 DDN327703:DDN327716 DNJ327703:DNJ327716 DXF327703:DXF327716 EHB327703:EHB327716 EQX327703:EQX327716 FAT327703:FAT327716 FKP327703:FKP327716 FUL327703:FUL327716 GEH327703:GEH327716 GOD327703:GOD327716 GXZ327703:GXZ327716 HHV327703:HHV327716 HRR327703:HRR327716 IBN327703:IBN327716 ILJ327703:ILJ327716 IVF327703:IVF327716 JFB327703:JFB327716 JOX327703:JOX327716 JYT327703:JYT327716 KIP327703:KIP327716 KSL327703:KSL327716 LCH327703:LCH327716 LMD327703:LMD327716 LVZ327703:LVZ327716 MFV327703:MFV327716 MPR327703:MPR327716 MZN327703:MZN327716 NJJ327703:NJJ327716 NTF327703:NTF327716 ODB327703:ODB327716 OMX327703:OMX327716 OWT327703:OWT327716 PGP327703:PGP327716 PQL327703:PQL327716 QAH327703:QAH327716 QKD327703:QKD327716 QTZ327703:QTZ327716 RDV327703:RDV327716 RNR327703:RNR327716 RXN327703:RXN327716 SHJ327703:SHJ327716 SRF327703:SRF327716 TBB327703:TBB327716 TKX327703:TKX327716 TUT327703:TUT327716 UEP327703:UEP327716 UOL327703:UOL327716 UYH327703:UYH327716 VID327703:VID327716 VRZ327703:VRZ327716 WBV327703:WBV327716 WLR327703:WLR327716 WVN327703:WVN327716 H393239:H393252 JB393239:JB393252 SX393239:SX393252 ACT393239:ACT393252 AMP393239:AMP393252 AWL393239:AWL393252 BGH393239:BGH393252 BQD393239:BQD393252 BZZ393239:BZZ393252 CJV393239:CJV393252 CTR393239:CTR393252 DDN393239:DDN393252 DNJ393239:DNJ393252 DXF393239:DXF393252 EHB393239:EHB393252 EQX393239:EQX393252 FAT393239:FAT393252 FKP393239:FKP393252 FUL393239:FUL393252 GEH393239:GEH393252 GOD393239:GOD393252 GXZ393239:GXZ393252 HHV393239:HHV393252 HRR393239:HRR393252 IBN393239:IBN393252 ILJ393239:ILJ393252 IVF393239:IVF393252 JFB393239:JFB393252 JOX393239:JOX393252 JYT393239:JYT393252 KIP393239:KIP393252 KSL393239:KSL393252 LCH393239:LCH393252 LMD393239:LMD393252 LVZ393239:LVZ393252 MFV393239:MFV393252 MPR393239:MPR393252 MZN393239:MZN393252 NJJ393239:NJJ393252 NTF393239:NTF393252 ODB393239:ODB393252 OMX393239:OMX393252 OWT393239:OWT393252 PGP393239:PGP393252 PQL393239:PQL393252 QAH393239:QAH393252 QKD393239:QKD393252 QTZ393239:QTZ393252 RDV393239:RDV393252 RNR393239:RNR393252 RXN393239:RXN393252 SHJ393239:SHJ393252 SRF393239:SRF393252 TBB393239:TBB393252 TKX393239:TKX393252 TUT393239:TUT393252 UEP393239:UEP393252 UOL393239:UOL393252 UYH393239:UYH393252 VID393239:VID393252 VRZ393239:VRZ393252 WBV393239:WBV393252 WLR393239:WLR393252 WVN393239:WVN393252 H458775:H458788 JB458775:JB458788 SX458775:SX458788 ACT458775:ACT458788 AMP458775:AMP458788 AWL458775:AWL458788 BGH458775:BGH458788 BQD458775:BQD458788 BZZ458775:BZZ458788 CJV458775:CJV458788 CTR458775:CTR458788 DDN458775:DDN458788 DNJ458775:DNJ458788 DXF458775:DXF458788 EHB458775:EHB458788 EQX458775:EQX458788 FAT458775:FAT458788 FKP458775:FKP458788 FUL458775:FUL458788 GEH458775:GEH458788 GOD458775:GOD458788 GXZ458775:GXZ458788 HHV458775:HHV458788 HRR458775:HRR458788 IBN458775:IBN458788 ILJ458775:ILJ458788 IVF458775:IVF458788 JFB458775:JFB458788 JOX458775:JOX458788 JYT458775:JYT458788 KIP458775:KIP458788 KSL458775:KSL458788 LCH458775:LCH458788 LMD458775:LMD458788 LVZ458775:LVZ458788 MFV458775:MFV458788 MPR458775:MPR458788 MZN458775:MZN458788 NJJ458775:NJJ458788 NTF458775:NTF458788 ODB458775:ODB458788 OMX458775:OMX458788 OWT458775:OWT458788 PGP458775:PGP458788 PQL458775:PQL458788 QAH458775:QAH458788 QKD458775:QKD458788 QTZ458775:QTZ458788 RDV458775:RDV458788 RNR458775:RNR458788 RXN458775:RXN458788 SHJ458775:SHJ458788 SRF458775:SRF458788 TBB458775:TBB458788 TKX458775:TKX458788 TUT458775:TUT458788 UEP458775:UEP458788 UOL458775:UOL458788 UYH458775:UYH458788 VID458775:VID458788 VRZ458775:VRZ458788 WBV458775:WBV458788 WLR458775:WLR458788 WVN458775:WVN458788 H524311:H524324 JB524311:JB524324 SX524311:SX524324 ACT524311:ACT524324 AMP524311:AMP524324 AWL524311:AWL524324 BGH524311:BGH524324 BQD524311:BQD524324 BZZ524311:BZZ524324 CJV524311:CJV524324 CTR524311:CTR524324 DDN524311:DDN524324 DNJ524311:DNJ524324 DXF524311:DXF524324 EHB524311:EHB524324 EQX524311:EQX524324 FAT524311:FAT524324 FKP524311:FKP524324 FUL524311:FUL524324 GEH524311:GEH524324 GOD524311:GOD524324 GXZ524311:GXZ524324 HHV524311:HHV524324 HRR524311:HRR524324 IBN524311:IBN524324 ILJ524311:ILJ524324 IVF524311:IVF524324 JFB524311:JFB524324 JOX524311:JOX524324 JYT524311:JYT524324 KIP524311:KIP524324 KSL524311:KSL524324 LCH524311:LCH524324 LMD524311:LMD524324 LVZ524311:LVZ524324 MFV524311:MFV524324 MPR524311:MPR524324 MZN524311:MZN524324 NJJ524311:NJJ524324 NTF524311:NTF524324 ODB524311:ODB524324 OMX524311:OMX524324 OWT524311:OWT524324 PGP524311:PGP524324 PQL524311:PQL524324 QAH524311:QAH524324 QKD524311:QKD524324 QTZ524311:QTZ524324 RDV524311:RDV524324 RNR524311:RNR524324 RXN524311:RXN524324 SHJ524311:SHJ524324 SRF524311:SRF524324 TBB524311:TBB524324 TKX524311:TKX524324 TUT524311:TUT524324 UEP524311:UEP524324 UOL524311:UOL524324 UYH524311:UYH524324 VID524311:VID524324 VRZ524311:VRZ524324 WBV524311:WBV524324 WLR524311:WLR524324 WVN524311:WVN524324 H589847:H589860 JB589847:JB589860 SX589847:SX589860 ACT589847:ACT589860 AMP589847:AMP589860 AWL589847:AWL589860 BGH589847:BGH589860 BQD589847:BQD589860 BZZ589847:BZZ589860 CJV589847:CJV589860 CTR589847:CTR589860 DDN589847:DDN589860 DNJ589847:DNJ589860 DXF589847:DXF589860 EHB589847:EHB589860 EQX589847:EQX589860 FAT589847:FAT589860 FKP589847:FKP589860 FUL589847:FUL589860 GEH589847:GEH589860 GOD589847:GOD589860 GXZ589847:GXZ589860 HHV589847:HHV589860 HRR589847:HRR589860 IBN589847:IBN589860 ILJ589847:ILJ589860 IVF589847:IVF589860 JFB589847:JFB589860 JOX589847:JOX589860 JYT589847:JYT589860 KIP589847:KIP589860 KSL589847:KSL589860 LCH589847:LCH589860 LMD589847:LMD589860 LVZ589847:LVZ589860 MFV589847:MFV589860 MPR589847:MPR589860 MZN589847:MZN589860 NJJ589847:NJJ589860 NTF589847:NTF589860 ODB589847:ODB589860 OMX589847:OMX589860 OWT589847:OWT589860 PGP589847:PGP589860 PQL589847:PQL589860 QAH589847:QAH589860 QKD589847:QKD589860 QTZ589847:QTZ589860 RDV589847:RDV589860 RNR589847:RNR589860 RXN589847:RXN589860 SHJ589847:SHJ589860 SRF589847:SRF589860 TBB589847:TBB589860 TKX589847:TKX589860 TUT589847:TUT589860 UEP589847:UEP589860 UOL589847:UOL589860 UYH589847:UYH589860 VID589847:VID589860 VRZ589847:VRZ589860 WBV589847:WBV589860 WLR589847:WLR589860 WVN589847:WVN589860 H655383:H655396 JB655383:JB655396 SX655383:SX655396 ACT655383:ACT655396 AMP655383:AMP655396 AWL655383:AWL655396 BGH655383:BGH655396 BQD655383:BQD655396 BZZ655383:BZZ655396 CJV655383:CJV655396 CTR655383:CTR655396 DDN655383:DDN655396 DNJ655383:DNJ655396 DXF655383:DXF655396 EHB655383:EHB655396 EQX655383:EQX655396 FAT655383:FAT655396 FKP655383:FKP655396 FUL655383:FUL655396 GEH655383:GEH655396 GOD655383:GOD655396 GXZ655383:GXZ655396 HHV655383:HHV655396 HRR655383:HRR655396 IBN655383:IBN655396 ILJ655383:ILJ655396 IVF655383:IVF655396 JFB655383:JFB655396 JOX655383:JOX655396 JYT655383:JYT655396 KIP655383:KIP655396 KSL655383:KSL655396 LCH655383:LCH655396 LMD655383:LMD655396 LVZ655383:LVZ655396 MFV655383:MFV655396 MPR655383:MPR655396 MZN655383:MZN655396 NJJ655383:NJJ655396 NTF655383:NTF655396 ODB655383:ODB655396 OMX655383:OMX655396 OWT655383:OWT655396 PGP655383:PGP655396 PQL655383:PQL655396 QAH655383:QAH655396 QKD655383:QKD655396 QTZ655383:QTZ655396 RDV655383:RDV655396 RNR655383:RNR655396 RXN655383:RXN655396 SHJ655383:SHJ655396 SRF655383:SRF655396 TBB655383:TBB655396 TKX655383:TKX655396 TUT655383:TUT655396 UEP655383:UEP655396 UOL655383:UOL655396 UYH655383:UYH655396 VID655383:VID655396 VRZ655383:VRZ655396 WBV655383:WBV655396 WLR655383:WLR655396 WVN655383:WVN655396 H720919:H720932 JB720919:JB720932 SX720919:SX720932 ACT720919:ACT720932 AMP720919:AMP720932 AWL720919:AWL720932 BGH720919:BGH720932 BQD720919:BQD720932 BZZ720919:BZZ720932 CJV720919:CJV720932 CTR720919:CTR720932 DDN720919:DDN720932 DNJ720919:DNJ720932 DXF720919:DXF720932 EHB720919:EHB720932 EQX720919:EQX720932 FAT720919:FAT720932 FKP720919:FKP720932 FUL720919:FUL720932 GEH720919:GEH720932 GOD720919:GOD720932 GXZ720919:GXZ720932 HHV720919:HHV720932 HRR720919:HRR720932 IBN720919:IBN720932 ILJ720919:ILJ720932 IVF720919:IVF720932 JFB720919:JFB720932 JOX720919:JOX720932 JYT720919:JYT720932 KIP720919:KIP720932 KSL720919:KSL720932 LCH720919:LCH720932 LMD720919:LMD720932 LVZ720919:LVZ720932 MFV720919:MFV720932 MPR720919:MPR720932 MZN720919:MZN720932 NJJ720919:NJJ720932 NTF720919:NTF720932 ODB720919:ODB720932 OMX720919:OMX720932 OWT720919:OWT720932 PGP720919:PGP720932 PQL720919:PQL720932 QAH720919:QAH720932 QKD720919:QKD720932 QTZ720919:QTZ720932 RDV720919:RDV720932 RNR720919:RNR720932 RXN720919:RXN720932 SHJ720919:SHJ720932 SRF720919:SRF720932 TBB720919:TBB720932 TKX720919:TKX720932 TUT720919:TUT720932 UEP720919:UEP720932 UOL720919:UOL720932 UYH720919:UYH720932 VID720919:VID720932 VRZ720919:VRZ720932 WBV720919:WBV720932 WLR720919:WLR720932 WVN720919:WVN720932 H786455:H786468 JB786455:JB786468 SX786455:SX786468 ACT786455:ACT786468 AMP786455:AMP786468 AWL786455:AWL786468 BGH786455:BGH786468 BQD786455:BQD786468 BZZ786455:BZZ786468 CJV786455:CJV786468 CTR786455:CTR786468 DDN786455:DDN786468 DNJ786455:DNJ786468 DXF786455:DXF786468 EHB786455:EHB786468 EQX786455:EQX786468 FAT786455:FAT786468 FKP786455:FKP786468 FUL786455:FUL786468 GEH786455:GEH786468 GOD786455:GOD786468 GXZ786455:GXZ786468 HHV786455:HHV786468 HRR786455:HRR786468 IBN786455:IBN786468 ILJ786455:ILJ786468 IVF786455:IVF786468 JFB786455:JFB786468 JOX786455:JOX786468 JYT786455:JYT786468 KIP786455:KIP786468 KSL786455:KSL786468 LCH786455:LCH786468 LMD786455:LMD786468 LVZ786455:LVZ786468 MFV786455:MFV786468 MPR786455:MPR786468 MZN786455:MZN786468 NJJ786455:NJJ786468 NTF786455:NTF786468 ODB786455:ODB786468 OMX786455:OMX786468 OWT786455:OWT786468 PGP786455:PGP786468 PQL786455:PQL786468 QAH786455:QAH786468 QKD786455:QKD786468 QTZ786455:QTZ786468 RDV786455:RDV786468 RNR786455:RNR786468 RXN786455:RXN786468 SHJ786455:SHJ786468 SRF786455:SRF786468 TBB786455:TBB786468 TKX786455:TKX786468 TUT786455:TUT786468 UEP786455:UEP786468 UOL786455:UOL786468 UYH786455:UYH786468 VID786455:VID786468 VRZ786455:VRZ786468 WBV786455:WBV786468 WLR786455:WLR786468 WVN786455:WVN786468 H851991:H852004 JB851991:JB852004 SX851991:SX852004 ACT851991:ACT852004 AMP851991:AMP852004 AWL851991:AWL852004 BGH851991:BGH852004 BQD851991:BQD852004 BZZ851991:BZZ852004 CJV851991:CJV852004 CTR851991:CTR852004 DDN851991:DDN852004 DNJ851991:DNJ852004 DXF851991:DXF852004 EHB851991:EHB852004 EQX851991:EQX852004 FAT851991:FAT852004 FKP851991:FKP852004 FUL851991:FUL852004 GEH851991:GEH852004 GOD851991:GOD852004 GXZ851991:GXZ852004 HHV851991:HHV852004 HRR851991:HRR852004 IBN851991:IBN852004 ILJ851991:ILJ852004 IVF851991:IVF852004 JFB851991:JFB852004 JOX851991:JOX852004 JYT851991:JYT852004 KIP851991:KIP852004 KSL851991:KSL852004 LCH851991:LCH852004 LMD851991:LMD852004 LVZ851991:LVZ852004 MFV851991:MFV852004 MPR851991:MPR852004 MZN851991:MZN852004 NJJ851991:NJJ852004 NTF851991:NTF852004 ODB851991:ODB852004 OMX851991:OMX852004 OWT851991:OWT852004 PGP851991:PGP852004 PQL851991:PQL852004 QAH851991:QAH852004 QKD851991:QKD852004 QTZ851991:QTZ852004 RDV851991:RDV852004 RNR851991:RNR852004 RXN851991:RXN852004 SHJ851991:SHJ852004 SRF851991:SRF852004 TBB851991:TBB852004 TKX851991:TKX852004 TUT851991:TUT852004 UEP851991:UEP852004 UOL851991:UOL852004 UYH851991:UYH852004 VID851991:VID852004 VRZ851991:VRZ852004 WBV851991:WBV852004 WLR851991:WLR852004 WVN851991:WVN852004 H917527:H917540 JB917527:JB917540 SX917527:SX917540 ACT917527:ACT917540 AMP917527:AMP917540 AWL917527:AWL917540 BGH917527:BGH917540 BQD917527:BQD917540 BZZ917527:BZZ917540 CJV917527:CJV917540 CTR917527:CTR917540 DDN917527:DDN917540 DNJ917527:DNJ917540 DXF917527:DXF917540 EHB917527:EHB917540 EQX917527:EQX917540 FAT917527:FAT917540 FKP917527:FKP917540 FUL917527:FUL917540 GEH917527:GEH917540 GOD917527:GOD917540 GXZ917527:GXZ917540 HHV917527:HHV917540 HRR917527:HRR917540 IBN917527:IBN917540 ILJ917527:ILJ917540 IVF917527:IVF917540 JFB917527:JFB917540 JOX917527:JOX917540 JYT917527:JYT917540 KIP917527:KIP917540 KSL917527:KSL917540 LCH917527:LCH917540 LMD917527:LMD917540 LVZ917527:LVZ917540 MFV917527:MFV917540 MPR917527:MPR917540 MZN917527:MZN917540 NJJ917527:NJJ917540 NTF917527:NTF917540 ODB917527:ODB917540 OMX917527:OMX917540 OWT917527:OWT917540 PGP917527:PGP917540 PQL917527:PQL917540 QAH917527:QAH917540 QKD917527:QKD917540 QTZ917527:QTZ917540 RDV917527:RDV917540 RNR917527:RNR917540 RXN917527:RXN917540 SHJ917527:SHJ917540 SRF917527:SRF917540 TBB917527:TBB917540 TKX917527:TKX917540 TUT917527:TUT917540 UEP917527:UEP917540 UOL917527:UOL917540 UYH917527:UYH917540 VID917527:VID917540 VRZ917527:VRZ917540 WBV917527:WBV917540 WLR917527:WLR917540 WVN917527:WVN917540 H983063:H983076 JB983063:JB983076 SX983063:SX983076 ACT983063:ACT983076 AMP983063:AMP983076 AWL983063:AWL983076 BGH983063:BGH983076 BQD983063:BQD983076 BZZ983063:BZZ983076 CJV983063:CJV983076 CTR983063:CTR983076 DDN983063:DDN983076 DNJ983063:DNJ983076 DXF983063:DXF983076 EHB983063:EHB983076 EQX983063:EQX983076 FAT983063:FAT983076 FKP983063:FKP983076 FUL983063:FUL983076 GEH983063:GEH983076 GOD983063:GOD983076 GXZ983063:GXZ983076 HHV983063:HHV983076 HRR983063:HRR983076 IBN983063:IBN983076 ILJ983063:ILJ983076 IVF983063:IVF983076 JFB983063:JFB983076 JOX983063:JOX983076 JYT983063:JYT983076 KIP983063:KIP983076 KSL983063:KSL983076 LCH983063:LCH983076 LMD983063:LMD983076 LVZ983063:LVZ983076 MFV983063:MFV983076 MPR983063:MPR983076 MZN983063:MZN983076 NJJ983063:NJJ983076 NTF983063:NTF983076 ODB983063:ODB983076 OMX983063:OMX983076 OWT983063:OWT983076 PGP983063:PGP983076 PQL983063:PQL983076 QAH983063:QAH983076 QKD983063:QKD983076 QTZ983063:QTZ983076 RDV983063:RDV983076 RNR983063:RNR983076 RXN983063:RXN983076 SHJ983063:SHJ983076 SRF983063:SRF983076 TBB983063:TBB983076 TKX983063:TKX983076 TUT983063:TUT983076 UEP983063:UEP983076 UOL983063:UOL983076 UYH983063:UYH983076 VID983063:VID983076 VRZ983063:VRZ983076 WBV983063:WBV983076 WLR983063:WLR983076" xr:uid="{3308A710-A544-4A37-9B50-A43C9BAF656D}">
      <formula1>"移乗介護,移動支援,排泄支援,見守り・コミュニケーション,入浴支援"</formula1>
    </dataValidation>
    <dataValidation type="list" allowBlank="1" showInputMessage="1" showErrorMessage="1" sqref="WVI983063:WVI983076 IW6:IW30 SS6:SS30 ACO6:ACO30 AMK6:AMK30 AWG6:AWG30 BGC6:BGC30 BPY6:BPY30 BZU6:BZU30 CJQ6:CJQ30 CTM6:CTM30 DDI6:DDI30 DNE6:DNE30 DXA6:DXA30 EGW6:EGW30 EQS6:EQS30 FAO6:FAO30 FKK6:FKK30 FUG6:FUG30 GEC6:GEC30 GNY6:GNY30 GXU6:GXU30 HHQ6:HHQ30 HRM6:HRM30 IBI6:IBI30 ILE6:ILE30 IVA6:IVA30 JEW6:JEW30 JOS6:JOS30 JYO6:JYO30 KIK6:KIK30 KSG6:KSG30 LCC6:LCC30 LLY6:LLY30 LVU6:LVU30 MFQ6:MFQ30 MPM6:MPM30 MZI6:MZI30 NJE6:NJE30 NTA6:NTA30 OCW6:OCW30 OMS6:OMS30 OWO6:OWO30 PGK6:PGK30 PQG6:PQG30 QAC6:QAC30 QJY6:QJY30 QTU6:QTU30 RDQ6:RDQ30 RNM6:RNM30 RXI6:RXI30 SHE6:SHE30 SRA6:SRA30 TAW6:TAW30 TKS6:TKS30 TUO6:TUO30 UEK6:UEK30 UOG6:UOG30 UYC6:UYC30 VHY6:VHY30 VRU6:VRU30 WBQ6:WBQ30 WLM6:WLM30 WVI6:WVI30 C65559:C65572 IW65559:IW65572 SS65559:SS65572 ACO65559:ACO65572 AMK65559:AMK65572 AWG65559:AWG65572 BGC65559:BGC65572 BPY65559:BPY65572 BZU65559:BZU65572 CJQ65559:CJQ65572 CTM65559:CTM65572 DDI65559:DDI65572 DNE65559:DNE65572 DXA65559:DXA65572 EGW65559:EGW65572 EQS65559:EQS65572 FAO65559:FAO65572 FKK65559:FKK65572 FUG65559:FUG65572 GEC65559:GEC65572 GNY65559:GNY65572 GXU65559:GXU65572 HHQ65559:HHQ65572 HRM65559:HRM65572 IBI65559:IBI65572 ILE65559:ILE65572 IVA65559:IVA65572 JEW65559:JEW65572 JOS65559:JOS65572 JYO65559:JYO65572 KIK65559:KIK65572 KSG65559:KSG65572 LCC65559:LCC65572 LLY65559:LLY65572 LVU65559:LVU65572 MFQ65559:MFQ65572 MPM65559:MPM65572 MZI65559:MZI65572 NJE65559:NJE65572 NTA65559:NTA65572 OCW65559:OCW65572 OMS65559:OMS65572 OWO65559:OWO65572 PGK65559:PGK65572 PQG65559:PQG65572 QAC65559:QAC65572 QJY65559:QJY65572 QTU65559:QTU65572 RDQ65559:RDQ65572 RNM65559:RNM65572 RXI65559:RXI65572 SHE65559:SHE65572 SRA65559:SRA65572 TAW65559:TAW65572 TKS65559:TKS65572 TUO65559:TUO65572 UEK65559:UEK65572 UOG65559:UOG65572 UYC65559:UYC65572 VHY65559:VHY65572 VRU65559:VRU65572 WBQ65559:WBQ65572 WLM65559:WLM65572 WVI65559:WVI65572 C131095:C131108 IW131095:IW131108 SS131095:SS131108 ACO131095:ACO131108 AMK131095:AMK131108 AWG131095:AWG131108 BGC131095:BGC131108 BPY131095:BPY131108 BZU131095:BZU131108 CJQ131095:CJQ131108 CTM131095:CTM131108 DDI131095:DDI131108 DNE131095:DNE131108 DXA131095:DXA131108 EGW131095:EGW131108 EQS131095:EQS131108 FAO131095:FAO131108 FKK131095:FKK131108 FUG131095:FUG131108 GEC131095:GEC131108 GNY131095:GNY131108 GXU131095:GXU131108 HHQ131095:HHQ131108 HRM131095:HRM131108 IBI131095:IBI131108 ILE131095:ILE131108 IVA131095:IVA131108 JEW131095:JEW131108 JOS131095:JOS131108 JYO131095:JYO131108 KIK131095:KIK131108 KSG131095:KSG131108 LCC131095:LCC131108 LLY131095:LLY131108 LVU131095:LVU131108 MFQ131095:MFQ131108 MPM131095:MPM131108 MZI131095:MZI131108 NJE131095:NJE131108 NTA131095:NTA131108 OCW131095:OCW131108 OMS131095:OMS131108 OWO131095:OWO131108 PGK131095:PGK131108 PQG131095:PQG131108 QAC131095:QAC131108 QJY131095:QJY131108 QTU131095:QTU131108 RDQ131095:RDQ131108 RNM131095:RNM131108 RXI131095:RXI131108 SHE131095:SHE131108 SRA131095:SRA131108 TAW131095:TAW131108 TKS131095:TKS131108 TUO131095:TUO131108 UEK131095:UEK131108 UOG131095:UOG131108 UYC131095:UYC131108 VHY131095:VHY131108 VRU131095:VRU131108 WBQ131095:WBQ131108 WLM131095:WLM131108 WVI131095:WVI131108 C196631:C196644 IW196631:IW196644 SS196631:SS196644 ACO196631:ACO196644 AMK196631:AMK196644 AWG196631:AWG196644 BGC196631:BGC196644 BPY196631:BPY196644 BZU196631:BZU196644 CJQ196631:CJQ196644 CTM196631:CTM196644 DDI196631:DDI196644 DNE196631:DNE196644 DXA196631:DXA196644 EGW196631:EGW196644 EQS196631:EQS196644 FAO196631:FAO196644 FKK196631:FKK196644 FUG196631:FUG196644 GEC196631:GEC196644 GNY196631:GNY196644 GXU196631:GXU196644 HHQ196631:HHQ196644 HRM196631:HRM196644 IBI196631:IBI196644 ILE196631:ILE196644 IVA196631:IVA196644 JEW196631:JEW196644 JOS196631:JOS196644 JYO196631:JYO196644 KIK196631:KIK196644 KSG196631:KSG196644 LCC196631:LCC196644 LLY196631:LLY196644 LVU196631:LVU196644 MFQ196631:MFQ196644 MPM196631:MPM196644 MZI196631:MZI196644 NJE196631:NJE196644 NTA196631:NTA196644 OCW196631:OCW196644 OMS196631:OMS196644 OWO196631:OWO196644 PGK196631:PGK196644 PQG196631:PQG196644 QAC196631:QAC196644 QJY196631:QJY196644 QTU196631:QTU196644 RDQ196631:RDQ196644 RNM196631:RNM196644 RXI196631:RXI196644 SHE196631:SHE196644 SRA196631:SRA196644 TAW196631:TAW196644 TKS196631:TKS196644 TUO196631:TUO196644 UEK196631:UEK196644 UOG196631:UOG196644 UYC196631:UYC196644 VHY196631:VHY196644 VRU196631:VRU196644 WBQ196631:WBQ196644 WLM196631:WLM196644 WVI196631:WVI196644 C262167:C262180 IW262167:IW262180 SS262167:SS262180 ACO262167:ACO262180 AMK262167:AMK262180 AWG262167:AWG262180 BGC262167:BGC262180 BPY262167:BPY262180 BZU262167:BZU262180 CJQ262167:CJQ262180 CTM262167:CTM262180 DDI262167:DDI262180 DNE262167:DNE262180 DXA262167:DXA262180 EGW262167:EGW262180 EQS262167:EQS262180 FAO262167:FAO262180 FKK262167:FKK262180 FUG262167:FUG262180 GEC262167:GEC262180 GNY262167:GNY262180 GXU262167:GXU262180 HHQ262167:HHQ262180 HRM262167:HRM262180 IBI262167:IBI262180 ILE262167:ILE262180 IVA262167:IVA262180 JEW262167:JEW262180 JOS262167:JOS262180 JYO262167:JYO262180 KIK262167:KIK262180 KSG262167:KSG262180 LCC262167:LCC262180 LLY262167:LLY262180 LVU262167:LVU262180 MFQ262167:MFQ262180 MPM262167:MPM262180 MZI262167:MZI262180 NJE262167:NJE262180 NTA262167:NTA262180 OCW262167:OCW262180 OMS262167:OMS262180 OWO262167:OWO262180 PGK262167:PGK262180 PQG262167:PQG262180 QAC262167:QAC262180 QJY262167:QJY262180 QTU262167:QTU262180 RDQ262167:RDQ262180 RNM262167:RNM262180 RXI262167:RXI262180 SHE262167:SHE262180 SRA262167:SRA262180 TAW262167:TAW262180 TKS262167:TKS262180 TUO262167:TUO262180 UEK262167:UEK262180 UOG262167:UOG262180 UYC262167:UYC262180 VHY262167:VHY262180 VRU262167:VRU262180 WBQ262167:WBQ262180 WLM262167:WLM262180 WVI262167:WVI262180 C327703:C327716 IW327703:IW327716 SS327703:SS327716 ACO327703:ACO327716 AMK327703:AMK327716 AWG327703:AWG327716 BGC327703:BGC327716 BPY327703:BPY327716 BZU327703:BZU327716 CJQ327703:CJQ327716 CTM327703:CTM327716 DDI327703:DDI327716 DNE327703:DNE327716 DXA327703:DXA327716 EGW327703:EGW327716 EQS327703:EQS327716 FAO327703:FAO327716 FKK327703:FKK327716 FUG327703:FUG327716 GEC327703:GEC327716 GNY327703:GNY327716 GXU327703:GXU327716 HHQ327703:HHQ327716 HRM327703:HRM327716 IBI327703:IBI327716 ILE327703:ILE327716 IVA327703:IVA327716 JEW327703:JEW327716 JOS327703:JOS327716 JYO327703:JYO327716 KIK327703:KIK327716 KSG327703:KSG327716 LCC327703:LCC327716 LLY327703:LLY327716 LVU327703:LVU327716 MFQ327703:MFQ327716 MPM327703:MPM327716 MZI327703:MZI327716 NJE327703:NJE327716 NTA327703:NTA327716 OCW327703:OCW327716 OMS327703:OMS327716 OWO327703:OWO327716 PGK327703:PGK327716 PQG327703:PQG327716 QAC327703:QAC327716 QJY327703:QJY327716 QTU327703:QTU327716 RDQ327703:RDQ327716 RNM327703:RNM327716 RXI327703:RXI327716 SHE327703:SHE327716 SRA327703:SRA327716 TAW327703:TAW327716 TKS327703:TKS327716 TUO327703:TUO327716 UEK327703:UEK327716 UOG327703:UOG327716 UYC327703:UYC327716 VHY327703:VHY327716 VRU327703:VRU327716 WBQ327703:WBQ327716 WLM327703:WLM327716 WVI327703:WVI327716 C393239:C393252 IW393239:IW393252 SS393239:SS393252 ACO393239:ACO393252 AMK393239:AMK393252 AWG393239:AWG393252 BGC393239:BGC393252 BPY393239:BPY393252 BZU393239:BZU393252 CJQ393239:CJQ393252 CTM393239:CTM393252 DDI393239:DDI393252 DNE393239:DNE393252 DXA393239:DXA393252 EGW393239:EGW393252 EQS393239:EQS393252 FAO393239:FAO393252 FKK393239:FKK393252 FUG393239:FUG393252 GEC393239:GEC393252 GNY393239:GNY393252 GXU393239:GXU393252 HHQ393239:HHQ393252 HRM393239:HRM393252 IBI393239:IBI393252 ILE393239:ILE393252 IVA393239:IVA393252 JEW393239:JEW393252 JOS393239:JOS393252 JYO393239:JYO393252 KIK393239:KIK393252 KSG393239:KSG393252 LCC393239:LCC393252 LLY393239:LLY393252 LVU393239:LVU393252 MFQ393239:MFQ393252 MPM393239:MPM393252 MZI393239:MZI393252 NJE393239:NJE393252 NTA393239:NTA393252 OCW393239:OCW393252 OMS393239:OMS393252 OWO393239:OWO393252 PGK393239:PGK393252 PQG393239:PQG393252 QAC393239:QAC393252 QJY393239:QJY393252 QTU393239:QTU393252 RDQ393239:RDQ393252 RNM393239:RNM393252 RXI393239:RXI393252 SHE393239:SHE393252 SRA393239:SRA393252 TAW393239:TAW393252 TKS393239:TKS393252 TUO393239:TUO393252 UEK393239:UEK393252 UOG393239:UOG393252 UYC393239:UYC393252 VHY393239:VHY393252 VRU393239:VRU393252 WBQ393239:WBQ393252 WLM393239:WLM393252 WVI393239:WVI393252 C458775:C458788 IW458775:IW458788 SS458775:SS458788 ACO458775:ACO458788 AMK458775:AMK458788 AWG458775:AWG458788 BGC458775:BGC458788 BPY458775:BPY458788 BZU458775:BZU458788 CJQ458775:CJQ458788 CTM458775:CTM458788 DDI458775:DDI458788 DNE458775:DNE458788 DXA458775:DXA458788 EGW458775:EGW458788 EQS458775:EQS458788 FAO458775:FAO458788 FKK458775:FKK458788 FUG458775:FUG458788 GEC458775:GEC458788 GNY458775:GNY458788 GXU458775:GXU458788 HHQ458775:HHQ458788 HRM458775:HRM458788 IBI458775:IBI458788 ILE458775:ILE458788 IVA458775:IVA458788 JEW458775:JEW458788 JOS458775:JOS458788 JYO458775:JYO458788 KIK458775:KIK458788 KSG458775:KSG458788 LCC458775:LCC458788 LLY458775:LLY458788 LVU458775:LVU458788 MFQ458775:MFQ458788 MPM458775:MPM458788 MZI458775:MZI458788 NJE458775:NJE458788 NTA458775:NTA458788 OCW458775:OCW458788 OMS458775:OMS458788 OWO458775:OWO458788 PGK458775:PGK458788 PQG458775:PQG458788 QAC458775:QAC458788 QJY458775:QJY458788 QTU458775:QTU458788 RDQ458775:RDQ458788 RNM458775:RNM458788 RXI458775:RXI458788 SHE458775:SHE458788 SRA458775:SRA458788 TAW458775:TAW458788 TKS458775:TKS458788 TUO458775:TUO458788 UEK458775:UEK458788 UOG458775:UOG458788 UYC458775:UYC458788 VHY458775:VHY458788 VRU458775:VRU458788 WBQ458775:WBQ458788 WLM458775:WLM458788 WVI458775:WVI458788 C524311:C524324 IW524311:IW524324 SS524311:SS524324 ACO524311:ACO524324 AMK524311:AMK524324 AWG524311:AWG524324 BGC524311:BGC524324 BPY524311:BPY524324 BZU524311:BZU524324 CJQ524311:CJQ524324 CTM524311:CTM524324 DDI524311:DDI524324 DNE524311:DNE524324 DXA524311:DXA524324 EGW524311:EGW524324 EQS524311:EQS524324 FAO524311:FAO524324 FKK524311:FKK524324 FUG524311:FUG524324 GEC524311:GEC524324 GNY524311:GNY524324 GXU524311:GXU524324 HHQ524311:HHQ524324 HRM524311:HRM524324 IBI524311:IBI524324 ILE524311:ILE524324 IVA524311:IVA524324 JEW524311:JEW524324 JOS524311:JOS524324 JYO524311:JYO524324 KIK524311:KIK524324 KSG524311:KSG524324 LCC524311:LCC524324 LLY524311:LLY524324 LVU524311:LVU524324 MFQ524311:MFQ524324 MPM524311:MPM524324 MZI524311:MZI524324 NJE524311:NJE524324 NTA524311:NTA524324 OCW524311:OCW524324 OMS524311:OMS524324 OWO524311:OWO524324 PGK524311:PGK524324 PQG524311:PQG524324 QAC524311:QAC524324 QJY524311:QJY524324 QTU524311:QTU524324 RDQ524311:RDQ524324 RNM524311:RNM524324 RXI524311:RXI524324 SHE524311:SHE524324 SRA524311:SRA524324 TAW524311:TAW524324 TKS524311:TKS524324 TUO524311:TUO524324 UEK524311:UEK524324 UOG524311:UOG524324 UYC524311:UYC524324 VHY524311:VHY524324 VRU524311:VRU524324 WBQ524311:WBQ524324 WLM524311:WLM524324 WVI524311:WVI524324 C589847:C589860 IW589847:IW589860 SS589847:SS589860 ACO589847:ACO589860 AMK589847:AMK589860 AWG589847:AWG589860 BGC589847:BGC589860 BPY589847:BPY589860 BZU589847:BZU589860 CJQ589847:CJQ589860 CTM589847:CTM589860 DDI589847:DDI589860 DNE589847:DNE589860 DXA589847:DXA589860 EGW589847:EGW589860 EQS589847:EQS589860 FAO589847:FAO589860 FKK589847:FKK589860 FUG589847:FUG589860 GEC589847:GEC589860 GNY589847:GNY589860 GXU589847:GXU589860 HHQ589847:HHQ589860 HRM589847:HRM589860 IBI589847:IBI589860 ILE589847:ILE589860 IVA589847:IVA589860 JEW589847:JEW589860 JOS589847:JOS589860 JYO589847:JYO589860 KIK589847:KIK589860 KSG589847:KSG589860 LCC589847:LCC589860 LLY589847:LLY589860 LVU589847:LVU589860 MFQ589847:MFQ589860 MPM589847:MPM589860 MZI589847:MZI589860 NJE589847:NJE589860 NTA589847:NTA589860 OCW589847:OCW589860 OMS589847:OMS589860 OWO589847:OWO589860 PGK589847:PGK589860 PQG589847:PQG589860 QAC589847:QAC589860 QJY589847:QJY589860 QTU589847:QTU589860 RDQ589847:RDQ589860 RNM589847:RNM589860 RXI589847:RXI589860 SHE589847:SHE589860 SRA589847:SRA589860 TAW589847:TAW589860 TKS589847:TKS589860 TUO589847:TUO589860 UEK589847:UEK589860 UOG589847:UOG589860 UYC589847:UYC589860 VHY589847:VHY589860 VRU589847:VRU589860 WBQ589847:WBQ589860 WLM589847:WLM589860 WVI589847:WVI589860 C655383:C655396 IW655383:IW655396 SS655383:SS655396 ACO655383:ACO655396 AMK655383:AMK655396 AWG655383:AWG655396 BGC655383:BGC655396 BPY655383:BPY655396 BZU655383:BZU655396 CJQ655383:CJQ655396 CTM655383:CTM655396 DDI655383:DDI655396 DNE655383:DNE655396 DXA655383:DXA655396 EGW655383:EGW655396 EQS655383:EQS655396 FAO655383:FAO655396 FKK655383:FKK655396 FUG655383:FUG655396 GEC655383:GEC655396 GNY655383:GNY655396 GXU655383:GXU655396 HHQ655383:HHQ655396 HRM655383:HRM655396 IBI655383:IBI655396 ILE655383:ILE655396 IVA655383:IVA655396 JEW655383:JEW655396 JOS655383:JOS655396 JYO655383:JYO655396 KIK655383:KIK655396 KSG655383:KSG655396 LCC655383:LCC655396 LLY655383:LLY655396 LVU655383:LVU655396 MFQ655383:MFQ655396 MPM655383:MPM655396 MZI655383:MZI655396 NJE655383:NJE655396 NTA655383:NTA655396 OCW655383:OCW655396 OMS655383:OMS655396 OWO655383:OWO655396 PGK655383:PGK655396 PQG655383:PQG655396 QAC655383:QAC655396 QJY655383:QJY655396 QTU655383:QTU655396 RDQ655383:RDQ655396 RNM655383:RNM655396 RXI655383:RXI655396 SHE655383:SHE655396 SRA655383:SRA655396 TAW655383:TAW655396 TKS655383:TKS655396 TUO655383:TUO655396 UEK655383:UEK655396 UOG655383:UOG655396 UYC655383:UYC655396 VHY655383:VHY655396 VRU655383:VRU655396 WBQ655383:WBQ655396 WLM655383:WLM655396 WVI655383:WVI655396 C720919:C720932 IW720919:IW720932 SS720919:SS720932 ACO720919:ACO720932 AMK720919:AMK720932 AWG720919:AWG720932 BGC720919:BGC720932 BPY720919:BPY720932 BZU720919:BZU720932 CJQ720919:CJQ720932 CTM720919:CTM720932 DDI720919:DDI720932 DNE720919:DNE720932 DXA720919:DXA720932 EGW720919:EGW720932 EQS720919:EQS720932 FAO720919:FAO720932 FKK720919:FKK720932 FUG720919:FUG720932 GEC720919:GEC720932 GNY720919:GNY720932 GXU720919:GXU720932 HHQ720919:HHQ720932 HRM720919:HRM720932 IBI720919:IBI720932 ILE720919:ILE720932 IVA720919:IVA720932 JEW720919:JEW720932 JOS720919:JOS720932 JYO720919:JYO720932 KIK720919:KIK720932 KSG720919:KSG720932 LCC720919:LCC720932 LLY720919:LLY720932 LVU720919:LVU720932 MFQ720919:MFQ720932 MPM720919:MPM720932 MZI720919:MZI720932 NJE720919:NJE720932 NTA720919:NTA720932 OCW720919:OCW720932 OMS720919:OMS720932 OWO720919:OWO720932 PGK720919:PGK720932 PQG720919:PQG720932 QAC720919:QAC720932 QJY720919:QJY720932 QTU720919:QTU720932 RDQ720919:RDQ720932 RNM720919:RNM720932 RXI720919:RXI720932 SHE720919:SHE720932 SRA720919:SRA720932 TAW720919:TAW720932 TKS720919:TKS720932 TUO720919:TUO720932 UEK720919:UEK720932 UOG720919:UOG720932 UYC720919:UYC720932 VHY720919:VHY720932 VRU720919:VRU720932 WBQ720919:WBQ720932 WLM720919:WLM720932 WVI720919:WVI720932 C786455:C786468 IW786455:IW786468 SS786455:SS786468 ACO786455:ACO786468 AMK786455:AMK786468 AWG786455:AWG786468 BGC786455:BGC786468 BPY786455:BPY786468 BZU786455:BZU786468 CJQ786455:CJQ786468 CTM786455:CTM786468 DDI786455:DDI786468 DNE786455:DNE786468 DXA786455:DXA786468 EGW786455:EGW786468 EQS786455:EQS786468 FAO786455:FAO786468 FKK786455:FKK786468 FUG786455:FUG786468 GEC786455:GEC786468 GNY786455:GNY786468 GXU786455:GXU786468 HHQ786455:HHQ786468 HRM786455:HRM786468 IBI786455:IBI786468 ILE786455:ILE786468 IVA786455:IVA786468 JEW786455:JEW786468 JOS786455:JOS786468 JYO786455:JYO786468 KIK786455:KIK786468 KSG786455:KSG786468 LCC786455:LCC786468 LLY786455:LLY786468 LVU786455:LVU786468 MFQ786455:MFQ786468 MPM786455:MPM786468 MZI786455:MZI786468 NJE786455:NJE786468 NTA786455:NTA786468 OCW786455:OCW786468 OMS786455:OMS786468 OWO786455:OWO786468 PGK786455:PGK786468 PQG786455:PQG786468 QAC786455:QAC786468 QJY786455:QJY786468 QTU786455:QTU786468 RDQ786455:RDQ786468 RNM786455:RNM786468 RXI786455:RXI786468 SHE786455:SHE786468 SRA786455:SRA786468 TAW786455:TAW786468 TKS786455:TKS786468 TUO786455:TUO786468 UEK786455:UEK786468 UOG786455:UOG786468 UYC786455:UYC786468 VHY786455:VHY786468 VRU786455:VRU786468 WBQ786455:WBQ786468 WLM786455:WLM786468 WVI786455:WVI786468 C851991:C852004 IW851991:IW852004 SS851991:SS852004 ACO851991:ACO852004 AMK851991:AMK852004 AWG851991:AWG852004 BGC851991:BGC852004 BPY851991:BPY852004 BZU851991:BZU852004 CJQ851991:CJQ852004 CTM851991:CTM852004 DDI851991:DDI852004 DNE851991:DNE852004 DXA851991:DXA852004 EGW851991:EGW852004 EQS851991:EQS852004 FAO851991:FAO852004 FKK851991:FKK852004 FUG851991:FUG852004 GEC851991:GEC852004 GNY851991:GNY852004 GXU851991:GXU852004 HHQ851991:HHQ852004 HRM851991:HRM852004 IBI851991:IBI852004 ILE851991:ILE852004 IVA851991:IVA852004 JEW851991:JEW852004 JOS851991:JOS852004 JYO851991:JYO852004 KIK851991:KIK852004 KSG851991:KSG852004 LCC851991:LCC852004 LLY851991:LLY852004 LVU851991:LVU852004 MFQ851991:MFQ852004 MPM851991:MPM852004 MZI851991:MZI852004 NJE851991:NJE852004 NTA851991:NTA852004 OCW851991:OCW852004 OMS851991:OMS852004 OWO851991:OWO852004 PGK851991:PGK852004 PQG851991:PQG852004 QAC851991:QAC852004 QJY851991:QJY852004 QTU851991:QTU852004 RDQ851991:RDQ852004 RNM851991:RNM852004 RXI851991:RXI852004 SHE851991:SHE852004 SRA851991:SRA852004 TAW851991:TAW852004 TKS851991:TKS852004 TUO851991:TUO852004 UEK851991:UEK852004 UOG851991:UOG852004 UYC851991:UYC852004 VHY851991:VHY852004 VRU851991:VRU852004 WBQ851991:WBQ852004 WLM851991:WLM852004 WVI851991:WVI852004 C917527:C917540 IW917527:IW917540 SS917527:SS917540 ACO917527:ACO917540 AMK917527:AMK917540 AWG917527:AWG917540 BGC917527:BGC917540 BPY917527:BPY917540 BZU917527:BZU917540 CJQ917527:CJQ917540 CTM917527:CTM917540 DDI917527:DDI917540 DNE917527:DNE917540 DXA917527:DXA917540 EGW917527:EGW917540 EQS917527:EQS917540 FAO917527:FAO917540 FKK917527:FKK917540 FUG917527:FUG917540 GEC917527:GEC917540 GNY917527:GNY917540 GXU917527:GXU917540 HHQ917527:HHQ917540 HRM917527:HRM917540 IBI917527:IBI917540 ILE917527:ILE917540 IVA917527:IVA917540 JEW917527:JEW917540 JOS917527:JOS917540 JYO917527:JYO917540 KIK917527:KIK917540 KSG917527:KSG917540 LCC917527:LCC917540 LLY917527:LLY917540 LVU917527:LVU917540 MFQ917527:MFQ917540 MPM917527:MPM917540 MZI917527:MZI917540 NJE917527:NJE917540 NTA917527:NTA917540 OCW917527:OCW917540 OMS917527:OMS917540 OWO917527:OWO917540 PGK917527:PGK917540 PQG917527:PQG917540 QAC917527:QAC917540 QJY917527:QJY917540 QTU917527:QTU917540 RDQ917527:RDQ917540 RNM917527:RNM917540 RXI917527:RXI917540 SHE917527:SHE917540 SRA917527:SRA917540 TAW917527:TAW917540 TKS917527:TKS917540 TUO917527:TUO917540 UEK917527:UEK917540 UOG917527:UOG917540 UYC917527:UYC917540 VHY917527:VHY917540 VRU917527:VRU917540 WBQ917527:WBQ917540 WLM917527:WLM917540 WVI917527:WVI917540 C983063:C983076 IW983063:IW983076 SS983063:SS983076 ACO983063:ACO983076 AMK983063:AMK983076 AWG983063:AWG983076 BGC983063:BGC983076 BPY983063:BPY983076 BZU983063:BZU983076 CJQ983063:CJQ983076 CTM983063:CTM983076 DDI983063:DDI983076 DNE983063:DNE983076 DXA983063:DXA983076 EGW983063:EGW983076 EQS983063:EQS983076 FAO983063:FAO983076 FKK983063:FKK983076 FUG983063:FUG983076 GEC983063:GEC983076 GNY983063:GNY983076 GXU983063:GXU983076 HHQ983063:HHQ983076 HRM983063:HRM983076 IBI983063:IBI983076 ILE983063:ILE983076 IVA983063:IVA983076 JEW983063:JEW983076 JOS983063:JOS983076 JYO983063:JYO983076 KIK983063:KIK983076 KSG983063:KSG983076 LCC983063:LCC983076 LLY983063:LLY983076 LVU983063:LVU983076 MFQ983063:MFQ983076 MPM983063:MPM983076 MZI983063:MZI983076 NJE983063:NJE983076 NTA983063:NTA983076 OCW983063:OCW983076 OMS983063:OMS983076 OWO983063:OWO983076 PGK983063:PGK983076 PQG983063:PQG983076 QAC983063:QAC983076 QJY983063:QJY983076 QTU983063:QTU983076 RDQ983063:RDQ983076 RNM983063:RNM983076 RXI983063:RXI983076 SHE983063:SHE983076 SRA983063:SRA983076 TAW983063:TAW983076 TKS983063:TKS983076 TUO983063:TUO983076 UEK983063:UEK983076 UOG983063:UOG983076 UYC983063:UYC983076 VHY983063:VHY983076 VRU983063:VRU983076 WBQ983063:WBQ983076 WLM983063:WLM983076" xr:uid="{376A419D-9C35-47B1-BB93-920CD78C97B3}">
      <formula1>"障害者支援施設,グループホーム,居宅介護,重度訪問介護,短期入所,重度障害者等包括支援,障害児入所施設"</formula1>
    </dataValidation>
  </dataValidations>
  <printOptions horizontalCentered="1"/>
  <pageMargins left="0.19685039370078741" right="0.19685039370078741" top="0.39370078740157483" bottom="0.39370078740157483" header="0.51181102362204722" footer="0.51181102362204722"/>
  <pageSetup paperSize="9" scale="2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6485-544F-471C-8BC5-3F3F22FEBBB3}">
  <sheetPr>
    <tabColor rgb="FF0070C0"/>
    <pageSetUpPr fitToPage="1"/>
  </sheetPr>
  <dimension ref="A1:Z121"/>
  <sheetViews>
    <sheetView showGridLines="0" tabSelected="1" view="pageBreakPreview" zoomScale="85" zoomScaleNormal="100" zoomScaleSheetLayoutView="85" workbookViewId="0"/>
  </sheetViews>
  <sheetFormatPr defaultRowHeight="13.2"/>
  <cols>
    <col min="1" max="1" width="3.33203125" customWidth="1"/>
    <col min="2" max="2" width="12.77734375" customWidth="1"/>
    <col min="3" max="3" width="27.33203125" customWidth="1"/>
    <col min="4" max="4" width="16" customWidth="1"/>
    <col min="5" max="5" width="14.33203125" customWidth="1"/>
    <col min="6" max="6" width="5.33203125" customWidth="1"/>
    <col min="7" max="7" width="4.21875" customWidth="1"/>
    <col min="8" max="8" width="7.109375" customWidth="1"/>
    <col min="9" max="10" width="12.6640625" customWidth="1"/>
    <col min="11" max="11" width="12.21875" customWidth="1"/>
    <col min="13" max="13" width="18.109375" customWidth="1"/>
    <col min="14" max="14" width="2.21875" customWidth="1"/>
    <col min="15" max="15" width="15" customWidth="1"/>
    <col min="16" max="16" width="2.21875" customWidth="1"/>
    <col min="18" max="18" width="0" hidden="1" customWidth="1"/>
  </cols>
  <sheetData>
    <row r="1" spans="1:13" ht="16.2">
      <c r="A1" s="20" t="s">
        <v>180</v>
      </c>
      <c r="B1" s="21"/>
      <c r="C1" s="21"/>
    </row>
    <row r="2" spans="1:13" ht="58.5" customHeight="1">
      <c r="B2" s="293" t="s">
        <v>103</v>
      </c>
      <c r="C2" s="293"/>
      <c r="D2" s="293"/>
      <c r="E2" s="293"/>
      <c r="F2" s="293"/>
      <c r="G2" s="293"/>
      <c r="H2" s="293"/>
      <c r="I2" s="293"/>
      <c r="J2" s="293"/>
      <c r="K2" s="293"/>
      <c r="L2" s="293"/>
      <c r="M2" s="293"/>
    </row>
    <row r="3" spans="1:13" ht="23.1" customHeight="1">
      <c r="B3" s="126"/>
      <c r="C3" s="126"/>
      <c r="D3" s="126"/>
      <c r="E3" s="126"/>
      <c r="F3" s="126"/>
      <c r="G3" s="126"/>
      <c r="H3" s="126"/>
      <c r="I3" s="126"/>
      <c r="J3" s="126"/>
      <c r="K3" s="126"/>
      <c r="L3" s="126"/>
      <c r="M3" s="126"/>
    </row>
    <row r="4" spans="1:13" ht="19.2">
      <c r="B4" s="22"/>
      <c r="C4" s="22"/>
      <c r="D4" s="22"/>
      <c r="E4" s="22"/>
      <c r="F4" s="22"/>
      <c r="G4" s="22"/>
      <c r="H4" s="22"/>
      <c r="I4" s="22"/>
      <c r="J4" s="22"/>
      <c r="K4" s="23" t="s">
        <v>6</v>
      </c>
      <c r="L4" s="294" t="s">
        <v>178</v>
      </c>
      <c r="M4" s="294"/>
    </row>
    <row r="5" spans="1:13" ht="15" thickBot="1">
      <c r="B5" s="24" t="s">
        <v>5</v>
      </c>
      <c r="C5" s="24"/>
    </row>
    <row r="6" spans="1:13" ht="24.9" customHeight="1">
      <c r="B6" s="295" t="s">
        <v>17</v>
      </c>
      <c r="C6" s="296"/>
      <c r="D6" s="297"/>
      <c r="E6" s="298"/>
      <c r="F6" s="298"/>
      <c r="G6" s="298"/>
      <c r="H6" s="298"/>
      <c r="I6" s="298"/>
      <c r="J6" s="298"/>
      <c r="K6" s="298"/>
      <c r="L6" s="298"/>
      <c r="M6" s="299"/>
    </row>
    <row r="7" spans="1:13" ht="30" customHeight="1">
      <c r="B7" s="300" t="s">
        <v>4</v>
      </c>
      <c r="C7" s="301"/>
      <c r="D7" s="302">
        <f>'別紙3(1)　パッケージ型導入支援　総表'!D6</f>
        <v>0</v>
      </c>
      <c r="E7" s="303"/>
      <c r="F7" s="303"/>
      <c r="G7" s="303"/>
      <c r="H7" s="303"/>
      <c r="I7" s="303"/>
      <c r="J7" s="303"/>
      <c r="K7" s="303"/>
      <c r="L7" s="303"/>
      <c r="M7" s="304"/>
    </row>
    <row r="8" spans="1:13" ht="24.9" customHeight="1">
      <c r="B8" s="305" t="s">
        <v>17</v>
      </c>
      <c r="C8" s="306"/>
      <c r="D8" s="307"/>
      <c r="E8" s="308"/>
      <c r="F8" s="308"/>
      <c r="G8" s="308"/>
      <c r="H8" s="308"/>
      <c r="I8" s="308"/>
      <c r="J8" s="308"/>
      <c r="K8" s="308"/>
      <c r="L8" s="308"/>
      <c r="M8" s="309"/>
    </row>
    <row r="9" spans="1:13" ht="30" customHeight="1">
      <c r="B9" s="310" t="s">
        <v>7</v>
      </c>
      <c r="C9" s="311"/>
      <c r="D9" s="255">
        <f>'別紙3(1)　パッケージ型導入支援　総表'!E6</f>
        <v>0</v>
      </c>
      <c r="E9" s="256"/>
      <c r="F9" s="256"/>
      <c r="G9" s="256"/>
      <c r="H9" s="256"/>
      <c r="I9" s="256"/>
      <c r="J9" s="256"/>
      <c r="K9" s="256"/>
      <c r="L9" s="256"/>
      <c r="M9" s="312"/>
    </row>
    <row r="10" spans="1:13" ht="24.9" customHeight="1">
      <c r="B10" s="313" t="s">
        <v>37</v>
      </c>
      <c r="C10" s="314"/>
      <c r="D10" s="314"/>
      <c r="E10" s="314"/>
      <c r="F10" s="314"/>
      <c r="G10" s="314"/>
      <c r="H10" s="314"/>
      <c r="I10" s="314"/>
      <c r="J10" s="314"/>
      <c r="K10" s="314"/>
      <c r="L10" s="314"/>
      <c r="M10" s="315"/>
    </row>
    <row r="11" spans="1:13" ht="30" customHeight="1">
      <c r="B11" s="290"/>
      <c r="C11" s="291"/>
      <c r="D11" s="291"/>
      <c r="E11" s="291"/>
      <c r="F11" s="291"/>
      <c r="G11" s="291"/>
      <c r="H11" s="291"/>
      <c r="I11" s="291"/>
      <c r="J11" s="291"/>
      <c r="K11" s="291"/>
      <c r="L11" s="291"/>
      <c r="M11" s="292"/>
    </row>
    <row r="12" spans="1:13" ht="24.9" customHeight="1">
      <c r="B12" s="259" t="s">
        <v>134</v>
      </c>
      <c r="C12" s="260"/>
      <c r="D12" s="260"/>
      <c r="E12" s="260"/>
      <c r="F12" s="260"/>
      <c r="G12" s="260"/>
      <c r="H12" s="260"/>
      <c r="I12" s="260"/>
      <c r="J12" s="260"/>
      <c r="K12" s="260"/>
      <c r="L12" s="260"/>
      <c r="M12" s="261"/>
    </row>
    <row r="13" spans="1:13" ht="30" customHeight="1">
      <c r="B13" s="262"/>
      <c r="C13" s="263"/>
      <c r="D13" s="263"/>
      <c r="E13" s="263"/>
      <c r="F13" s="263"/>
      <c r="G13" s="263"/>
      <c r="H13" s="263"/>
      <c r="I13" s="263"/>
      <c r="J13" s="263"/>
      <c r="K13" s="263"/>
      <c r="L13" s="263"/>
      <c r="M13" s="264"/>
    </row>
    <row r="14" spans="1:13" ht="24.9" customHeight="1">
      <c r="B14" s="265" t="s">
        <v>135</v>
      </c>
      <c r="C14" s="266"/>
      <c r="D14" s="266"/>
      <c r="E14" s="266"/>
      <c r="F14" s="266"/>
      <c r="G14" s="266"/>
      <c r="H14" s="266"/>
      <c r="I14" s="266"/>
      <c r="J14" s="266"/>
      <c r="K14" s="266"/>
      <c r="L14" s="266"/>
      <c r="M14" s="267"/>
    </row>
    <row r="15" spans="1:13" ht="30" customHeight="1" thickBot="1">
      <c r="B15" s="136" t="s">
        <v>18</v>
      </c>
      <c r="C15" s="268"/>
      <c r="D15" s="269"/>
      <c r="E15" s="268" t="s">
        <v>19</v>
      </c>
      <c r="F15" s="270"/>
      <c r="G15" s="270"/>
      <c r="H15" s="269"/>
      <c r="I15" s="271"/>
      <c r="J15" s="271"/>
      <c r="K15" s="271"/>
      <c r="L15" s="271"/>
      <c r="M15" s="272"/>
    </row>
    <row r="16" spans="1:13" ht="9.75" customHeight="1">
      <c r="B16" s="60"/>
      <c r="C16" s="60"/>
      <c r="D16" s="72"/>
      <c r="E16" s="60"/>
      <c r="F16" s="60"/>
      <c r="G16" s="60"/>
      <c r="H16" s="60"/>
      <c r="I16" s="72"/>
      <c r="J16" s="72"/>
      <c r="K16" s="72"/>
      <c r="L16" s="72"/>
      <c r="M16" s="72"/>
    </row>
    <row r="17" spans="1:26" s="17" customFormat="1" ht="18" customHeight="1">
      <c r="B17" s="18" t="s">
        <v>36</v>
      </c>
      <c r="C17" s="18"/>
      <c r="D17" s="174"/>
      <c r="E17" s="174"/>
      <c r="F17" s="174"/>
      <c r="G17" s="174"/>
      <c r="H17" s="174"/>
      <c r="I17" s="174"/>
      <c r="J17" s="174"/>
      <c r="K17" s="174"/>
      <c r="L17" s="174"/>
      <c r="M17" s="130"/>
    </row>
    <row r="18" spans="1:26" s="17" customFormat="1" ht="30.75" customHeight="1">
      <c r="B18" s="129" t="s">
        <v>150</v>
      </c>
      <c r="C18" s="129"/>
      <c r="D18" s="130"/>
      <c r="E18" s="130"/>
      <c r="F18" s="130"/>
      <c r="G18" s="130"/>
      <c r="H18" s="130"/>
      <c r="I18" s="130"/>
      <c r="J18" s="131"/>
      <c r="K18" s="131"/>
      <c r="L18" s="130"/>
      <c r="M18" s="130"/>
    </row>
    <row r="19" spans="1:26" s="17" customFormat="1" ht="30.75" customHeight="1">
      <c r="B19" s="129" t="s">
        <v>20</v>
      </c>
      <c r="C19" s="129"/>
      <c r="D19" s="130"/>
      <c r="E19" s="130"/>
      <c r="F19" s="130"/>
      <c r="G19" s="130"/>
      <c r="H19" s="130"/>
      <c r="I19" s="130"/>
      <c r="J19" s="131"/>
      <c r="K19" s="131"/>
      <c r="L19" s="130"/>
      <c r="M19" s="130"/>
    </row>
    <row r="20" spans="1:26" s="17" customFormat="1" ht="33.75" customHeight="1">
      <c r="B20" s="273" t="s">
        <v>136</v>
      </c>
      <c r="C20" s="274"/>
      <c r="D20" s="275"/>
      <c r="E20" s="275"/>
      <c r="F20" s="275"/>
      <c r="G20" s="275"/>
      <c r="H20" s="275"/>
      <c r="I20" s="275"/>
      <c r="J20" s="275"/>
      <c r="K20" s="275"/>
      <c r="L20" s="275"/>
      <c r="M20" s="275"/>
    </row>
    <row r="21" spans="1:26" s="17" customFormat="1" ht="30.75" customHeight="1">
      <c r="B21" s="129" t="s">
        <v>151</v>
      </c>
      <c r="C21" s="129"/>
      <c r="D21" s="130"/>
      <c r="E21" s="130"/>
      <c r="F21" s="130"/>
      <c r="G21" s="130"/>
      <c r="H21" s="130"/>
      <c r="I21" s="130"/>
      <c r="J21" s="131"/>
      <c r="K21" s="131"/>
      <c r="L21" s="130"/>
      <c r="M21" s="130"/>
    </row>
    <row r="22" spans="1:26" s="17" customFormat="1" ht="30.75" customHeight="1">
      <c r="B22" s="129" t="s">
        <v>54</v>
      </c>
      <c r="C22" s="129"/>
      <c r="D22" s="130"/>
      <c r="E22" s="130"/>
      <c r="F22" s="130"/>
      <c r="G22" s="130"/>
      <c r="H22" s="130"/>
      <c r="I22" s="130"/>
      <c r="J22" s="131"/>
      <c r="K22" s="131"/>
      <c r="L22" s="130"/>
      <c r="M22" s="130"/>
    </row>
    <row r="23" spans="1:26" ht="14.4">
      <c r="B23" s="1"/>
      <c r="C23" s="1"/>
      <c r="D23" s="1"/>
      <c r="E23" s="1"/>
      <c r="F23" s="1"/>
      <c r="G23" s="1"/>
      <c r="H23" s="1"/>
      <c r="I23" s="1"/>
      <c r="J23" s="1"/>
      <c r="K23" s="1"/>
      <c r="L23" s="1"/>
      <c r="M23" s="1"/>
    </row>
    <row r="24" spans="1:26" ht="14.4">
      <c r="B24" s="24" t="s">
        <v>55</v>
      </c>
      <c r="C24" s="24"/>
      <c r="D24" s="1"/>
      <c r="E24" s="1"/>
      <c r="F24" s="1"/>
      <c r="G24" s="1"/>
      <c r="H24" s="1"/>
      <c r="I24" s="1"/>
      <c r="J24" s="1"/>
      <c r="K24" s="1"/>
      <c r="L24" s="1"/>
      <c r="M24" s="1"/>
    </row>
    <row r="25" spans="1:26" s="26" customFormat="1" ht="18" customHeight="1">
      <c r="A25"/>
      <c r="B25" s="1" t="s">
        <v>104</v>
      </c>
      <c r="C25" s="1"/>
      <c r="D25" s="1"/>
      <c r="E25" s="132"/>
      <c r="F25" s="132"/>
      <c r="G25" s="132"/>
      <c r="H25" s="132"/>
      <c r="I25" s="132"/>
      <c r="J25" s="132"/>
      <c r="K25" s="132"/>
      <c r="L25" s="1"/>
      <c r="M25" s="1"/>
      <c r="O25"/>
      <c r="R25" s="27"/>
      <c r="S25" s="27"/>
      <c r="T25" s="27"/>
      <c r="U25" s="27"/>
      <c r="V25" s="27"/>
      <c r="W25" s="27"/>
      <c r="X25" s="27"/>
      <c r="Y25" s="27"/>
      <c r="Z25" s="27"/>
    </row>
    <row r="26" spans="1:26" s="26" customFormat="1" ht="18" customHeight="1">
      <c r="A26"/>
      <c r="B26" s="1" t="s">
        <v>107</v>
      </c>
      <c r="C26" s="1"/>
      <c r="D26" s="1"/>
      <c r="E26" s="132"/>
      <c r="F26" s="132"/>
      <c r="G26" s="132"/>
      <c r="H26" s="132"/>
      <c r="I26" s="132"/>
      <c r="J26" s="132"/>
      <c r="K26" s="132"/>
      <c r="L26" s="1"/>
      <c r="M26" s="1"/>
      <c r="O26"/>
      <c r="R26" s="27"/>
      <c r="S26" s="27"/>
      <c r="T26" s="27"/>
      <c r="U26" s="27"/>
      <c r="V26" s="27"/>
      <c r="W26" s="27"/>
      <c r="X26" s="27"/>
      <c r="Y26" s="27"/>
      <c r="Z26" s="27"/>
    </row>
    <row r="27" spans="1:26" s="26" customFormat="1" ht="3" customHeight="1">
      <c r="A27"/>
      <c r="B27" s="1"/>
      <c r="C27" s="1"/>
      <c r="D27" s="1"/>
      <c r="E27" s="132"/>
      <c r="F27" s="132"/>
      <c r="G27" s="132"/>
      <c r="H27" s="132"/>
      <c r="I27" s="132"/>
      <c r="J27" s="132"/>
      <c r="K27" s="132"/>
      <c r="L27" s="1"/>
      <c r="M27" s="1"/>
      <c r="O27"/>
      <c r="R27" s="27"/>
      <c r="S27" s="27"/>
      <c r="T27" s="27"/>
      <c r="U27" s="27"/>
      <c r="V27" s="27"/>
      <c r="W27" s="27"/>
      <c r="X27" s="27"/>
      <c r="Y27" s="27"/>
      <c r="Z27" s="27"/>
    </row>
    <row r="28" spans="1:26" s="26" customFormat="1" ht="18" customHeight="1">
      <c r="A28"/>
      <c r="B28" s="175" t="s">
        <v>38</v>
      </c>
      <c r="C28" s="1" t="s">
        <v>39</v>
      </c>
      <c r="D28" s="1" t="s">
        <v>40</v>
      </c>
      <c r="E28" s="1"/>
      <c r="F28" s="1" t="s">
        <v>41</v>
      </c>
      <c r="G28" s="133"/>
      <c r="H28" s="134"/>
      <c r="I28" s="1"/>
      <c r="J28" s="1"/>
      <c r="K28" s="1"/>
      <c r="L28" s="1"/>
      <c r="M28" s="1"/>
      <c r="O28"/>
      <c r="R28" s="27" t="b">
        <v>0</v>
      </c>
      <c r="S28" s="27"/>
      <c r="T28" s="27"/>
      <c r="U28" s="27"/>
      <c r="V28" s="27"/>
      <c r="W28" s="27"/>
      <c r="X28" s="27"/>
      <c r="Y28" s="27"/>
      <c r="Z28" s="27"/>
    </row>
    <row r="29" spans="1:26" s="26" customFormat="1" ht="18" customHeight="1">
      <c r="A29"/>
      <c r="B29" s="133"/>
      <c r="C29" s="1" t="s">
        <v>42</v>
      </c>
      <c r="D29" s="59" t="s">
        <v>21</v>
      </c>
      <c r="E29" s="1"/>
      <c r="F29" s="1" t="s">
        <v>98</v>
      </c>
      <c r="G29" s="1"/>
      <c r="H29" s="1"/>
      <c r="I29" s="1" t="s">
        <v>99</v>
      </c>
      <c r="J29" s="1"/>
      <c r="K29" s="1"/>
      <c r="L29" s="1"/>
      <c r="M29" s="1"/>
      <c r="O29"/>
      <c r="R29" s="27" t="b">
        <v>0</v>
      </c>
      <c r="S29" s="27"/>
      <c r="T29" s="27"/>
      <c r="U29" s="27"/>
      <c r="V29" s="27"/>
      <c r="W29" s="27"/>
      <c r="X29" s="27"/>
      <c r="Y29" s="27"/>
      <c r="Z29" s="27"/>
    </row>
    <row r="30" spans="1:26" s="26" customFormat="1" ht="11.25" customHeight="1">
      <c r="A30"/>
      <c r="B30" s="133"/>
      <c r="C30" s="133"/>
      <c r="D30" s="1"/>
      <c r="E30" s="1"/>
      <c r="F30" s="1"/>
      <c r="G30" s="1"/>
      <c r="H30" s="1"/>
      <c r="I30" s="1"/>
      <c r="J30" s="1"/>
      <c r="K30" s="1"/>
      <c r="L30" s="1"/>
      <c r="M30" s="1"/>
      <c r="O30"/>
      <c r="R30" s="27" t="b">
        <v>0</v>
      </c>
      <c r="S30" s="27"/>
      <c r="T30" s="27"/>
      <c r="U30" s="27"/>
      <c r="V30" s="27"/>
      <c r="W30" s="27"/>
      <c r="X30" s="27"/>
      <c r="Y30" s="27"/>
      <c r="Z30" s="27"/>
    </row>
    <row r="31" spans="1:26" s="26" customFormat="1" ht="20.100000000000001" customHeight="1">
      <c r="A31"/>
      <c r="B31" s="2" t="s">
        <v>43</v>
      </c>
      <c r="C31" s="276"/>
      <c r="D31" s="277"/>
      <c r="E31" s="277"/>
      <c r="F31" s="277"/>
      <c r="G31" s="277"/>
      <c r="H31" s="277"/>
      <c r="I31" s="277"/>
      <c r="J31" s="278"/>
      <c r="K31" s="1"/>
      <c r="L31" s="1"/>
      <c r="M31" s="1"/>
      <c r="O31"/>
      <c r="R31" s="27" t="b">
        <v>0</v>
      </c>
      <c r="S31" s="27"/>
      <c r="T31" s="27"/>
      <c r="U31" s="27"/>
      <c r="V31" s="27"/>
      <c r="W31" s="27"/>
      <c r="X31" s="27"/>
      <c r="Y31" s="27"/>
      <c r="Z31" s="27"/>
    </row>
    <row r="32" spans="1:26" s="26" customFormat="1" ht="14.4">
      <c r="A32"/>
      <c r="B32" s="1"/>
      <c r="C32" s="1"/>
      <c r="D32" s="1"/>
      <c r="E32" s="1"/>
      <c r="F32" s="1"/>
      <c r="G32" s="1"/>
      <c r="H32" s="134"/>
      <c r="I32" s="1"/>
      <c r="J32" s="1"/>
      <c r="K32" s="1"/>
      <c r="L32" s="1"/>
      <c r="M32" s="1"/>
      <c r="O32"/>
      <c r="R32" s="27" t="b">
        <v>0</v>
      </c>
      <c r="S32" s="27"/>
      <c r="T32" s="27"/>
      <c r="U32" s="27"/>
      <c r="V32" s="27"/>
      <c r="W32" s="27"/>
      <c r="X32" s="27"/>
      <c r="Y32" s="27"/>
      <c r="Z32" s="27"/>
    </row>
    <row r="33" spans="1:26" s="26" customFormat="1" ht="24.9" customHeight="1">
      <c r="A33"/>
      <c r="B33" s="2" t="s">
        <v>22</v>
      </c>
      <c r="C33" s="279"/>
      <c r="D33" s="280"/>
      <c r="E33" s="280"/>
      <c r="F33" s="280"/>
      <c r="G33" s="280"/>
      <c r="H33" s="280"/>
      <c r="I33" s="280"/>
      <c r="J33" s="280"/>
      <c r="K33" s="280"/>
      <c r="L33" s="280"/>
      <c r="M33" s="281"/>
      <c r="N33" s="61"/>
      <c r="O33" s="61"/>
      <c r="R33" s="27" t="b">
        <v>0</v>
      </c>
      <c r="S33" s="27"/>
      <c r="T33" s="27"/>
      <c r="U33" s="27"/>
      <c r="V33" s="27"/>
      <c r="W33" s="27"/>
      <c r="X33" s="27"/>
      <c r="Y33" s="27"/>
      <c r="Z33" s="27"/>
    </row>
    <row r="34" spans="1:26" s="26" customFormat="1" ht="24.9" customHeight="1">
      <c r="A34"/>
      <c r="B34" s="1"/>
      <c r="C34" s="282"/>
      <c r="D34" s="218"/>
      <c r="E34" s="218"/>
      <c r="F34" s="218"/>
      <c r="G34" s="218"/>
      <c r="H34" s="218"/>
      <c r="I34" s="218"/>
      <c r="J34" s="218"/>
      <c r="K34" s="218"/>
      <c r="L34" s="218"/>
      <c r="M34" s="283"/>
      <c r="N34" s="61"/>
      <c r="O34" s="61"/>
      <c r="R34" s="27" t="b">
        <v>0</v>
      </c>
      <c r="S34" s="27"/>
      <c r="T34" s="27"/>
      <c r="U34" s="27"/>
      <c r="V34" s="27"/>
      <c r="W34" s="27"/>
      <c r="X34" s="27"/>
      <c r="Y34" s="27"/>
      <c r="Z34" s="27"/>
    </row>
    <row r="35" spans="1:26" s="26" customFormat="1" ht="24.9" customHeight="1">
      <c r="A35"/>
      <c r="B35" s="1"/>
      <c r="C35" s="284"/>
      <c r="D35" s="285"/>
      <c r="E35" s="285"/>
      <c r="F35" s="285"/>
      <c r="G35" s="285"/>
      <c r="H35" s="285"/>
      <c r="I35" s="285"/>
      <c r="J35" s="285"/>
      <c r="K35" s="285"/>
      <c r="L35" s="285"/>
      <c r="M35" s="286"/>
      <c r="N35" s="61"/>
      <c r="O35" s="61"/>
      <c r="R35" s="27" t="b">
        <v>0</v>
      </c>
      <c r="S35" s="27"/>
      <c r="T35" s="27"/>
      <c r="U35" s="27"/>
      <c r="V35" s="27"/>
      <c r="W35" s="27"/>
      <c r="X35" s="27"/>
      <c r="Y35" s="27"/>
      <c r="Z35" s="27"/>
    </row>
    <row r="36" spans="1:26" s="26" customFormat="1" ht="18.75" customHeight="1">
      <c r="A36"/>
      <c r="B36" s="1"/>
      <c r="C36" s="3"/>
      <c r="D36" s="3"/>
      <c r="E36" s="3"/>
      <c r="F36" s="3"/>
      <c r="G36" s="3"/>
      <c r="H36" s="3"/>
      <c r="I36" s="3"/>
      <c r="J36" s="3"/>
      <c r="K36" s="3"/>
      <c r="L36" s="3"/>
      <c r="M36" s="3"/>
      <c r="N36" s="61"/>
      <c r="O36" s="61"/>
      <c r="R36" s="27"/>
      <c r="S36" s="27"/>
      <c r="T36" s="27"/>
      <c r="U36" s="27"/>
      <c r="V36" s="27"/>
      <c r="W36" s="27"/>
      <c r="X36" s="27"/>
      <c r="Y36" s="27"/>
      <c r="Z36" s="27"/>
    </row>
    <row r="37" spans="1:26" s="26" customFormat="1" ht="18" customHeight="1">
      <c r="A37"/>
      <c r="B37" s="1" t="s">
        <v>108</v>
      </c>
      <c r="C37" s="3" t="s">
        <v>77</v>
      </c>
      <c r="D37" s="2" t="s">
        <v>78</v>
      </c>
      <c r="E37" s="3" t="s">
        <v>79</v>
      </c>
      <c r="F37" s="3" t="s">
        <v>105</v>
      </c>
      <c r="G37" s="218" t="s">
        <v>80</v>
      </c>
      <c r="H37" s="218"/>
      <c r="I37" s="3"/>
      <c r="J37" s="3"/>
      <c r="K37" s="3"/>
      <c r="L37" s="3"/>
      <c r="M37" s="3"/>
      <c r="N37" s="61"/>
      <c r="O37" s="61"/>
      <c r="R37" s="27"/>
      <c r="S37" s="27"/>
      <c r="T37" s="27"/>
      <c r="U37" s="27"/>
      <c r="V37" s="27"/>
      <c r="W37" s="27"/>
      <c r="X37" s="27"/>
      <c r="Y37" s="27"/>
      <c r="Z37" s="27"/>
    </row>
    <row r="38" spans="1:26" s="26" customFormat="1" ht="18" customHeight="1">
      <c r="A38"/>
      <c r="B38" s="1"/>
      <c r="C38" s="2" t="s">
        <v>121</v>
      </c>
      <c r="D38" s="2"/>
      <c r="E38" s="3"/>
      <c r="F38" s="3"/>
      <c r="G38" s="3"/>
      <c r="H38" s="3"/>
      <c r="I38" s="3"/>
      <c r="J38" s="3"/>
      <c r="K38" s="3"/>
      <c r="L38" s="3"/>
      <c r="M38" s="3"/>
      <c r="N38" s="61"/>
      <c r="O38" s="61"/>
      <c r="R38" s="27"/>
      <c r="S38" s="27"/>
      <c r="T38" s="27"/>
      <c r="U38" s="27"/>
      <c r="V38" s="27"/>
      <c r="W38" s="27"/>
      <c r="X38" s="27"/>
      <c r="Y38" s="27"/>
      <c r="Z38" s="27"/>
    </row>
    <row r="39" spans="1:26" s="26" customFormat="1" ht="18" customHeight="1">
      <c r="A39"/>
      <c r="B39" s="1"/>
      <c r="C39" s="2" t="s">
        <v>138</v>
      </c>
      <c r="D39" s="2"/>
      <c r="E39" s="3"/>
      <c r="F39" s="3"/>
      <c r="G39" s="3"/>
      <c r="H39" s="3"/>
      <c r="I39" s="3"/>
      <c r="J39" s="3"/>
      <c r="K39" s="3"/>
      <c r="L39" s="3"/>
      <c r="M39" s="3"/>
      <c r="N39" s="61"/>
      <c r="O39" s="61"/>
      <c r="R39" s="27"/>
      <c r="S39" s="27"/>
      <c r="T39" s="27"/>
      <c r="U39" s="27"/>
      <c r="V39" s="27"/>
      <c r="W39" s="27"/>
      <c r="X39" s="27"/>
      <c r="Y39" s="27"/>
      <c r="Z39" s="27"/>
    </row>
    <row r="40" spans="1:26" s="26" customFormat="1" ht="18" customHeight="1">
      <c r="A40"/>
      <c r="B40" s="1"/>
      <c r="C40" s="2" t="s">
        <v>137</v>
      </c>
      <c r="D40" s="2"/>
      <c r="E40" s="3"/>
      <c r="F40" s="3"/>
      <c r="G40" s="3"/>
      <c r="H40" s="3"/>
      <c r="I40" s="3"/>
      <c r="J40" s="3"/>
      <c r="K40" s="3"/>
      <c r="L40" s="3"/>
      <c r="M40" s="3"/>
      <c r="N40" s="61"/>
      <c r="O40" s="61"/>
      <c r="R40" s="27"/>
      <c r="S40" s="27"/>
      <c r="T40" s="27"/>
      <c r="U40" s="27"/>
      <c r="V40" s="27"/>
      <c r="W40" s="27"/>
      <c r="X40" s="27"/>
      <c r="Y40" s="27"/>
      <c r="Z40" s="27"/>
    </row>
    <row r="41" spans="1:26" s="26" customFormat="1" ht="12" customHeight="1">
      <c r="A41"/>
      <c r="B41" s="1"/>
      <c r="C41" s="3"/>
      <c r="D41" s="2"/>
      <c r="E41" s="3"/>
      <c r="F41" s="3"/>
      <c r="G41" s="3"/>
      <c r="H41" s="3"/>
      <c r="I41" s="3"/>
      <c r="J41" s="3"/>
      <c r="K41" s="3"/>
      <c r="L41" s="3"/>
      <c r="M41" s="3"/>
      <c r="N41" s="61"/>
      <c r="O41" s="61"/>
      <c r="R41" s="27"/>
      <c r="S41" s="27"/>
      <c r="T41" s="27"/>
      <c r="U41" s="27"/>
      <c r="V41" s="27"/>
      <c r="W41" s="27"/>
      <c r="X41" s="27"/>
      <c r="Y41" s="27"/>
      <c r="Z41" s="27"/>
    </row>
    <row r="42" spans="1:26" s="26" customFormat="1" ht="18" customHeight="1">
      <c r="A42"/>
      <c r="B42" s="1"/>
      <c r="C42" s="61" t="s">
        <v>122</v>
      </c>
      <c r="D42" s="3"/>
      <c r="E42" s="3"/>
      <c r="F42" s="3"/>
      <c r="G42" s="3"/>
      <c r="H42" s="3"/>
      <c r="I42" s="3"/>
      <c r="J42" s="3"/>
      <c r="K42" s="3"/>
      <c r="L42" s="3"/>
      <c r="M42" s="3"/>
      <c r="N42" s="61"/>
      <c r="O42" s="61"/>
      <c r="R42" s="27"/>
      <c r="S42" s="27"/>
      <c r="T42" s="27"/>
      <c r="U42" s="27"/>
      <c r="V42" s="27"/>
      <c r="W42" s="27"/>
      <c r="X42" s="27"/>
      <c r="Y42" s="27"/>
      <c r="Z42" s="27"/>
    </row>
    <row r="43" spans="1:26" s="26" customFormat="1" ht="18" customHeight="1">
      <c r="A43"/>
      <c r="B43" s="1"/>
      <c r="C43" s="61" t="s">
        <v>123</v>
      </c>
      <c r="D43" s="3"/>
      <c r="E43" s="3"/>
      <c r="F43" s="3"/>
      <c r="G43" s="3"/>
      <c r="H43" s="3"/>
      <c r="I43" s="3"/>
      <c r="J43" s="3"/>
      <c r="K43" s="3"/>
      <c r="L43" s="3"/>
      <c r="M43" s="3"/>
      <c r="N43" s="61"/>
      <c r="O43" s="61"/>
      <c r="R43" s="27"/>
      <c r="S43" s="27"/>
      <c r="T43" s="27"/>
      <c r="U43" s="27"/>
      <c r="V43" s="27"/>
      <c r="W43" s="27"/>
      <c r="X43" s="27"/>
      <c r="Y43" s="27"/>
      <c r="Z43" s="27"/>
    </row>
    <row r="44" spans="1:26" s="26" customFormat="1" ht="9.75" customHeight="1">
      <c r="A44"/>
      <c r="B44" s="1"/>
      <c r="C44" s="2"/>
      <c r="D44" s="3"/>
      <c r="E44" s="3"/>
      <c r="F44" s="3"/>
      <c r="G44" s="3"/>
      <c r="H44" s="3"/>
      <c r="I44" s="3"/>
      <c r="J44" s="3"/>
      <c r="K44" s="3"/>
      <c r="L44" s="3"/>
      <c r="M44" s="3"/>
      <c r="N44" s="61"/>
      <c r="O44" s="61"/>
      <c r="R44" s="27"/>
      <c r="S44" s="27"/>
      <c r="T44" s="27"/>
      <c r="U44" s="27"/>
      <c r="V44" s="27"/>
      <c r="W44" s="27"/>
      <c r="X44" s="27"/>
      <c r="Y44" s="27"/>
      <c r="Z44" s="27"/>
    </row>
    <row r="45" spans="1:26" s="26" customFormat="1" ht="18" customHeight="1">
      <c r="A45"/>
      <c r="B45" s="1"/>
      <c r="C45" s="2" t="s">
        <v>106</v>
      </c>
      <c r="D45" s="3"/>
      <c r="E45" s="3"/>
      <c r="F45" s="3"/>
      <c r="G45" s="3"/>
      <c r="H45" s="3"/>
      <c r="I45" s="3"/>
      <c r="J45" s="3"/>
      <c r="K45" s="3"/>
      <c r="L45" s="3"/>
      <c r="M45" s="3"/>
      <c r="N45" s="61"/>
      <c r="O45" s="61"/>
      <c r="R45" s="27"/>
      <c r="S45" s="27"/>
      <c r="T45" s="27"/>
      <c r="U45" s="27"/>
      <c r="V45" s="27"/>
      <c r="W45" s="27"/>
      <c r="X45" s="27"/>
      <c r="Y45" s="27"/>
      <c r="Z45" s="27"/>
    </row>
    <row r="46" spans="1:26" s="26" customFormat="1" ht="18.75" customHeight="1">
      <c r="A46"/>
      <c r="B46" s="1"/>
      <c r="C46" s="3"/>
      <c r="D46" s="3"/>
      <c r="E46" s="3"/>
      <c r="F46" s="3"/>
      <c r="G46" s="3"/>
      <c r="H46" s="3"/>
      <c r="I46" s="3"/>
      <c r="J46" s="3"/>
      <c r="K46" s="3"/>
      <c r="L46" s="3"/>
      <c r="M46" s="3"/>
      <c r="N46" s="61"/>
      <c r="O46" s="61"/>
      <c r="R46" s="27"/>
      <c r="S46" s="27"/>
      <c r="T46" s="27"/>
      <c r="U46" s="27"/>
      <c r="V46" s="27"/>
      <c r="W46" s="27"/>
      <c r="X46" s="27"/>
      <c r="Y46" s="27"/>
      <c r="Z46" s="27"/>
    </row>
    <row r="47" spans="1:26" ht="14.4">
      <c r="B47" s="134" t="s">
        <v>56</v>
      </c>
      <c r="C47" s="134"/>
      <c r="D47" s="1"/>
      <c r="E47" s="1"/>
      <c r="F47" s="1"/>
      <c r="G47" s="1"/>
      <c r="H47" s="1"/>
      <c r="I47" s="1"/>
      <c r="J47" s="1"/>
      <c r="K47" s="1"/>
      <c r="L47" s="1"/>
      <c r="M47" s="1"/>
      <c r="Q47" s="17"/>
      <c r="R47" t="b">
        <v>0</v>
      </c>
    </row>
    <row r="48" spans="1:26" ht="18.75" customHeight="1">
      <c r="B48" s="287" t="s">
        <v>23</v>
      </c>
      <c r="C48" s="288"/>
      <c r="D48" s="288"/>
      <c r="E48" s="288"/>
      <c r="F48" s="176"/>
      <c r="G48" s="287" t="s">
        <v>24</v>
      </c>
      <c r="H48" s="288"/>
      <c r="I48" s="288"/>
      <c r="J48" s="288"/>
      <c r="K48" s="288"/>
      <c r="L48" s="288"/>
      <c r="M48" s="289"/>
      <c r="Q48" s="17"/>
      <c r="R48" t="b">
        <v>0</v>
      </c>
    </row>
    <row r="49" spans="2:26" ht="18.75" customHeight="1">
      <c r="B49" s="177"/>
      <c r="C49" s="178"/>
      <c r="D49" s="179"/>
      <c r="E49" s="178"/>
      <c r="F49" s="176"/>
      <c r="G49" s="177"/>
      <c r="H49" s="178"/>
      <c r="I49" s="178"/>
      <c r="J49" s="178"/>
      <c r="K49" s="178"/>
      <c r="L49" s="178"/>
      <c r="M49" s="180"/>
      <c r="Q49" s="17"/>
      <c r="R49" t="b">
        <v>0</v>
      </c>
    </row>
    <row r="50" spans="2:26" ht="18.75" customHeight="1">
      <c r="B50" s="176"/>
      <c r="C50" s="1"/>
      <c r="D50" s="1"/>
      <c r="E50" s="1"/>
      <c r="F50" s="176"/>
      <c r="G50" s="176"/>
      <c r="H50" s="1"/>
      <c r="I50" s="1"/>
      <c r="J50" s="1"/>
      <c r="K50" s="1"/>
      <c r="L50" s="1"/>
      <c r="M50" s="181"/>
      <c r="Q50" s="17"/>
      <c r="R50" t="b">
        <v>0</v>
      </c>
    </row>
    <row r="51" spans="2:26" ht="14.4">
      <c r="B51" s="176"/>
      <c r="C51" s="1"/>
      <c r="D51" s="1"/>
      <c r="E51" s="1"/>
      <c r="F51" s="176"/>
      <c r="G51" s="176"/>
      <c r="H51" s="1"/>
      <c r="I51" s="1"/>
      <c r="J51" s="1"/>
      <c r="K51" s="1"/>
      <c r="L51" s="1"/>
      <c r="M51" s="181"/>
      <c r="Q51" s="17"/>
      <c r="R51" s="258"/>
      <c r="S51" s="258"/>
      <c r="T51" s="258"/>
      <c r="U51" s="258"/>
      <c r="V51" s="258"/>
      <c r="W51" s="258"/>
      <c r="X51" s="258"/>
      <c r="Y51" s="258"/>
      <c r="Z51" s="258"/>
    </row>
    <row r="52" spans="2:26" ht="18.75" customHeight="1">
      <c r="B52" s="176"/>
      <c r="C52" s="1"/>
      <c r="D52" s="134"/>
      <c r="E52" s="1"/>
      <c r="F52" s="176"/>
      <c r="G52" s="176"/>
      <c r="H52" s="1"/>
      <c r="I52" s="1"/>
      <c r="J52" s="1"/>
      <c r="K52" s="1"/>
      <c r="L52" s="1"/>
      <c r="M52" s="181"/>
      <c r="Q52" s="17"/>
    </row>
    <row r="53" spans="2:26" ht="18.75" customHeight="1">
      <c r="B53" s="255" t="s">
        <v>127</v>
      </c>
      <c r="C53" s="256"/>
      <c r="D53" s="256"/>
      <c r="E53" s="256"/>
      <c r="F53" s="176"/>
      <c r="G53" s="255" t="s">
        <v>128</v>
      </c>
      <c r="H53" s="256"/>
      <c r="I53" s="256"/>
      <c r="J53" s="256"/>
      <c r="K53" s="256"/>
      <c r="L53" s="256"/>
      <c r="M53" s="257"/>
      <c r="Q53" s="17"/>
    </row>
    <row r="54" spans="2:26" ht="14.25" customHeight="1">
      <c r="B54" s="1"/>
      <c r="C54" s="1"/>
      <c r="D54" s="1"/>
      <c r="E54" s="169"/>
      <c r="F54" s="169"/>
      <c r="G54" s="169"/>
      <c r="H54" s="169"/>
      <c r="I54" s="169"/>
      <c r="J54" s="169"/>
      <c r="K54" s="169"/>
      <c r="L54" s="1"/>
      <c r="M54" s="1"/>
      <c r="Q54" s="17"/>
    </row>
    <row r="55" spans="2:26" ht="14.4">
      <c r="B55" s="135" t="s">
        <v>57</v>
      </c>
      <c r="C55" s="135"/>
      <c r="D55" s="1"/>
      <c r="E55" s="1"/>
      <c r="F55" s="1"/>
      <c r="G55" s="1"/>
      <c r="H55" s="1"/>
      <c r="I55" s="1"/>
      <c r="J55" s="1"/>
      <c r="K55" s="1"/>
      <c r="L55" s="1"/>
      <c r="M55" s="1"/>
      <c r="Q55" s="17"/>
    </row>
    <row r="56" spans="2:26" ht="80.099999999999994" customHeight="1">
      <c r="B56" s="216"/>
      <c r="C56" s="216"/>
      <c r="D56" s="216"/>
      <c r="E56" s="216"/>
      <c r="F56" s="216"/>
      <c r="G56" s="216"/>
      <c r="H56" s="216"/>
      <c r="I56" s="216"/>
      <c r="J56" s="216"/>
      <c r="K56" s="216"/>
      <c r="L56" s="216"/>
      <c r="M56" s="216"/>
      <c r="Q56" s="17"/>
    </row>
    <row r="57" spans="2:26" ht="6" customHeight="1">
      <c r="B57" s="1"/>
      <c r="C57" s="1"/>
      <c r="D57" s="1"/>
      <c r="E57" s="169"/>
      <c r="F57" s="169"/>
      <c r="G57" s="169"/>
      <c r="H57" s="169"/>
      <c r="I57" s="169"/>
      <c r="J57" s="169"/>
      <c r="K57" s="169"/>
      <c r="L57" s="1"/>
      <c r="M57" s="1"/>
      <c r="Q57" s="17"/>
    </row>
    <row r="58" spans="2:26" ht="14.4">
      <c r="B58" s="134" t="s">
        <v>109</v>
      </c>
      <c r="C58" s="134"/>
      <c r="D58" s="1"/>
      <c r="E58" s="1"/>
      <c r="F58" s="1"/>
      <c r="G58" s="1"/>
      <c r="H58" s="1"/>
      <c r="I58" s="1"/>
      <c r="J58" s="1"/>
      <c r="K58" s="1"/>
      <c r="L58" s="1"/>
      <c r="M58" s="1"/>
      <c r="Q58" s="17"/>
      <c r="R58" s="258"/>
      <c r="S58" s="258"/>
      <c r="T58" s="258"/>
      <c r="U58" s="258"/>
      <c r="V58" s="258"/>
      <c r="W58" s="258"/>
      <c r="X58" s="258"/>
      <c r="Y58" s="258"/>
      <c r="Z58" s="258"/>
    </row>
    <row r="59" spans="2:26" ht="80.099999999999994" customHeight="1">
      <c r="B59" s="216"/>
      <c r="C59" s="216"/>
      <c r="D59" s="216"/>
      <c r="E59" s="216"/>
      <c r="F59" s="216"/>
      <c r="G59" s="216"/>
      <c r="H59" s="216"/>
      <c r="I59" s="216"/>
      <c r="J59" s="216"/>
      <c r="K59" s="216"/>
      <c r="L59" s="216"/>
      <c r="M59" s="216"/>
    </row>
    <row r="60" spans="2:26" ht="6" customHeight="1">
      <c r="B60" s="1"/>
      <c r="C60" s="1"/>
      <c r="D60" s="1"/>
      <c r="E60" s="169"/>
      <c r="F60" s="169"/>
      <c r="G60" s="169"/>
      <c r="H60" s="169"/>
      <c r="I60" s="169"/>
      <c r="J60" s="169"/>
      <c r="K60" s="169"/>
      <c r="L60" s="1"/>
      <c r="M60" s="1"/>
    </row>
    <row r="61" spans="2:26" ht="14.4">
      <c r="B61" s="134" t="s">
        <v>110</v>
      </c>
      <c r="C61" s="134"/>
      <c r="D61" s="1"/>
      <c r="E61" s="1"/>
      <c r="F61" s="1"/>
      <c r="G61" s="1"/>
      <c r="H61" s="1"/>
      <c r="I61" s="1"/>
      <c r="J61" s="1"/>
      <c r="K61" s="1"/>
      <c r="L61" s="1"/>
      <c r="M61" s="1"/>
      <c r="Q61" s="17"/>
      <c r="R61" s="258"/>
      <c r="S61" s="258"/>
      <c r="T61" s="258"/>
      <c r="U61" s="258"/>
      <c r="V61" s="258"/>
      <c r="W61" s="258"/>
      <c r="X61" s="258"/>
      <c r="Y61" s="258"/>
      <c r="Z61" s="258"/>
    </row>
    <row r="62" spans="2:26" ht="80.099999999999994" customHeight="1">
      <c r="B62" s="216"/>
      <c r="C62" s="216"/>
      <c r="D62" s="216"/>
      <c r="E62" s="216"/>
      <c r="F62" s="216"/>
      <c r="G62" s="216"/>
      <c r="H62" s="216"/>
      <c r="I62" s="216"/>
      <c r="J62" s="216"/>
      <c r="K62" s="216"/>
      <c r="L62" s="216"/>
      <c r="M62" s="216"/>
    </row>
    <row r="63" spans="2:26" ht="6" customHeight="1">
      <c r="E63" s="62"/>
      <c r="F63" s="62"/>
      <c r="G63" s="62"/>
      <c r="H63" s="62"/>
      <c r="I63" s="62"/>
      <c r="J63" s="62"/>
      <c r="K63" s="62"/>
    </row>
    <row r="64" spans="2:26" s="28" customFormat="1" ht="18.75" customHeight="1">
      <c r="B64" s="1" t="s">
        <v>112</v>
      </c>
      <c r="C64" s="1"/>
      <c r="D64" s="133"/>
      <c r="E64" s="133"/>
      <c r="F64" s="133"/>
      <c r="G64" s="133"/>
      <c r="H64" s="133"/>
      <c r="I64" s="133"/>
      <c r="J64" s="133"/>
      <c r="K64" s="133"/>
      <c r="L64" s="133"/>
      <c r="M64" s="133"/>
    </row>
    <row r="65" spans="2:13" s="28" customFormat="1" ht="9.75" customHeight="1">
      <c r="B65" s="1"/>
      <c r="C65" s="1"/>
      <c r="D65" s="133"/>
      <c r="E65" s="133"/>
      <c r="F65" s="133"/>
      <c r="G65" s="133"/>
      <c r="H65" s="133"/>
      <c r="I65" s="133"/>
      <c r="J65" s="133"/>
      <c r="K65" s="133"/>
      <c r="L65" s="133"/>
      <c r="M65" s="133"/>
    </row>
    <row r="66" spans="2:13" s="28" customFormat="1" ht="14.4">
      <c r="B66" s="134" t="s">
        <v>111</v>
      </c>
      <c r="C66" s="134"/>
      <c r="D66" s="73"/>
      <c r="E66" s="133"/>
      <c r="F66" s="133"/>
      <c r="G66" s="133"/>
      <c r="H66" s="133"/>
      <c r="I66" s="133"/>
      <c r="J66" s="133"/>
      <c r="K66" s="133"/>
      <c r="L66" s="133"/>
      <c r="M66" s="133"/>
    </row>
    <row r="67" spans="2:13" s="28" customFormat="1" ht="18.75" customHeight="1">
      <c r="B67" s="239" t="s">
        <v>25</v>
      </c>
      <c r="C67" s="240"/>
      <c r="D67" s="240" t="s">
        <v>26</v>
      </c>
      <c r="E67" s="243" t="s">
        <v>27</v>
      </c>
      <c r="F67" s="244"/>
      <c r="G67" s="244"/>
      <c r="H67" s="244"/>
      <c r="I67" s="245"/>
      <c r="J67" s="253" t="s">
        <v>44</v>
      </c>
      <c r="K67" s="251" t="s">
        <v>45</v>
      </c>
      <c r="L67" s="246" t="s">
        <v>129</v>
      </c>
      <c r="M67" s="133"/>
    </row>
    <row r="68" spans="2:13" s="28" customFormat="1" ht="20.100000000000001" customHeight="1">
      <c r="B68" s="241"/>
      <c r="C68" s="242"/>
      <c r="D68" s="242"/>
      <c r="E68" s="185" t="s">
        <v>46</v>
      </c>
      <c r="F68" s="248" t="s">
        <v>47</v>
      </c>
      <c r="G68" s="249"/>
      <c r="H68" s="249"/>
      <c r="I68" s="250"/>
      <c r="J68" s="254"/>
      <c r="K68" s="252"/>
      <c r="L68" s="247"/>
      <c r="M68" s="133"/>
    </row>
    <row r="69" spans="2:13" s="28" customFormat="1" ht="20.100000000000001" customHeight="1">
      <c r="B69" s="232" t="s">
        <v>48</v>
      </c>
      <c r="C69" s="138" t="s">
        <v>28</v>
      </c>
      <c r="D69" s="139"/>
      <c r="E69" s="140"/>
      <c r="F69" s="233">
        <f>E69*12</f>
        <v>0</v>
      </c>
      <c r="G69" s="234"/>
      <c r="H69" s="234"/>
      <c r="I69" s="235"/>
      <c r="J69" s="141"/>
      <c r="K69" s="142">
        <f>$D$69*$F$69*$J$69/60</f>
        <v>0</v>
      </c>
      <c r="L69" s="143" t="e">
        <f>($F$69*$J$69/60)/$D$69</f>
        <v>#DIV/0!</v>
      </c>
      <c r="M69" s="133"/>
    </row>
    <row r="70" spans="2:13" s="28" customFormat="1" ht="20.100000000000001" customHeight="1">
      <c r="B70" s="219"/>
      <c r="C70" s="144" t="s">
        <v>29</v>
      </c>
      <c r="D70" s="145"/>
      <c r="E70" s="146"/>
      <c r="F70" s="224">
        <f t="shared" ref="F70:F79" si="0">E70*12</f>
        <v>0</v>
      </c>
      <c r="G70" s="225"/>
      <c r="H70" s="225"/>
      <c r="I70" s="226"/>
      <c r="J70" s="147"/>
      <c r="K70" s="148">
        <f>$D$70*$F$70*$J$70/60</f>
        <v>0</v>
      </c>
      <c r="L70" s="149" t="e">
        <f>($F$70*$J$70/60)/$D$70</f>
        <v>#DIV/0!</v>
      </c>
      <c r="M70" s="133"/>
    </row>
    <row r="71" spans="2:13" s="28" customFormat="1" ht="20.100000000000001" customHeight="1">
      <c r="B71" s="219"/>
      <c r="C71" s="144" t="s">
        <v>30</v>
      </c>
      <c r="D71" s="145"/>
      <c r="E71" s="146"/>
      <c r="F71" s="224">
        <f t="shared" si="0"/>
        <v>0</v>
      </c>
      <c r="G71" s="225"/>
      <c r="H71" s="225"/>
      <c r="I71" s="226"/>
      <c r="J71" s="147"/>
      <c r="K71" s="148">
        <f>$D$71*$F$71*$J$71/60</f>
        <v>0</v>
      </c>
      <c r="L71" s="149" t="e">
        <f>($F$71*$J$71/60)/$D$71</f>
        <v>#DIV/0!</v>
      </c>
      <c r="M71" s="133"/>
    </row>
    <row r="72" spans="2:13" s="28" customFormat="1" ht="20.100000000000001" customHeight="1">
      <c r="B72" s="219"/>
      <c r="C72" s="144" t="s">
        <v>31</v>
      </c>
      <c r="D72" s="145"/>
      <c r="E72" s="146"/>
      <c r="F72" s="221">
        <f t="shared" si="0"/>
        <v>0</v>
      </c>
      <c r="G72" s="222"/>
      <c r="H72" s="222"/>
      <c r="I72" s="223"/>
      <c r="J72" s="147"/>
      <c r="K72" s="148">
        <f>$D$72*$F$72*$J$72/60</f>
        <v>0</v>
      </c>
      <c r="L72" s="149" t="e">
        <f>($F$72*$J$72/60)/$D$72</f>
        <v>#DIV/0!</v>
      </c>
      <c r="M72" s="133"/>
    </row>
    <row r="73" spans="2:13" s="28" customFormat="1" ht="20.100000000000001" customHeight="1">
      <c r="B73" s="220"/>
      <c r="C73" s="150" t="s">
        <v>32</v>
      </c>
      <c r="D73" s="151"/>
      <c r="E73" s="152"/>
      <c r="F73" s="236">
        <f t="shared" si="0"/>
        <v>0</v>
      </c>
      <c r="G73" s="237"/>
      <c r="H73" s="237"/>
      <c r="I73" s="238"/>
      <c r="J73" s="153"/>
      <c r="K73" s="154">
        <f>$D$73*$F$73*$J$73/60</f>
        <v>0</v>
      </c>
      <c r="L73" s="155" t="e">
        <f>($F$73*$J$73/60)/$D$73</f>
        <v>#DIV/0!</v>
      </c>
      <c r="M73" s="133"/>
    </row>
    <row r="74" spans="2:13" s="28" customFormat="1" ht="20.100000000000001" customHeight="1">
      <c r="B74" s="219" t="s">
        <v>49</v>
      </c>
      <c r="C74" s="156" t="s">
        <v>33</v>
      </c>
      <c r="D74" s="157"/>
      <c r="E74" s="158"/>
      <c r="F74" s="221">
        <f t="shared" si="0"/>
        <v>0</v>
      </c>
      <c r="G74" s="222"/>
      <c r="H74" s="222"/>
      <c r="I74" s="223"/>
      <c r="J74" s="159"/>
      <c r="K74" s="160">
        <f>$D$74*$F$74*$J$74/60</f>
        <v>0</v>
      </c>
      <c r="L74" s="161" t="e">
        <f>($F$74*$J$74/60)/$D$74</f>
        <v>#DIV/0!</v>
      </c>
      <c r="M74" s="133"/>
    </row>
    <row r="75" spans="2:13" s="28" customFormat="1" ht="20.100000000000001" customHeight="1">
      <c r="B75" s="219"/>
      <c r="C75" s="156" t="s">
        <v>124</v>
      </c>
      <c r="D75" s="157"/>
      <c r="E75" s="158"/>
      <c r="F75" s="221">
        <f t="shared" ref="F75:F76" si="1">E75*12</f>
        <v>0</v>
      </c>
      <c r="G75" s="222"/>
      <c r="H75" s="222"/>
      <c r="I75" s="223"/>
      <c r="J75" s="159"/>
      <c r="K75" s="160">
        <f>$D$75*$F$75*$J$75/60</f>
        <v>0</v>
      </c>
      <c r="L75" s="161" t="e">
        <f>($F$75*$J$75/60)/$D$75</f>
        <v>#DIV/0!</v>
      </c>
      <c r="M75" s="133"/>
    </row>
    <row r="76" spans="2:13" s="28" customFormat="1" ht="20.100000000000001" customHeight="1">
      <c r="B76" s="219"/>
      <c r="C76" s="156" t="s">
        <v>125</v>
      </c>
      <c r="D76" s="157"/>
      <c r="E76" s="158"/>
      <c r="F76" s="221">
        <f t="shared" si="1"/>
        <v>0</v>
      </c>
      <c r="G76" s="222"/>
      <c r="H76" s="222"/>
      <c r="I76" s="223"/>
      <c r="J76" s="159"/>
      <c r="K76" s="160">
        <f>$D$76*$F$76*$J$76/60</f>
        <v>0</v>
      </c>
      <c r="L76" s="161" t="e">
        <f>($F$76*$J$76/60)/$D$76</f>
        <v>#DIV/0!</v>
      </c>
      <c r="M76" s="133"/>
    </row>
    <row r="77" spans="2:13" s="28" customFormat="1" ht="20.100000000000001" customHeight="1">
      <c r="B77" s="219"/>
      <c r="C77" s="144" t="s">
        <v>126</v>
      </c>
      <c r="D77" s="145"/>
      <c r="E77" s="146"/>
      <c r="F77" s="221">
        <f t="shared" si="0"/>
        <v>0</v>
      </c>
      <c r="G77" s="222"/>
      <c r="H77" s="222"/>
      <c r="I77" s="223"/>
      <c r="J77" s="147"/>
      <c r="K77" s="148">
        <f>$D$77*$F$77*$J$77/60</f>
        <v>0</v>
      </c>
      <c r="L77" s="149" t="e">
        <f>($F$77*$J$77/60)/$D$77</f>
        <v>#DIV/0!</v>
      </c>
      <c r="M77" s="133"/>
    </row>
    <row r="78" spans="2:13" s="28" customFormat="1" ht="20.100000000000001" customHeight="1">
      <c r="B78" s="219"/>
      <c r="C78" s="144" t="s">
        <v>120</v>
      </c>
      <c r="D78" s="145"/>
      <c r="E78" s="146"/>
      <c r="F78" s="224">
        <f t="shared" si="0"/>
        <v>0</v>
      </c>
      <c r="G78" s="225"/>
      <c r="H78" s="225"/>
      <c r="I78" s="226"/>
      <c r="J78" s="147"/>
      <c r="K78" s="148">
        <f>$D$78*$F$78*$J$78/60</f>
        <v>0</v>
      </c>
      <c r="L78" s="149" t="e">
        <f>($F$78*$J$78/60)/$D$78</f>
        <v>#DIV/0!</v>
      </c>
      <c r="M78" s="133"/>
    </row>
    <row r="79" spans="2:13" s="28" customFormat="1" ht="20.100000000000001" customHeight="1">
      <c r="B79" s="220"/>
      <c r="C79" s="144" t="s">
        <v>119</v>
      </c>
      <c r="D79" s="145"/>
      <c r="E79" s="146"/>
      <c r="F79" s="221">
        <f t="shared" si="0"/>
        <v>0</v>
      </c>
      <c r="G79" s="222"/>
      <c r="H79" s="222"/>
      <c r="I79" s="223"/>
      <c r="J79" s="147"/>
      <c r="K79" s="162">
        <f>$D$79*$F$79*$J$79/60</f>
        <v>0</v>
      </c>
      <c r="L79" s="163" t="e">
        <f>($F$79*$J$79/60)/$D$79</f>
        <v>#DIV/0!</v>
      </c>
      <c r="M79" s="133"/>
    </row>
    <row r="80" spans="2:13" s="28" customFormat="1" ht="20.100000000000001" customHeight="1">
      <c r="B80" s="227"/>
      <c r="C80" s="228"/>
      <c r="D80" s="228"/>
      <c r="E80" s="164">
        <f>SUM(E69:E79)</f>
        <v>0</v>
      </c>
      <c r="F80" s="229">
        <f>SUM(F69:I79)</f>
        <v>0</v>
      </c>
      <c r="G80" s="230"/>
      <c r="H80" s="230"/>
      <c r="I80" s="231"/>
      <c r="J80" s="165">
        <f>SUM(J69:J79)</f>
        <v>0</v>
      </c>
      <c r="K80" s="183">
        <f>SUM(K69:K79)</f>
        <v>0</v>
      </c>
      <c r="L80" s="167" t="e">
        <f>SUM(L69:L79)</f>
        <v>#DIV/0!</v>
      </c>
      <c r="M80" s="133"/>
    </row>
    <row r="81" spans="2:13" s="28" customFormat="1" ht="20.100000000000001" customHeight="1">
      <c r="B81" s="170"/>
      <c r="C81" s="170"/>
      <c r="D81" s="170"/>
      <c r="E81" s="171"/>
      <c r="F81" s="184"/>
      <c r="G81" s="184"/>
      <c r="H81" s="184"/>
      <c r="I81" s="184"/>
      <c r="J81" s="172"/>
      <c r="K81" s="137"/>
      <c r="L81" s="173"/>
      <c r="M81" s="133"/>
    </row>
    <row r="82" spans="2:13" s="28" customFormat="1" ht="20.100000000000001" customHeight="1">
      <c r="B82" s="134" t="s">
        <v>113</v>
      </c>
      <c r="C82" s="134"/>
      <c r="D82" s="133"/>
      <c r="E82" s="133"/>
      <c r="F82" s="133"/>
      <c r="G82" s="133"/>
      <c r="H82" s="133"/>
      <c r="I82" s="133"/>
      <c r="J82" s="133"/>
      <c r="K82" s="133"/>
      <c r="L82" s="133"/>
      <c r="M82" s="133"/>
    </row>
    <row r="83" spans="2:13" s="28" customFormat="1" ht="20.100000000000001" customHeight="1">
      <c r="B83" s="239" t="s">
        <v>25</v>
      </c>
      <c r="C83" s="240"/>
      <c r="D83" s="240" t="s">
        <v>34</v>
      </c>
      <c r="E83" s="243" t="s">
        <v>27</v>
      </c>
      <c r="F83" s="244"/>
      <c r="G83" s="244"/>
      <c r="H83" s="244"/>
      <c r="I83" s="245"/>
      <c r="J83" s="246" t="s">
        <v>50</v>
      </c>
      <c r="K83" s="251" t="s">
        <v>51</v>
      </c>
      <c r="L83" s="246" t="s">
        <v>129</v>
      </c>
      <c r="M83" s="133"/>
    </row>
    <row r="84" spans="2:13" s="28" customFormat="1" ht="20.100000000000001" customHeight="1">
      <c r="B84" s="241"/>
      <c r="C84" s="242"/>
      <c r="D84" s="242"/>
      <c r="E84" s="185" t="s">
        <v>46</v>
      </c>
      <c r="F84" s="248" t="s">
        <v>47</v>
      </c>
      <c r="G84" s="249"/>
      <c r="H84" s="249"/>
      <c r="I84" s="250"/>
      <c r="J84" s="247"/>
      <c r="K84" s="252"/>
      <c r="L84" s="247"/>
      <c r="M84" s="133"/>
    </row>
    <row r="85" spans="2:13" s="28" customFormat="1" ht="20.100000000000001" customHeight="1">
      <c r="B85" s="232" t="s">
        <v>48</v>
      </c>
      <c r="C85" s="138" t="s">
        <v>28</v>
      </c>
      <c r="D85" s="139"/>
      <c r="E85" s="140"/>
      <c r="F85" s="233">
        <f>E85*12</f>
        <v>0</v>
      </c>
      <c r="G85" s="234"/>
      <c r="H85" s="234"/>
      <c r="I85" s="235"/>
      <c r="J85" s="141"/>
      <c r="K85" s="142">
        <f>$D$85*$F$85*$J$85/60</f>
        <v>0</v>
      </c>
      <c r="L85" s="143" t="e">
        <f>($F$85*$J$85/60)/$D$85</f>
        <v>#DIV/0!</v>
      </c>
      <c r="M85" s="133"/>
    </row>
    <row r="86" spans="2:13" s="28" customFormat="1" ht="20.100000000000001" customHeight="1">
      <c r="B86" s="219"/>
      <c r="C86" s="144" t="s">
        <v>29</v>
      </c>
      <c r="D86" s="145"/>
      <c r="E86" s="146"/>
      <c r="F86" s="224">
        <f t="shared" ref="F86:F95" si="2">E86*12</f>
        <v>0</v>
      </c>
      <c r="G86" s="225"/>
      <c r="H86" s="225"/>
      <c r="I86" s="226"/>
      <c r="J86" s="147"/>
      <c r="K86" s="148">
        <f>$D$86*$F$86*$J$86/60</f>
        <v>0</v>
      </c>
      <c r="L86" s="149" t="e">
        <f>($F$86*$J$86/60)/$D$86</f>
        <v>#DIV/0!</v>
      </c>
      <c r="M86" s="133"/>
    </row>
    <row r="87" spans="2:13" s="28" customFormat="1" ht="20.100000000000001" customHeight="1">
      <c r="B87" s="219"/>
      <c r="C87" s="144" t="s">
        <v>30</v>
      </c>
      <c r="D87" s="145"/>
      <c r="E87" s="146"/>
      <c r="F87" s="224">
        <f t="shared" si="2"/>
        <v>0</v>
      </c>
      <c r="G87" s="225"/>
      <c r="H87" s="225"/>
      <c r="I87" s="226"/>
      <c r="J87" s="147"/>
      <c r="K87" s="148">
        <f>$D$87*$F$87*$J$87/60</f>
        <v>0</v>
      </c>
      <c r="L87" s="149" t="e">
        <f>($F$87*$J$87/60)/$D$87</f>
        <v>#DIV/0!</v>
      </c>
      <c r="M87" s="133"/>
    </row>
    <row r="88" spans="2:13" s="28" customFormat="1" ht="20.100000000000001" customHeight="1">
      <c r="B88" s="219"/>
      <c r="C88" s="144" t="s">
        <v>31</v>
      </c>
      <c r="D88" s="145"/>
      <c r="E88" s="146"/>
      <c r="F88" s="221">
        <f t="shared" si="2"/>
        <v>0</v>
      </c>
      <c r="G88" s="222"/>
      <c r="H88" s="222"/>
      <c r="I88" s="223"/>
      <c r="J88" s="147"/>
      <c r="K88" s="148">
        <f>$D$88*$F$88*$J$88/60</f>
        <v>0</v>
      </c>
      <c r="L88" s="149" t="e">
        <f>($F$88*$J$88/60)/$D$88</f>
        <v>#DIV/0!</v>
      </c>
      <c r="M88" s="133"/>
    </row>
    <row r="89" spans="2:13" s="28" customFormat="1" ht="20.100000000000001" customHeight="1">
      <c r="B89" s="220"/>
      <c r="C89" s="150" t="s">
        <v>32</v>
      </c>
      <c r="D89" s="151"/>
      <c r="E89" s="152"/>
      <c r="F89" s="236">
        <f t="shared" si="2"/>
        <v>0</v>
      </c>
      <c r="G89" s="237"/>
      <c r="H89" s="237"/>
      <c r="I89" s="238"/>
      <c r="J89" s="153"/>
      <c r="K89" s="154">
        <f>$D$89*$F$89*$J$89/60</f>
        <v>0</v>
      </c>
      <c r="L89" s="155" t="e">
        <f>($F$89*$J$89/60)/$D$89</f>
        <v>#DIV/0!</v>
      </c>
      <c r="M89" s="133"/>
    </row>
    <row r="90" spans="2:13" s="28" customFormat="1" ht="20.100000000000001" customHeight="1">
      <c r="B90" s="219" t="s">
        <v>49</v>
      </c>
      <c r="C90" s="156" t="s">
        <v>33</v>
      </c>
      <c r="D90" s="157"/>
      <c r="E90" s="158"/>
      <c r="F90" s="221">
        <f t="shared" si="2"/>
        <v>0</v>
      </c>
      <c r="G90" s="222"/>
      <c r="H90" s="222"/>
      <c r="I90" s="223"/>
      <c r="J90" s="159"/>
      <c r="K90" s="160">
        <f>$D$90*$F$90*$J$90/60</f>
        <v>0</v>
      </c>
      <c r="L90" s="161" t="e">
        <f>($F$90*$J$90/60)/$D$90</f>
        <v>#DIV/0!</v>
      </c>
      <c r="M90" s="133"/>
    </row>
    <row r="91" spans="2:13" s="28" customFormat="1" ht="20.100000000000001" customHeight="1">
      <c r="B91" s="219"/>
      <c r="C91" s="156" t="s">
        <v>124</v>
      </c>
      <c r="D91" s="157"/>
      <c r="E91" s="158"/>
      <c r="F91" s="221">
        <f t="shared" ref="F91:F92" si="3">E91*12</f>
        <v>0</v>
      </c>
      <c r="G91" s="222"/>
      <c r="H91" s="222"/>
      <c r="I91" s="223"/>
      <c r="J91" s="159"/>
      <c r="K91" s="160">
        <f>$D$91*$F$91*$J$91/60</f>
        <v>0</v>
      </c>
      <c r="L91" s="161" t="e">
        <f>($F$91*$J$91/60)/$D$91</f>
        <v>#DIV/0!</v>
      </c>
      <c r="M91" s="133"/>
    </row>
    <row r="92" spans="2:13" s="28" customFormat="1" ht="20.100000000000001" customHeight="1">
      <c r="B92" s="219"/>
      <c r="C92" s="156" t="s">
        <v>125</v>
      </c>
      <c r="D92" s="157"/>
      <c r="E92" s="158"/>
      <c r="F92" s="221">
        <f t="shared" si="3"/>
        <v>0</v>
      </c>
      <c r="G92" s="222"/>
      <c r="H92" s="222"/>
      <c r="I92" s="223"/>
      <c r="J92" s="159"/>
      <c r="K92" s="160">
        <f>$D$92*$F$92*$J$92/60</f>
        <v>0</v>
      </c>
      <c r="L92" s="161" t="e">
        <f>($F$92*$J$92/60)/$D$92</f>
        <v>#DIV/0!</v>
      </c>
      <c r="M92" s="133"/>
    </row>
    <row r="93" spans="2:13" s="28" customFormat="1" ht="20.100000000000001" customHeight="1">
      <c r="B93" s="219"/>
      <c r="C93" s="144" t="s">
        <v>126</v>
      </c>
      <c r="D93" s="145"/>
      <c r="E93" s="146"/>
      <c r="F93" s="221">
        <f t="shared" si="2"/>
        <v>0</v>
      </c>
      <c r="G93" s="222"/>
      <c r="H93" s="222"/>
      <c r="I93" s="223"/>
      <c r="J93" s="147"/>
      <c r="K93" s="148">
        <f>$D$93*$F$93*$J$93/60</f>
        <v>0</v>
      </c>
      <c r="L93" s="149" t="e">
        <f>($F$93*$J$93/60)/$D$93</f>
        <v>#DIV/0!</v>
      </c>
      <c r="M93" s="133"/>
    </row>
    <row r="94" spans="2:13" s="28" customFormat="1" ht="20.100000000000001" customHeight="1">
      <c r="B94" s="219"/>
      <c r="C94" s="144" t="s">
        <v>120</v>
      </c>
      <c r="D94" s="145"/>
      <c r="E94" s="146"/>
      <c r="F94" s="224">
        <f t="shared" si="2"/>
        <v>0</v>
      </c>
      <c r="G94" s="225"/>
      <c r="H94" s="225"/>
      <c r="I94" s="226"/>
      <c r="J94" s="147"/>
      <c r="K94" s="148">
        <f>$D$94*$F$94*$J$94/60</f>
        <v>0</v>
      </c>
      <c r="L94" s="149" t="e">
        <f>($F$94*$J$94/60)/$D$94</f>
        <v>#DIV/0!</v>
      </c>
      <c r="M94" s="133"/>
    </row>
    <row r="95" spans="2:13" s="28" customFormat="1" ht="20.100000000000001" customHeight="1">
      <c r="B95" s="220"/>
      <c r="C95" s="144" t="s">
        <v>119</v>
      </c>
      <c r="D95" s="145"/>
      <c r="E95" s="146"/>
      <c r="F95" s="221">
        <f t="shared" si="2"/>
        <v>0</v>
      </c>
      <c r="G95" s="222"/>
      <c r="H95" s="222"/>
      <c r="I95" s="223"/>
      <c r="J95" s="147"/>
      <c r="K95" s="162">
        <f>$D$95*$F$95*$J$95/60</f>
        <v>0</v>
      </c>
      <c r="L95" s="163" t="e">
        <f>($F$95*$J$95/60)/$D$95</f>
        <v>#DIV/0!</v>
      </c>
      <c r="M95" s="133"/>
    </row>
    <row r="96" spans="2:13" s="28" customFormat="1" ht="20.100000000000001" customHeight="1">
      <c r="B96" s="227"/>
      <c r="C96" s="228"/>
      <c r="D96" s="228"/>
      <c r="E96" s="164">
        <f>SUM(E85:E95)</f>
        <v>0</v>
      </c>
      <c r="F96" s="229">
        <f>SUM(F85:I95)</f>
        <v>0</v>
      </c>
      <c r="G96" s="230"/>
      <c r="H96" s="230"/>
      <c r="I96" s="231"/>
      <c r="J96" s="165">
        <f>SUM(J85:J95)</f>
        <v>0</v>
      </c>
      <c r="K96" s="166">
        <f>SUM(K85:K95)</f>
        <v>0</v>
      </c>
      <c r="L96" s="167" t="e">
        <f>SUM(L85:L95)</f>
        <v>#DIV/0!</v>
      </c>
      <c r="M96" s="133"/>
    </row>
    <row r="97" spans="2:13" s="28" customFormat="1" ht="20.100000000000001" customHeight="1">
      <c r="B97" s="133"/>
      <c r="C97" s="133"/>
      <c r="D97" s="133"/>
      <c r="E97" s="133"/>
      <c r="F97" s="133"/>
      <c r="G97" s="133"/>
      <c r="H97" s="133"/>
      <c r="I97" s="133"/>
      <c r="J97" s="133"/>
      <c r="K97" s="133"/>
      <c r="L97" s="133"/>
      <c r="M97" s="133"/>
    </row>
    <row r="98" spans="2:13" s="28" customFormat="1" ht="20.100000000000001" customHeight="1">
      <c r="B98" s="133"/>
      <c r="C98" s="133"/>
      <c r="D98" s="133"/>
      <c r="E98" s="133"/>
      <c r="F98" s="133"/>
      <c r="G98" s="133"/>
      <c r="H98" s="133"/>
      <c r="I98" s="133"/>
      <c r="J98" s="24" t="s">
        <v>35</v>
      </c>
      <c r="K98" s="133"/>
      <c r="L98" s="133"/>
      <c r="M98" s="133"/>
    </row>
    <row r="99" spans="2:13" s="28" customFormat="1" ht="20.100000000000001" customHeight="1">
      <c r="B99" s="133"/>
      <c r="C99" s="133"/>
      <c r="D99" s="182"/>
      <c r="E99" s="133"/>
      <c r="F99" s="133"/>
      <c r="G99" s="133"/>
      <c r="H99" s="133"/>
      <c r="I99" s="133"/>
      <c r="J99" s="133"/>
      <c r="K99" s="133"/>
      <c r="L99" s="168" t="e">
        <f>($K$80-$K$96)/$K$80</f>
        <v>#DIV/0!</v>
      </c>
      <c r="M99" s="133"/>
    </row>
    <row r="100" spans="2:13" s="28" customFormat="1" ht="14.4">
      <c r="B100" s="134"/>
      <c r="C100" s="134"/>
      <c r="D100" s="182"/>
      <c r="E100" s="133"/>
      <c r="F100" s="133"/>
      <c r="G100" s="133"/>
      <c r="H100" s="133"/>
      <c r="I100" s="133"/>
      <c r="J100" s="133"/>
      <c r="K100" s="133"/>
      <c r="L100" s="133"/>
      <c r="M100" s="133"/>
    </row>
    <row r="101" spans="2:13" s="28" customFormat="1" ht="9" customHeight="1">
      <c r="B101" s="133"/>
      <c r="C101" s="133"/>
      <c r="D101" s="182"/>
      <c r="E101" s="133"/>
      <c r="F101" s="133"/>
      <c r="G101" s="133"/>
      <c r="H101" s="133"/>
      <c r="I101" s="133"/>
      <c r="J101" s="133"/>
      <c r="K101" s="133"/>
      <c r="L101" s="133"/>
      <c r="M101" s="133"/>
    </row>
    <row r="102" spans="2:13" s="28" customFormat="1" ht="14.4">
      <c r="B102" s="134"/>
      <c r="C102" s="134"/>
      <c r="D102" s="133"/>
      <c r="E102" s="133"/>
      <c r="F102" s="133"/>
      <c r="G102" s="133"/>
      <c r="H102" s="133"/>
      <c r="I102" s="133"/>
      <c r="J102" s="133"/>
      <c r="K102" s="133"/>
      <c r="L102" s="133"/>
      <c r="M102" s="133"/>
    </row>
    <row r="103" spans="2:13" s="28" customFormat="1" ht="14.4">
      <c r="B103" s="134"/>
      <c r="C103" s="134"/>
      <c r="D103" s="133"/>
      <c r="E103" s="133"/>
      <c r="F103" s="133"/>
      <c r="G103" s="133"/>
      <c r="H103" s="133"/>
      <c r="I103" s="133"/>
      <c r="J103" s="133"/>
      <c r="K103" s="133"/>
      <c r="L103" s="133"/>
      <c r="M103" s="133"/>
    </row>
    <row r="104" spans="2:13" s="28" customFormat="1" ht="18.75" customHeight="1">
      <c r="B104" s="134" t="s">
        <v>114</v>
      </c>
      <c r="C104" s="134"/>
      <c r="D104" s="1"/>
      <c r="E104" s="1"/>
      <c r="F104" s="1"/>
      <c r="G104" s="1"/>
      <c r="H104" s="1"/>
      <c r="I104" s="1"/>
      <c r="J104" s="1"/>
      <c r="K104" s="1"/>
      <c r="L104" s="1"/>
      <c r="M104" s="1"/>
    </row>
    <row r="105" spans="2:13" s="28" customFormat="1" ht="150" customHeight="1">
      <c r="B105" s="216"/>
      <c r="C105" s="216"/>
      <c r="D105" s="216"/>
      <c r="E105" s="216"/>
      <c r="F105" s="216"/>
      <c r="G105" s="216"/>
      <c r="H105" s="216"/>
      <c r="I105" s="216"/>
      <c r="J105" s="216"/>
      <c r="K105" s="216"/>
      <c r="L105" s="216"/>
      <c r="M105" s="216"/>
    </row>
    <row r="106" spans="2:13" s="28" customFormat="1">
      <c r="B106" s="74"/>
      <c r="C106" s="74"/>
      <c r="D106" s="75"/>
      <c r="E106" s="75"/>
      <c r="F106" s="75"/>
      <c r="G106" s="75"/>
    </row>
    <row r="107" spans="2:13" s="28" customFormat="1">
      <c r="B107" s="74"/>
      <c r="C107" s="74"/>
      <c r="D107" s="75"/>
      <c r="E107" s="75"/>
      <c r="F107" s="75"/>
      <c r="G107" s="75"/>
    </row>
    <row r="108" spans="2:13" s="28" customFormat="1">
      <c r="B108" s="74"/>
      <c r="C108" s="74"/>
      <c r="D108" s="75"/>
      <c r="E108" s="75"/>
      <c r="F108" s="75"/>
      <c r="G108" s="75"/>
    </row>
    <row r="109" spans="2:13" s="28" customFormat="1">
      <c r="B109" s="76"/>
      <c r="C109" s="76"/>
      <c r="D109" s="75"/>
      <c r="E109" s="75"/>
      <c r="F109" s="75"/>
      <c r="G109" s="75"/>
    </row>
    <row r="110" spans="2:13" s="28" customFormat="1">
      <c r="B110" s="25"/>
      <c r="C110" s="25"/>
    </row>
    <row r="111" spans="2:13" s="28" customFormat="1" ht="18.75" customHeight="1">
      <c r="B111" s="217"/>
      <c r="C111" s="77"/>
      <c r="D111" s="217"/>
      <c r="E111" s="217"/>
      <c r="F111" s="77"/>
      <c r="G111" s="77"/>
    </row>
    <row r="112" spans="2:13" s="28" customFormat="1">
      <c r="B112" s="217"/>
      <c r="C112" s="77"/>
      <c r="D112" s="77"/>
      <c r="E112" s="78"/>
      <c r="F112" s="78"/>
      <c r="G112" s="78"/>
    </row>
    <row r="113" spans="2:7" s="28" customFormat="1">
      <c r="B113" s="74"/>
      <c r="C113" s="74"/>
      <c r="D113" s="75"/>
      <c r="E113" s="75"/>
      <c r="F113" s="75"/>
      <c r="G113" s="75"/>
    </row>
    <row r="114" spans="2:7" s="28" customFormat="1">
      <c r="B114" s="74"/>
      <c r="C114" s="74"/>
      <c r="D114" s="75"/>
      <c r="E114" s="75"/>
      <c r="F114" s="75"/>
      <c r="G114" s="75"/>
    </row>
    <row r="115" spans="2:7" s="28" customFormat="1">
      <c r="B115" s="74"/>
      <c r="C115" s="74"/>
      <c r="D115" s="75"/>
      <c r="E115" s="75"/>
      <c r="F115" s="75"/>
      <c r="G115" s="75"/>
    </row>
    <row r="116" spans="2:7" s="28" customFormat="1">
      <c r="B116" s="76"/>
      <c r="C116" s="76"/>
      <c r="D116" s="75"/>
      <c r="E116" s="75"/>
      <c r="F116" s="75"/>
      <c r="G116" s="75"/>
    </row>
    <row r="117" spans="2:7" s="28" customFormat="1">
      <c r="B117" s="29"/>
      <c r="C117" s="29"/>
    </row>
    <row r="118" spans="2:7" s="28" customFormat="1">
      <c r="D118" s="79"/>
    </row>
    <row r="119" spans="2:7" s="28" customFormat="1"/>
    <row r="121" spans="2:7" ht="14.25" customHeight="1"/>
  </sheetData>
  <sheetProtection selectLockedCells="1" selectUnlockedCells="1"/>
  <dataConsolidate/>
  <mergeCells count="79">
    <mergeCell ref="F92:I92"/>
    <mergeCell ref="R61:Z61"/>
    <mergeCell ref="B62:M62"/>
    <mergeCell ref="F75:I75"/>
    <mergeCell ref="F76:I76"/>
    <mergeCell ref="F91:I91"/>
    <mergeCell ref="L67:L68"/>
    <mergeCell ref="F68:I68"/>
    <mergeCell ref="B69:B73"/>
    <mergeCell ref="F69:I69"/>
    <mergeCell ref="F70:I70"/>
    <mergeCell ref="F71:I71"/>
    <mergeCell ref="F72:I72"/>
    <mergeCell ref="F73:I73"/>
    <mergeCell ref="B67:C68"/>
    <mergeCell ref="D67:D68"/>
    <mergeCell ref="B11:M11"/>
    <mergeCell ref="B2:M2"/>
    <mergeCell ref="L4:M4"/>
    <mergeCell ref="B6:C6"/>
    <mergeCell ref="D6:M6"/>
    <mergeCell ref="B7:C7"/>
    <mergeCell ref="D7:M7"/>
    <mergeCell ref="B8:C8"/>
    <mergeCell ref="D8:M8"/>
    <mergeCell ref="B9:C9"/>
    <mergeCell ref="D9:M9"/>
    <mergeCell ref="B10:M10"/>
    <mergeCell ref="R51:Z51"/>
    <mergeCell ref="B12:M12"/>
    <mergeCell ref="B13:M13"/>
    <mergeCell ref="B14:M14"/>
    <mergeCell ref="C15:D15"/>
    <mergeCell ref="E15:H15"/>
    <mergeCell ref="I15:M15"/>
    <mergeCell ref="B20:M20"/>
    <mergeCell ref="C31:J31"/>
    <mergeCell ref="C33:M35"/>
    <mergeCell ref="B48:E48"/>
    <mergeCell ref="G48:M48"/>
    <mergeCell ref="B53:E53"/>
    <mergeCell ref="G53:M53"/>
    <mergeCell ref="B56:M56"/>
    <mergeCell ref="R58:Z58"/>
    <mergeCell ref="B59:M59"/>
    <mergeCell ref="B80:D80"/>
    <mergeCell ref="F80:I80"/>
    <mergeCell ref="E67:I67"/>
    <mergeCell ref="J67:J68"/>
    <mergeCell ref="K67:K68"/>
    <mergeCell ref="B74:B79"/>
    <mergeCell ref="F74:I74"/>
    <mergeCell ref="F77:I77"/>
    <mergeCell ref="F78:I78"/>
    <mergeCell ref="F79:I79"/>
    <mergeCell ref="F89:I89"/>
    <mergeCell ref="B83:C84"/>
    <mergeCell ref="D83:D84"/>
    <mergeCell ref="E83:I83"/>
    <mergeCell ref="L83:L84"/>
    <mergeCell ref="F84:I84"/>
    <mergeCell ref="J83:J84"/>
    <mergeCell ref="K83:K84"/>
    <mergeCell ref="B105:M105"/>
    <mergeCell ref="B111:B112"/>
    <mergeCell ref="D111:E111"/>
    <mergeCell ref="G37:H37"/>
    <mergeCell ref="B90:B95"/>
    <mergeCell ref="F90:I90"/>
    <mergeCell ref="F93:I93"/>
    <mergeCell ref="F94:I94"/>
    <mergeCell ref="F95:I95"/>
    <mergeCell ref="B96:D96"/>
    <mergeCell ref="F96:I96"/>
    <mergeCell ref="B85:B89"/>
    <mergeCell ref="F85:I85"/>
    <mergeCell ref="F86:I86"/>
    <mergeCell ref="F87:I87"/>
    <mergeCell ref="F88:I88"/>
  </mergeCells>
  <phoneticPr fontId="12"/>
  <conditionalFormatting sqref="D16">
    <cfRule type="containsText" dxfId="2" priority="1" operator="containsText" text="あり">
      <formula>NOT(ISERROR(SEARCH("あり",D16)))</formula>
    </cfRule>
    <cfRule type="containsText" dxfId="1" priority="2" operator="containsText" text="なし">
      <formula>NOT(ISERROR(SEARCH("なし",D16)))</formula>
    </cfRule>
    <cfRule type="containsText" dxfId="0" priority="3" operator="containsText" text="あり">
      <formula>NOT(ISERROR(SEARCH("あり",D16)))</formula>
    </cfRule>
  </conditionalFormatting>
  <dataValidations count="6">
    <dataValidation type="list" allowBlank="1" showInputMessage="1" showErrorMessage="1" sqref="I15:M15" xr:uid="{84BA9627-97F4-43D0-A697-0CC476AC3287}">
      <formula1>"令和元年度,令和２年度,令和３年度,令和４年度,令和５年度,令和６年度"</formula1>
    </dataValidation>
    <dataValidation imeMode="halfKatakana" allowBlank="1" showInputMessage="1" showErrorMessage="1" sqref="D8:K8 D6" xr:uid="{A0F2A809-A522-4A52-ADF7-7DC903EDD19B}"/>
    <dataValidation type="list" allowBlank="1" showInputMessage="1" showErrorMessage="1" sqref="D16 C15:D15" xr:uid="{88B70DBA-D38E-4859-B56A-E28056354C96}">
      <formula1>"あり,なし"</formula1>
    </dataValidation>
    <dataValidation type="list" allowBlank="1" showInputMessage="1" showErrorMessage="1" sqref="I16" xr:uid="{297FE2CB-E9D0-46E3-B990-AFE4E669F680}">
      <formula1>"令和元年度,令和２年度,令和３年度"</formula1>
    </dataValidation>
    <dataValidation type="list" allowBlank="1" showInputMessage="1" showErrorMessage="1" sqref="B11:M11" xr:uid="{4A1C4CAD-D643-44D3-87E1-E0A43604664E}">
      <formula1>"障害者支援施設,グループホーム,居宅介護,重度訪問介護,短期入所,重度障害者等包括支援"</formula1>
    </dataValidation>
    <dataValidation imeMode="halfAlpha" allowBlank="1" showInputMessage="1" showErrorMessage="1" sqref="B13:M13" xr:uid="{72254C57-B6CA-4BB1-A4A3-11D9AAC95A99}"/>
  </dataValidations>
  <printOptions horizontalCentered="1"/>
  <pageMargins left="0.70866141732283472" right="0.70866141732283472" top="0.74803149606299213" bottom="0.74803149606299213" header="0.31496062992125984" footer="0.31496062992125984"/>
  <pageSetup paperSize="9" scale="32" orientation="portrait" r:id="rId1"/>
  <rowBreaks count="1" manualBreakCount="1">
    <brk id="6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2</xdr:col>
                    <xdr:colOff>22860</xdr:colOff>
                    <xdr:row>25</xdr:row>
                    <xdr:rowOff>160020</xdr:rowOff>
                  </from>
                  <to>
                    <xdr:col>2</xdr:col>
                    <xdr:colOff>266700</xdr:colOff>
                    <xdr:row>28</xdr:row>
                    <xdr:rowOff>106680</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2</xdr:col>
                    <xdr:colOff>1668780</xdr:colOff>
                    <xdr:row>28</xdr:row>
                    <xdr:rowOff>0</xdr:rowOff>
                  </from>
                  <to>
                    <xdr:col>3</xdr:col>
                    <xdr:colOff>0</xdr:colOff>
                    <xdr:row>29</xdr:row>
                    <xdr:rowOff>53340</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2</xdr:col>
                    <xdr:colOff>1668780</xdr:colOff>
                    <xdr:row>26</xdr:row>
                    <xdr:rowOff>0</xdr:rowOff>
                  </from>
                  <to>
                    <xdr:col>3</xdr:col>
                    <xdr:colOff>0</xdr:colOff>
                    <xdr:row>28</xdr:row>
                    <xdr:rowOff>38100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0</xdr:col>
                    <xdr:colOff>99060</xdr:colOff>
                    <xdr:row>18</xdr:row>
                    <xdr:rowOff>0</xdr:rowOff>
                  </from>
                  <to>
                    <xdr:col>1</xdr:col>
                    <xdr:colOff>251460</xdr:colOff>
                    <xdr:row>19</xdr:row>
                    <xdr:rowOff>60960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0</xdr:col>
                    <xdr:colOff>99060</xdr:colOff>
                    <xdr:row>18</xdr:row>
                    <xdr:rowOff>373380</xdr:rowOff>
                  </from>
                  <to>
                    <xdr:col>1</xdr:col>
                    <xdr:colOff>259080</xdr:colOff>
                    <xdr:row>20</xdr:row>
                    <xdr:rowOff>22860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0</xdr:col>
                    <xdr:colOff>99060</xdr:colOff>
                    <xdr:row>19</xdr:row>
                    <xdr:rowOff>381000</xdr:rowOff>
                  </from>
                  <to>
                    <xdr:col>1</xdr:col>
                    <xdr:colOff>251460</xdr:colOff>
                    <xdr:row>21</xdr:row>
                    <xdr:rowOff>0</xdr:rowOff>
                  </to>
                </anchor>
              </controlPr>
            </control>
          </mc:Choice>
        </mc:AlternateContent>
        <mc:AlternateContent xmlns:mc="http://schemas.openxmlformats.org/markup-compatibility/2006">
          <mc:Choice Requires="x14">
            <control shapeId="108551" r:id="rId10" name="Check Box 7">
              <controlPr defaultSize="0" autoFill="0" autoLine="0" autoPict="0">
                <anchor moveWithCells="1">
                  <from>
                    <xdr:col>2</xdr:col>
                    <xdr:colOff>22860</xdr:colOff>
                    <xdr:row>27</xdr:row>
                    <xdr:rowOff>220980</xdr:rowOff>
                  </from>
                  <to>
                    <xdr:col>2</xdr:col>
                    <xdr:colOff>259080</xdr:colOff>
                    <xdr:row>29</xdr:row>
                    <xdr:rowOff>38100</xdr:rowOff>
                  </to>
                </anchor>
              </controlPr>
            </control>
          </mc:Choice>
        </mc:AlternateContent>
        <mc:AlternateContent xmlns:mc="http://schemas.openxmlformats.org/markup-compatibility/2006">
          <mc:Choice Requires="x14">
            <control shapeId="108552" r:id="rId11" name="Check Box 8">
              <controlPr defaultSize="0" autoFill="0" autoLine="0" autoPict="0">
                <anchor moveWithCells="1">
                  <from>
                    <xdr:col>4</xdr:col>
                    <xdr:colOff>807720</xdr:colOff>
                    <xdr:row>26</xdr:row>
                    <xdr:rowOff>30480</xdr:rowOff>
                  </from>
                  <to>
                    <xdr:col>5</xdr:col>
                    <xdr:colOff>15240</xdr:colOff>
                    <xdr:row>28</xdr:row>
                    <xdr:rowOff>22860</xdr:rowOff>
                  </to>
                </anchor>
              </controlPr>
            </control>
          </mc:Choice>
        </mc:AlternateContent>
        <mc:AlternateContent xmlns:mc="http://schemas.openxmlformats.org/markup-compatibility/2006">
          <mc:Choice Requires="x14">
            <control shapeId="108553" r:id="rId12" name="Check Box 9">
              <controlPr defaultSize="0" autoFill="0" autoLine="0" autoPict="0">
                <anchor moveWithCells="1">
                  <from>
                    <xdr:col>1</xdr:col>
                    <xdr:colOff>7620</xdr:colOff>
                    <xdr:row>48</xdr:row>
                    <xdr:rowOff>0</xdr:rowOff>
                  </from>
                  <to>
                    <xdr:col>2</xdr:col>
                    <xdr:colOff>1211580</xdr:colOff>
                    <xdr:row>49</xdr:row>
                    <xdr:rowOff>7620</xdr:rowOff>
                  </to>
                </anchor>
              </controlPr>
            </control>
          </mc:Choice>
        </mc:AlternateContent>
        <mc:AlternateContent xmlns:mc="http://schemas.openxmlformats.org/markup-compatibility/2006">
          <mc:Choice Requires="x14">
            <control shapeId="108554" r:id="rId13" name="Check Box 10">
              <controlPr defaultSize="0" autoFill="0" autoLine="0" autoPict="0">
                <anchor moveWithCells="1">
                  <from>
                    <xdr:col>1</xdr:col>
                    <xdr:colOff>7620</xdr:colOff>
                    <xdr:row>48</xdr:row>
                    <xdr:rowOff>220980</xdr:rowOff>
                  </from>
                  <to>
                    <xdr:col>2</xdr:col>
                    <xdr:colOff>1440180</xdr:colOff>
                    <xdr:row>49</xdr:row>
                    <xdr:rowOff>228600</xdr:rowOff>
                  </to>
                </anchor>
              </controlPr>
            </control>
          </mc:Choice>
        </mc:AlternateContent>
        <mc:AlternateContent xmlns:mc="http://schemas.openxmlformats.org/markup-compatibility/2006">
          <mc:Choice Requires="x14">
            <control shapeId="108555" r:id="rId14" name="Check Box 11">
              <controlPr defaultSize="0" autoFill="0" autoLine="0" autoPict="0">
                <anchor moveWithCells="1">
                  <from>
                    <xdr:col>1</xdr:col>
                    <xdr:colOff>7620</xdr:colOff>
                    <xdr:row>49</xdr:row>
                    <xdr:rowOff>213360</xdr:rowOff>
                  </from>
                  <to>
                    <xdr:col>2</xdr:col>
                    <xdr:colOff>1249680</xdr:colOff>
                    <xdr:row>51</xdr:row>
                    <xdr:rowOff>45720</xdr:rowOff>
                  </to>
                </anchor>
              </controlPr>
            </control>
          </mc:Choice>
        </mc:AlternateContent>
        <mc:AlternateContent xmlns:mc="http://schemas.openxmlformats.org/markup-compatibility/2006">
          <mc:Choice Requires="x14">
            <control shapeId="108556" r:id="rId15" name="Check Box 12">
              <controlPr defaultSize="0" autoFill="0" autoLine="0" autoPict="0">
                <anchor moveWithCells="1">
                  <from>
                    <xdr:col>2</xdr:col>
                    <xdr:colOff>1790700</xdr:colOff>
                    <xdr:row>48</xdr:row>
                    <xdr:rowOff>7620</xdr:rowOff>
                  </from>
                  <to>
                    <xdr:col>4</xdr:col>
                    <xdr:colOff>883920</xdr:colOff>
                    <xdr:row>49</xdr:row>
                    <xdr:rowOff>7620</xdr:rowOff>
                  </to>
                </anchor>
              </controlPr>
            </control>
          </mc:Choice>
        </mc:AlternateContent>
        <mc:AlternateContent xmlns:mc="http://schemas.openxmlformats.org/markup-compatibility/2006">
          <mc:Choice Requires="x14">
            <control shapeId="108557" r:id="rId16" name="Check Box 13">
              <controlPr defaultSize="0" autoFill="0" autoLine="0" autoPict="0">
                <anchor moveWithCells="1">
                  <from>
                    <xdr:col>2</xdr:col>
                    <xdr:colOff>1790700</xdr:colOff>
                    <xdr:row>48</xdr:row>
                    <xdr:rowOff>228600</xdr:rowOff>
                  </from>
                  <to>
                    <xdr:col>4</xdr:col>
                    <xdr:colOff>883920</xdr:colOff>
                    <xdr:row>50</xdr:row>
                    <xdr:rowOff>0</xdr:rowOff>
                  </to>
                </anchor>
              </controlPr>
            </control>
          </mc:Choice>
        </mc:AlternateContent>
        <mc:AlternateContent xmlns:mc="http://schemas.openxmlformats.org/markup-compatibility/2006">
          <mc:Choice Requires="x14">
            <control shapeId="108558" r:id="rId17" name="Check Box 14">
              <controlPr defaultSize="0" autoFill="0" autoLine="0" autoPict="0">
                <anchor moveWithCells="1">
                  <from>
                    <xdr:col>2</xdr:col>
                    <xdr:colOff>1790700</xdr:colOff>
                    <xdr:row>49</xdr:row>
                    <xdr:rowOff>228600</xdr:rowOff>
                  </from>
                  <to>
                    <xdr:col>4</xdr:col>
                    <xdr:colOff>883920</xdr:colOff>
                    <xdr:row>51</xdr:row>
                    <xdr:rowOff>60960</xdr:rowOff>
                  </to>
                </anchor>
              </controlPr>
            </control>
          </mc:Choice>
        </mc:AlternateContent>
        <mc:AlternateContent xmlns:mc="http://schemas.openxmlformats.org/markup-compatibility/2006">
          <mc:Choice Requires="x14">
            <control shapeId="108559" r:id="rId18" name="Check Box 15">
              <controlPr defaultSize="0" autoFill="0" autoLine="0" autoPict="0">
                <anchor moveWithCells="1">
                  <from>
                    <xdr:col>1</xdr:col>
                    <xdr:colOff>7620</xdr:colOff>
                    <xdr:row>51</xdr:row>
                    <xdr:rowOff>22860</xdr:rowOff>
                  </from>
                  <to>
                    <xdr:col>2</xdr:col>
                    <xdr:colOff>83820</xdr:colOff>
                    <xdr:row>52</xdr:row>
                    <xdr:rowOff>38100</xdr:rowOff>
                  </to>
                </anchor>
              </controlPr>
            </control>
          </mc:Choice>
        </mc:AlternateContent>
        <mc:AlternateContent xmlns:mc="http://schemas.openxmlformats.org/markup-compatibility/2006">
          <mc:Choice Requires="x14">
            <control shapeId="108560" r:id="rId19" name="Check Box 16">
              <controlPr defaultSize="0" autoFill="0" autoLine="0" autoPict="0">
                <anchor moveWithCells="1">
                  <from>
                    <xdr:col>6</xdr:col>
                    <xdr:colOff>76200</xdr:colOff>
                    <xdr:row>48</xdr:row>
                    <xdr:rowOff>38100</xdr:rowOff>
                  </from>
                  <to>
                    <xdr:col>8</xdr:col>
                    <xdr:colOff>533400</xdr:colOff>
                    <xdr:row>48</xdr:row>
                    <xdr:rowOff>228600</xdr:rowOff>
                  </to>
                </anchor>
              </controlPr>
            </control>
          </mc:Choice>
        </mc:AlternateContent>
        <mc:AlternateContent xmlns:mc="http://schemas.openxmlformats.org/markup-compatibility/2006">
          <mc:Choice Requires="x14">
            <control shapeId="108563" r:id="rId20" name="Check Box 19">
              <controlPr defaultSize="0" autoFill="0" autoLine="0" autoPict="0">
                <anchor moveWithCells="1">
                  <from>
                    <xdr:col>9</xdr:col>
                    <xdr:colOff>914400</xdr:colOff>
                    <xdr:row>49</xdr:row>
                    <xdr:rowOff>121920</xdr:rowOff>
                  </from>
                  <to>
                    <xdr:col>12</xdr:col>
                    <xdr:colOff>1303020</xdr:colOff>
                    <xdr:row>50</xdr:row>
                    <xdr:rowOff>137160</xdr:rowOff>
                  </to>
                </anchor>
              </controlPr>
            </control>
          </mc:Choice>
        </mc:AlternateContent>
        <mc:AlternateContent xmlns:mc="http://schemas.openxmlformats.org/markup-compatibility/2006">
          <mc:Choice Requires="x14">
            <control shapeId="108564" r:id="rId21" name="Check Box 20">
              <controlPr defaultSize="0" autoFill="0" autoLine="0" autoPict="0">
                <anchor moveWithCells="1">
                  <from>
                    <xdr:col>9</xdr:col>
                    <xdr:colOff>914400</xdr:colOff>
                    <xdr:row>50</xdr:row>
                    <xdr:rowOff>60960</xdr:rowOff>
                  </from>
                  <to>
                    <xdr:col>12</xdr:col>
                    <xdr:colOff>731520</xdr:colOff>
                    <xdr:row>51</xdr:row>
                    <xdr:rowOff>144780</xdr:rowOff>
                  </to>
                </anchor>
              </controlPr>
            </control>
          </mc:Choice>
        </mc:AlternateContent>
        <mc:AlternateContent xmlns:mc="http://schemas.openxmlformats.org/markup-compatibility/2006">
          <mc:Choice Requires="x14">
            <control shapeId="108565" r:id="rId22" name="Check Box 21">
              <controlPr defaultSize="0" autoFill="0" autoLine="0" autoPict="0">
                <anchor moveWithCells="1">
                  <from>
                    <xdr:col>10</xdr:col>
                    <xdr:colOff>152400</xdr:colOff>
                    <xdr:row>51</xdr:row>
                    <xdr:rowOff>76200</xdr:rowOff>
                  </from>
                  <to>
                    <xdr:col>11</xdr:col>
                    <xdr:colOff>251460</xdr:colOff>
                    <xdr:row>52</xdr:row>
                    <xdr:rowOff>106680</xdr:rowOff>
                  </to>
                </anchor>
              </controlPr>
            </control>
          </mc:Choice>
        </mc:AlternateContent>
        <mc:AlternateContent xmlns:mc="http://schemas.openxmlformats.org/markup-compatibility/2006">
          <mc:Choice Requires="x14">
            <control shapeId="108566" r:id="rId23" name="Check Box 22">
              <controlPr defaultSize="0" autoFill="0" autoLine="0" autoPict="0">
                <anchor moveWithCells="1">
                  <from>
                    <xdr:col>6</xdr:col>
                    <xdr:colOff>76200</xdr:colOff>
                    <xdr:row>51</xdr:row>
                    <xdr:rowOff>60960</xdr:rowOff>
                  </from>
                  <to>
                    <xdr:col>10</xdr:col>
                    <xdr:colOff>60960</xdr:colOff>
                    <xdr:row>52</xdr:row>
                    <xdr:rowOff>22860</xdr:rowOff>
                  </to>
                </anchor>
              </controlPr>
            </control>
          </mc:Choice>
        </mc:AlternateContent>
        <mc:AlternateContent xmlns:mc="http://schemas.openxmlformats.org/markup-compatibility/2006">
          <mc:Choice Requires="x14">
            <control shapeId="108567" r:id="rId24" name="Check Box 23">
              <controlPr defaultSize="0" autoFill="0" autoLine="0" autoPict="0">
                <anchor moveWithCells="1">
                  <from>
                    <xdr:col>0</xdr:col>
                    <xdr:colOff>99060</xdr:colOff>
                    <xdr:row>20</xdr:row>
                    <xdr:rowOff>381000</xdr:rowOff>
                  </from>
                  <to>
                    <xdr:col>1</xdr:col>
                    <xdr:colOff>137160</xdr:colOff>
                    <xdr:row>22</xdr:row>
                    <xdr:rowOff>7620</xdr:rowOff>
                  </to>
                </anchor>
              </controlPr>
            </control>
          </mc:Choice>
        </mc:AlternateContent>
        <mc:AlternateContent xmlns:mc="http://schemas.openxmlformats.org/markup-compatibility/2006">
          <mc:Choice Requires="x14">
            <control shapeId="108568" r:id="rId25" name="Check Box 24">
              <controlPr defaultSize="0" autoFill="0" autoLine="0" autoPict="0">
                <anchor moveWithCells="1">
                  <from>
                    <xdr:col>4</xdr:col>
                    <xdr:colOff>777240</xdr:colOff>
                    <xdr:row>27</xdr:row>
                    <xdr:rowOff>220980</xdr:rowOff>
                  </from>
                  <to>
                    <xdr:col>4</xdr:col>
                    <xdr:colOff>982980</xdr:colOff>
                    <xdr:row>29</xdr:row>
                    <xdr:rowOff>0</xdr:rowOff>
                  </to>
                </anchor>
              </controlPr>
            </control>
          </mc:Choice>
        </mc:AlternateContent>
        <mc:AlternateContent xmlns:mc="http://schemas.openxmlformats.org/markup-compatibility/2006">
          <mc:Choice Requires="x14">
            <control shapeId="108569" r:id="rId26" name="Check Box 25">
              <controlPr defaultSize="0" autoFill="0" autoLine="0" autoPict="0">
                <anchor moveWithCells="1">
                  <from>
                    <xdr:col>7</xdr:col>
                    <xdr:colOff>350520</xdr:colOff>
                    <xdr:row>27</xdr:row>
                    <xdr:rowOff>198120</xdr:rowOff>
                  </from>
                  <to>
                    <xdr:col>8</xdr:col>
                    <xdr:colOff>30480</xdr:colOff>
                    <xdr:row>29</xdr:row>
                    <xdr:rowOff>30480</xdr:rowOff>
                  </to>
                </anchor>
              </controlPr>
            </control>
          </mc:Choice>
        </mc:AlternateContent>
        <mc:AlternateContent xmlns:mc="http://schemas.openxmlformats.org/markup-compatibility/2006">
          <mc:Choice Requires="x14">
            <control shapeId="108573" r:id="rId27" name="Check Box 29">
              <controlPr defaultSize="0" autoFill="0" autoLine="0" autoPict="0">
                <anchor moveWithCells="1">
                  <from>
                    <xdr:col>2</xdr:col>
                    <xdr:colOff>1783080</xdr:colOff>
                    <xdr:row>35</xdr:row>
                    <xdr:rowOff>152400</xdr:rowOff>
                  </from>
                  <to>
                    <xdr:col>2</xdr:col>
                    <xdr:colOff>2019300</xdr:colOff>
                    <xdr:row>37</xdr:row>
                    <xdr:rowOff>114300</xdr:rowOff>
                  </to>
                </anchor>
              </controlPr>
            </control>
          </mc:Choice>
        </mc:AlternateContent>
        <mc:AlternateContent xmlns:mc="http://schemas.openxmlformats.org/markup-compatibility/2006">
          <mc:Choice Requires="x14">
            <control shapeId="108574" r:id="rId28" name="Check Box 30">
              <controlPr defaultSize="0" autoFill="0" autoLine="0" autoPict="0">
                <anchor moveWithCells="1">
                  <from>
                    <xdr:col>5</xdr:col>
                    <xdr:colOff>350520</xdr:colOff>
                    <xdr:row>35</xdr:row>
                    <xdr:rowOff>152400</xdr:rowOff>
                  </from>
                  <to>
                    <xdr:col>6</xdr:col>
                    <xdr:colOff>190500</xdr:colOff>
                    <xdr:row>37</xdr:row>
                    <xdr:rowOff>114300</xdr:rowOff>
                  </to>
                </anchor>
              </controlPr>
            </control>
          </mc:Choice>
        </mc:AlternateContent>
        <mc:AlternateContent xmlns:mc="http://schemas.openxmlformats.org/markup-compatibility/2006">
          <mc:Choice Requires="x14">
            <control shapeId="108575" r:id="rId29" name="Check Box 31">
              <controlPr defaultSize="0" autoFill="0" autoLine="0" autoPict="0">
                <anchor moveWithCells="1">
                  <from>
                    <xdr:col>2</xdr:col>
                    <xdr:colOff>518160</xdr:colOff>
                    <xdr:row>35</xdr:row>
                    <xdr:rowOff>121920</xdr:rowOff>
                  </from>
                  <to>
                    <xdr:col>2</xdr:col>
                    <xdr:colOff>762000</xdr:colOff>
                    <xdr:row>37</xdr:row>
                    <xdr:rowOff>99060</xdr:rowOff>
                  </to>
                </anchor>
              </controlPr>
            </control>
          </mc:Choice>
        </mc:AlternateContent>
        <mc:AlternateContent xmlns:mc="http://schemas.openxmlformats.org/markup-compatibility/2006">
          <mc:Choice Requires="x14">
            <control shapeId="108576" r:id="rId30" name="Check Box 32">
              <controlPr defaultSize="0" autoFill="0" autoLine="0" autoPict="0">
                <anchor moveWithCells="1">
                  <from>
                    <xdr:col>4</xdr:col>
                    <xdr:colOff>38100</xdr:colOff>
                    <xdr:row>35</xdr:row>
                    <xdr:rowOff>152400</xdr:rowOff>
                  </from>
                  <to>
                    <xdr:col>4</xdr:col>
                    <xdr:colOff>289560</xdr:colOff>
                    <xdr:row>37</xdr:row>
                    <xdr:rowOff>114300</xdr:rowOff>
                  </to>
                </anchor>
              </controlPr>
            </control>
          </mc:Choice>
        </mc:AlternateContent>
        <mc:AlternateContent xmlns:mc="http://schemas.openxmlformats.org/markup-compatibility/2006">
          <mc:Choice Requires="x14">
            <control shapeId="108577" r:id="rId31" name="Check Box 33">
              <controlPr defaultSize="0" autoFill="0" autoLine="0" autoPict="0">
                <anchor moveWithCells="1">
                  <from>
                    <xdr:col>2</xdr:col>
                    <xdr:colOff>525780</xdr:colOff>
                    <xdr:row>43</xdr:row>
                    <xdr:rowOff>30480</xdr:rowOff>
                  </from>
                  <to>
                    <xdr:col>2</xdr:col>
                    <xdr:colOff>769620</xdr:colOff>
                    <xdr:row>45</xdr:row>
                    <xdr:rowOff>114300</xdr:rowOff>
                  </to>
                </anchor>
              </controlPr>
            </control>
          </mc:Choice>
        </mc:AlternateContent>
        <mc:AlternateContent xmlns:mc="http://schemas.openxmlformats.org/markup-compatibility/2006">
          <mc:Choice Requires="x14">
            <control shapeId="108578" r:id="rId32" name="Check Box 34">
              <controlPr defaultSize="0" autoFill="0" autoLine="0" autoPict="0">
                <anchor moveWithCells="1">
                  <from>
                    <xdr:col>2</xdr:col>
                    <xdr:colOff>518160</xdr:colOff>
                    <xdr:row>38</xdr:row>
                    <xdr:rowOff>144780</xdr:rowOff>
                  </from>
                  <to>
                    <xdr:col>2</xdr:col>
                    <xdr:colOff>762000</xdr:colOff>
                    <xdr:row>40</xdr:row>
                    <xdr:rowOff>137160</xdr:rowOff>
                  </to>
                </anchor>
              </controlPr>
            </control>
          </mc:Choice>
        </mc:AlternateContent>
        <mc:AlternateContent xmlns:mc="http://schemas.openxmlformats.org/markup-compatibility/2006">
          <mc:Choice Requires="x14">
            <control shapeId="108579" r:id="rId33" name="Check Box 35">
              <controlPr defaultSize="0" autoFill="0" autoLine="0" autoPict="0">
                <anchor moveWithCells="1">
                  <from>
                    <xdr:col>2</xdr:col>
                    <xdr:colOff>525780</xdr:colOff>
                    <xdr:row>37</xdr:row>
                    <xdr:rowOff>137160</xdr:rowOff>
                  </from>
                  <to>
                    <xdr:col>2</xdr:col>
                    <xdr:colOff>769620</xdr:colOff>
                    <xdr:row>39</xdr:row>
                    <xdr:rowOff>114300</xdr:rowOff>
                  </to>
                </anchor>
              </controlPr>
            </control>
          </mc:Choice>
        </mc:AlternateContent>
        <mc:AlternateContent xmlns:mc="http://schemas.openxmlformats.org/markup-compatibility/2006">
          <mc:Choice Requires="x14">
            <control shapeId="108580" r:id="rId34" name="Check Box 36">
              <controlPr defaultSize="0" autoFill="0" autoLine="0" autoPict="0">
                <anchor moveWithCells="1">
                  <from>
                    <xdr:col>2</xdr:col>
                    <xdr:colOff>525780</xdr:colOff>
                    <xdr:row>36</xdr:row>
                    <xdr:rowOff>152400</xdr:rowOff>
                  </from>
                  <to>
                    <xdr:col>2</xdr:col>
                    <xdr:colOff>769620</xdr:colOff>
                    <xdr:row>38</xdr:row>
                    <xdr:rowOff>137160</xdr:rowOff>
                  </to>
                </anchor>
              </controlPr>
            </control>
          </mc:Choice>
        </mc:AlternateContent>
        <mc:AlternateContent xmlns:mc="http://schemas.openxmlformats.org/markup-compatibility/2006">
          <mc:Choice Requires="x14">
            <control shapeId="108581" r:id="rId35" name="Check Box 37">
              <controlPr defaultSize="0" autoFill="0" autoLine="0" autoPict="0">
                <anchor moveWithCells="1">
                  <from>
                    <xdr:col>6</xdr:col>
                    <xdr:colOff>76200</xdr:colOff>
                    <xdr:row>49</xdr:row>
                    <xdr:rowOff>83820</xdr:rowOff>
                  </from>
                  <to>
                    <xdr:col>9</xdr:col>
                    <xdr:colOff>403860</xdr:colOff>
                    <xdr:row>50</xdr:row>
                    <xdr:rowOff>83820</xdr:rowOff>
                  </to>
                </anchor>
              </controlPr>
            </control>
          </mc:Choice>
        </mc:AlternateContent>
        <mc:AlternateContent xmlns:mc="http://schemas.openxmlformats.org/markup-compatibility/2006">
          <mc:Choice Requires="x14">
            <control shapeId="108582" r:id="rId36" name="Check Box 38">
              <controlPr defaultSize="0" autoFill="0" autoLine="0" autoPict="0">
                <anchor moveWithCells="1">
                  <from>
                    <xdr:col>6</xdr:col>
                    <xdr:colOff>76200</xdr:colOff>
                    <xdr:row>50</xdr:row>
                    <xdr:rowOff>68580</xdr:rowOff>
                  </from>
                  <to>
                    <xdr:col>9</xdr:col>
                    <xdr:colOff>152400</xdr:colOff>
                    <xdr:row>51</xdr:row>
                    <xdr:rowOff>83820</xdr:rowOff>
                  </to>
                </anchor>
              </controlPr>
            </control>
          </mc:Choice>
        </mc:AlternateContent>
        <mc:AlternateContent xmlns:mc="http://schemas.openxmlformats.org/markup-compatibility/2006">
          <mc:Choice Requires="x14">
            <control shapeId="108583" r:id="rId37" name="Check Box 39">
              <controlPr defaultSize="0" autoFill="0" autoLine="0" autoPict="0">
                <anchor moveWithCells="1">
                  <from>
                    <xdr:col>0</xdr:col>
                    <xdr:colOff>99060</xdr:colOff>
                    <xdr:row>17</xdr:row>
                    <xdr:rowOff>0</xdr:rowOff>
                  </from>
                  <to>
                    <xdr:col>1</xdr:col>
                    <xdr:colOff>251460</xdr:colOff>
                    <xdr:row>18</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987A-4784-4A03-AC5E-8A1AD535FB50}">
  <sheetPr>
    <tabColor rgb="FF0070C0"/>
    <pageSetUpPr fitToPage="1"/>
  </sheetPr>
  <dimension ref="A1:W70"/>
  <sheetViews>
    <sheetView showGridLines="0" tabSelected="1" view="pageBreakPreview" zoomScale="70" zoomScaleNormal="70" zoomScaleSheetLayoutView="70" workbookViewId="0"/>
  </sheetViews>
  <sheetFormatPr defaultColWidth="5.6640625" defaultRowHeight="14.4"/>
  <cols>
    <col min="1" max="1" width="3.88671875" style="68" customWidth="1"/>
    <col min="2" max="2" width="5.6640625" style="68"/>
    <col min="3" max="3" width="12.88671875" style="68" customWidth="1"/>
    <col min="4" max="4" width="5.6640625" style="68"/>
    <col min="5" max="5" width="18" style="68" customWidth="1"/>
    <col min="6" max="21" width="5.6640625" style="68"/>
    <col min="22" max="22" width="3.88671875" style="68" customWidth="1"/>
    <col min="23" max="23" width="2.77734375" style="68" customWidth="1"/>
    <col min="24" max="16384" width="5.6640625" style="68"/>
  </cols>
  <sheetData>
    <row r="1" spans="1:23" ht="16.2">
      <c r="A1" s="4" t="s">
        <v>181</v>
      </c>
      <c r="B1" s="5"/>
      <c r="C1" s="5"/>
      <c r="D1" s="5"/>
      <c r="E1" s="5"/>
      <c r="F1" s="5"/>
      <c r="G1" s="5"/>
      <c r="H1" s="5"/>
      <c r="I1" s="5"/>
      <c r="J1" s="5"/>
    </row>
    <row r="2" spans="1:23" ht="24.9" customHeight="1">
      <c r="A2" s="317" t="s">
        <v>115</v>
      </c>
      <c r="B2" s="318"/>
      <c r="C2" s="318"/>
      <c r="D2" s="318"/>
      <c r="E2" s="318"/>
      <c r="F2" s="318"/>
      <c r="G2" s="318"/>
      <c r="H2" s="318"/>
      <c r="I2" s="318"/>
      <c r="J2" s="318"/>
      <c r="K2" s="318"/>
      <c r="L2" s="318"/>
      <c r="M2" s="318"/>
      <c r="N2" s="318"/>
      <c r="O2" s="318"/>
      <c r="P2" s="318"/>
      <c r="Q2" s="318"/>
      <c r="R2" s="318"/>
      <c r="S2" s="318"/>
      <c r="T2" s="318"/>
      <c r="U2" s="318"/>
      <c r="V2" s="318"/>
      <c r="W2" s="318"/>
    </row>
    <row r="3" spans="1:23" ht="32.25" customHeight="1">
      <c r="A3" s="318"/>
      <c r="B3" s="318"/>
      <c r="C3" s="318"/>
      <c r="D3" s="318"/>
      <c r="E3" s="318"/>
      <c r="F3" s="318"/>
      <c r="G3" s="318"/>
      <c r="H3" s="318"/>
      <c r="I3" s="318"/>
      <c r="J3" s="318"/>
      <c r="K3" s="318"/>
      <c r="L3" s="318"/>
      <c r="M3" s="318"/>
      <c r="N3" s="318"/>
      <c r="O3" s="318"/>
      <c r="P3" s="318"/>
      <c r="Q3" s="318"/>
      <c r="R3" s="318"/>
      <c r="S3" s="318"/>
      <c r="T3" s="318"/>
      <c r="U3" s="318"/>
      <c r="V3" s="318"/>
      <c r="W3" s="318"/>
    </row>
    <row r="4" spans="1:23" s="82" customFormat="1" ht="9.75" customHeight="1">
      <c r="A4" s="80"/>
      <c r="B4" s="81"/>
      <c r="C4" s="81"/>
      <c r="D4" s="81"/>
      <c r="E4" s="81"/>
      <c r="F4" s="81"/>
      <c r="G4" s="81"/>
      <c r="H4" s="81"/>
      <c r="I4" s="81"/>
      <c r="J4" s="81"/>
    </row>
    <row r="5" spans="1:23" s="85" customFormat="1" ht="19.2">
      <c r="A5" s="83"/>
      <c r="B5" s="84"/>
      <c r="C5" s="84"/>
      <c r="D5" s="84"/>
      <c r="E5" s="84"/>
      <c r="F5" s="84"/>
      <c r="G5" s="84"/>
      <c r="H5" s="83"/>
      <c r="I5" s="83"/>
      <c r="J5" s="83"/>
      <c r="P5" s="319" t="s">
        <v>6</v>
      </c>
      <c r="Q5" s="319"/>
      <c r="R5" s="319"/>
      <c r="S5" s="320" t="s">
        <v>178</v>
      </c>
      <c r="T5" s="320"/>
      <c r="U5" s="320"/>
      <c r="V5" s="320"/>
    </row>
    <row r="6" spans="1:23" s="85" customFormat="1" ht="19.2">
      <c r="A6" s="83"/>
      <c r="B6" s="84"/>
      <c r="C6" s="84"/>
      <c r="D6" s="84"/>
      <c r="E6" s="84"/>
      <c r="F6" s="84"/>
      <c r="G6" s="84"/>
      <c r="H6" s="83"/>
      <c r="I6" s="83"/>
      <c r="J6" s="83"/>
      <c r="P6" s="86"/>
      <c r="Q6" s="86"/>
      <c r="R6" s="86"/>
      <c r="S6" s="87"/>
      <c r="T6" s="87"/>
      <c r="U6" s="87"/>
      <c r="V6" s="87"/>
    </row>
    <row r="7" spans="1:23" s="63" customFormat="1" ht="15" thickBot="1">
      <c r="A7" s="12"/>
      <c r="B7" s="12"/>
      <c r="C7" s="16" t="s">
        <v>5</v>
      </c>
      <c r="D7" s="12"/>
      <c r="E7" s="12"/>
      <c r="F7" s="12"/>
      <c r="G7" s="12"/>
      <c r="H7" s="12"/>
      <c r="I7" s="12"/>
      <c r="J7" s="12"/>
    </row>
    <row r="8" spans="1:23" s="63" customFormat="1" ht="23.1" customHeight="1">
      <c r="A8" s="12"/>
      <c r="B8" s="12"/>
      <c r="C8" s="15" t="s">
        <v>4</v>
      </c>
      <c r="D8" s="321"/>
      <c r="E8" s="322"/>
      <c r="F8" s="322"/>
      <c r="G8" s="322"/>
      <c r="H8" s="322"/>
      <c r="I8" s="322"/>
      <c r="J8" s="322"/>
      <c r="K8" s="323"/>
    </row>
    <row r="9" spans="1:23" s="63" customFormat="1" ht="23.1" customHeight="1">
      <c r="A9" s="12"/>
      <c r="B9" s="12"/>
      <c r="C9" s="14" t="s">
        <v>7</v>
      </c>
      <c r="D9" s="324"/>
      <c r="E9" s="325"/>
      <c r="F9" s="325"/>
      <c r="G9" s="325"/>
      <c r="H9" s="325"/>
      <c r="I9" s="325"/>
      <c r="J9" s="325"/>
      <c r="K9" s="326"/>
    </row>
    <row r="10" spans="1:23" s="63" customFormat="1" ht="23.1" customHeight="1">
      <c r="A10" s="12"/>
      <c r="B10" s="12"/>
      <c r="C10" s="13" t="s">
        <v>15</v>
      </c>
      <c r="D10" s="327"/>
      <c r="E10" s="328"/>
      <c r="F10" s="329" t="s">
        <v>13</v>
      </c>
      <c r="G10" s="329"/>
      <c r="H10" s="329"/>
      <c r="I10" s="329"/>
      <c r="J10" s="329"/>
      <c r="K10" s="330"/>
    </row>
    <row r="11" spans="1:23" s="63" customFormat="1" ht="23.1" customHeight="1" thickBot="1">
      <c r="A11" s="12"/>
      <c r="B11" s="12"/>
      <c r="C11" s="11" t="s">
        <v>14</v>
      </c>
      <c r="D11" s="341"/>
      <c r="E11" s="342"/>
      <c r="F11" s="343" t="s">
        <v>13</v>
      </c>
      <c r="G11" s="343"/>
      <c r="H11" s="343"/>
      <c r="I11" s="343"/>
      <c r="J11" s="343"/>
      <c r="K11" s="344"/>
    </row>
    <row r="12" spans="1:23" ht="9.9" customHeight="1">
      <c r="A12" s="5"/>
      <c r="B12" s="5"/>
      <c r="C12" s="5"/>
      <c r="D12" s="5"/>
      <c r="E12" s="5"/>
      <c r="F12" s="5"/>
      <c r="G12" s="5"/>
      <c r="H12" s="5"/>
      <c r="I12" s="5"/>
      <c r="J12" s="5"/>
    </row>
    <row r="13" spans="1:23" ht="20.100000000000001" customHeight="1">
      <c r="A13" s="5"/>
      <c r="B13" s="345" t="s">
        <v>12</v>
      </c>
      <c r="C13" s="345"/>
      <c r="D13" s="345"/>
      <c r="E13" s="346">
        <f>$C$17+$E$17-$G$17+B43</f>
        <v>0</v>
      </c>
      <c r="F13" s="347"/>
      <c r="G13" s="347"/>
      <c r="H13" s="347"/>
      <c r="I13" s="347"/>
      <c r="J13" s="349" t="s">
        <v>1</v>
      </c>
      <c r="K13" s="350"/>
      <c r="M13" s="316"/>
      <c r="N13" s="316"/>
      <c r="O13" s="316"/>
      <c r="P13" s="316"/>
      <c r="Q13" s="316"/>
      <c r="R13" s="316"/>
      <c r="T13" s="64"/>
      <c r="U13" s="64"/>
    </row>
    <row r="14" spans="1:23" ht="20.100000000000001" customHeight="1" thickBot="1">
      <c r="A14" s="5"/>
      <c r="B14" s="345"/>
      <c r="C14" s="345"/>
      <c r="D14" s="345"/>
      <c r="E14" s="348"/>
      <c r="F14" s="348"/>
      <c r="G14" s="348"/>
      <c r="H14" s="348"/>
      <c r="I14" s="348"/>
      <c r="J14" s="349"/>
      <c r="K14" s="350"/>
      <c r="M14" s="316"/>
      <c r="N14" s="316"/>
      <c r="O14" s="316"/>
      <c r="P14" s="316"/>
      <c r="Q14" s="316"/>
      <c r="R14" s="316"/>
      <c r="T14" s="64"/>
      <c r="U14" s="64"/>
    </row>
    <row r="15" spans="1:23" ht="9.9" customHeight="1">
      <c r="A15" s="5"/>
      <c r="B15" s="5"/>
      <c r="C15" s="5"/>
      <c r="D15" s="5"/>
      <c r="E15" s="5"/>
      <c r="F15" s="5"/>
      <c r="G15" s="5"/>
      <c r="H15" s="5"/>
      <c r="I15" s="5"/>
      <c r="J15" s="5"/>
    </row>
    <row r="16" spans="1:23" ht="39.9" customHeight="1">
      <c r="A16" s="5"/>
      <c r="B16" s="5"/>
      <c r="C16" s="331" t="s">
        <v>130</v>
      </c>
      <c r="D16" s="332"/>
      <c r="E16" s="333" t="s">
        <v>131</v>
      </c>
      <c r="F16" s="334"/>
      <c r="G16" s="333" t="s">
        <v>132</v>
      </c>
      <c r="H16" s="334"/>
      <c r="I16" s="9"/>
      <c r="J16" s="9"/>
    </row>
    <row r="17" spans="1:21" ht="24.9" customHeight="1">
      <c r="A17" s="5"/>
      <c r="B17" s="5"/>
      <c r="C17" s="335">
        <f>$P$26+$P$39</f>
        <v>0</v>
      </c>
      <c r="D17" s="336"/>
      <c r="E17" s="337">
        <f>$S$26+$S$39</f>
        <v>0</v>
      </c>
      <c r="F17" s="338"/>
      <c r="G17" s="339"/>
      <c r="H17" s="340"/>
      <c r="I17" s="10"/>
      <c r="J17" s="10"/>
    </row>
    <row r="18" spans="1:21" ht="9.9" customHeight="1">
      <c r="A18" s="5"/>
      <c r="B18" s="5"/>
      <c r="C18" s="5"/>
      <c r="D18" s="5"/>
      <c r="E18" s="5"/>
      <c r="F18" s="5"/>
      <c r="G18" s="5"/>
      <c r="H18" s="5"/>
      <c r="I18" s="5"/>
      <c r="J18" s="5"/>
    </row>
    <row r="19" spans="1:21" ht="18" customHeight="1">
      <c r="A19" s="5"/>
      <c r="B19" s="5" t="s">
        <v>116</v>
      </c>
      <c r="C19" s="5"/>
      <c r="D19" s="5"/>
      <c r="E19" s="5"/>
      <c r="F19" s="5"/>
      <c r="G19" s="5"/>
      <c r="H19" s="5"/>
      <c r="I19" s="5"/>
      <c r="J19" s="5"/>
    </row>
    <row r="20" spans="1:21" s="8" customFormat="1" ht="24.9" customHeight="1">
      <c r="A20" s="9"/>
      <c r="B20" s="67" t="s">
        <v>11</v>
      </c>
      <c r="C20" s="351" t="s">
        <v>10</v>
      </c>
      <c r="D20" s="351"/>
      <c r="E20" s="351"/>
      <c r="F20" s="351"/>
      <c r="G20" s="351"/>
      <c r="H20" s="351"/>
      <c r="I20" s="351"/>
      <c r="J20" s="351"/>
      <c r="K20" s="352" t="s">
        <v>9</v>
      </c>
      <c r="L20" s="352"/>
      <c r="M20" s="352" t="s">
        <v>2</v>
      </c>
      <c r="N20" s="352"/>
      <c r="O20" s="352"/>
      <c r="P20" s="352" t="s">
        <v>8</v>
      </c>
      <c r="Q20" s="352"/>
      <c r="R20" s="352"/>
      <c r="S20" s="353" t="s">
        <v>3</v>
      </c>
      <c r="T20" s="353"/>
      <c r="U20" s="353"/>
    </row>
    <row r="21" spans="1:21" ht="24.9" customHeight="1">
      <c r="A21" s="5"/>
      <c r="B21" s="7">
        <v>1</v>
      </c>
      <c r="C21" s="354"/>
      <c r="D21" s="354"/>
      <c r="E21" s="354"/>
      <c r="F21" s="354"/>
      <c r="G21" s="354"/>
      <c r="H21" s="354"/>
      <c r="I21" s="354"/>
      <c r="J21" s="354"/>
      <c r="K21" s="6"/>
      <c r="L21" s="88" t="s">
        <v>16</v>
      </c>
      <c r="M21" s="355"/>
      <c r="N21" s="355"/>
      <c r="O21" s="355"/>
      <c r="P21" s="356">
        <f>K21*M21</f>
        <v>0</v>
      </c>
      <c r="Q21" s="356"/>
      <c r="R21" s="356"/>
      <c r="S21" s="355"/>
      <c r="T21" s="355"/>
      <c r="U21" s="355"/>
    </row>
    <row r="22" spans="1:21" ht="24.9" customHeight="1">
      <c r="A22" s="5"/>
      <c r="B22" s="7">
        <v>2</v>
      </c>
      <c r="C22" s="360"/>
      <c r="D22" s="361"/>
      <c r="E22" s="361"/>
      <c r="F22" s="361"/>
      <c r="G22" s="361"/>
      <c r="H22" s="361"/>
      <c r="I22" s="361"/>
      <c r="J22" s="362"/>
      <c r="K22" s="6"/>
      <c r="L22" s="88" t="s">
        <v>16</v>
      </c>
      <c r="M22" s="366"/>
      <c r="N22" s="367"/>
      <c r="O22" s="368"/>
      <c r="P22" s="356">
        <f t="shared" ref="P22:P25" si="0">K22*M22</f>
        <v>0</v>
      </c>
      <c r="Q22" s="356"/>
      <c r="R22" s="356"/>
      <c r="S22" s="366"/>
      <c r="T22" s="367"/>
      <c r="U22" s="368"/>
    </row>
    <row r="23" spans="1:21" ht="24.9" customHeight="1">
      <c r="A23" s="5"/>
      <c r="B23" s="7">
        <v>3</v>
      </c>
      <c r="C23" s="360"/>
      <c r="D23" s="361"/>
      <c r="E23" s="361"/>
      <c r="F23" s="361"/>
      <c r="G23" s="361"/>
      <c r="H23" s="361"/>
      <c r="I23" s="361"/>
      <c r="J23" s="362"/>
      <c r="K23" s="6"/>
      <c r="L23" s="88" t="s">
        <v>16</v>
      </c>
      <c r="M23" s="366"/>
      <c r="N23" s="367"/>
      <c r="O23" s="368"/>
      <c r="P23" s="356">
        <f t="shared" si="0"/>
        <v>0</v>
      </c>
      <c r="Q23" s="356"/>
      <c r="R23" s="356"/>
      <c r="S23" s="366"/>
      <c r="T23" s="367"/>
      <c r="U23" s="368"/>
    </row>
    <row r="24" spans="1:21" ht="24.9" customHeight="1">
      <c r="A24" s="5"/>
      <c r="B24" s="7">
        <v>4</v>
      </c>
      <c r="C24" s="360"/>
      <c r="D24" s="361"/>
      <c r="E24" s="361"/>
      <c r="F24" s="361"/>
      <c r="G24" s="361"/>
      <c r="H24" s="361"/>
      <c r="I24" s="361"/>
      <c r="J24" s="362"/>
      <c r="K24" s="6"/>
      <c r="L24" s="88" t="s">
        <v>16</v>
      </c>
      <c r="M24" s="366"/>
      <c r="N24" s="367"/>
      <c r="O24" s="368"/>
      <c r="P24" s="356">
        <f t="shared" si="0"/>
        <v>0</v>
      </c>
      <c r="Q24" s="356"/>
      <c r="R24" s="356"/>
      <c r="S24" s="366"/>
      <c r="T24" s="367"/>
      <c r="U24" s="368"/>
    </row>
    <row r="25" spans="1:21" ht="24.9" customHeight="1">
      <c r="A25" s="5"/>
      <c r="B25" s="7">
        <v>5</v>
      </c>
      <c r="C25" s="360"/>
      <c r="D25" s="361"/>
      <c r="E25" s="361"/>
      <c r="F25" s="361"/>
      <c r="G25" s="361"/>
      <c r="H25" s="361"/>
      <c r="I25" s="361"/>
      <c r="J25" s="362"/>
      <c r="K25" s="6"/>
      <c r="L25" s="88" t="s">
        <v>16</v>
      </c>
      <c r="M25" s="366"/>
      <c r="N25" s="367"/>
      <c r="O25" s="368"/>
      <c r="P25" s="356">
        <f t="shared" si="0"/>
        <v>0</v>
      </c>
      <c r="Q25" s="356"/>
      <c r="R25" s="356"/>
      <c r="S25" s="366"/>
      <c r="T25" s="367"/>
      <c r="U25" s="368"/>
    </row>
    <row r="26" spans="1:21" ht="24.9" customHeight="1">
      <c r="A26" s="5"/>
      <c r="B26" s="5"/>
      <c r="C26" s="5"/>
      <c r="D26" s="5"/>
      <c r="E26" s="5"/>
      <c r="F26" s="5"/>
      <c r="G26" s="5"/>
      <c r="H26" s="5"/>
      <c r="I26" s="5"/>
      <c r="J26" s="5"/>
      <c r="M26" s="352" t="s">
        <v>0</v>
      </c>
      <c r="N26" s="352"/>
      <c r="O26" s="352"/>
      <c r="P26" s="363">
        <f>SUM(P21:R25)</f>
        <v>0</v>
      </c>
      <c r="Q26" s="364"/>
      <c r="R26" s="365"/>
      <c r="S26" s="363">
        <f>SUM(S21:U25)</f>
        <v>0</v>
      </c>
      <c r="T26" s="364"/>
      <c r="U26" s="365"/>
    </row>
    <row r="27" spans="1:21" ht="20.100000000000001" customHeight="1">
      <c r="A27" s="5"/>
      <c r="B27" s="5" t="s">
        <v>117</v>
      </c>
      <c r="C27" s="5"/>
      <c r="D27" s="5"/>
      <c r="E27" s="5"/>
      <c r="F27" s="5"/>
      <c r="G27" s="5"/>
      <c r="H27" s="5"/>
      <c r="I27" s="5"/>
      <c r="J27" s="5"/>
      <c r="M27" s="31"/>
      <c r="N27" s="31"/>
      <c r="O27" s="31"/>
      <c r="P27" s="19"/>
      <c r="Q27" s="19"/>
      <c r="R27" s="19"/>
      <c r="S27" s="19"/>
      <c r="T27" s="19"/>
      <c r="U27" s="19"/>
    </row>
    <row r="28" spans="1:21" s="8" customFormat="1" ht="24.9" customHeight="1">
      <c r="A28" s="9"/>
      <c r="B28" s="67" t="s">
        <v>11</v>
      </c>
      <c r="C28" s="351" t="s">
        <v>10</v>
      </c>
      <c r="D28" s="351"/>
      <c r="E28" s="351"/>
      <c r="F28" s="351"/>
      <c r="G28" s="351"/>
      <c r="H28" s="351"/>
      <c r="I28" s="351"/>
      <c r="J28" s="351"/>
      <c r="K28" s="352" t="s">
        <v>9</v>
      </c>
      <c r="L28" s="352"/>
      <c r="M28" s="352" t="s">
        <v>2</v>
      </c>
      <c r="N28" s="352"/>
      <c r="O28" s="352"/>
      <c r="P28" s="352" t="s">
        <v>8</v>
      </c>
      <c r="Q28" s="352"/>
      <c r="R28" s="352"/>
      <c r="S28" s="353" t="s">
        <v>3</v>
      </c>
      <c r="T28" s="353"/>
      <c r="U28" s="353"/>
    </row>
    <row r="29" spans="1:21" ht="24.9" customHeight="1">
      <c r="A29" s="5"/>
      <c r="B29" s="7">
        <v>1</v>
      </c>
      <c r="C29" s="354"/>
      <c r="D29" s="354"/>
      <c r="E29" s="354"/>
      <c r="F29" s="354"/>
      <c r="G29" s="354"/>
      <c r="H29" s="354"/>
      <c r="I29" s="354"/>
      <c r="J29" s="354"/>
      <c r="K29" s="6"/>
      <c r="L29" s="65"/>
      <c r="M29" s="355"/>
      <c r="N29" s="355"/>
      <c r="O29" s="355"/>
      <c r="P29" s="356">
        <f t="shared" ref="P29:P38" si="1">K29*M29</f>
        <v>0</v>
      </c>
      <c r="Q29" s="356"/>
      <c r="R29" s="356"/>
      <c r="S29" s="355"/>
      <c r="T29" s="355"/>
      <c r="U29" s="355"/>
    </row>
    <row r="30" spans="1:21" ht="24.9" customHeight="1">
      <c r="A30" s="5"/>
      <c r="B30" s="7">
        <v>2</v>
      </c>
      <c r="C30" s="354"/>
      <c r="D30" s="354"/>
      <c r="E30" s="354"/>
      <c r="F30" s="354"/>
      <c r="G30" s="354"/>
      <c r="H30" s="354"/>
      <c r="I30" s="354"/>
      <c r="J30" s="354"/>
      <c r="K30" s="6"/>
      <c r="L30" s="65"/>
      <c r="M30" s="355"/>
      <c r="N30" s="355"/>
      <c r="O30" s="355"/>
      <c r="P30" s="356">
        <f t="shared" si="1"/>
        <v>0</v>
      </c>
      <c r="Q30" s="356"/>
      <c r="R30" s="356"/>
      <c r="S30" s="355"/>
      <c r="T30" s="355"/>
      <c r="U30" s="355"/>
    </row>
    <row r="31" spans="1:21" ht="24.9" customHeight="1">
      <c r="A31" s="5"/>
      <c r="B31" s="7">
        <v>3</v>
      </c>
      <c r="C31" s="354"/>
      <c r="D31" s="354"/>
      <c r="E31" s="354"/>
      <c r="F31" s="354"/>
      <c r="G31" s="354"/>
      <c r="H31" s="354"/>
      <c r="I31" s="354"/>
      <c r="J31" s="354"/>
      <c r="K31" s="6"/>
      <c r="L31" s="65"/>
      <c r="M31" s="355"/>
      <c r="N31" s="355"/>
      <c r="O31" s="355"/>
      <c r="P31" s="356">
        <f t="shared" si="1"/>
        <v>0</v>
      </c>
      <c r="Q31" s="356"/>
      <c r="R31" s="356"/>
      <c r="S31" s="355"/>
      <c r="T31" s="355"/>
      <c r="U31" s="355"/>
    </row>
    <row r="32" spans="1:21" ht="24.9" customHeight="1">
      <c r="A32" s="5"/>
      <c r="B32" s="7">
        <v>4</v>
      </c>
      <c r="C32" s="354"/>
      <c r="D32" s="354"/>
      <c r="E32" s="354"/>
      <c r="F32" s="354"/>
      <c r="G32" s="354"/>
      <c r="H32" s="354"/>
      <c r="I32" s="354"/>
      <c r="J32" s="354"/>
      <c r="K32" s="6"/>
      <c r="L32" s="65"/>
      <c r="M32" s="355"/>
      <c r="N32" s="355"/>
      <c r="O32" s="355"/>
      <c r="P32" s="356">
        <f t="shared" si="1"/>
        <v>0</v>
      </c>
      <c r="Q32" s="356"/>
      <c r="R32" s="356"/>
      <c r="S32" s="355"/>
      <c r="T32" s="355"/>
      <c r="U32" s="355"/>
    </row>
    <row r="33" spans="1:21" ht="24.9" customHeight="1">
      <c r="A33" s="5"/>
      <c r="B33" s="7">
        <v>5</v>
      </c>
      <c r="C33" s="354"/>
      <c r="D33" s="354"/>
      <c r="E33" s="354"/>
      <c r="F33" s="354"/>
      <c r="G33" s="354"/>
      <c r="H33" s="354"/>
      <c r="I33" s="354"/>
      <c r="J33" s="354"/>
      <c r="K33" s="6"/>
      <c r="L33" s="65"/>
      <c r="M33" s="355"/>
      <c r="N33" s="355"/>
      <c r="O33" s="355"/>
      <c r="P33" s="356">
        <f t="shared" si="1"/>
        <v>0</v>
      </c>
      <c r="Q33" s="356"/>
      <c r="R33" s="356"/>
      <c r="S33" s="355"/>
      <c r="T33" s="355"/>
      <c r="U33" s="355"/>
    </row>
    <row r="34" spans="1:21" ht="24.9" customHeight="1">
      <c r="A34" s="5"/>
      <c r="B34" s="7">
        <v>6</v>
      </c>
      <c r="C34" s="354"/>
      <c r="D34" s="354"/>
      <c r="E34" s="354"/>
      <c r="F34" s="354"/>
      <c r="G34" s="354"/>
      <c r="H34" s="354"/>
      <c r="I34" s="354"/>
      <c r="J34" s="354"/>
      <c r="K34" s="6"/>
      <c r="L34" s="65"/>
      <c r="M34" s="355"/>
      <c r="N34" s="355"/>
      <c r="O34" s="355"/>
      <c r="P34" s="356">
        <f t="shared" si="1"/>
        <v>0</v>
      </c>
      <c r="Q34" s="356"/>
      <c r="R34" s="356"/>
      <c r="S34" s="355"/>
      <c r="T34" s="355"/>
      <c r="U34" s="355"/>
    </row>
    <row r="35" spans="1:21" ht="24.9" customHeight="1">
      <c r="A35" s="5"/>
      <c r="B35" s="7">
        <v>7</v>
      </c>
      <c r="C35" s="354"/>
      <c r="D35" s="354"/>
      <c r="E35" s="354"/>
      <c r="F35" s="354"/>
      <c r="G35" s="354"/>
      <c r="H35" s="354"/>
      <c r="I35" s="354"/>
      <c r="J35" s="354"/>
      <c r="K35" s="6"/>
      <c r="L35" s="65"/>
      <c r="M35" s="355"/>
      <c r="N35" s="355"/>
      <c r="O35" s="355"/>
      <c r="P35" s="356">
        <f t="shared" si="1"/>
        <v>0</v>
      </c>
      <c r="Q35" s="356"/>
      <c r="R35" s="356"/>
      <c r="S35" s="355"/>
      <c r="T35" s="355"/>
      <c r="U35" s="355"/>
    </row>
    <row r="36" spans="1:21" ht="24.9" customHeight="1">
      <c r="A36" s="5"/>
      <c r="B36" s="7">
        <v>8</v>
      </c>
      <c r="C36" s="354"/>
      <c r="D36" s="354"/>
      <c r="E36" s="354"/>
      <c r="F36" s="354"/>
      <c r="G36" s="354"/>
      <c r="H36" s="354"/>
      <c r="I36" s="354"/>
      <c r="J36" s="354"/>
      <c r="K36" s="6"/>
      <c r="L36" s="65"/>
      <c r="M36" s="355"/>
      <c r="N36" s="355"/>
      <c r="O36" s="355"/>
      <c r="P36" s="356">
        <f t="shared" si="1"/>
        <v>0</v>
      </c>
      <c r="Q36" s="356"/>
      <c r="R36" s="356"/>
      <c r="S36" s="355"/>
      <c r="T36" s="355"/>
      <c r="U36" s="355"/>
    </row>
    <row r="37" spans="1:21" ht="24.9" customHeight="1">
      <c r="A37" s="5"/>
      <c r="B37" s="7">
        <v>9</v>
      </c>
      <c r="C37" s="354"/>
      <c r="D37" s="354"/>
      <c r="E37" s="354"/>
      <c r="F37" s="354"/>
      <c r="G37" s="354"/>
      <c r="H37" s="354"/>
      <c r="I37" s="354"/>
      <c r="J37" s="354"/>
      <c r="K37" s="6"/>
      <c r="L37" s="65"/>
      <c r="M37" s="355"/>
      <c r="N37" s="355"/>
      <c r="O37" s="355"/>
      <c r="P37" s="356">
        <f t="shared" si="1"/>
        <v>0</v>
      </c>
      <c r="Q37" s="356"/>
      <c r="R37" s="356"/>
      <c r="S37" s="355"/>
      <c r="T37" s="355"/>
      <c r="U37" s="355"/>
    </row>
    <row r="38" spans="1:21" ht="24.9" customHeight="1">
      <c r="A38" s="5"/>
      <c r="B38" s="7">
        <v>10</v>
      </c>
      <c r="C38" s="354"/>
      <c r="D38" s="354"/>
      <c r="E38" s="354"/>
      <c r="F38" s="354"/>
      <c r="G38" s="354"/>
      <c r="H38" s="354"/>
      <c r="I38" s="354"/>
      <c r="J38" s="354"/>
      <c r="K38" s="6"/>
      <c r="L38" s="65"/>
      <c r="M38" s="355"/>
      <c r="N38" s="355"/>
      <c r="O38" s="355"/>
      <c r="P38" s="356">
        <f t="shared" si="1"/>
        <v>0</v>
      </c>
      <c r="Q38" s="356"/>
      <c r="R38" s="356"/>
      <c r="S38" s="355"/>
      <c r="T38" s="355"/>
      <c r="U38" s="355"/>
    </row>
    <row r="39" spans="1:21" ht="24.9" customHeight="1">
      <c r="A39" s="5"/>
      <c r="B39" s="5"/>
      <c r="C39" s="5"/>
      <c r="D39" s="5"/>
      <c r="E39" s="5"/>
      <c r="F39" s="5"/>
      <c r="G39" s="5"/>
      <c r="H39" s="5"/>
      <c r="I39" s="5"/>
      <c r="J39" s="5"/>
      <c r="M39" s="352" t="s">
        <v>0</v>
      </c>
      <c r="N39" s="352"/>
      <c r="O39" s="352"/>
      <c r="P39" s="363">
        <f>SUM(P29:R38)</f>
        <v>0</v>
      </c>
      <c r="Q39" s="364"/>
      <c r="R39" s="365"/>
      <c r="S39" s="363">
        <f>SUM(S29:U38)</f>
        <v>0</v>
      </c>
      <c r="T39" s="364"/>
      <c r="U39" s="365"/>
    </row>
    <row r="40" spans="1:21" ht="29.25" customHeight="1">
      <c r="A40" s="5"/>
      <c r="B40" s="5"/>
      <c r="C40" s="5"/>
      <c r="D40" s="5"/>
      <c r="E40" s="5"/>
      <c r="F40" s="5"/>
      <c r="G40" s="5"/>
      <c r="H40" s="5"/>
      <c r="I40" s="5"/>
      <c r="J40" s="5"/>
    </row>
    <row r="41" spans="1:21" ht="24.9" customHeight="1">
      <c r="A41" s="5"/>
      <c r="B41" s="30" t="s">
        <v>118</v>
      </c>
      <c r="C41" s="5"/>
      <c r="D41" s="5"/>
      <c r="E41" s="5"/>
      <c r="F41" s="5"/>
      <c r="G41" s="5"/>
      <c r="H41" s="5"/>
      <c r="I41" s="5"/>
      <c r="J41" s="5"/>
      <c r="M41" s="31"/>
      <c r="N41" s="31"/>
      <c r="O41" s="31"/>
      <c r="P41" s="19"/>
      <c r="Q41" s="19"/>
      <c r="R41" s="19"/>
      <c r="S41" s="19"/>
      <c r="T41" s="19"/>
      <c r="U41" s="19"/>
    </row>
    <row r="42" spans="1:21" ht="24.9" customHeight="1">
      <c r="A42" s="5"/>
      <c r="B42" s="332" t="s">
        <v>52</v>
      </c>
      <c r="C42" s="332"/>
      <c r="D42" s="5"/>
      <c r="E42" s="5"/>
      <c r="F42" s="5"/>
      <c r="G42" s="5"/>
      <c r="H42" s="5"/>
      <c r="I42" s="5"/>
      <c r="J42" s="5"/>
      <c r="M42" s="31"/>
      <c r="N42" s="31"/>
      <c r="O42" s="31"/>
      <c r="P42" s="19"/>
      <c r="Q42" s="19"/>
      <c r="R42" s="19"/>
      <c r="S42" s="19"/>
      <c r="T42" s="19"/>
      <c r="U42" s="19"/>
    </row>
    <row r="43" spans="1:21" ht="24.9" customHeight="1">
      <c r="A43" s="5"/>
      <c r="B43" s="335">
        <f>H49</f>
        <v>0</v>
      </c>
      <c r="C43" s="336"/>
      <c r="D43" s="5"/>
      <c r="E43" s="5"/>
      <c r="F43" s="5"/>
      <c r="G43" s="5"/>
      <c r="H43" s="5"/>
      <c r="I43" s="5"/>
      <c r="J43" s="5"/>
      <c r="M43" s="31"/>
      <c r="N43" s="31"/>
      <c r="O43" s="31"/>
      <c r="P43" s="19"/>
      <c r="Q43" s="19"/>
      <c r="R43" s="19"/>
      <c r="S43" s="19"/>
      <c r="T43" s="19"/>
      <c r="U43" s="19"/>
    </row>
    <row r="44" spans="1:21" ht="26.25" customHeight="1">
      <c r="A44" s="5"/>
      <c r="B44" s="5"/>
      <c r="C44" s="5"/>
      <c r="D44" s="5"/>
      <c r="E44" s="5"/>
      <c r="F44" s="5"/>
      <c r="G44" s="5"/>
      <c r="H44" s="5"/>
      <c r="I44" s="5"/>
      <c r="J44" s="5"/>
      <c r="M44" s="31"/>
      <c r="N44" s="31"/>
      <c r="O44" s="31"/>
      <c r="P44" s="19"/>
      <c r="Q44" s="19"/>
      <c r="R44" s="19"/>
      <c r="S44" s="19"/>
      <c r="T44" s="19"/>
      <c r="U44" s="19"/>
    </row>
    <row r="45" spans="1:21" ht="19.5" customHeight="1">
      <c r="A45" s="5"/>
      <c r="B45" s="378" t="s">
        <v>149</v>
      </c>
      <c r="C45" s="379"/>
      <c r="D45" s="379"/>
      <c r="E45" s="379"/>
      <c r="F45" s="379"/>
      <c r="G45" s="379"/>
      <c r="H45" s="379"/>
      <c r="I45" s="379"/>
      <c r="J45" s="379"/>
      <c r="K45" s="380"/>
      <c r="M45" s="31"/>
      <c r="N45" s="31"/>
      <c r="O45" s="31"/>
      <c r="P45" s="19"/>
      <c r="Q45" s="19"/>
      <c r="R45" s="19"/>
      <c r="S45" s="19"/>
      <c r="T45" s="19"/>
      <c r="U45" s="19"/>
    </row>
    <row r="46" spans="1:21" ht="50.1" customHeight="1">
      <c r="A46" s="5"/>
      <c r="B46" s="369"/>
      <c r="C46" s="370"/>
      <c r="D46" s="370"/>
      <c r="E46" s="370"/>
      <c r="F46" s="370"/>
      <c r="G46" s="370"/>
      <c r="H46" s="370"/>
      <c r="I46" s="370"/>
      <c r="J46" s="370"/>
      <c r="K46" s="371"/>
      <c r="M46" s="31"/>
      <c r="N46" s="31"/>
      <c r="O46" s="31"/>
      <c r="P46" s="19"/>
      <c r="Q46" s="19"/>
      <c r="R46" s="19"/>
      <c r="S46" s="19"/>
      <c r="T46" s="19"/>
      <c r="U46" s="19"/>
    </row>
    <row r="47" spans="1:21" ht="50.1" customHeight="1">
      <c r="A47" s="5"/>
      <c r="B47" s="372"/>
      <c r="C47" s="373"/>
      <c r="D47" s="373"/>
      <c r="E47" s="373"/>
      <c r="F47" s="373"/>
      <c r="G47" s="373"/>
      <c r="H47" s="373"/>
      <c r="I47" s="373"/>
      <c r="J47" s="373"/>
      <c r="K47" s="374"/>
      <c r="M47" s="31"/>
      <c r="N47" s="31"/>
      <c r="O47" s="31"/>
      <c r="P47" s="19"/>
      <c r="Q47" s="19"/>
      <c r="R47" s="19"/>
      <c r="S47" s="19"/>
      <c r="T47" s="19"/>
      <c r="U47" s="19"/>
    </row>
    <row r="48" spans="1:21" ht="50.1" customHeight="1">
      <c r="A48" s="5"/>
      <c r="B48" s="375"/>
      <c r="C48" s="376"/>
      <c r="D48" s="376"/>
      <c r="E48" s="376"/>
      <c r="F48" s="376"/>
      <c r="G48" s="376"/>
      <c r="H48" s="376"/>
      <c r="I48" s="376"/>
      <c r="J48" s="376"/>
      <c r="K48" s="377"/>
      <c r="M48" s="31"/>
      <c r="N48" s="31"/>
      <c r="O48" s="31"/>
      <c r="P48" s="19"/>
      <c r="Q48" s="19"/>
      <c r="R48" s="19"/>
      <c r="S48" s="19"/>
      <c r="T48" s="19"/>
      <c r="U48" s="19"/>
    </row>
    <row r="49" spans="1:21" ht="29.25" customHeight="1">
      <c r="A49" s="5"/>
      <c r="B49" s="381" t="s">
        <v>53</v>
      </c>
      <c r="C49" s="382"/>
      <c r="D49" s="382"/>
      <c r="E49" s="382"/>
      <c r="F49" s="382"/>
      <c r="G49" s="382"/>
      <c r="H49" s="360"/>
      <c r="I49" s="361"/>
      <c r="J49" s="361"/>
      <c r="K49" s="362"/>
      <c r="M49" s="31"/>
      <c r="N49" s="31"/>
      <c r="O49" s="31"/>
      <c r="P49" s="19"/>
      <c r="Q49" s="19"/>
      <c r="R49" s="19"/>
      <c r="S49" s="19"/>
      <c r="T49" s="19"/>
      <c r="U49" s="19"/>
    </row>
    <row r="50" spans="1:21" ht="29.25" customHeight="1">
      <c r="A50" s="5"/>
      <c r="B50" s="32"/>
      <c r="C50" s="32"/>
      <c r="D50" s="89"/>
      <c r="E50" s="89"/>
      <c r="F50" s="90"/>
      <c r="G50" s="91"/>
      <c r="H50" s="91"/>
      <c r="I50" s="91"/>
      <c r="J50" s="5"/>
      <c r="M50" s="31"/>
      <c r="N50" s="31"/>
      <c r="O50" s="31"/>
      <c r="P50" s="19"/>
      <c r="Q50" s="19"/>
      <c r="R50" s="19"/>
      <c r="S50" s="19"/>
      <c r="T50" s="19"/>
      <c r="U50" s="19"/>
    </row>
    <row r="51" spans="1:21" ht="20.100000000000001" customHeight="1">
      <c r="A51" s="5"/>
      <c r="B51" s="357" t="s">
        <v>133</v>
      </c>
      <c r="C51" s="351"/>
      <c r="D51" s="358"/>
      <c r="E51" s="358"/>
      <c r="F51" s="358"/>
      <c r="G51" s="358"/>
      <c r="H51" s="358"/>
      <c r="I51" s="358"/>
      <c r="J51" s="358"/>
      <c r="K51" s="359"/>
      <c r="L51" s="359"/>
      <c r="M51" s="359"/>
      <c r="N51" s="359"/>
      <c r="O51" s="359"/>
      <c r="P51" s="359"/>
      <c r="Q51" s="359"/>
      <c r="R51" s="359"/>
      <c r="S51" s="359"/>
      <c r="T51" s="359"/>
      <c r="U51" s="359"/>
    </row>
    <row r="52" spans="1:21" ht="20.100000000000001" customHeight="1">
      <c r="A52" s="5"/>
      <c r="B52" s="351"/>
      <c r="C52" s="351"/>
      <c r="D52" s="358"/>
      <c r="E52" s="358"/>
      <c r="F52" s="358"/>
      <c r="G52" s="358"/>
      <c r="H52" s="358"/>
      <c r="I52" s="358"/>
      <c r="J52" s="358"/>
      <c r="K52" s="359"/>
      <c r="L52" s="359"/>
      <c r="M52" s="359"/>
      <c r="N52" s="359"/>
      <c r="O52" s="359"/>
      <c r="P52" s="359"/>
      <c r="Q52" s="359"/>
      <c r="R52" s="359"/>
      <c r="S52" s="359"/>
      <c r="T52" s="359"/>
      <c r="U52" s="359"/>
    </row>
    <row r="53" spans="1:21" ht="20.100000000000001" customHeight="1">
      <c r="A53" s="5"/>
      <c r="B53" s="351"/>
      <c r="C53" s="351"/>
      <c r="D53" s="358"/>
      <c r="E53" s="358"/>
      <c r="F53" s="358"/>
      <c r="G53" s="358"/>
      <c r="H53" s="358"/>
      <c r="I53" s="358"/>
      <c r="J53" s="358"/>
      <c r="K53" s="359"/>
      <c r="L53" s="359"/>
      <c r="M53" s="359"/>
      <c r="N53" s="359"/>
      <c r="O53" s="359"/>
      <c r="P53" s="359"/>
      <c r="Q53" s="359"/>
      <c r="R53" s="359"/>
      <c r="S53" s="359"/>
      <c r="T53" s="359"/>
      <c r="U53" s="359"/>
    </row>
    <row r="54" spans="1:21" ht="122.25" customHeight="1">
      <c r="A54" s="5"/>
      <c r="B54" s="351"/>
      <c r="C54" s="351"/>
      <c r="D54" s="358"/>
      <c r="E54" s="358"/>
      <c r="F54" s="358"/>
      <c r="G54" s="358"/>
      <c r="H54" s="358"/>
      <c r="I54" s="358"/>
      <c r="J54" s="358"/>
      <c r="K54" s="359"/>
      <c r="L54" s="359"/>
      <c r="M54" s="359"/>
      <c r="N54" s="359"/>
      <c r="O54" s="359"/>
      <c r="P54" s="359"/>
      <c r="Q54" s="359"/>
      <c r="R54" s="359"/>
      <c r="S54" s="359"/>
      <c r="T54" s="359"/>
      <c r="U54" s="359"/>
    </row>
    <row r="55" spans="1:21" ht="20.100000000000001" customHeight="1">
      <c r="A55" s="5"/>
      <c r="B55" s="92"/>
      <c r="C55" s="93"/>
      <c r="D55" s="66"/>
      <c r="E55" s="66"/>
      <c r="F55" s="66"/>
      <c r="G55" s="66"/>
      <c r="H55" s="66"/>
      <c r="I55" s="66"/>
      <c r="J55" s="66"/>
      <c r="K55" s="66"/>
      <c r="L55" s="66"/>
      <c r="M55" s="66"/>
      <c r="N55" s="66"/>
      <c r="O55" s="66"/>
      <c r="P55" s="66"/>
    </row>
    <row r="56" spans="1:21" ht="20.100000000000001" customHeight="1">
      <c r="A56" s="5"/>
      <c r="B56" s="5"/>
      <c r="C56" s="5"/>
      <c r="D56" s="5"/>
      <c r="E56" s="5"/>
      <c r="F56" s="5"/>
      <c r="G56" s="5"/>
      <c r="H56" s="5"/>
      <c r="I56" s="5"/>
      <c r="J56" s="5"/>
    </row>
    <row r="57" spans="1:21" ht="20.100000000000001" customHeight="1">
      <c r="A57" s="5"/>
      <c r="B57" s="5"/>
      <c r="C57" s="5"/>
      <c r="D57" s="5"/>
      <c r="E57" s="5"/>
      <c r="F57" s="5"/>
      <c r="G57" s="5"/>
      <c r="H57" s="5"/>
      <c r="I57" s="5"/>
      <c r="J57" s="5"/>
    </row>
    <row r="58" spans="1:21" ht="20.100000000000001" customHeight="1">
      <c r="A58" s="5"/>
      <c r="B58" s="5"/>
      <c r="C58" s="5"/>
      <c r="D58" s="5"/>
      <c r="E58" s="5"/>
      <c r="F58" s="5"/>
      <c r="G58" s="5"/>
      <c r="H58" s="5"/>
      <c r="I58" s="5"/>
      <c r="J58" s="5"/>
    </row>
    <row r="59" spans="1:21" ht="20.100000000000001" customHeight="1">
      <c r="A59" s="5"/>
      <c r="B59" s="5"/>
      <c r="C59" s="5"/>
      <c r="D59" s="5"/>
      <c r="E59" s="5"/>
      <c r="F59" s="5"/>
      <c r="G59" s="5"/>
      <c r="H59" s="5"/>
      <c r="I59" s="5"/>
      <c r="J59" s="5"/>
    </row>
    <row r="60" spans="1:21" ht="20.100000000000001" customHeight="1">
      <c r="A60" s="5"/>
      <c r="B60" s="5"/>
      <c r="C60" s="5"/>
      <c r="D60" s="5"/>
      <c r="E60" s="5"/>
      <c r="F60" s="5"/>
      <c r="G60" s="5"/>
      <c r="H60" s="5"/>
      <c r="I60" s="5"/>
      <c r="J60" s="5"/>
    </row>
    <row r="61" spans="1:21" ht="20.100000000000001" customHeight="1">
      <c r="A61" s="5"/>
      <c r="B61" s="5"/>
      <c r="C61" s="5"/>
      <c r="D61" s="5"/>
      <c r="E61" s="5"/>
      <c r="F61" s="5"/>
      <c r="G61" s="5"/>
      <c r="H61" s="5"/>
      <c r="I61" s="5"/>
      <c r="J61" s="5"/>
    </row>
    <row r="62" spans="1:21" ht="20.100000000000001" customHeight="1"/>
    <row r="63" spans="1:21" ht="20.100000000000001" customHeight="1"/>
    <row r="64" spans="1:21"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mergeCells count="104">
    <mergeCell ref="B46:K48"/>
    <mergeCell ref="B45:K45"/>
    <mergeCell ref="H49:K49"/>
    <mergeCell ref="B49:G49"/>
    <mergeCell ref="C38:J38"/>
    <mergeCell ref="M38:O38"/>
    <mergeCell ref="P38:R38"/>
    <mergeCell ref="S38:U38"/>
    <mergeCell ref="M39:O39"/>
    <mergeCell ref="P39:R39"/>
    <mergeCell ref="S39:U39"/>
    <mergeCell ref="C36:J36"/>
    <mergeCell ref="M36:O36"/>
    <mergeCell ref="P36:R36"/>
    <mergeCell ref="S36:U36"/>
    <mergeCell ref="C37:J37"/>
    <mergeCell ref="M37:O37"/>
    <mergeCell ref="P37:R37"/>
    <mergeCell ref="S37:U37"/>
    <mergeCell ref="C34:J34"/>
    <mergeCell ref="M34:O34"/>
    <mergeCell ref="P34:R34"/>
    <mergeCell ref="S34:U34"/>
    <mergeCell ref="C35:J35"/>
    <mergeCell ref="M35:O35"/>
    <mergeCell ref="P35:R35"/>
    <mergeCell ref="S35:U35"/>
    <mergeCell ref="S32:U32"/>
    <mergeCell ref="C33:J33"/>
    <mergeCell ref="M33:O33"/>
    <mergeCell ref="P33:R33"/>
    <mergeCell ref="S33:U33"/>
    <mergeCell ref="C30:J30"/>
    <mergeCell ref="M30:O30"/>
    <mergeCell ref="P30:R30"/>
    <mergeCell ref="S30:U30"/>
    <mergeCell ref="C31:J31"/>
    <mergeCell ref="M31:O31"/>
    <mergeCell ref="P31:R31"/>
    <mergeCell ref="S31:U31"/>
    <mergeCell ref="M25:O25"/>
    <mergeCell ref="M24:O24"/>
    <mergeCell ref="M23:O23"/>
    <mergeCell ref="M22:O22"/>
    <mergeCell ref="P25:R25"/>
    <mergeCell ref="P24:R24"/>
    <mergeCell ref="P23:R23"/>
    <mergeCell ref="P22:R22"/>
    <mergeCell ref="C32:J32"/>
    <mergeCell ref="M32:O32"/>
    <mergeCell ref="P32:R32"/>
    <mergeCell ref="B51:C54"/>
    <mergeCell ref="D51:U54"/>
    <mergeCell ref="C22:J22"/>
    <mergeCell ref="C25:J25"/>
    <mergeCell ref="C24:J24"/>
    <mergeCell ref="C23:J23"/>
    <mergeCell ref="M26:O26"/>
    <mergeCell ref="P26:R26"/>
    <mergeCell ref="S26:U26"/>
    <mergeCell ref="B42:C42"/>
    <mergeCell ref="B43:C43"/>
    <mergeCell ref="C29:J29"/>
    <mergeCell ref="M29:O29"/>
    <mergeCell ref="P29:R29"/>
    <mergeCell ref="S29:U29"/>
    <mergeCell ref="S25:U25"/>
    <mergeCell ref="S24:U24"/>
    <mergeCell ref="S23:U23"/>
    <mergeCell ref="S22:U22"/>
    <mergeCell ref="C28:J28"/>
    <mergeCell ref="K28:L28"/>
    <mergeCell ref="M28:O28"/>
    <mergeCell ref="P28:R28"/>
    <mergeCell ref="S28:U28"/>
    <mergeCell ref="C20:J20"/>
    <mergeCell ref="K20:L20"/>
    <mergeCell ref="M20:O20"/>
    <mergeCell ref="P20:R20"/>
    <mergeCell ref="S20:U20"/>
    <mergeCell ref="C21:J21"/>
    <mergeCell ref="M21:O21"/>
    <mergeCell ref="P21:R21"/>
    <mergeCell ref="S21:U21"/>
    <mergeCell ref="C16:D16"/>
    <mergeCell ref="E16:F16"/>
    <mergeCell ref="G16:H16"/>
    <mergeCell ref="C17:D17"/>
    <mergeCell ref="E17:F17"/>
    <mergeCell ref="G17:H17"/>
    <mergeCell ref="D11:E11"/>
    <mergeCell ref="F11:K11"/>
    <mergeCell ref="B13:D14"/>
    <mergeCell ref="E13:I14"/>
    <mergeCell ref="J13:K14"/>
    <mergeCell ref="M13:R13"/>
    <mergeCell ref="M14:R14"/>
    <mergeCell ref="A2:W3"/>
    <mergeCell ref="P5:R5"/>
    <mergeCell ref="S5:V5"/>
    <mergeCell ref="D8:K8"/>
    <mergeCell ref="D9:K9"/>
    <mergeCell ref="D10:E10"/>
    <mergeCell ref="F10:K10"/>
  </mergeCells>
  <phoneticPr fontId="12"/>
  <dataValidations count="5">
    <dataValidation type="whole" allowBlank="1" showInputMessage="1" showErrorMessage="1" sqref="D10:D11" xr:uid="{3DDD114E-0575-4A00-8C61-389C09D591B4}">
      <formula1>0</formula1>
      <formula2>9999</formula2>
    </dataValidation>
    <dataValidation imeMode="halfAlpha" allowBlank="1" showInputMessage="1" showErrorMessage="1" sqref="M21:M25 N21:O21 P21:R25 M29:R38" xr:uid="{6B8A1ADC-5CD5-4C84-82EB-ABEA9BE19273}"/>
    <dataValidation type="whole" allowBlank="1" showInputMessage="1" showErrorMessage="1" sqref="K21:K25 K29:K38" xr:uid="{A8718D88-CEE2-4113-8118-88528D2DAC08}">
      <formula1>1</formula1>
      <formula2>100</formula2>
    </dataValidation>
    <dataValidation type="list" showDropDown="1" showInputMessage="1" showErrorMessage="1" sqref="L21:L25" xr:uid="{B6F06A30-ABF2-4B2D-AABF-FE76A9C5727D}">
      <formula1>"式,台"</formula1>
    </dataValidation>
    <dataValidation type="list" allowBlank="1" showInputMessage="1" showErrorMessage="1" sqref="L29:L38" xr:uid="{077D2A42-C939-4398-9768-22138AB5658A}">
      <formula1>"式,台"</formula1>
    </dataValidation>
  </dataValidations>
  <printOptions horizontalCentered="1"/>
  <pageMargins left="0.23622047244094491" right="0.23622047244094491" top="0.74803149606299213" bottom="0.74803149606299213"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09AE2-3735-4CFC-829F-DF661D4C4469}">
  <sheetPr>
    <tabColor rgb="FF0070C0"/>
    <pageSetUpPr fitToPage="1"/>
  </sheetPr>
  <dimension ref="A1:F29"/>
  <sheetViews>
    <sheetView tabSelected="1" topLeftCell="A3" workbookViewId="0"/>
  </sheetViews>
  <sheetFormatPr defaultRowHeight="13.2"/>
  <cols>
    <col min="1" max="1" width="8.6640625" style="203" customWidth="1"/>
    <col min="2" max="2" width="18.33203125" style="203" customWidth="1"/>
    <col min="3" max="3" width="3.33203125" style="203" customWidth="1"/>
    <col min="4" max="4" width="46.77734375" style="203" customWidth="1"/>
    <col min="5" max="5" width="8.88671875" style="203"/>
    <col min="6" max="6" width="0" style="203" hidden="1" customWidth="1"/>
    <col min="7" max="256" width="8.88671875" style="203"/>
    <col min="257" max="257" width="8.6640625" style="203" customWidth="1"/>
    <col min="258" max="258" width="18.33203125" style="203" customWidth="1"/>
    <col min="259" max="259" width="3.33203125" style="203" customWidth="1"/>
    <col min="260" max="260" width="46.77734375" style="203" customWidth="1"/>
    <col min="261" max="512" width="8.88671875" style="203"/>
    <col min="513" max="513" width="8.6640625" style="203" customWidth="1"/>
    <col min="514" max="514" width="18.33203125" style="203" customWidth="1"/>
    <col min="515" max="515" width="3.33203125" style="203" customWidth="1"/>
    <col min="516" max="516" width="46.77734375" style="203" customWidth="1"/>
    <col min="517" max="768" width="8.88671875" style="203"/>
    <col min="769" max="769" width="8.6640625" style="203" customWidth="1"/>
    <col min="770" max="770" width="18.33203125" style="203" customWidth="1"/>
    <col min="771" max="771" width="3.33203125" style="203" customWidth="1"/>
    <col min="772" max="772" width="46.77734375" style="203" customWidth="1"/>
    <col min="773" max="1024" width="8.88671875" style="203"/>
    <col min="1025" max="1025" width="8.6640625" style="203" customWidth="1"/>
    <col min="1026" max="1026" width="18.33203125" style="203" customWidth="1"/>
    <col min="1027" max="1027" width="3.33203125" style="203" customWidth="1"/>
    <col min="1028" max="1028" width="46.77734375" style="203" customWidth="1"/>
    <col min="1029" max="1280" width="8.88671875" style="203"/>
    <col min="1281" max="1281" width="8.6640625" style="203" customWidth="1"/>
    <col min="1282" max="1282" width="18.33203125" style="203" customWidth="1"/>
    <col min="1283" max="1283" width="3.33203125" style="203" customWidth="1"/>
    <col min="1284" max="1284" width="46.77734375" style="203" customWidth="1"/>
    <col min="1285" max="1536" width="8.88671875" style="203"/>
    <col min="1537" max="1537" width="8.6640625" style="203" customWidth="1"/>
    <col min="1538" max="1538" width="18.33203125" style="203" customWidth="1"/>
    <col min="1539" max="1539" width="3.33203125" style="203" customWidth="1"/>
    <col min="1540" max="1540" width="46.77734375" style="203" customWidth="1"/>
    <col min="1541" max="1792" width="8.88671875" style="203"/>
    <col min="1793" max="1793" width="8.6640625" style="203" customWidth="1"/>
    <col min="1794" max="1794" width="18.33203125" style="203" customWidth="1"/>
    <col min="1795" max="1795" width="3.33203125" style="203" customWidth="1"/>
    <col min="1796" max="1796" width="46.77734375" style="203" customWidth="1"/>
    <col min="1797" max="2048" width="8.88671875" style="203"/>
    <col min="2049" max="2049" width="8.6640625" style="203" customWidth="1"/>
    <col min="2050" max="2050" width="18.33203125" style="203" customWidth="1"/>
    <col min="2051" max="2051" width="3.33203125" style="203" customWidth="1"/>
    <col min="2052" max="2052" width="46.77734375" style="203" customWidth="1"/>
    <col min="2053" max="2304" width="8.88671875" style="203"/>
    <col min="2305" max="2305" width="8.6640625" style="203" customWidth="1"/>
    <col min="2306" max="2306" width="18.33203125" style="203" customWidth="1"/>
    <col min="2307" max="2307" width="3.33203125" style="203" customWidth="1"/>
    <col min="2308" max="2308" width="46.77734375" style="203" customWidth="1"/>
    <col min="2309" max="2560" width="8.88671875" style="203"/>
    <col min="2561" max="2561" width="8.6640625" style="203" customWidth="1"/>
    <col min="2562" max="2562" width="18.33203125" style="203" customWidth="1"/>
    <col min="2563" max="2563" width="3.33203125" style="203" customWidth="1"/>
    <col min="2564" max="2564" width="46.77734375" style="203" customWidth="1"/>
    <col min="2565" max="2816" width="8.88671875" style="203"/>
    <col min="2817" max="2817" width="8.6640625" style="203" customWidth="1"/>
    <col min="2818" max="2818" width="18.33203125" style="203" customWidth="1"/>
    <col min="2819" max="2819" width="3.33203125" style="203" customWidth="1"/>
    <col min="2820" max="2820" width="46.77734375" style="203" customWidth="1"/>
    <col min="2821" max="3072" width="8.88671875" style="203"/>
    <col min="3073" max="3073" width="8.6640625" style="203" customWidth="1"/>
    <col min="3074" max="3074" width="18.33203125" style="203" customWidth="1"/>
    <col min="3075" max="3075" width="3.33203125" style="203" customWidth="1"/>
    <col min="3076" max="3076" width="46.77734375" style="203" customWidth="1"/>
    <col min="3077" max="3328" width="8.88671875" style="203"/>
    <col min="3329" max="3329" width="8.6640625" style="203" customWidth="1"/>
    <col min="3330" max="3330" width="18.33203125" style="203" customWidth="1"/>
    <col min="3331" max="3331" width="3.33203125" style="203" customWidth="1"/>
    <col min="3332" max="3332" width="46.77734375" style="203" customWidth="1"/>
    <col min="3333" max="3584" width="8.88671875" style="203"/>
    <col min="3585" max="3585" width="8.6640625" style="203" customWidth="1"/>
    <col min="3586" max="3586" width="18.33203125" style="203" customWidth="1"/>
    <col min="3587" max="3587" width="3.33203125" style="203" customWidth="1"/>
    <col min="3588" max="3588" width="46.77734375" style="203" customWidth="1"/>
    <col min="3589" max="3840" width="8.88671875" style="203"/>
    <col min="3841" max="3841" width="8.6640625" style="203" customWidth="1"/>
    <col min="3842" max="3842" width="18.33203125" style="203" customWidth="1"/>
    <col min="3843" max="3843" width="3.33203125" style="203" customWidth="1"/>
    <col min="3844" max="3844" width="46.77734375" style="203" customWidth="1"/>
    <col min="3845" max="4096" width="8.88671875" style="203"/>
    <col min="4097" max="4097" width="8.6640625" style="203" customWidth="1"/>
    <col min="4098" max="4098" width="18.33203125" style="203" customWidth="1"/>
    <col min="4099" max="4099" width="3.33203125" style="203" customWidth="1"/>
    <col min="4100" max="4100" width="46.77734375" style="203" customWidth="1"/>
    <col min="4101" max="4352" width="8.88671875" style="203"/>
    <col min="4353" max="4353" width="8.6640625" style="203" customWidth="1"/>
    <col min="4354" max="4354" width="18.33203125" style="203" customWidth="1"/>
    <col min="4355" max="4355" width="3.33203125" style="203" customWidth="1"/>
    <col min="4356" max="4356" width="46.77734375" style="203" customWidth="1"/>
    <col min="4357" max="4608" width="8.88671875" style="203"/>
    <col min="4609" max="4609" width="8.6640625" style="203" customWidth="1"/>
    <col min="4610" max="4610" width="18.33203125" style="203" customWidth="1"/>
    <col min="4611" max="4611" width="3.33203125" style="203" customWidth="1"/>
    <col min="4612" max="4612" width="46.77734375" style="203" customWidth="1"/>
    <col min="4613" max="4864" width="8.88671875" style="203"/>
    <col min="4865" max="4865" width="8.6640625" style="203" customWidth="1"/>
    <col min="4866" max="4866" width="18.33203125" style="203" customWidth="1"/>
    <col min="4867" max="4867" width="3.33203125" style="203" customWidth="1"/>
    <col min="4868" max="4868" width="46.77734375" style="203" customWidth="1"/>
    <col min="4869" max="5120" width="8.88671875" style="203"/>
    <col min="5121" max="5121" width="8.6640625" style="203" customWidth="1"/>
    <col min="5122" max="5122" width="18.33203125" style="203" customWidth="1"/>
    <col min="5123" max="5123" width="3.33203125" style="203" customWidth="1"/>
    <col min="5124" max="5124" width="46.77734375" style="203" customWidth="1"/>
    <col min="5125" max="5376" width="8.88671875" style="203"/>
    <col min="5377" max="5377" width="8.6640625" style="203" customWidth="1"/>
    <col min="5378" max="5378" width="18.33203125" style="203" customWidth="1"/>
    <col min="5379" max="5379" width="3.33203125" style="203" customWidth="1"/>
    <col min="5380" max="5380" width="46.77734375" style="203" customWidth="1"/>
    <col min="5381" max="5632" width="8.88671875" style="203"/>
    <col min="5633" max="5633" width="8.6640625" style="203" customWidth="1"/>
    <col min="5634" max="5634" width="18.33203125" style="203" customWidth="1"/>
    <col min="5635" max="5635" width="3.33203125" style="203" customWidth="1"/>
    <col min="5636" max="5636" width="46.77734375" style="203" customWidth="1"/>
    <col min="5637" max="5888" width="8.88671875" style="203"/>
    <col min="5889" max="5889" width="8.6640625" style="203" customWidth="1"/>
    <col min="5890" max="5890" width="18.33203125" style="203" customWidth="1"/>
    <col min="5891" max="5891" width="3.33203125" style="203" customWidth="1"/>
    <col min="5892" max="5892" width="46.77734375" style="203" customWidth="1"/>
    <col min="5893" max="6144" width="8.88671875" style="203"/>
    <col min="6145" max="6145" width="8.6640625" style="203" customWidth="1"/>
    <col min="6146" max="6146" width="18.33203125" style="203" customWidth="1"/>
    <col min="6147" max="6147" width="3.33203125" style="203" customWidth="1"/>
    <col min="6148" max="6148" width="46.77734375" style="203" customWidth="1"/>
    <col min="6149" max="6400" width="8.88671875" style="203"/>
    <col min="6401" max="6401" width="8.6640625" style="203" customWidth="1"/>
    <col min="6402" max="6402" width="18.33203125" style="203" customWidth="1"/>
    <col min="6403" max="6403" width="3.33203125" style="203" customWidth="1"/>
    <col min="6404" max="6404" width="46.77734375" style="203" customWidth="1"/>
    <col min="6405" max="6656" width="8.88671875" style="203"/>
    <col min="6657" max="6657" width="8.6640625" style="203" customWidth="1"/>
    <col min="6658" max="6658" width="18.33203125" style="203" customWidth="1"/>
    <col min="6659" max="6659" width="3.33203125" style="203" customWidth="1"/>
    <col min="6660" max="6660" width="46.77734375" style="203" customWidth="1"/>
    <col min="6661" max="6912" width="8.88671875" style="203"/>
    <col min="6913" max="6913" width="8.6640625" style="203" customWidth="1"/>
    <col min="6914" max="6914" width="18.33203125" style="203" customWidth="1"/>
    <col min="6915" max="6915" width="3.33203125" style="203" customWidth="1"/>
    <col min="6916" max="6916" width="46.77734375" style="203" customWidth="1"/>
    <col min="6917" max="7168" width="8.88671875" style="203"/>
    <col min="7169" max="7169" width="8.6640625" style="203" customWidth="1"/>
    <col min="7170" max="7170" width="18.33203125" style="203" customWidth="1"/>
    <col min="7171" max="7171" width="3.33203125" style="203" customWidth="1"/>
    <col min="7172" max="7172" width="46.77734375" style="203" customWidth="1"/>
    <col min="7173" max="7424" width="8.88671875" style="203"/>
    <col min="7425" max="7425" width="8.6640625" style="203" customWidth="1"/>
    <col min="7426" max="7426" width="18.33203125" style="203" customWidth="1"/>
    <col min="7427" max="7427" width="3.33203125" style="203" customWidth="1"/>
    <col min="7428" max="7428" width="46.77734375" style="203" customWidth="1"/>
    <col min="7429" max="7680" width="8.88671875" style="203"/>
    <col min="7681" max="7681" width="8.6640625" style="203" customWidth="1"/>
    <col min="7682" max="7682" width="18.33203125" style="203" customWidth="1"/>
    <col min="7683" max="7683" width="3.33203125" style="203" customWidth="1"/>
    <col min="7684" max="7684" width="46.77734375" style="203" customWidth="1"/>
    <col min="7685" max="7936" width="8.88671875" style="203"/>
    <col min="7937" max="7937" width="8.6640625" style="203" customWidth="1"/>
    <col min="7938" max="7938" width="18.33203125" style="203" customWidth="1"/>
    <col min="7939" max="7939" width="3.33203125" style="203" customWidth="1"/>
    <col min="7940" max="7940" width="46.77734375" style="203" customWidth="1"/>
    <col min="7941" max="8192" width="8.88671875" style="203"/>
    <col min="8193" max="8193" width="8.6640625" style="203" customWidth="1"/>
    <col min="8194" max="8194" width="18.33203125" style="203" customWidth="1"/>
    <col min="8195" max="8195" width="3.33203125" style="203" customWidth="1"/>
    <col min="8196" max="8196" width="46.77734375" style="203" customWidth="1"/>
    <col min="8197" max="8448" width="8.88671875" style="203"/>
    <col min="8449" max="8449" width="8.6640625" style="203" customWidth="1"/>
    <col min="8450" max="8450" width="18.33203125" style="203" customWidth="1"/>
    <col min="8451" max="8451" width="3.33203125" style="203" customWidth="1"/>
    <col min="8452" max="8452" width="46.77734375" style="203" customWidth="1"/>
    <col min="8453" max="8704" width="8.88671875" style="203"/>
    <col min="8705" max="8705" width="8.6640625" style="203" customWidth="1"/>
    <col min="8706" max="8706" width="18.33203125" style="203" customWidth="1"/>
    <col min="8707" max="8707" width="3.33203125" style="203" customWidth="1"/>
    <col min="8708" max="8708" width="46.77734375" style="203" customWidth="1"/>
    <col min="8709" max="8960" width="8.88671875" style="203"/>
    <col min="8961" max="8961" width="8.6640625" style="203" customWidth="1"/>
    <col min="8962" max="8962" width="18.33203125" style="203" customWidth="1"/>
    <col min="8963" max="8963" width="3.33203125" style="203" customWidth="1"/>
    <col min="8964" max="8964" width="46.77734375" style="203" customWidth="1"/>
    <col min="8965" max="9216" width="8.88671875" style="203"/>
    <col min="9217" max="9217" width="8.6640625" style="203" customWidth="1"/>
    <col min="9218" max="9218" width="18.33203125" style="203" customWidth="1"/>
    <col min="9219" max="9219" width="3.33203125" style="203" customWidth="1"/>
    <col min="9220" max="9220" width="46.77734375" style="203" customWidth="1"/>
    <col min="9221" max="9472" width="8.88671875" style="203"/>
    <col min="9473" max="9473" width="8.6640625" style="203" customWidth="1"/>
    <col min="9474" max="9474" width="18.33203125" style="203" customWidth="1"/>
    <col min="9475" max="9475" width="3.33203125" style="203" customWidth="1"/>
    <col min="9476" max="9476" width="46.77734375" style="203" customWidth="1"/>
    <col min="9477" max="9728" width="8.88671875" style="203"/>
    <col min="9729" max="9729" width="8.6640625" style="203" customWidth="1"/>
    <col min="9730" max="9730" width="18.33203125" style="203" customWidth="1"/>
    <col min="9731" max="9731" width="3.33203125" style="203" customWidth="1"/>
    <col min="9732" max="9732" width="46.77734375" style="203" customWidth="1"/>
    <col min="9733" max="9984" width="8.88671875" style="203"/>
    <col min="9985" max="9985" width="8.6640625" style="203" customWidth="1"/>
    <col min="9986" max="9986" width="18.33203125" style="203" customWidth="1"/>
    <col min="9987" max="9987" width="3.33203125" style="203" customWidth="1"/>
    <col min="9988" max="9988" width="46.77734375" style="203" customWidth="1"/>
    <col min="9989" max="10240" width="8.88671875" style="203"/>
    <col min="10241" max="10241" width="8.6640625" style="203" customWidth="1"/>
    <col min="10242" max="10242" width="18.33203125" style="203" customWidth="1"/>
    <col min="10243" max="10243" width="3.33203125" style="203" customWidth="1"/>
    <col min="10244" max="10244" width="46.77734375" style="203" customWidth="1"/>
    <col min="10245" max="10496" width="8.88671875" style="203"/>
    <col min="10497" max="10497" width="8.6640625" style="203" customWidth="1"/>
    <col min="10498" max="10498" width="18.33203125" style="203" customWidth="1"/>
    <col min="10499" max="10499" width="3.33203125" style="203" customWidth="1"/>
    <col min="10500" max="10500" width="46.77734375" style="203" customWidth="1"/>
    <col min="10501" max="10752" width="8.88671875" style="203"/>
    <col min="10753" max="10753" width="8.6640625" style="203" customWidth="1"/>
    <col min="10754" max="10754" width="18.33203125" style="203" customWidth="1"/>
    <col min="10755" max="10755" width="3.33203125" style="203" customWidth="1"/>
    <col min="10756" max="10756" width="46.77734375" style="203" customWidth="1"/>
    <col min="10757" max="11008" width="8.88671875" style="203"/>
    <col min="11009" max="11009" width="8.6640625" style="203" customWidth="1"/>
    <col min="11010" max="11010" width="18.33203125" style="203" customWidth="1"/>
    <col min="11011" max="11011" width="3.33203125" style="203" customWidth="1"/>
    <col min="11012" max="11012" width="46.77734375" style="203" customWidth="1"/>
    <col min="11013" max="11264" width="8.88671875" style="203"/>
    <col min="11265" max="11265" width="8.6640625" style="203" customWidth="1"/>
    <col min="11266" max="11266" width="18.33203125" style="203" customWidth="1"/>
    <col min="11267" max="11267" width="3.33203125" style="203" customWidth="1"/>
    <col min="11268" max="11268" width="46.77734375" style="203" customWidth="1"/>
    <col min="11269" max="11520" width="8.88671875" style="203"/>
    <col min="11521" max="11521" width="8.6640625" style="203" customWidth="1"/>
    <col min="11522" max="11522" width="18.33203125" style="203" customWidth="1"/>
    <col min="11523" max="11523" width="3.33203125" style="203" customWidth="1"/>
    <col min="11524" max="11524" width="46.77734375" style="203" customWidth="1"/>
    <col min="11525" max="11776" width="8.88671875" style="203"/>
    <col min="11777" max="11777" width="8.6640625" style="203" customWidth="1"/>
    <col min="11778" max="11778" width="18.33203125" style="203" customWidth="1"/>
    <col min="11779" max="11779" width="3.33203125" style="203" customWidth="1"/>
    <col min="11780" max="11780" width="46.77734375" style="203" customWidth="1"/>
    <col min="11781" max="12032" width="8.88671875" style="203"/>
    <col min="12033" max="12033" width="8.6640625" style="203" customWidth="1"/>
    <col min="12034" max="12034" width="18.33203125" style="203" customWidth="1"/>
    <col min="12035" max="12035" width="3.33203125" style="203" customWidth="1"/>
    <col min="12036" max="12036" width="46.77734375" style="203" customWidth="1"/>
    <col min="12037" max="12288" width="8.88671875" style="203"/>
    <col min="12289" max="12289" width="8.6640625" style="203" customWidth="1"/>
    <col min="12290" max="12290" width="18.33203125" style="203" customWidth="1"/>
    <col min="12291" max="12291" width="3.33203125" style="203" customWidth="1"/>
    <col min="12292" max="12292" width="46.77734375" style="203" customWidth="1"/>
    <col min="12293" max="12544" width="8.88671875" style="203"/>
    <col min="12545" max="12545" width="8.6640625" style="203" customWidth="1"/>
    <col min="12546" max="12546" width="18.33203125" style="203" customWidth="1"/>
    <col min="12547" max="12547" width="3.33203125" style="203" customWidth="1"/>
    <col min="12548" max="12548" width="46.77734375" style="203" customWidth="1"/>
    <col min="12549" max="12800" width="8.88671875" style="203"/>
    <col min="12801" max="12801" width="8.6640625" style="203" customWidth="1"/>
    <col min="12802" max="12802" width="18.33203125" style="203" customWidth="1"/>
    <col min="12803" max="12803" width="3.33203125" style="203" customWidth="1"/>
    <col min="12804" max="12804" width="46.77734375" style="203" customWidth="1"/>
    <col min="12805" max="13056" width="8.88671875" style="203"/>
    <col min="13057" max="13057" width="8.6640625" style="203" customWidth="1"/>
    <col min="13058" max="13058" width="18.33203125" style="203" customWidth="1"/>
    <col min="13059" max="13059" width="3.33203125" style="203" customWidth="1"/>
    <col min="13060" max="13060" width="46.77734375" style="203" customWidth="1"/>
    <col min="13061" max="13312" width="8.88671875" style="203"/>
    <col min="13313" max="13313" width="8.6640625" style="203" customWidth="1"/>
    <col min="13314" max="13314" width="18.33203125" style="203" customWidth="1"/>
    <col min="13315" max="13315" width="3.33203125" style="203" customWidth="1"/>
    <col min="13316" max="13316" width="46.77734375" style="203" customWidth="1"/>
    <col min="13317" max="13568" width="8.88671875" style="203"/>
    <col min="13569" max="13569" width="8.6640625" style="203" customWidth="1"/>
    <col min="13570" max="13570" width="18.33203125" style="203" customWidth="1"/>
    <col min="13571" max="13571" width="3.33203125" style="203" customWidth="1"/>
    <col min="13572" max="13572" width="46.77734375" style="203" customWidth="1"/>
    <col min="13573" max="13824" width="8.88671875" style="203"/>
    <col min="13825" max="13825" width="8.6640625" style="203" customWidth="1"/>
    <col min="13826" max="13826" width="18.33203125" style="203" customWidth="1"/>
    <col min="13827" max="13827" width="3.33203125" style="203" customWidth="1"/>
    <col min="13828" max="13828" width="46.77734375" style="203" customWidth="1"/>
    <col min="13829" max="14080" width="8.88671875" style="203"/>
    <col min="14081" max="14081" width="8.6640625" style="203" customWidth="1"/>
    <col min="14082" max="14082" width="18.33203125" style="203" customWidth="1"/>
    <col min="14083" max="14083" width="3.33203125" style="203" customWidth="1"/>
    <col min="14084" max="14084" width="46.77734375" style="203" customWidth="1"/>
    <col min="14085" max="14336" width="8.88671875" style="203"/>
    <col min="14337" max="14337" width="8.6640625" style="203" customWidth="1"/>
    <col min="14338" max="14338" width="18.33203125" style="203" customWidth="1"/>
    <col min="14339" max="14339" width="3.33203125" style="203" customWidth="1"/>
    <col min="14340" max="14340" width="46.77734375" style="203" customWidth="1"/>
    <col min="14341" max="14592" width="8.88671875" style="203"/>
    <col min="14593" max="14593" width="8.6640625" style="203" customWidth="1"/>
    <col min="14594" max="14594" width="18.33203125" style="203" customWidth="1"/>
    <col min="14595" max="14595" width="3.33203125" style="203" customWidth="1"/>
    <col min="14596" max="14596" width="46.77734375" style="203" customWidth="1"/>
    <col min="14597" max="14848" width="8.88671875" style="203"/>
    <col min="14849" max="14849" width="8.6640625" style="203" customWidth="1"/>
    <col min="14850" max="14850" width="18.33203125" style="203" customWidth="1"/>
    <col min="14851" max="14851" width="3.33203125" style="203" customWidth="1"/>
    <col min="14852" max="14852" width="46.77734375" style="203" customWidth="1"/>
    <col min="14853" max="15104" width="8.88671875" style="203"/>
    <col min="15105" max="15105" width="8.6640625" style="203" customWidth="1"/>
    <col min="15106" max="15106" width="18.33203125" style="203" customWidth="1"/>
    <col min="15107" max="15107" width="3.33203125" style="203" customWidth="1"/>
    <col min="15108" max="15108" width="46.77734375" style="203" customWidth="1"/>
    <col min="15109" max="15360" width="8.88671875" style="203"/>
    <col min="15361" max="15361" width="8.6640625" style="203" customWidth="1"/>
    <col min="15362" max="15362" width="18.33203125" style="203" customWidth="1"/>
    <col min="15363" max="15363" width="3.33203125" style="203" customWidth="1"/>
    <col min="15364" max="15364" width="46.77734375" style="203" customWidth="1"/>
    <col min="15365" max="15616" width="8.88671875" style="203"/>
    <col min="15617" max="15617" width="8.6640625" style="203" customWidth="1"/>
    <col min="15618" max="15618" width="18.33203125" style="203" customWidth="1"/>
    <col min="15619" max="15619" width="3.33203125" style="203" customWidth="1"/>
    <col min="15620" max="15620" width="46.77734375" style="203" customWidth="1"/>
    <col min="15621" max="15872" width="8.88671875" style="203"/>
    <col min="15873" max="15873" width="8.6640625" style="203" customWidth="1"/>
    <col min="15874" max="15874" width="18.33203125" style="203" customWidth="1"/>
    <col min="15875" max="15875" width="3.33203125" style="203" customWidth="1"/>
    <col min="15876" max="15876" width="46.77734375" style="203" customWidth="1"/>
    <col min="15877" max="16128" width="8.88671875" style="203"/>
    <col min="16129" max="16129" width="8.6640625" style="203" customWidth="1"/>
    <col min="16130" max="16130" width="18.33203125" style="203" customWidth="1"/>
    <col min="16131" max="16131" width="3.33203125" style="203" customWidth="1"/>
    <col min="16132" max="16132" width="46.77734375" style="203" customWidth="1"/>
    <col min="16133" max="16384" width="8.88671875" style="203"/>
  </cols>
  <sheetData>
    <row r="1" spans="1:6" ht="14.4">
      <c r="A1" s="201" t="s">
        <v>156</v>
      </c>
      <c r="B1" s="201"/>
      <c r="C1" s="201"/>
      <c r="D1" s="202"/>
      <c r="F1" s="204" t="s">
        <v>157</v>
      </c>
    </row>
    <row r="2" spans="1:6" ht="14.25" customHeight="1">
      <c r="A2" s="383" t="s">
        <v>158</v>
      </c>
      <c r="B2" s="384"/>
      <c r="C2" s="384"/>
      <c r="D2" s="384"/>
      <c r="F2" s="204" t="s">
        <v>159</v>
      </c>
    </row>
    <row r="3" spans="1:6" ht="14.25" customHeight="1">
      <c r="A3" s="384"/>
      <c r="B3" s="384"/>
      <c r="C3" s="384"/>
      <c r="D3" s="384"/>
      <c r="F3" s="204" t="s">
        <v>160</v>
      </c>
    </row>
    <row r="4" spans="1:6" ht="14.4">
      <c r="A4" s="201"/>
      <c r="B4" s="201"/>
      <c r="C4" s="201"/>
      <c r="D4" s="201"/>
      <c r="F4" s="204" t="s">
        <v>161</v>
      </c>
    </row>
    <row r="5" spans="1:6" ht="14.4">
      <c r="A5" s="385" t="s">
        <v>177</v>
      </c>
      <c r="B5" s="385"/>
      <c r="C5" s="385"/>
      <c r="D5" s="385"/>
      <c r="F5" s="204" t="s">
        <v>162</v>
      </c>
    </row>
    <row r="6" spans="1:6" ht="14.4">
      <c r="A6" s="201"/>
      <c r="B6" s="201"/>
      <c r="C6" s="201"/>
      <c r="F6" s="204" t="s">
        <v>163</v>
      </c>
    </row>
    <row r="7" spans="1:6" ht="31.8" customHeight="1">
      <c r="A7" s="386" t="s">
        <v>4</v>
      </c>
      <c r="B7" s="387"/>
      <c r="C7" s="388">
        <f>'別紙3(1)　パッケージ型導入支援　総表'!D6</f>
        <v>0</v>
      </c>
      <c r="D7" s="389"/>
      <c r="F7" s="204" t="s">
        <v>164</v>
      </c>
    </row>
    <row r="8" spans="1:6" ht="31.8" customHeight="1">
      <c r="A8" s="386" t="s">
        <v>165</v>
      </c>
      <c r="B8" s="387"/>
      <c r="C8" s="388"/>
      <c r="D8" s="389"/>
    </row>
    <row r="9" spans="1:6" ht="31.8" customHeight="1">
      <c r="A9" s="386" t="s">
        <v>166</v>
      </c>
      <c r="B9" s="387"/>
      <c r="C9" s="388"/>
      <c r="D9" s="389"/>
    </row>
    <row r="10" spans="1:6" ht="23.4" customHeight="1">
      <c r="A10" s="390" t="s">
        <v>167</v>
      </c>
      <c r="B10" s="391"/>
      <c r="C10" s="205" t="s">
        <v>168</v>
      </c>
      <c r="D10" s="206"/>
    </row>
    <row r="11" spans="1:6" ht="23.4" customHeight="1">
      <c r="A11" s="392"/>
      <c r="B11" s="393"/>
      <c r="C11" s="394"/>
      <c r="D11" s="395"/>
    </row>
    <row r="12" spans="1:6" ht="31.8" customHeight="1">
      <c r="A12" s="386" t="s">
        <v>61</v>
      </c>
      <c r="B12" s="387"/>
      <c r="C12" s="388">
        <f>'別紙3(1)　パッケージ型導入支援　総表'!E6</f>
        <v>0</v>
      </c>
      <c r="D12" s="389"/>
    </row>
    <row r="13" spans="1:6" ht="31.8" customHeight="1">
      <c r="A13" s="386" t="s">
        <v>169</v>
      </c>
      <c r="B13" s="387"/>
      <c r="C13" s="388"/>
      <c r="D13" s="389"/>
    </row>
    <row r="14" spans="1:6" ht="31.8" customHeight="1">
      <c r="A14" s="386" t="s">
        <v>170</v>
      </c>
      <c r="B14" s="387"/>
      <c r="C14" s="388"/>
      <c r="D14" s="389"/>
    </row>
    <row r="15" spans="1:6" ht="31.8" customHeight="1">
      <c r="A15" s="386" t="s">
        <v>171</v>
      </c>
      <c r="B15" s="387"/>
      <c r="C15" s="396"/>
      <c r="D15" s="397"/>
    </row>
    <row r="16" spans="1:6" ht="23.4" customHeight="1">
      <c r="A16" s="390" t="s">
        <v>172</v>
      </c>
      <c r="B16" s="391"/>
      <c r="C16" s="205" t="s">
        <v>168</v>
      </c>
      <c r="D16" s="206"/>
    </row>
    <row r="17" spans="1:4" ht="23.4" customHeight="1">
      <c r="A17" s="392"/>
      <c r="B17" s="393"/>
      <c r="C17" s="394"/>
      <c r="D17" s="395"/>
    </row>
    <row r="18" spans="1:4" ht="31.8" customHeight="1">
      <c r="A18" s="398" t="s">
        <v>173</v>
      </c>
      <c r="B18" s="207" t="s">
        <v>174</v>
      </c>
      <c r="C18" s="388"/>
      <c r="D18" s="389"/>
    </row>
    <row r="19" spans="1:4" ht="31.8" customHeight="1">
      <c r="A19" s="399"/>
      <c r="B19" s="208" t="s">
        <v>175</v>
      </c>
      <c r="C19" s="388"/>
      <c r="D19" s="389"/>
    </row>
    <row r="20" spans="1:4" ht="31.8" customHeight="1">
      <c r="A20" s="400"/>
      <c r="B20" s="209" t="s">
        <v>176</v>
      </c>
      <c r="C20" s="401"/>
      <c r="D20" s="389"/>
    </row>
    <row r="21" spans="1:4" ht="14.4">
      <c r="A21" s="201"/>
      <c r="B21" s="201"/>
      <c r="C21" s="201"/>
      <c r="D21" s="201"/>
    </row>
    <row r="22" spans="1:4" ht="14.4">
      <c r="A22" s="201"/>
      <c r="B22" s="201"/>
      <c r="C22" s="201"/>
      <c r="D22" s="201"/>
    </row>
    <row r="23" spans="1:4" ht="14.4">
      <c r="A23" s="201"/>
      <c r="B23" s="201"/>
      <c r="C23" s="201"/>
      <c r="D23" s="201"/>
    </row>
    <row r="24" spans="1:4" ht="14.4">
      <c r="A24" s="201"/>
      <c r="B24" s="201"/>
      <c r="C24" s="201"/>
      <c r="D24" s="201"/>
    </row>
    <row r="25" spans="1:4" ht="14.4">
      <c r="A25" s="201"/>
      <c r="B25" s="201"/>
      <c r="C25" s="201"/>
      <c r="D25" s="201"/>
    </row>
    <row r="26" spans="1:4" ht="14.4">
      <c r="A26" s="201"/>
      <c r="B26" s="201"/>
      <c r="C26" s="201"/>
      <c r="D26" s="201"/>
    </row>
    <row r="27" spans="1:4" ht="14.4">
      <c r="A27" s="201"/>
      <c r="B27" s="201"/>
      <c r="C27" s="201"/>
      <c r="D27" s="201"/>
    </row>
    <row r="28" spans="1:4" ht="14.4">
      <c r="A28" s="201"/>
      <c r="B28" s="201"/>
      <c r="C28" s="201"/>
      <c r="D28" s="201"/>
    </row>
    <row r="29" spans="1:4" ht="14.4">
      <c r="A29" s="201"/>
      <c r="B29" s="201"/>
      <c r="C29" s="201"/>
      <c r="D29" s="201"/>
    </row>
  </sheetData>
  <mergeCells count="24">
    <mergeCell ref="A16:B17"/>
    <mergeCell ref="C17:D17"/>
    <mergeCell ref="A18:A20"/>
    <mergeCell ref="C18:D18"/>
    <mergeCell ref="C19:D19"/>
    <mergeCell ref="C20:D20"/>
    <mergeCell ref="A13:B13"/>
    <mergeCell ref="C13:D13"/>
    <mergeCell ref="A14:B14"/>
    <mergeCell ref="C14:D14"/>
    <mergeCell ref="A15:B15"/>
    <mergeCell ref="C15:D15"/>
    <mergeCell ref="A9:B9"/>
    <mergeCell ref="C9:D9"/>
    <mergeCell ref="A10:B11"/>
    <mergeCell ref="C11:D11"/>
    <mergeCell ref="A12:B12"/>
    <mergeCell ref="C12:D12"/>
    <mergeCell ref="A2:D3"/>
    <mergeCell ref="A5:D5"/>
    <mergeCell ref="A7:B7"/>
    <mergeCell ref="C7:D7"/>
    <mergeCell ref="A8:B8"/>
    <mergeCell ref="C8:D8"/>
  </mergeCells>
  <phoneticPr fontId="12"/>
  <dataValidations count="5">
    <dataValidation type="textLength" errorStyle="warning" operator="equal" allowBlank="1" showInputMessage="1" showErrorMessage="1" error="7桁の数字（ハイフンなし）で入力してください" sqref="D16 D10" xr:uid="{24142979-39FA-45A2-AB4B-907F15651D17}">
      <formula1>7</formula1>
    </dataValidation>
    <dataValidation type="textLength" operator="equal" allowBlank="1" showInputMessage="1" showErrorMessage="1" error="10桁の数字で入力してください" sqref="C13:D13 IY13:IZ13 SU13:SV13 ACQ13:ACR13 AMM13:AMN13 AWI13:AWJ13 BGE13:BGF13 BQA13:BQB13 BZW13:BZX13 CJS13:CJT13 CTO13:CTP13 DDK13:DDL13 DNG13:DNH13 DXC13:DXD13 EGY13:EGZ13 EQU13:EQV13 FAQ13:FAR13 FKM13:FKN13 FUI13:FUJ13 GEE13:GEF13 GOA13:GOB13 GXW13:GXX13 HHS13:HHT13 HRO13:HRP13 IBK13:IBL13 ILG13:ILH13 IVC13:IVD13 JEY13:JEZ13 JOU13:JOV13 JYQ13:JYR13 KIM13:KIN13 KSI13:KSJ13 LCE13:LCF13 LMA13:LMB13 LVW13:LVX13 MFS13:MFT13 MPO13:MPP13 MZK13:MZL13 NJG13:NJH13 NTC13:NTD13 OCY13:OCZ13 OMU13:OMV13 OWQ13:OWR13 PGM13:PGN13 PQI13:PQJ13 QAE13:QAF13 QKA13:QKB13 QTW13:QTX13 RDS13:RDT13 RNO13:RNP13 RXK13:RXL13 SHG13:SHH13 SRC13:SRD13 TAY13:TAZ13 TKU13:TKV13 TUQ13:TUR13 UEM13:UEN13 UOI13:UOJ13 UYE13:UYF13 VIA13:VIB13 VRW13:VRX13 WBS13:WBT13 WLO13:WLP13 WVK13:WVL13 C65549:D65549 IY65549:IZ65549 SU65549:SV65549 ACQ65549:ACR65549 AMM65549:AMN65549 AWI65549:AWJ65549 BGE65549:BGF65549 BQA65549:BQB65549 BZW65549:BZX65549 CJS65549:CJT65549 CTO65549:CTP65549 DDK65549:DDL65549 DNG65549:DNH65549 DXC65549:DXD65549 EGY65549:EGZ65549 EQU65549:EQV65549 FAQ65549:FAR65549 FKM65549:FKN65549 FUI65549:FUJ65549 GEE65549:GEF65549 GOA65549:GOB65549 GXW65549:GXX65549 HHS65549:HHT65549 HRO65549:HRP65549 IBK65549:IBL65549 ILG65549:ILH65549 IVC65549:IVD65549 JEY65549:JEZ65549 JOU65549:JOV65549 JYQ65549:JYR65549 KIM65549:KIN65549 KSI65549:KSJ65549 LCE65549:LCF65549 LMA65549:LMB65549 LVW65549:LVX65549 MFS65549:MFT65549 MPO65549:MPP65549 MZK65549:MZL65549 NJG65549:NJH65549 NTC65549:NTD65549 OCY65549:OCZ65549 OMU65549:OMV65549 OWQ65549:OWR65549 PGM65549:PGN65549 PQI65549:PQJ65549 QAE65549:QAF65549 QKA65549:QKB65549 QTW65549:QTX65549 RDS65549:RDT65549 RNO65549:RNP65549 RXK65549:RXL65549 SHG65549:SHH65549 SRC65549:SRD65549 TAY65549:TAZ65549 TKU65549:TKV65549 TUQ65549:TUR65549 UEM65549:UEN65549 UOI65549:UOJ65549 UYE65549:UYF65549 VIA65549:VIB65549 VRW65549:VRX65549 WBS65549:WBT65549 WLO65549:WLP65549 WVK65549:WVL65549 C131085:D131085 IY131085:IZ131085 SU131085:SV131085 ACQ131085:ACR131085 AMM131085:AMN131085 AWI131085:AWJ131085 BGE131085:BGF131085 BQA131085:BQB131085 BZW131085:BZX131085 CJS131085:CJT131085 CTO131085:CTP131085 DDK131085:DDL131085 DNG131085:DNH131085 DXC131085:DXD131085 EGY131085:EGZ131085 EQU131085:EQV131085 FAQ131085:FAR131085 FKM131085:FKN131085 FUI131085:FUJ131085 GEE131085:GEF131085 GOA131085:GOB131085 GXW131085:GXX131085 HHS131085:HHT131085 HRO131085:HRP131085 IBK131085:IBL131085 ILG131085:ILH131085 IVC131085:IVD131085 JEY131085:JEZ131085 JOU131085:JOV131085 JYQ131085:JYR131085 KIM131085:KIN131085 KSI131085:KSJ131085 LCE131085:LCF131085 LMA131085:LMB131085 LVW131085:LVX131085 MFS131085:MFT131085 MPO131085:MPP131085 MZK131085:MZL131085 NJG131085:NJH131085 NTC131085:NTD131085 OCY131085:OCZ131085 OMU131085:OMV131085 OWQ131085:OWR131085 PGM131085:PGN131085 PQI131085:PQJ131085 QAE131085:QAF131085 QKA131085:QKB131085 QTW131085:QTX131085 RDS131085:RDT131085 RNO131085:RNP131085 RXK131085:RXL131085 SHG131085:SHH131085 SRC131085:SRD131085 TAY131085:TAZ131085 TKU131085:TKV131085 TUQ131085:TUR131085 UEM131085:UEN131085 UOI131085:UOJ131085 UYE131085:UYF131085 VIA131085:VIB131085 VRW131085:VRX131085 WBS131085:WBT131085 WLO131085:WLP131085 WVK131085:WVL131085 C196621:D196621 IY196621:IZ196621 SU196621:SV196621 ACQ196621:ACR196621 AMM196621:AMN196621 AWI196621:AWJ196621 BGE196621:BGF196621 BQA196621:BQB196621 BZW196621:BZX196621 CJS196621:CJT196621 CTO196621:CTP196621 DDK196621:DDL196621 DNG196621:DNH196621 DXC196621:DXD196621 EGY196621:EGZ196621 EQU196621:EQV196621 FAQ196621:FAR196621 FKM196621:FKN196621 FUI196621:FUJ196621 GEE196621:GEF196621 GOA196621:GOB196621 GXW196621:GXX196621 HHS196621:HHT196621 HRO196621:HRP196621 IBK196621:IBL196621 ILG196621:ILH196621 IVC196621:IVD196621 JEY196621:JEZ196621 JOU196621:JOV196621 JYQ196621:JYR196621 KIM196621:KIN196621 KSI196621:KSJ196621 LCE196621:LCF196621 LMA196621:LMB196621 LVW196621:LVX196621 MFS196621:MFT196621 MPO196621:MPP196621 MZK196621:MZL196621 NJG196621:NJH196621 NTC196621:NTD196621 OCY196621:OCZ196621 OMU196621:OMV196621 OWQ196621:OWR196621 PGM196621:PGN196621 PQI196621:PQJ196621 QAE196621:QAF196621 QKA196621:QKB196621 QTW196621:QTX196621 RDS196621:RDT196621 RNO196621:RNP196621 RXK196621:RXL196621 SHG196621:SHH196621 SRC196621:SRD196621 TAY196621:TAZ196621 TKU196621:TKV196621 TUQ196621:TUR196621 UEM196621:UEN196621 UOI196621:UOJ196621 UYE196621:UYF196621 VIA196621:VIB196621 VRW196621:VRX196621 WBS196621:WBT196621 WLO196621:WLP196621 WVK196621:WVL196621 C262157:D262157 IY262157:IZ262157 SU262157:SV262157 ACQ262157:ACR262157 AMM262157:AMN262157 AWI262157:AWJ262157 BGE262157:BGF262157 BQA262157:BQB262157 BZW262157:BZX262157 CJS262157:CJT262157 CTO262157:CTP262157 DDK262157:DDL262157 DNG262157:DNH262157 DXC262157:DXD262157 EGY262157:EGZ262157 EQU262157:EQV262157 FAQ262157:FAR262157 FKM262157:FKN262157 FUI262157:FUJ262157 GEE262157:GEF262157 GOA262157:GOB262157 GXW262157:GXX262157 HHS262157:HHT262157 HRO262157:HRP262157 IBK262157:IBL262157 ILG262157:ILH262157 IVC262157:IVD262157 JEY262157:JEZ262157 JOU262157:JOV262157 JYQ262157:JYR262157 KIM262157:KIN262157 KSI262157:KSJ262157 LCE262157:LCF262157 LMA262157:LMB262157 LVW262157:LVX262157 MFS262157:MFT262157 MPO262157:MPP262157 MZK262157:MZL262157 NJG262157:NJH262157 NTC262157:NTD262157 OCY262157:OCZ262157 OMU262157:OMV262157 OWQ262157:OWR262157 PGM262157:PGN262157 PQI262157:PQJ262157 QAE262157:QAF262157 QKA262157:QKB262157 QTW262157:QTX262157 RDS262157:RDT262157 RNO262157:RNP262157 RXK262157:RXL262157 SHG262157:SHH262157 SRC262157:SRD262157 TAY262157:TAZ262157 TKU262157:TKV262157 TUQ262157:TUR262157 UEM262157:UEN262157 UOI262157:UOJ262157 UYE262157:UYF262157 VIA262157:VIB262157 VRW262157:VRX262157 WBS262157:WBT262157 WLO262157:WLP262157 WVK262157:WVL262157 C327693:D327693 IY327693:IZ327693 SU327693:SV327693 ACQ327693:ACR327693 AMM327693:AMN327693 AWI327693:AWJ327693 BGE327693:BGF327693 BQA327693:BQB327693 BZW327693:BZX327693 CJS327693:CJT327693 CTO327693:CTP327693 DDK327693:DDL327693 DNG327693:DNH327693 DXC327693:DXD327693 EGY327693:EGZ327693 EQU327693:EQV327693 FAQ327693:FAR327693 FKM327693:FKN327693 FUI327693:FUJ327693 GEE327693:GEF327693 GOA327693:GOB327693 GXW327693:GXX327693 HHS327693:HHT327693 HRO327693:HRP327693 IBK327693:IBL327693 ILG327693:ILH327693 IVC327693:IVD327693 JEY327693:JEZ327693 JOU327693:JOV327693 JYQ327693:JYR327693 KIM327693:KIN327693 KSI327693:KSJ327693 LCE327693:LCF327693 LMA327693:LMB327693 LVW327693:LVX327693 MFS327693:MFT327693 MPO327693:MPP327693 MZK327693:MZL327693 NJG327693:NJH327693 NTC327693:NTD327693 OCY327693:OCZ327693 OMU327693:OMV327693 OWQ327693:OWR327693 PGM327693:PGN327693 PQI327693:PQJ327693 QAE327693:QAF327693 QKA327693:QKB327693 QTW327693:QTX327693 RDS327693:RDT327693 RNO327693:RNP327693 RXK327693:RXL327693 SHG327693:SHH327693 SRC327693:SRD327693 TAY327693:TAZ327693 TKU327693:TKV327693 TUQ327693:TUR327693 UEM327693:UEN327693 UOI327693:UOJ327693 UYE327693:UYF327693 VIA327693:VIB327693 VRW327693:VRX327693 WBS327693:WBT327693 WLO327693:WLP327693 WVK327693:WVL327693 C393229:D393229 IY393229:IZ393229 SU393229:SV393229 ACQ393229:ACR393229 AMM393229:AMN393229 AWI393229:AWJ393229 BGE393229:BGF393229 BQA393229:BQB393229 BZW393229:BZX393229 CJS393229:CJT393229 CTO393229:CTP393229 DDK393229:DDL393229 DNG393229:DNH393229 DXC393229:DXD393229 EGY393229:EGZ393229 EQU393229:EQV393229 FAQ393229:FAR393229 FKM393229:FKN393229 FUI393229:FUJ393229 GEE393229:GEF393229 GOA393229:GOB393229 GXW393229:GXX393229 HHS393229:HHT393229 HRO393229:HRP393229 IBK393229:IBL393229 ILG393229:ILH393229 IVC393229:IVD393229 JEY393229:JEZ393229 JOU393229:JOV393229 JYQ393229:JYR393229 KIM393229:KIN393229 KSI393229:KSJ393229 LCE393229:LCF393229 LMA393229:LMB393229 LVW393229:LVX393229 MFS393229:MFT393229 MPO393229:MPP393229 MZK393229:MZL393229 NJG393229:NJH393229 NTC393229:NTD393229 OCY393229:OCZ393229 OMU393229:OMV393229 OWQ393229:OWR393229 PGM393229:PGN393229 PQI393229:PQJ393229 QAE393229:QAF393229 QKA393229:QKB393229 QTW393229:QTX393229 RDS393229:RDT393229 RNO393229:RNP393229 RXK393229:RXL393229 SHG393229:SHH393229 SRC393229:SRD393229 TAY393229:TAZ393229 TKU393229:TKV393229 TUQ393229:TUR393229 UEM393229:UEN393229 UOI393229:UOJ393229 UYE393229:UYF393229 VIA393229:VIB393229 VRW393229:VRX393229 WBS393229:WBT393229 WLO393229:WLP393229 WVK393229:WVL393229 C458765:D458765 IY458765:IZ458765 SU458765:SV458765 ACQ458765:ACR458765 AMM458765:AMN458765 AWI458765:AWJ458765 BGE458765:BGF458765 BQA458765:BQB458765 BZW458765:BZX458765 CJS458765:CJT458765 CTO458765:CTP458765 DDK458765:DDL458765 DNG458765:DNH458765 DXC458765:DXD458765 EGY458765:EGZ458765 EQU458765:EQV458765 FAQ458765:FAR458765 FKM458765:FKN458765 FUI458765:FUJ458765 GEE458765:GEF458765 GOA458765:GOB458765 GXW458765:GXX458765 HHS458765:HHT458765 HRO458765:HRP458765 IBK458765:IBL458765 ILG458765:ILH458765 IVC458765:IVD458765 JEY458765:JEZ458765 JOU458765:JOV458765 JYQ458765:JYR458765 KIM458765:KIN458765 KSI458765:KSJ458765 LCE458765:LCF458765 LMA458765:LMB458765 LVW458765:LVX458765 MFS458765:MFT458765 MPO458765:MPP458765 MZK458765:MZL458765 NJG458765:NJH458765 NTC458765:NTD458765 OCY458765:OCZ458765 OMU458765:OMV458765 OWQ458765:OWR458765 PGM458765:PGN458765 PQI458765:PQJ458765 QAE458765:QAF458765 QKA458765:QKB458765 QTW458765:QTX458765 RDS458765:RDT458765 RNO458765:RNP458765 RXK458765:RXL458765 SHG458765:SHH458765 SRC458765:SRD458765 TAY458765:TAZ458765 TKU458765:TKV458765 TUQ458765:TUR458765 UEM458765:UEN458765 UOI458765:UOJ458765 UYE458765:UYF458765 VIA458765:VIB458765 VRW458765:VRX458765 WBS458765:WBT458765 WLO458765:WLP458765 WVK458765:WVL458765 C524301:D524301 IY524301:IZ524301 SU524301:SV524301 ACQ524301:ACR524301 AMM524301:AMN524301 AWI524301:AWJ524301 BGE524301:BGF524301 BQA524301:BQB524301 BZW524301:BZX524301 CJS524301:CJT524301 CTO524301:CTP524301 DDK524301:DDL524301 DNG524301:DNH524301 DXC524301:DXD524301 EGY524301:EGZ524301 EQU524301:EQV524301 FAQ524301:FAR524301 FKM524301:FKN524301 FUI524301:FUJ524301 GEE524301:GEF524301 GOA524301:GOB524301 GXW524301:GXX524301 HHS524301:HHT524301 HRO524301:HRP524301 IBK524301:IBL524301 ILG524301:ILH524301 IVC524301:IVD524301 JEY524301:JEZ524301 JOU524301:JOV524301 JYQ524301:JYR524301 KIM524301:KIN524301 KSI524301:KSJ524301 LCE524301:LCF524301 LMA524301:LMB524301 LVW524301:LVX524301 MFS524301:MFT524301 MPO524301:MPP524301 MZK524301:MZL524301 NJG524301:NJH524301 NTC524301:NTD524301 OCY524301:OCZ524301 OMU524301:OMV524301 OWQ524301:OWR524301 PGM524301:PGN524301 PQI524301:PQJ524301 QAE524301:QAF524301 QKA524301:QKB524301 QTW524301:QTX524301 RDS524301:RDT524301 RNO524301:RNP524301 RXK524301:RXL524301 SHG524301:SHH524301 SRC524301:SRD524301 TAY524301:TAZ524301 TKU524301:TKV524301 TUQ524301:TUR524301 UEM524301:UEN524301 UOI524301:UOJ524301 UYE524301:UYF524301 VIA524301:VIB524301 VRW524301:VRX524301 WBS524301:WBT524301 WLO524301:WLP524301 WVK524301:WVL524301 C589837:D589837 IY589837:IZ589837 SU589837:SV589837 ACQ589837:ACR589837 AMM589837:AMN589837 AWI589837:AWJ589837 BGE589837:BGF589837 BQA589837:BQB589837 BZW589837:BZX589837 CJS589837:CJT589837 CTO589837:CTP589837 DDK589837:DDL589837 DNG589837:DNH589837 DXC589837:DXD589837 EGY589837:EGZ589837 EQU589837:EQV589837 FAQ589837:FAR589837 FKM589837:FKN589837 FUI589837:FUJ589837 GEE589837:GEF589837 GOA589837:GOB589837 GXW589837:GXX589837 HHS589837:HHT589837 HRO589837:HRP589837 IBK589837:IBL589837 ILG589837:ILH589837 IVC589837:IVD589837 JEY589837:JEZ589837 JOU589837:JOV589837 JYQ589837:JYR589837 KIM589837:KIN589837 KSI589837:KSJ589837 LCE589837:LCF589837 LMA589837:LMB589837 LVW589837:LVX589837 MFS589837:MFT589837 MPO589837:MPP589837 MZK589837:MZL589837 NJG589837:NJH589837 NTC589837:NTD589837 OCY589837:OCZ589837 OMU589837:OMV589837 OWQ589837:OWR589837 PGM589837:PGN589837 PQI589837:PQJ589837 QAE589837:QAF589837 QKA589837:QKB589837 QTW589837:QTX589837 RDS589837:RDT589837 RNO589837:RNP589837 RXK589837:RXL589837 SHG589837:SHH589837 SRC589837:SRD589837 TAY589837:TAZ589837 TKU589837:TKV589837 TUQ589837:TUR589837 UEM589837:UEN589837 UOI589837:UOJ589837 UYE589837:UYF589837 VIA589837:VIB589837 VRW589837:VRX589837 WBS589837:WBT589837 WLO589837:WLP589837 WVK589837:WVL589837 C655373:D655373 IY655373:IZ655373 SU655373:SV655373 ACQ655373:ACR655373 AMM655373:AMN655373 AWI655373:AWJ655373 BGE655373:BGF655373 BQA655373:BQB655373 BZW655373:BZX655373 CJS655373:CJT655373 CTO655373:CTP655373 DDK655373:DDL655373 DNG655373:DNH655373 DXC655373:DXD655373 EGY655373:EGZ655373 EQU655373:EQV655373 FAQ655373:FAR655373 FKM655373:FKN655373 FUI655373:FUJ655373 GEE655373:GEF655373 GOA655373:GOB655373 GXW655373:GXX655373 HHS655373:HHT655373 HRO655373:HRP655373 IBK655373:IBL655373 ILG655373:ILH655373 IVC655373:IVD655373 JEY655373:JEZ655373 JOU655373:JOV655373 JYQ655373:JYR655373 KIM655373:KIN655373 KSI655373:KSJ655373 LCE655373:LCF655373 LMA655373:LMB655373 LVW655373:LVX655373 MFS655373:MFT655373 MPO655373:MPP655373 MZK655373:MZL655373 NJG655373:NJH655373 NTC655373:NTD655373 OCY655373:OCZ655373 OMU655373:OMV655373 OWQ655373:OWR655373 PGM655373:PGN655373 PQI655373:PQJ655373 QAE655373:QAF655373 QKA655373:QKB655373 QTW655373:QTX655373 RDS655373:RDT655373 RNO655373:RNP655373 RXK655373:RXL655373 SHG655373:SHH655373 SRC655373:SRD655373 TAY655373:TAZ655373 TKU655373:TKV655373 TUQ655373:TUR655373 UEM655373:UEN655373 UOI655373:UOJ655373 UYE655373:UYF655373 VIA655373:VIB655373 VRW655373:VRX655373 WBS655373:WBT655373 WLO655373:WLP655373 WVK655373:WVL655373 C720909:D720909 IY720909:IZ720909 SU720909:SV720909 ACQ720909:ACR720909 AMM720909:AMN720909 AWI720909:AWJ720909 BGE720909:BGF720909 BQA720909:BQB720909 BZW720909:BZX720909 CJS720909:CJT720909 CTO720909:CTP720909 DDK720909:DDL720909 DNG720909:DNH720909 DXC720909:DXD720909 EGY720909:EGZ720909 EQU720909:EQV720909 FAQ720909:FAR720909 FKM720909:FKN720909 FUI720909:FUJ720909 GEE720909:GEF720909 GOA720909:GOB720909 GXW720909:GXX720909 HHS720909:HHT720909 HRO720909:HRP720909 IBK720909:IBL720909 ILG720909:ILH720909 IVC720909:IVD720909 JEY720909:JEZ720909 JOU720909:JOV720909 JYQ720909:JYR720909 KIM720909:KIN720909 KSI720909:KSJ720909 LCE720909:LCF720909 LMA720909:LMB720909 LVW720909:LVX720909 MFS720909:MFT720909 MPO720909:MPP720909 MZK720909:MZL720909 NJG720909:NJH720909 NTC720909:NTD720909 OCY720909:OCZ720909 OMU720909:OMV720909 OWQ720909:OWR720909 PGM720909:PGN720909 PQI720909:PQJ720909 QAE720909:QAF720909 QKA720909:QKB720909 QTW720909:QTX720909 RDS720909:RDT720909 RNO720909:RNP720909 RXK720909:RXL720909 SHG720909:SHH720909 SRC720909:SRD720909 TAY720909:TAZ720909 TKU720909:TKV720909 TUQ720909:TUR720909 UEM720909:UEN720909 UOI720909:UOJ720909 UYE720909:UYF720909 VIA720909:VIB720909 VRW720909:VRX720909 WBS720909:WBT720909 WLO720909:WLP720909 WVK720909:WVL720909 C786445:D786445 IY786445:IZ786445 SU786445:SV786445 ACQ786445:ACR786445 AMM786445:AMN786445 AWI786445:AWJ786445 BGE786445:BGF786445 BQA786445:BQB786445 BZW786445:BZX786445 CJS786445:CJT786445 CTO786445:CTP786445 DDK786445:DDL786445 DNG786445:DNH786445 DXC786445:DXD786445 EGY786445:EGZ786445 EQU786445:EQV786445 FAQ786445:FAR786445 FKM786445:FKN786445 FUI786445:FUJ786445 GEE786445:GEF786445 GOA786445:GOB786445 GXW786445:GXX786445 HHS786445:HHT786445 HRO786445:HRP786445 IBK786445:IBL786445 ILG786445:ILH786445 IVC786445:IVD786445 JEY786445:JEZ786445 JOU786445:JOV786445 JYQ786445:JYR786445 KIM786445:KIN786445 KSI786445:KSJ786445 LCE786445:LCF786445 LMA786445:LMB786445 LVW786445:LVX786445 MFS786445:MFT786445 MPO786445:MPP786445 MZK786445:MZL786445 NJG786445:NJH786445 NTC786445:NTD786445 OCY786445:OCZ786445 OMU786445:OMV786445 OWQ786445:OWR786445 PGM786445:PGN786445 PQI786445:PQJ786445 QAE786445:QAF786445 QKA786445:QKB786445 QTW786445:QTX786445 RDS786445:RDT786445 RNO786445:RNP786445 RXK786445:RXL786445 SHG786445:SHH786445 SRC786445:SRD786445 TAY786445:TAZ786445 TKU786445:TKV786445 TUQ786445:TUR786445 UEM786445:UEN786445 UOI786445:UOJ786445 UYE786445:UYF786445 VIA786445:VIB786445 VRW786445:VRX786445 WBS786445:WBT786445 WLO786445:WLP786445 WVK786445:WVL786445 C851981:D851981 IY851981:IZ851981 SU851981:SV851981 ACQ851981:ACR851981 AMM851981:AMN851981 AWI851981:AWJ851981 BGE851981:BGF851981 BQA851981:BQB851981 BZW851981:BZX851981 CJS851981:CJT851981 CTO851981:CTP851981 DDK851981:DDL851981 DNG851981:DNH851981 DXC851981:DXD851981 EGY851981:EGZ851981 EQU851981:EQV851981 FAQ851981:FAR851981 FKM851981:FKN851981 FUI851981:FUJ851981 GEE851981:GEF851981 GOA851981:GOB851981 GXW851981:GXX851981 HHS851981:HHT851981 HRO851981:HRP851981 IBK851981:IBL851981 ILG851981:ILH851981 IVC851981:IVD851981 JEY851981:JEZ851981 JOU851981:JOV851981 JYQ851981:JYR851981 KIM851981:KIN851981 KSI851981:KSJ851981 LCE851981:LCF851981 LMA851981:LMB851981 LVW851981:LVX851981 MFS851981:MFT851981 MPO851981:MPP851981 MZK851981:MZL851981 NJG851981:NJH851981 NTC851981:NTD851981 OCY851981:OCZ851981 OMU851981:OMV851981 OWQ851981:OWR851981 PGM851981:PGN851981 PQI851981:PQJ851981 QAE851981:QAF851981 QKA851981:QKB851981 QTW851981:QTX851981 RDS851981:RDT851981 RNO851981:RNP851981 RXK851981:RXL851981 SHG851981:SHH851981 SRC851981:SRD851981 TAY851981:TAZ851981 TKU851981:TKV851981 TUQ851981:TUR851981 UEM851981:UEN851981 UOI851981:UOJ851981 UYE851981:UYF851981 VIA851981:VIB851981 VRW851981:VRX851981 WBS851981:WBT851981 WLO851981:WLP851981 WVK851981:WVL851981 C917517:D917517 IY917517:IZ917517 SU917517:SV917517 ACQ917517:ACR917517 AMM917517:AMN917517 AWI917517:AWJ917517 BGE917517:BGF917517 BQA917517:BQB917517 BZW917517:BZX917517 CJS917517:CJT917517 CTO917517:CTP917517 DDK917517:DDL917517 DNG917517:DNH917517 DXC917517:DXD917517 EGY917517:EGZ917517 EQU917517:EQV917517 FAQ917517:FAR917517 FKM917517:FKN917517 FUI917517:FUJ917517 GEE917517:GEF917517 GOA917517:GOB917517 GXW917517:GXX917517 HHS917517:HHT917517 HRO917517:HRP917517 IBK917517:IBL917517 ILG917517:ILH917517 IVC917517:IVD917517 JEY917517:JEZ917517 JOU917517:JOV917517 JYQ917517:JYR917517 KIM917517:KIN917517 KSI917517:KSJ917517 LCE917517:LCF917517 LMA917517:LMB917517 LVW917517:LVX917517 MFS917517:MFT917517 MPO917517:MPP917517 MZK917517:MZL917517 NJG917517:NJH917517 NTC917517:NTD917517 OCY917517:OCZ917517 OMU917517:OMV917517 OWQ917517:OWR917517 PGM917517:PGN917517 PQI917517:PQJ917517 QAE917517:QAF917517 QKA917517:QKB917517 QTW917517:QTX917517 RDS917517:RDT917517 RNO917517:RNP917517 RXK917517:RXL917517 SHG917517:SHH917517 SRC917517:SRD917517 TAY917517:TAZ917517 TKU917517:TKV917517 TUQ917517:TUR917517 UEM917517:UEN917517 UOI917517:UOJ917517 UYE917517:UYF917517 VIA917517:VIB917517 VRW917517:VRX917517 WBS917517:WBT917517 WLO917517:WLP917517 WVK917517:WVL917517 C983053:D983053 IY983053:IZ983053 SU983053:SV983053 ACQ983053:ACR983053 AMM983053:AMN983053 AWI983053:AWJ983053 BGE983053:BGF983053 BQA983053:BQB983053 BZW983053:BZX983053 CJS983053:CJT983053 CTO983053:CTP983053 DDK983053:DDL983053 DNG983053:DNH983053 DXC983053:DXD983053 EGY983053:EGZ983053 EQU983053:EQV983053 FAQ983053:FAR983053 FKM983053:FKN983053 FUI983053:FUJ983053 GEE983053:GEF983053 GOA983053:GOB983053 GXW983053:GXX983053 HHS983053:HHT983053 HRO983053:HRP983053 IBK983053:IBL983053 ILG983053:ILH983053 IVC983053:IVD983053 JEY983053:JEZ983053 JOU983053:JOV983053 JYQ983053:JYR983053 KIM983053:KIN983053 KSI983053:KSJ983053 LCE983053:LCF983053 LMA983053:LMB983053 LVW983053:LVX983053 MFS983053:MFT983053 MPO983053:MPP983053 MZK983053:MZL983053 NJG983053:NJH983053 NTC983053:NTD983053 OCY983053:OCZ983053 OMU983053:OMV983053 OWQ983053:OWR983053 PGM983053:PGN983053 PQI983053:PQJ983053 QAE983053:QAF983053 QKA983053:QKB983053 QTW983053:QTX983053 RDS983053:RDT983053 RNO983053:RNP983053 RXK983053:RXL983053 SHG983053:SHH983053 SRC983053:SRD983053 TAY983053:TAZ983053 TKU983053:TKV983053 TUQ983053:TUR983053 UEM983053:UEN983053 UOI983053:UOJ983053 UYE983053:UYF983053 VIA983053:VIB983053 VRW983053:VRX983053 WBS983053:WBT983053 WLO983053:WLP983053 WVK983053:WVL983053" xr:uid="{A6AB131D-21C4-4D43-996A-CA11DD7BB24F}">
      <formula1>10</formula1>
    </dataValidation>
    <dataValidation imeMode="halfAlpha" allowBlank="1" showInputMessage="1" showErrorMessage="1" sqref="C19:D20 IY19:IZ20 SU19:SV20 ACQ19:ACR20 AMM19:AMN20 AWI19:AWJ20 BGE19:BGF20 BQA19:BQB20 BZW19:BZX20 CJS19:CJT20 CTO19:CTP20 DDK19:DDL20 DNG19:DNH20 DXC19:DXD20 EGY19:EGZ20 EQU19:EQV20 FAQ19:FAR20 FKM19:FKN20 FUI19:FUJ20 GEE19:GEF20 GOA19:GOB20 GXW19:GXX20 HHS19:HHT20 HRO19:HRP20 IBK19:IBL20 ILG19:ILH20 IVC19:IVD20 JEY19:JEZ20 JOU19:JOV20 JYQ19:JYR20 KIM19:KIN20 KSI19:KSJ20 LCE19:LCF20 LMA19:LMB20 LVW19:LVX20 MFS19:MFT20 MPO19:MPP20 MZK19:MZL20 NJG19:NJH20 NTC19:NTD20 OCY19:OCZ20 OMU19:OMV20 OWQ19:OWR20 PGM19:PGN20 PQI19:PQJ20 QAE19:QAF20 QKA19:QKB20 QTW19:QTX20 RDS19:RDT20 RNO19:RNP20 RXK19:RXL20 SHG19:SHH20 SRC19:SRD20 TAY19:TAZ20 TKU19:TKV20 TUQ19:TUR20 UEM19:UEN20 UOI19:UOJ20 UYE19:UYF20 VIA19:VIB20 VRW19:VRX20 WBS19:WBT20 WLO19:WLP20 WVK19:WVL20 C65555:D65556 IY65555:IZ65556 SU65555:SV65556 ACQ65555:ACR65556 AMM65555:AMN65556 AWI65555:AWJ65556 BGE65555:BGF65556 BQA65555:BQB65556 BZW65555:BZX65556 CJS65555:CJT65556 CTO65555:CTP65556 DDK65555:DDL65556 DNG65555:DNH65556 DXC65555:DXD65556 EGY65555:EGZ65556 EQU65555:EQV65556 FAQ65555:FAR65556 FKM65555:FKN65556 FUI65555:FUJ65556 GEE65555:GEF65556 GOA65555:GOB65556 GXW65555:GXX65556 HHS65555:HHT65556 HRO65555:HRP65556 IBK65555:IBL65556 ILG65555:ILH65556 IVC65555:IVD65556 JEY65555:JEZ65556 JOU65555:JOV65556 JYQ65555:JYR65556 KIM65555:KIN65556 KSI65555:KSJ65556 LCE65555:LCF65556 LMA65555:LMB65556 LVW65555:LVX65556 MFS65555:MFT65556 MPO65555:MPP65556 MZK65555:MZL65556 NJG65555:NJH65556 NTC65555:NTD65556 OCY65555:OCZ65556 OMU65555:OMV65556 OWQ65555:OWR65556 PGM65555:PGN65556 PQI65555:PQJ65556 QAE65555:QAF65556 QKA65555:QKB65556 QTW65555:QTX65556 RDS65555:RDT65556 RNO65555:RNP65556 RXK65555:RXL65556 SHG65555:SHH65556 SRC65555:SRD65556 TAY65555:TAZ65556 TKU65555:TKV65556 TUQ65555:TUR65556 UEM65555:UEN65556 UOI65555:UOJ65556 UYE65555:UYF65556 VIA65555:VIB65556 VRW65555:VRX65556 WBS65555:WBT65556 WLO65555:WLP65556 WVK65555:WVL65556 C131091:D131092 IY131091:IZ131092 SU131091:SV131092 ACQ131091:ACR131092 AMM131091:AMN131092 AWI131091:AWJ131092 BGE131091:BGF131092 BQA131091:BQB131092 BZW131091:BZX131092 CJS131091:CJT131092 CTO131091:CTP131092 DDK131091:DDL131092 DNG131091:DNH131092 DXC131091:DXD131092 EGY131091:EGZ131092 EQU131091:EQV131092 FAQ131091:FAR131092 FKM131091:FKN131092 FUI131091:FUJ131092 GEE131091:GEF131092 GOA131091:GOB131092 GXW131091:GXX131092 HHS131091:HHT131092 HRO131091:HRP131092 IBK131091:IBL131092 ILG131091:ILH131092 IVC131091:IVD131092 JEY131091:JEZ131092 JOU131091:JOV131092 JYQ131091:JYR131092 KIM131091:KIN131092 KSI131091:KSJ131092 LCE131091:LCF131092 LMA131091:LMB131092 LVW131091:LVX131092 MFS131091:MFT131092 MPO131091:MPP131092 MZK131091:MZL131092 NJG131091:NJH131092 NTC131091:NTD131092 OCY131091:OCZ131092 OMU131091:OMV131092 OWQ131091:OWR131092 PGM131091:PGN131092 PQI131091:PQJ131092 QAE131091:QAF131092 QKA131091:QKB131092 QTW131091:QTX131092 RDS131091:RDT131092 RNO131091:RNP131092 RXK131091:RXL131092 SHG131091:SHH131092 SRC131091:SRD131092 TAY131091:TAZ131092 TKU131091:TKV131092 TUQ131091:TUR131092 UEM131091:UEN131092 UOI131091:UOJ131092 UYE131091:UYF131092 VIA131091:VIB131092 VRW131091:VRX131092 WBS131091:WBT131092 WLO131091:WLP131092 WVK131091:WVL131092 C196627:D196628 IY196627:IZ196628 SU196627:SV196628 ACQ196627:ACR196628 AMM196627:AMN196628 AWI196627:AWJ196628 BGE196627:BGF196628 BQA196627:BQB196628 BZW196627:BZX196628 CJS196627:CJT196628 CTO196627:CTP196628 DDK196627:DDL196628 DNG196627:DNH196628 DXC196627:DXD196628 EGY196627:EGZ196628 EQU196627:EQV196628 FAQ196627:FAR196628 FKM196627:FKN196628 FUI196627:FUJ196628 GEE196627:GEF196628 GOA196627:GOB196628 GXW196627:GXX196628 HHS196627:HHT196628 HRO196627:HRP196628 IBK196627:IBL196628 ILG196627:ILH196628 IVC196627:IVD196628 JEY196627:JEZ196628 JOU196627:JOV196628 JYQ196627:JYR196628 KIM196627:KIN196628 KSI196627:KSJ196628 LCE196627:LCF196628 LMA196627:LMB196628 LVW196627:LVX196628 MFS196627:MFT196628 MPO196627:MPP196628 MZK196627:MZL196628 NJG196627:NJH196628 NTC196627:NTD196628 OCY196627:OCZ196628 OMU196627:OMV196628 OWQ196627:OWR196628 PGM196627:PGN196628 PQI196627:PQJ196628 QAE196627:QAF196628 QKA196627:QKB196628 QTW196627:QTX196628 RDS196627:RDT196628 RNO196627:RNP196628 RXK196627:RXL196628 SHG196627:SHH196628 SRC196627:SRD196628 TAY196627:TAZ196628 TKU196627:TKV196628 TUQ196627:TUR196628 UEM196627:UEN196628 UOI196627:UOJ196628 UYE196627:UYF196628 VIA196627:VIB196628 VRW196627:VRX196628 WBS196627:WBT196628 WLO196627:WLP196628 WVK196627:WVL196628 C262163:D262164 IY262163:IZ262164 SU262163:SV262164 ACQ262163:ACR262164 AMM262163:AMN262164 AWI262163:AWJ262164 BGE262163:BGF262164 BQA262163:BQB262164 BZW262163:BZX262164 CJS262163:CJT262164 CTO262163:CTP262164 DDK262163:DDL262164 DNG262163:DNH262164 DXC262163:DXD262164 EGY262163:EGZ262164 EQU262163:EQV262164 FAQ262163:FAR262164 FKM262163:FKN262164 FUI262163:FUJ262164 GEE262163:GEF262164 GOA262163:GOB262164 GXW262163:GXX262164 HHS262163:HHT262164 HRO262163:HRP262164 IBK262163:IBL262164 ILG262163:ILH262164 IVC262163:IVD262164 JEY262163:JEZ262164 JOU262163:JOV262164 JYQ262163:JYR262164 KIM262163:KIN262164 KSI262163:KSJ262164 LCE262163:LCF262164 LMA262163:LMB262164 LVW262163:LVX262164 MFS262163:MFT262164 MPO262163:MPP262164 MZK262163:MZL262164 NJG262163:NJH262164 NTC262163:NTD262164 OCY262163:OCZ262164 OMU262163:OMV262164 OWQ262163:OWR262164 PGM262163:PGN262164 PQI262163:PQJ262164 QAE262163:QAF262164 QKA262163:QKB262164 QTW262163:QTX262164 RDS262163:RDT262164 RNO262163:RNP262164 RXK262163:RXL262164 SHG262163:SHH262164 SRC262163:SRD262164 TAY262163:TAZ262164 TKU262163:TKV262164 TUQ262163:TUR262164 UEM262163:UEN262164 UOI262163:UOJ262164 UYE262163:UYF262164 VIA262163:VIB262164 VRW262163:VRX262164 WBS262163:WBT262164 WLO262163:WLP262164 WVK262163:WVL262164 C327699:D327700 IY327699:IZ327700 SU327699:SV327700 ACQ327699:ACR327700 AMM327699:AMN327700 AWI327699:AWJ327700 BGE327699:BGF327700 BQA327699:BQB327700 BZW327699:BZX327700 CJS327699:CJT327700 CTO327699:CTP327700 DDK327699:DDL327700 DNG327699:DNH327700 DXC327699:DXD327700 EGY327699:EGZ327700 EQU327699:EQV327700 FAQ327699:FAR327700 FKM327699:FKN327700 FUI327699:FUJ327700 GEE327699:GEF327700 GOA327699:GOB327700 GXW327699:GXX327700 HHS327699:HHT327700 HRO327699:HRP327700 IBK327699:IBL327700 ILG327699:ILH327700 IVC327699:IVD327700 JEY327699:JEZ327700 JOU327699:JOV327700 JYQ327699:JYR327700 KIM327699:KIN327700 KSI327699:KSJ327700 LCE327699:LCF327700 LMA327699:LMB327700 LVW327699:LVX327700 MFS327699:MFT327700 MPO327699:MPP327700 MZK327699:MZL327700 NJG327699:NJH327700 NTC327699:NTD327700 OCY327699:OCZ327700 OMU327699:OMV327700 OWQ327699:OWR327700 PGM327699:PGN327700 PQI327699:PQJ327700 QAE327699:QAF327700 QKA327699:QKB327700 QTW327699:QTX327700 RDS327699:RDT327700 RNO327699:RNP327700 RXK327699:RXL327700 SHG327699:SHH327700 SRC327699:SRD327700 TAY327699:TAZ327700 TKU327699:TKV327700 TUQ327699:TUR327700 UEM327699:UEN327700 UOI327699:UOJ327700 UYE327699:UYF327700 VIA327699:VIB327700 VRW327699:VRX327700 WBS327699:WBT327700 WLO327699:WLP327700 WVK327699:WVL327700 C393235:D393236 IY393235:IZ393236 SU393235:SV393236 ACQ393235:ACR393236 AMM393235:AMN393236 AWI393235:AWJ393236 BGE393235:BGF393236 BQA393235:BQB393236 BZW393235:BZX393236 CJS393235:CJT393236 CTO393235:CTP393236 DDK393235:DDL393236 DNG393235:DNH393236 DXC393235:DXD393236 EGY393235:EGZ393236 EQU393235:EQV393236 FAQ393235:FAR393236 FKM393235:FKN393236 FUI393235:FUJ393236 GEE393235:GEF393236 GOA393235:GOB393236 GXW393235:GXX393236 HHS393235:HHT393236 HRO393235:HRP393236 IBK393235:IBL393236 ILG393235:ILH393236 IVC393235:IVD393236 JEY393235:JEZ393236 JOU393235:JOV393236 JYQ393235:JYR393236 KIM393235:KIN393236 KSI393235:KSJ393236 LCE393235:LCF393236 LMA393235:LMB393236 LVW393235:LVX393236 MFS393235:MFT393236 MPO393235:MPP393236 MZK393235:MZL393236 NJG393235:NJH393236 NTC393235:NTD393236 OCY393235:OCZ393236 OMU393235:OMV393236 OWQ393235:OWR393236 PGM393235:PGN393236 PQI393235:PQJ393236 QAE393235:QAF393236 QKA393235:QKB393236 QTW393235:QTX393236 RDS393235:RDT393236 RNO393235:RNP393236 RXK393235:RXL393236 SHG393235:SHH393236 SRC393235:SRD393236 TAY393235:TAZ393236 TKU393235:TKV393236 TUQ393235:TUR393236 UEM393235:UEN393236 UOI393235:UOJ393236 UYE393235:UYF393236 VIA393235:VIB393236 VRW393235:VRX393236 WBS393235:WBT393236 WLO393235:WLP393236 WVK393235:WVL393236 C458771:D458772 IY458771:IZ458772 SU458771:SV458772 ACQ458771:ACR458772 AMM458771:AMN458772 AWI458771:AWJ458772 BGE458771:BGF458772 BQA458771:BQB458772 BZW458771:BZX458772 CJS458771:CJT458772 CTO458771:CTP458772 DDK458771:DDL458772 DNG458771:DNH458772 DXC458771:DXD458772 EGY458771:EGZ458772 EQU458771:EQV458772 FAQ458771:FAR458772 FKM458771:FKN458772 FUI458771:FUJ458772 GEE458771:GEF458772 GOA458771:GOB458772 GXW458771:GXX458772 HHS458771:HHT458772 HRO458771:HRP458772 IBK458771:IBL458772 ILG458771:ILH458772 IVC458771:IVD458772 JEY458771:JEZ458772 JOU458771:JOV458772 JYQ458771:JYR458772 KIM458771:KIN458772 KSI458771:KSJ458772 LCE458771:LCF458772 LMA458771:LMB458772 LVW458771:LVX458772 MFS458771:MFT458772 MPO458771:MPP458772 MZK458771:MZL458772 NJG458771:NJH458772 NTC458771:NTD458772 OCY458771:OCZ458772 OMU458771:OMV458772 OWQ458771:OWR458772 PGM458771:PGN458772 PQI458771:PQJ458772 QAE458771:QAF458772 QKA458771:QKB458772 QTW458771:QTX458772 RDS458771:RDT458772 RNO458771:RNP458772 RXK458771:RXL458772 SHG458771:SHH458772 SRC458771:SRD458772 TAY458771:TAZ458772 TKU458771:TKV458772 TUQ458771:TUR458772 UEM458771:UEN458772 UOI458771:UOJ458772 UYE458771:UYF458772 VIA458771:VIB458772 VRW458771:VRX458772 WBS458771:WBT458772 WLO458771:WLP458772 WVK458771:WVL458772 C524307:D524308 IY524307:IZ524308 SU524307:SV524308 ACQ524307:ACR524308 AMM524307:AMN524308 AWI524307:AWJ524308 BGE524307:BGF524308 BQA524307:BQB524308 BZW524307:BZX524308 CJS524307:CJT524308 CTO524307:CTP524308 DDK524307:DDL524308 DNG524307:DNH524308 DXC524307:DXD524308 EGY524307:EGZ524308 EQU524307:EQV524308 FAQ524307:FAR524308 FKM524307:FKN524308 FUI524307:FUJ524308 GEE524307:GEF524308 GOA524307:GOB524308 GXW524307:GXX524308 HHS524307:HHT524308 HRO524307:HRP524308 IBK524307:IBL524308 ILG524307:ILH524308 IVC524307:IVD524308 JEY524307:JEZ524308 JOU524307:JOV524308 JYQ524307:JYR524308 KIM524307:KIN524308 KSI524307:KSJ524308 LCE524307:LCF524308 LMA524307:LMB524308 LVW524307:LVX524308 MFS524307:MFT524308 MPO524307:MPP524308 MZK524307:MZL524308 NJG524307:NJH524308 NTC524307:NTD524308 OCY524307:OCZ524308 OMU524307:OMV524308 OWQ524307:OWR524308 PGM524307:PGN524308 PQI524307:PQJ524308 QAE524307:QAF524308 QKA524307:QKB524308 QTW524307:QTX524308 RDS524307:RDT524308 RNO524307:RNP524308 RXK524307:RXL524308 SHG524307:SHH524308 SRC524307:SRD524308 TAY524307:TAZ524308 TKU524307:TKV524308 TUQ524307:TUR524308 UEM524307:UEN524308 UOI524307:UOJ524308 UYE524307:UYF524308 VIA524307:VIB524308 VRW524307:VRX524308 WBS524307:WBT524308 WLO524307:WLP524308 WVK524307:WVL524308 C589843:D589844 IY589843:IZ589844 SU589843:SV589844 ACQ589843:ACR589844 AMM589843:AMN589844 AWI589843:AWJ589844 BGE589843:BGF589844 BQA589843:BQB589844 BZW589843:BZX589844 CJS589843:CJT589844 CTO589843:CTP589844 DDK589843:DDL589844 DNG589843:DNH589844 DXC589843:DXD589844 EGY589843:EGZ589844 EQU589843:EQV589844 FAQ589843:FAR589844 FKM589843:FKN589844 FUI589843:FUJ589844 GEE589843:GEF589844 GOA589843:GOB589844 GXW589843:GXX589844 HHS589843:HHT589844 HRO589843:HRP589844 IBK589843:IBL589844 ILG589843:ILH589844 IVC589843:IVD589844 JEY589843:JEZ589844 JOU589843:JOV589844 JYQ589843:JYR589844 KIM589843:KIN589844 KSI589843:KSJ589844 LCE589843:LCF589844 LMA589843:LMB589844 LVW589843:LVX589844 MFS589843:MFT589844 MPO589843:MPP589844 MZK589843:MZL589844 NJG589843:NJH589844 NTC589843:NTD589844 OCY589843:OCZ589844 OMU589843:OMV589844 OWQ589843:OWR589844 PGM589843:PGN589844 PQI589843:PQJ589844 QAE589843:QAF589844 QKA589843:QKB589844 QTW589843:QTX589844 RDS589843:RDT589844 RNO589843:RNP589844 RXK589843:RXL589844 SHG589843:SHH589844 SRC589843:SRD589844 TAY589843:TAZ589844 TKU589843:TKV589844 TUQ589843:TUR589844 UEM589843:UEN589844 UOI589843:UOJ589844 UYE589843:UYF589844 VIA589843:VIB589844 VRW589843:VRX589844 WBS589843:WBT589844 WLO589843:WLP589844 WVK589843:WVL589844 C655379:D655380 IY655379:IZ655380 SU655379:SV655380 ACQ655379:ACR655380 AMM655379:AMN655380 AWI655379:AWJ655380 BGE655379:BGF655380 BQA655379:BQB655380 BZW655379:BZX655380 CJS655379:CJT655380 CTO655379:CTP655380 DDK655379:DDL655380 DNG655379:DNH655380 DXC655379:DXD655380 EGY655379:EGZ655380 EQU655379:EQV655380 FAQ655379:FAR655380 FKM655379:FKN655380 FUI655379:FUJ655380 GEE655379:GEF655380 GOA655379:GOB655380 GXW655379:GXX655380 HHS655379:HHT655380 HRO655379:HRP655380 IBK655379:IBL655380 ILG655379:ILH655380 IVC655379:IVD655380 JEY655379:JEZ655380 JOU655379:JOV655380 JYQ655379:JYR655380 KIM655379:KIN655380 KSI655379:KSJ655380 LCE655379:LCF655380 LMA655379:LMB655380 LVW655379:LVX655380 MFS655379:MFT655380 MPO655379:MPP655380 MZK655379:MZL655380 NJG655379:NJH655380 NTC655379:NTD655380 OCY655379:OCZ655380 OMU655379:OMV655380 OWQ655379:OWR655380 PGM655379:PGN655380 PQI655379:PQJ655380 QAE655379:QAF655380 QKA655379:QKB655380 QTW655379:QTX655380 RDS655379:RDT655380 RNO655379:RNP655380 RXK655379:RXL655380 SHG655379:SHH655380 SRC655379:SRD655380 TAY655379:TAZ655380 TKU655379:TKV655380 TUQ655379:TUR655380 UEM655379:UEN655380 UOI655379:UOJ655380 UYE655379:UYF655380 VIA655379:VIB655380 VRW655379:VRX655380 WBS655379:WBT655380 WLO655379:WLP655380 WVK655379:WVL655380 C720915:D720916 IY720915:IZ720916 SU720915:SV720916 ACQ720915:ACR720916 AMM720915:AMN720916 AWI720915:AWJ720916 BGE720915:BGF720916 BQA720915:BQB720916 BZW720915:BZX720916 CJS720915:CJT720916 CTO720915:CTP720916 DDK720915:DDL720916 DNG720915:DNH720916 DXC720915:DXD720916 EGY720915:EGZ720916 EQU720915:EQV720916 FAQ720915:FAR720916 FKM720915:FKN720916 FUI720915:FUJ720916 GEE720915:GEF720916 GOA720915:GOB720916 GXW720915:GXX720916 HHS720915:HHT720916 HRO720915:HRP720916 IBK720915:IBL720916 ILG720915:ILH720916 IVC720915:IVD720916 JEY720915:JEZ720916 JOU720915:JOV720916 JYQ720915:JYR720916 KIM720915:KIN720916 KSI720915:KSJ720916 LCE720915:LCF720916 LMA720915:LMB720916 LVW720915:LVX720916 MFS720915:MFT720916 MPO720915:MPP720916 MZK720915:MZL720916 NJG720915:NJH720916 NTC720915:NTD720916 OCY720915:OCZ720916 OMU720915:OMV720916 OWQ720915:OWR720916 PGM720915:PGN720916 PQI720915:PQJ720916 QAE720915:QAF720916 QKA720915:QKB720916 QTW720915:QTX720916 RDS720915:RDT720916 RNO720915:RNP720916 RXK720915:RXL720916 SHG720915:SHH720916 SRC720915:SRD720916 TAY720915:TAZ720916 TKU720915:TKV720916 TUQ720915:TUR720916 UEM720915:UEN720916 UOI720915:UOJ720916 UYE720915:UYF720916 VIA720915:VIB720916 VRW720915:VRX720916 WBS720915:WBT720916 WLO720915:WLP720916 WVK720915:WVL720916 C786451:D786452 IY786451:IZ786452 SU786451:SV786452 ACQ786451:ACR786452 AMM786451:AMN786452 AWI786451:AWJ786452 BGE786451:BGF786452 BQA786451:BQB786452 BZW786451:BZX786452 CJS786451:CJT786452 CTO786451:CTP786452 DDK786451:DDL786452 DNG786451:DNH786452 DXC786451:DXD786452 EGY786451:EGZ786452 EQU786451:EQV786452 FAQ786451:FAR786452 FKM786451:FKN786452 FUI786451:FUJ786452 GEE786451:GEF786452 GOA786451:GOB786452 GXW786451:GXX786452 HHS786451:HHT786452 HRO786451:HRP786452 IBK786451:IBL786452 ILG786451:ILH786452 IVC786451:IVD786452 JEY786451:JEZ786452 JOU786451:JOV786452 JYQ786451:JYR786452 KIM786451:KIN786452 KSI786451:KSJ786452 LCE786451:LCF786452 LMA786451:LMB786452 LVW786451:LVX786452 MFS786451:MFT786452 MPO786451:MPP786452 MZK786451:MZL786452 NJG786451:NJH786452 NTC786451:NTD786452 OCY786451:OCZ786452 OMU786451:OMV786452 OWQ786451:OWR786452 PGM786451:PGN786452 PQI786451:PQJ786452 QAE786451:QAF786452 QKA786451:QKB786452 QTW786451:QTX786452 RDS786451:RDT786452 RNO786451:RNP786452 RXK786451:RXL786452 SHG786451:SHH786452 SRC786451:SRD786452 TAY786451:TAZ786452 TKU786451:TKV786452 TUQ786451:TUR786452 UEM786451:UEN786452 UOI786451:UOJ786452 UYE786451:UYF786452 VIA786451:VIB786452 VRW786451:VRX786452 WBS786451:WBT786452 WLO786451:WLP786452 WVK786451:WVL786452 C851987:D851988 IY851987:IZ851988 SU851987:SV851988 ACQ851987:ACR851988 AMM851987:AMN851988 AWI851987:AWJ851988 BGE851987:BGF851988 BQA851987:BQB851988 BZW851987:BZX851988 CJS851987:CJT851988 CTO851987:CTP851988 DDK851987:DDL851988 DNG851987:DNH851988 DXC851987:DXD851988 EGY851987:EGZ851988 EQU851987:EQV851988 FAQ851987:FAR851988 FKM851987:FKN851988 FUI851987:FUJ851988 GEE851987:GEF851988 GOA851987:GOB851988 GXW851987:GXX851988 HHS851987:HHT851988 HRO851987:HRP851988 IBK851987:IBL851988 ILG851987:ILH851988 IVC851987:IVD851988 JEY851987:JEZ851988 JOU851987:JOV851988 JYQ851987:JYR851988 KIM851987:KIN851988 KSI851987:KSJ851988 LCE851987:LCF851988 LMA851987:LMB851988 LVW851987:LVX851988 MFS851987:MFT851988 MPO851987:MPP851988 MZK851987:MZL851988 NJG851987:NJH851988 NTC851987:NTD851988 OCY851987:OCZ851988 OMU851987:OMV851988 OWQ851987:OWR851988 PGM851987:PGN851988 PQI851987:PQJ851988 QAE851987:QAF851988 QKA851987:QKB851988 QTW851987:QTX851988 RDS851987:RDT851988 RNO851987:RNP851988 RXK851987:RXL851988 SHG851987:SHH851988 SRC851987:SRD851988 TAY851987:TAZ851988 TKU851987:TKV851988 TUQ851987:TUR851988 UEM851987:UEN851988 UOI851987:UOJ851988 UYE851987:UYF851988 VIA851987:VIB851988 VRW851987:VRX851988 WBS851987:WBT851988 WLO851987:WLP851988 WVK851987:WVL851988 C917523:D917524 IY917523:IZ917524 SU917523:SV917524 ACQ917523:ACR917524 AMM917523:AMN917524 AWI917523:AWJ917524 BGE917523:BGF917524 BQA917523:BQB917524 BZW917523:BZX917524 CJS917523:CJT917524 CTO917523:CTP917524 DDK917523:DDL917524 DNG917523:DNH917524 DXC917523:DXD917524 EGY917523:EGZ917524 EQU917523:EQV917524 FAQ917523:FAR917524 FKM917523:FKN917524 FUI917523:FUJ917524 GEE917523:GEF917524 GOA917523:GOB917524 GXW917523:GXX917524 HHS917523:HHT917524 HRO917523:HRP917524 IBK917523:IBL917524 ILG917523:ILH917524 IVC917523:IVD917524 JEY917523:JEZ917524 JOU917523:JOV917524 JYQ917523:JYR917524 KIM917523:KIN917524 KSI917523:KSJ917524 LCE917523:LCF917524 LMA917523:LMB917524 LVW917523:LVX917524 MFS917523:MFT917524 MPO917523:MPP917524 MZK917523:MZL917524 NJG917523:NJH917524 NTC917523:NTD917524 OCY917523:OCZ917524 OMU917523:OMV917524 OWQ917523:OWR917524 PGM917523:PGN917524 PQI917523:PQJ917524 QAE917523:QAF917524 QKA917523:QKB917524 QTW917523:QTX917524 RDS917523:RDT917524 RNO917523:RNP917524 RXK917523:RXL917524 SHG917523:SHH917524 SRC917523:SRD917524 TAY917523:TAZ917524 TKU917523:TKV917524 TUQ917523:TUR917524 UEM917523:UEN917524 UOI917523:UOJ917524 UYE917523:UYF917524 VIA917523:VIB917524 VRW917523:VRX917524 WBS917523:WBT917524 WLO917523:WLP917524 WVK917523:WVL917524 C983059:D983060 IY983059:IZ983060 SU983059:SV983060 ACQ983059:ACR983060 AMM983059:AMN983060 AWI983059:AWJ983060 BGE983059:BGF983060 BQA983059:BQB983060 BZW983059:BZX983060 CJS983059:CJT983060 CTO983059:CTP983060 DDK983059:DDL983060 DNG983059:DNH983060 DXC983059:DXD983060 EGY983059:EGZ983060 EQU983059:EQV983060 FAQ983059:FAR983060 FKM983059:FKN983060 FUI983059:FUJ983060 GEE983059:GEF983060 GOA983059:GOB983060 GXW983059:GXX983060 HHS983059:HHT983060 HRO983059:HRP983060 IBK983059:IBL983060 ILG983059:ILH983060 IVC983059:IVD983060 JEY983059:JEZ983060 JOU983059:JOV983060 JYQ983059:JYR983060 KIM983059:KIN983060 KSI983059:KSJ983060 LCE983059:LCF983060 LMA983059:LMB983060 LVW983059:LVX983060 MFS983059:MFT983060 MPO983059:MPP983060 MZK983059:MZL983060 NJG983059:NJH983060 NTC983059:NTD983060 OCY983059:OCZ983060 OMU983059:OMV983060 OWQ983059:OWR983060 PGM983059:PGN983060 PQI983059:PQJ983060 QAE983059:QAF983060 QKA983059:QKB983060 QTW983059:QTX983060 RDS983059:RDT983060 RNO983059:RNP983060 RXK983059:RXL983060 SHG983059:SHH983060 SRC983059:SRD983060 TAY983059:TAZ983060 TKU983059:TKV983060 TUQ983059:TUR983060 UEM983059:UEN983060 UOI983059:UOJ983060 UYE983059:UYF983060 VIA983059:VIB983060 VRW983059:VRX983060 WBS983059:WBT983060 WLO983059:WLP983060 WVK983059:WVL983060 C15:D15 IY15:IZ15 SU15:SV15 ACQ15:ACR15 AMM15:AMN15 AWI15:AWJ15 BGE15:BGF15 BQA15:BQB15 BZW15:BZX15 CJS15:CJT15 CTO15:CTP15 DDK15:DDL15 DNG15:DNH15 DXC15:DXD15 EGY15:EGZ15 EQU15:EQV15 FAQ15:FAR15 FKM15:FKN15 FUI15:FUJ15 GEE15:GEF15 GOA15:GOB15 GXW15:GXX15 HHS15:HHT15 HRO15:HRP15 IBK15:IBL15 ILG15:ILH15 IVC15:IVD15 JEY15:JEZ15 JOU15:JOV15 JYQ15:JYR15 KIM15:KIN15 KSI15:KSJ15 LCE15:LCF15 LMA15:LMB15 LVW15:LVX15 MFS15:MFT15 MPO15:MPP15 MZK15:MZL15 NJG15:NJH15 NTC15:NTD15 OCY15:OCZ15 OMU15:OMV15 OWQ15:OWR15 PGM15:PGN15 PQI15:PQJ15 QAE15:QAF15 QKA15:QKB15 QTW15:QTX15 RDS15:RDT15 RNO15:RNP15 RXK15:RXL15 SHG15:SHH15 SRC15:SRD15 TAY15:TAZ15 TKU15:TKV15 TUQ15:TUR15 UEM15:UEN15 UOI15:UOJ15 UYE15:UYF15 VIA15:VIB15 VRW15:VRX15 WBS15:WBT15 WLO15:WLP15 WVK15:WVL15 C65551:D65551 IY65551:IZ65551 SU65551:SV65551 ACQ65551:ACR65551 AMM65551:AMN65551 AWI65551:AWJ65551 BGE65551:BGF65551 BQA65551:BQB65551 BZW65551:BZX65551 CJS65551:CJT65551 CTO65551:CTP65551 DDK65551:DDL65551 DNG65551:DNH65551 DXC65551:DXD65551 EGY65551:EGZ65551 EQU65551:EQV65551 FAQ65551:FAR65551 FKM65551:FKN65551 FUI65551:FUJ65551 GEE65551:GEF65551 GOA65551:GOB65551 GXW65551:GXX65551 HHS65551:HHT65551 HRO65551:HRP65551 IBK65551:IBL65551 ILG65551:ILH65551 IVC65551:IVD65551 JEY65551:JEZ65551 JOU65551:JOV65551 JYQ65551:JYR65551 KIM65551:KIN65551 KSI65551:KSJ65551 LCE65551:LCF65551 LMA65551:LMB65551 LVW65551:LVX65551 MFS65551:MFT65551 MPO65551:MPP65551 MZK65551:MZL65551 NJG65551:NJH65551 NTC65551:NTD65551 OCY65551:OCZ65551 OMU65551:OMV65551 OWQ65551:OWR65551 PGM65551:PGN65551 PQI65551:PQJ65551 QAE65551:QAF65551 QKA65551:QKB65551 QTW65551:QTX65551 RDS65551:RDT65551 RNO65551:RNP65551 RXK65551:RXL65551 SHG65551:SHH65551 SRC65551:SRD65551 TAY65551:TAZ65551 TKU65551:TKV65551 TUQ65551:TUR65551 UEM65551:UEN65551 UOI65551:UOJ65551 UYE65551:UYF65551 VIA65551:VIB65551 VRW65551:VRX65551 WBS65551:WBT65551 WLO65551:WLP65551 WVK65551:WVL65551 C131087:D131087 IY131087:IZ131087 SU131087:SV131087 ACQ131087:ACR131087 AMM131087:AMN131087 AWI131087:AWJ131087 BGE131087:BGF131087 BQA131087:BQB131087 BZW131087:BZX131087 CJS131087:CJT131087 CTO131087:CTP131087 DDK131087:DDL131087 DNG131087:DNH131087 DXC131087:DXD131087 EGY131087:EGZ131087 EQU131087:EQV131087 FAQ131087:FAR131087 FKM131087:FKN131087 FUI131087:FUJ131087 GEE131087:GEF131087 GOA131087:GOB131087 GXW131087:GXX131087 HHS131087:HHT131087 HRO131087:HRP131087 IBK131087:IBL131087 ILG131087:ILH131087 IVC131087:IVD131087 JEY131087:JEZ131087 JOU131087:JOV131087 JYQ131087:JYR131087 KIM131087:KIN131087 KSI131087:KSJ131087 LCE131087:LCF131087 LMA131087:LMB131087 LVW131087:LVX131087 MFS131087:MFT131087 MPO131087:MPP131087 MZK131087:MZL131087 NJG131087:NJH131087 NTC131087:NTD131087 OCY131087:OCZ131087 OMU131087:OMV131087 OWQ131087:OWR131087 PGM131087:PGN131087 PQI131087:PQJ131087 QAE131087:QAF131087 QKA131087:QKB131087 QTW131087:QTX131087 RDS131087:RDT131087 RNO131087:RNP131087 RXK131087:RXL131087 SHG131087:SHH131087 SRC131087:SRD131087 TAY131087:TAZ131087 TKU131087:TKV131087 TUQ131087:TUR131087 UEM131087:UEN131087 UOI131087:UOJ131087 UYE131087:UYF131087 VIA131087:VIB131087 VRW131087:VRX131087 WBS131087:WBT131087 WLO131087:WLP131087 WVK131087:WVL131087 C196623:D196623 IY196623:IZ196623 SU196623:SV196623 ACQ196623:ACR196623 AMM196623:AMN196623 AWI196623:AWJ196623 BGE196623:BGF196623 BQA196623:BQB196623 BZW196623:BZX196623 CJS196623:CJT196623 CTO196623:CTP196623 DDK196623:DDL196623 DNG196623:DNH196623 DXC196623:DXD196623 EGY196623:EGZ196623 EQU196623:EQV196623 FAQ196623:FAR196623 FKM196623:FKN196623 FUI196623:FUJ196623 GEE196623:GEF196623 GOA196623:GOB196623 GXW196623:GXX196623 HHS196623:HHT196623 HRO196623:HRP196623 IBK196623:IBL196623 ILG196623:ILH196623 IVC196623:IVD196623 JEY196623:JEZ196623 JOU196623:JOV196623 JYQ196623:JYR196623 KIM196623:KIN196623 KSI196623:KSJ196623 LCE196623:LCF196623 LMA196623:LMB196623 LVW196623:LVX196623 MFS196623:MFT196623 MPO196623:MPP196623 MZK196623:MZL196623 NJG196623:NJH196623 NTC196623:NTD196623 OCY196623:OCZ196623 OMU196623:OMV196623 OWQ196623:OWR196623 PGM196623:PGN196623 PQI196623:PQJ196623 QAE196623:QAF196623 QKA196623:QKB196623 QTW196623:QTX196623 RDS196623:RDT196623 RNO196623:RNP196623 RXK196623:RXL196623 SHG196623:SHH196623 SRC196623:SRD196623 TAY196623:TAZ196623 TKU196623:TKV196623 TUQ196623:TUR196623 UEM196623:UEN196623 UOI196623:UOJ196623 UYE196623:UYF196623 VIA196623:VIB196623 VRW196623:VRX196623 WBS196623:WBT196623 WLO196623:WLP196623 WVK196623:WVL196623 C262159:D262159 IY262159:IZ262159 SU262159:SV262159 ACQ262159:ACR262159 AMM262159:AMN262159 AWI262159:AWJ262159 BGE262159:BGF262159 BQA262159:BQB262159 BZW262159:BZX262159 CJS262159:CJT262159 CTO262159:CTP262159 DDK262159:DDL262159 DNG262159:DNH262159 DXC262159:DXD262159 EGY262159:EGZ262159 EQU262159:EQV262159 FAQ262159:FAR262159 FKM262159:FKN262159 FUI262159:FUJ262159 GEE262159:GEF262159 GOA262159:GOB262159 GXW262159:GXX262159 HHS262159:HHT262159 HRO262159:HRP262159 IBK262159:IBL262159 ILG262159:ILH262159 IVC262159:IVD262159 JEY262159:JEZ262159 JOU262159:JOV262159 JYQ262159:JYR262159 KIM262159:KIN262159 KSI262159:KSJ262159 LCE262159:LCF262159 LMA262159:LMB262159 LVW262159:LVX262159 MFS262159:MFT262159 MPO262159:MPP262159 MZK262159:MZL262159 NJG262159:NJH262159 NTC262159:NTD262159 OCY262159:OCZ262159 OMU262159:OMV262159 OWQ262159:OWR262159 PGM262159:PGN262159 PQI262159:PQJ262159 QAE262159:QAF262159 QKA262159:QKB262159 QTW262159:QTX262159 RDS262159:RDT262159 RNO262159:RNP262159 RXK262159:RXL262159 SHG262159:SHH262159 SRC262159:SRD262159 TAY262159:TAZ262159 TKU262159:TKV262159 TUQ262159:TUR262159 UEM262159:UEN262159 UOI262159:UOJ262159 UYE262159:UYF262159 VIA262159:VIB262159 VRW262159:VRX262159 WBS262159:WBT262159 WLO262159:WLP262159 WVK262159:WVL262159 C327695:D327695 IY327695:IZ327695 SU327695:SV327695 ACQ327695:ACR327695 AMM327695:AMN327695 AWI327695:AWJ327695 BGE327695:BGF327695 BQA327695:BQB327695 BZW327695:BZX327695 CJS327695:CJT327695 CTO327695:CTP327695 DDK327695:DDL327695 DNG327695:DNH327695 DXC327695:DXD327695 EGY327695:EGZ327695 EQU327695:EQV327695 FAQ327695:FAR327695 FKM327695:FKN327695 FUI327695:FUJ327695 GEE327695:GEF327695 GOA327695:GOB327695 GXW327695:GXX327695 HHS327695:HHT327695 HRO327695:HRP327695 IBK327695:IBL327695 ILG327695:ILH327695 IVC327695:IVD327695 JEY327695:JEZ327695 JOU327695:JOV327695 JYQ327695:JYR327695 KIM327695:KIN327695 KSI327695:KSJ327695 LCE327695:LCF327695 LMA327695:LMB327695 LVW327695:LVX327695 MFS327695:MFT327695 MPO327695:MPP327695 MZK327695:MZL327695 NJG327695:NJH327695 NTC327695:NTD327695 OCY327695:OCZ327695 OMU327695:OMV327695 OWQ327695:OWR327695 PGM327695:PGN327695 PQI327695:PQJ327695 QAE327695:QAF327695 QKA327695:QKB327695 QTW327695:QTX327695 RDS327695:RDT327695 RNO327695:RNP327695 RXK327695:RXL327695 SHG327695:SHH327695 SRC327695:SRD327695 TAY327695:TAZ327695 TKU327695:TKV327695 TUQ327695:TUR327695 UEM327695:UEN327695 UOI327695:UOJ327695 UYE327695:UYF327695 VIA327695:VIB327695 VRW327695:VRX327695 WBS327695:WBT327695 WLO327695:WLP327695 WVK327695:WVL327695 C393231:D393231 IY393231:IZ393231 SU393231:SV393231 ACQ393231:ACR393231 AMM393231:AMN393231 AWI393231:AWJ393231 BGE393231:BGF393231 BQA393231:BQB393231 BZW393231:BZX393231 CJS393231:CJT393231 CTO393231:CTP393231 DDK393231:DDL393231 DNG393231:DNH393231 DXC393231:DXD393231 EGY393231:EGZ393231 EQU393231:EQV393231 FAQ393231:FAR393231 FKM393231:FKN393231 FUI393231:FUJ393231 GEE393231:GEF393231 GOA393231:GOB393231 GXW393231:GXX393231 HHS393231:HHT393231 HRO393231:HRP393231 IBK393231:IBL393231 ILG393231:ILH393231 IVC393231:IVD393231 JEY393231:JEZ393231 JOU393231:JOV393231 JYQ393231:JYR393231 KIM393231:KIN393231 KSI393231:KSJ393231 LCE393231:LCF393231 LMA393231:LMB393231 LVW393231:LVX393231 MFS393231:MFT393231 MPO393231:MPP393231 MZK393231:MZL393231 NJG393231:NJH393231 NTC393231:NTD393231 OCY393231:OCZ393231 OMU393231:OMV393231 OWQ393231:OWR393231 PGM393231:PGN393231 PQI393231:PQJ393231 QAE393231:QAF393231 QKA393231:QKB393231 QTW393231:QTX393231 RDS393231:RDT393231 RNO393231:RNP393231 RXK393231:RXL393231 SHG393231:SHH393231 SRC393231:SRD393231 TAY393231:TAZ393231 TKU393231:TKV393231 TUQ393231:TUR393231 UEM393231:UEN393231 UOI393231:UOJ393231 UYE393231:UYF393231 VIA393231:VIB393231 VRW393231:VRX393231 WBS393231:WBT393231 WLO393231:WLP393231 WVK393231:WVL393231 C458767:D458767 IY458767:IZ458767 SU458767:SV458767 ACQ458767:ACR458767 AMM458767:AMN458767 AWI458767:AWJ458767 BGE458767:BGF458767 BQA458767:BQB458767 BZW458767:BZX458767 CJS458767:CJT458767 CTO458767:CTP458767 DDK458767:DDL458767 DNG458767:DNH458767 DXC458767:DXD458767 EGY458767:EGZ458767 EQU458767:EQV458767 FAQ458767:FAR458767 FKM458767:FKN458767 FUI458767:FUJ458767 GEE458767:GEF458767 GOA458767:GOB458767 GXW458767:GXX458767 HHS458767:HHT458767 HRO458767:HRP458767 IBK458767:IBL458767 ILG458767:ILH458767 IVC458767:IVD458767 JEY458767:JEZ458767 JOU458767:JOV458767 JYQ458767:JYR458767 KIM458767:KIN458767 KSI458767:KSJ458767 LCE458767:LCF458767 LMA458767:LMB458767 LVW458767:LVX458767 MFS458767:MFT458767 MPO458767:MPP458767 MZK458767:MZL458767 NJG458767:NJH458767 NTC458767:NTD458767 OCY458767:OCZ458767 OMU458767:OMV458767 OWQ458767:OWR458767 PGM458767:PGN458767 PQI458767:PQJ458767 QAE458767:QAF458767 QKA458767:QKB458767 QTW458767:QTX458767 RDS458767:RDT458767 RNO458767:RNP458767 RXK458767:RXL458767 SHG458767:SHH458767 SRC458767:SRD458767 TAY458767:TAZ458767 TKU458767:TKV458767 TUQ458767:TUR458767 UEM458767:UEN458767 UOI458767:UOJ458767 UYE458767:UYF458767 VIA458767:VIB458767 VRW458767:VRX458767 WBS458767:WBT458767 WLO458767:WLP458767 WVK458767:WVL458767 C524303:D524303 IY524303:IZ524303 SU524303:SV524303 ACQ524303:ACR524303 AMM524303:AMN524303 AWI524303:AWJ524303 BGE524303:BGF524303 BQA524303:BQB524303 BZW524303:BZX524303 CJS524303:CJT524303 CTO524303:CTP524303 DDK524303:DDL524303 DNG524303:DNH524303 DXC524303:DXD524303 EGY524303:EGZ524303 EQU524303:EQV524303 FAQ524303:FAR524303 FKM524303:FKN524303 FUI524303:FUJ524303 GEE524303:GEF524303 GOA524303:GOB524303 GXW524303:GXX524303 HHS524303:HHT524303 HRO524303:HRP524303 IBK524303:IBL524303 ILG524303:ILH524303 IVC524303:IVD524303 JEY524303:JEZ524303 JOU524303:JOV524303 JYQ524303:JYR524303 KIM524303:KIN524303 KSI524303:KSJ524303 LCE524303:LCF524303 LMA524303:LMB524303 LVW524303:LVX524303 MFS524303:MFT524303 MPO524303:MPP524303 MZK524303:MZL524303 NJG524303:NJH524303 NTC524303:NTD524303 OCY524303:OCZ524303 OMU524303:OMV524303 OWQ524303:OWR524303 PGM524303:PGN524303 PQI524303:PQJ524303 QAE524303:QAF524303 QKA524303:QKB524303 QTW524303:QTX524303 RDS524303:RDT524303 RNO524303:RNP524303 RXK524303:RXL524303 SHG524303:SHH524303 SRC524303:SRD524303 TAY524303:TAZ524303 TKU524303:TKV524303 TUQ524303:TUR524303 UEM524303:UEN524303 UOI524303:UOJ524303 UYE524303:UYF524303 VIA524303:VIB524303 VRW524303:VRX524303 WBS524303:WBT524303 WLO524303:WLP524303 WVK524303:WVL524303 C589839:D589839 IY589839:IZ589839 SU589839:SV589839 ACQ589839:ACR589839 AMM589839:AMN589839 AWI589839:AWJ589839 BGE589839:BGF589839 BQA589839:BQB589839 BZW589839:BZX589839 CJS589839:CJT589839 CTO589839:CTP589839 DDK589839:DDL589839 DNG589839:DNH589839 DXC589839:DXD589839 EGY589839:EGZ589839 EQU589839:EQV589839 FAQ589839:FAR589839 FKM589839:FKN589839 FUI589839:FUJ589839 GEE589839:GEF589839 GOA589839:GOB589839 GXW589839:GXX589839 HHS589839:HHT589839 HRO589839:HRP589839 IBK589839:IBL589839 ILG589839:ILH589839 IVC589839:IVD589839 JEY589839:JEZ589839 JOU589839:JOV589839 JYQ589839:JYR589839 KIM589839:KIN589839 KSI589839:KSJ589839 LCE589839:LCF589839 LMA589839:LMB589839 LVW589839:LVX589839 MFS589839:MFT589839 MPO589839:MPP589839 MZK589839:MZL589839 NJG589839:NJH589839 NTC589839:NTD589839 OCY589839:OCZ589839 OMU589839:OMV589839 OWQ589839:OWR589839 PGM589839:PGN589839 PQI589839:PQJ589839 QAE589839:QAF589839 QKA589839:QKB589839 QTW589839:QTX589839 RDS589839:RDT589839 RNO589839:RNP589839 RXK589839:RXL589839 SHG589839:SHH589839 SRC589839:SRD589839 TAY589839:TAZ589839 TKU589839:TKV589839 TUQ589839:TUR589839 UEM589839:UEN589839 UOI589839:UOJ589839 UYE589839:UYF589839 VIA589839:VIB589839 VRW589839:VRX589839 WBS589839:WBT589839 WLO589839:WLP589839 WVK589839:WVL589839 C655375:D655375 IY655375:IZ655375 SU655375:SV655375 ACQ655375:ACR655375 AMM655375:AMN655375 AWI655375:AWJ655375 BGE655375:BGF655375 BQA655375:BQB655375 BZW655375:BZX655375 CJS655375:CJT655375 CTO655375:CTP655375 DDK655375:DDL655375 DNG655375:DNH655375 DXC655375:DXD655375 EGY655375:EGZ655375 EQU655375:EQV655375 FAQ655375:FAR655375 FKM655375:FKN655375 FUI655375:FUJ655375 GEE655375:GEF655375 GOA655375:GOB655375 GXW655375:GXX655375 HHS655375:HHT655375 HRO655375:HRP655375 IBK655375:IBL655375 ILG655375:ILH655375 IVC655375:IVD655375 JEY655375:JEZ655375 JOU655375:JOV655375 JYQ655375:JYR655375 KIM655375:KIN655375 KSI655375:KSJ655375 LCE655375:LCF655375 LMA655375:LMB655375 LVW655375:LVX655375 MFS655375:MFT655375 MPO655375:MPP655375 MZK655375:MZL655375 NJG655375:NJH655375 NTC655375:NTD655375 OCY655375:OCZ655375 OMU655375:OMV655375 OWQ655375:OWR655375 PGM655375:PGN655375 PQI655375:PQJ655375 QAE655375:QAF655375 QKA655375:QKB655375 QTW655375:QTX655375 RDS655375:RDT655375 RNO655375:RNP655375 RXK655375:RXL655375 SHG655375:SHH655375 SRC655375:SRD655375 TAY655375:TAZ655375 TKU655375:TKV655375 TUQ655375:TUR655375 UEM655375:UEN655375 UOI655375:UOJ655375 UYE655375:UYF655375 VIA655375:VIB655375 VRW655375:VRX655375 WBS655375:WBT655375 WLO655375:WLP655375 WVK655375:WVL655375 C720911:D720911 IY720911:IZ720911 SU720911:SV720911 ACQ720911:ACR720911 AMM720911:AMN720911 AWI720911:AWJ720911 BGE720911:BGF720911 BQA720911:BQB720911 BZW720911:BZX720911 CJS720911:CJT720911 CTO720911:CTP720911 DDK720911:DDL720911 DNG720911:DNH720911 DXC720911:DXD720911 EGY720911:EGZ720911 EQU720911:EQV720911 FAQ720911:FAR720911 FKM720911:FKN720911 FUI720911:FUJ720911 GEE720911:GEF720911 GOA720911:GOB720911 GXW720911:GXX720911 HHS720911:HHT720911 HRO720911:HRP720911 IBK720911:IBL720911 ILG720911:ILH720911 IVC720911:IVD720911 JEY720911:JEZ720911 JOU720911:JOV720911 JYQ720911:JYR720911 KIM720911:KIN720911 KSI720911:KSJ720911 LCE720911:LCF720911 LMA720911:LMB720911 LVW720911:LVX720911 MFS720911:MFT720911 MPO720911:MPP720911 MZK720911:MZL720911 NJG720911:NJH720911 NTC720911:NTD720911 OCY720911:OCZ720911 OMU720911:OMV720911 OWQ720911:OWR720911 PGM720911:PGN720911 PQI720911:PQJ720911 QAE720911:QAF720911 QKA720911:QKB720911 QTW720911:QTX720911 RDS720911:RDT720911 RNO720911:RNP720911 RXK720911:RXL720911 SHG720911:SHH720911 SRC720911:SRD720911 TAY720911:TAZ720911 TKU720911:TKV720911 TUQ720911:TUR720911 UEM720911:UEN720911 UOI720911:UOJ720911 UYE720911:UYF720911 VIA720911:VIB720911 VRW720911:VRX720911 WBS720911:WBT720911 WLO720911:WLP720911 WVK720911:WVL720911 C786447:D786447 IY786447:IZ786447 SU786447:SV786447 ACQ786447:ACR786447 AMM786447:AMN786447 AWI786447:AWJ786447 BGE786447:BGF786447 BQA786447:BQB786447 BZW786447:BZX786447 CJS786447:CJT786447 CTO786447:CTP786447 DDK786447:DDL786447 DNG786447:DNH786447 DXC786447:DXD786447 EGY786447:EGZ786447 EQU786447:EQV786447 FAQ786447:FAR786447 FKM786447:FKN786447 FUI786447:FUJ786447 GEE786447:GEF786447 GOA786447:GOB786447 GXW786447:GXX786447 HHS786447:HHT786447 HRO786447:HRP786447 IBK786447:IBL786447 ILG786447:ILH786447 IVC786447:IVD786447 JEY786447:JEZ786447 JOU786447:JOV786447 JYQ786447:JYR786447 KIM786447:KIN786447 KSI786447:KSJ786447 LCE786447:LCF786447 LMA786447:LMB786447 LVW786447:LVX786447 MFS786447:MFT786447 MPO786447:MPP786447 MZK786447:MZL786447 NJG786447:NJH786447 NTC786447:NTD786447 OCY786447:OCZ786447 OMU786447:OMV786447 OWQ786447:OWR786447 PGM786447:PGN786447 PQI786447:PQJ786447 QAE786447:QAF786447 QKA786447:QKB786447 QTW786447:QTX786447 RDS786447:RDT786447 RNO786447:RNP786447 RXK786447:RXL786447 SHG786447:SHH786447 SRC786447:SRD786447 TAY786447:TAZ786447 TKU786447:TKV786447 TUQ786447:TUR786447 UEM786447:UEN786447 UOI786447:UOJ786447 UYE786447:UYF786447 VIA786447:VIB786447 VRW786447:VRX786447 WBS786447:WBT786447 WLO786447:WLP786447 WVK786447:WVL786447 C851983:D851983 IY851983:IZ851983 SU851983:SV851983 ACQ851983:ACR851983 AMM851983:AMN851983 AWI851983:AWJ851983 BGE851983:BGF851983 BQA851983:BQB851983 BZW851983:BZX851983 CJS851983:CJT851983 CTO851983:CTP851983 DDK851983:DDL851983 DNG851983:DNH851983 DXC851983:DXD851983 EGY851983:EGZ851983 EQU851983:EQV851983 FAQ851983:FAR851983 FKM851983:FKN851983 FUI851983:FUJ851983 GEE851983:GEF851983 GOA851983:GOB851983 GXW851983:GXX851983 HHS851983:HHT851983 HRO851983:HRP851983 IBK851983:IBL851983 ILG851983:ILH851983 IVC851983:IVD851983 JEY851983:JEZ851983 JOU851983:JOV851983 JYQ851983:JYR851983 KIM851983:KIN851983 KSI851983:KSJ851983 LCE851983:LCF851983 LMA851983:LMB851983 LVW851983:LVX851983 MFS851983:MFT851983 MPO851983:MPP851983 MZK851983:MZL851983 NJG851983:NJH851983 NTC851983:NTD851983 OCY851983:OCZ851983 OMU851983:OMV851983 OWQ851983:OWR851983 PGM851983:PGN851983 PQI851983:PQJ851983 QAE851983:QAF851983 QKA851983:QKB851983 QTW851983:QTX851983 RDS851983:RDT851983 RNO851983:RNP851983 RXK851983:RXL851983 SHG851983:SHH851983 SRC851983:SRD851983 TAY851983:TAZ851983 TKU851983:TKV851983 TUQ851983:TUR851983 UEM851983:UEN851983 UOI851983:UOJ851983 UYE851983:UYF851983 VIA851983:VIB851983 VRW851983:VRX851983 WBS851983:WBT851983 WLO851983:WLP851983 WVK851983:WVL851983 C917519:D917519 IY917519:IZ917519 SU917519:SV917519 ACQ917519:ACR917519 AMM917519:AMN917519 AWI917519:AWJ917519 BGE917519:BGF917519 BQA917519:BQB917519 BZW917519:BZX917519 CJS917519:CJT917519 CTO917519:CTP917519 DDK917519:DDL917519 DNG917519:DNH917519 DXC917519:DXD917519 EGY917519:EGZ917519 EQU917519:EQV917519 FAQ917519:FAR917519 FKM917519:FKN917519 FUI917519:FUJ917519 GEE917519:GEF917519 GOA917519:GOB917519 GXW917519:GXX917519 HHS917519:HHT917519 HRO917519:HRP917519 IBK917519:IBL917519 ILG917519:ILH917519 IVC917519:IVD917519 JEY917519:JEZ917519 JOU917519:JOV917519 JYQ917519:JYR917519 KIM917519:KIN917519 KSI917519:KSJ917519 LCE917519:LCF917519 LMA917519:LMB917519 LVW917519:LVX917519 MFS917519:MFT917519 MPO917519:MPP917519 MZK917519:MZL917519 NJG917519:NJH917519 NTC917519:NTD917519 OCY917519:OCZ917519 OMU917519:OMV917519 OWQ917519:OWR917519 PGM917519:PGN917519 PQI917519:PQJ917519 QAE917519:QAF917519 QKA917519:QKB917519 QTW917519:QTX917519 RDS917519:RDT917519 RNO917519:RNP917519 RXK917519:RXL917519 SHG917519:SHH917519 SRC917519:SRD917519 TAY917519:TAZ917519 TKU917519:TKV917519 TUQ917519:TUR917519 UEM917519:UEN917519 UOI917519:UOJ917519 UYE917519:UYF917519 VIA917519:VIB917519 VRW917519:VRX917519 WBS917519:WBT917519 WLO917519:WLP917519 WVK917519:WVL917519 C983055:D983055 IY983055:IZ983055 SU983055:SV983055 ACQ983055:ACR983055 AMM983055:AMN983055 AWI983055:AWJ983055 BGE983055:BGF983055 BQA983055:BQB983055 BZW983055:BZX983055 CJS983055:CJT983055 CTO983055:CTP983055 DDK983055:DDL983055 DNG983055:DNH983055 DXC983055:DXD983055 EGY983055:EGZ983055 EQU983055:EQV983055 FAQ983055:FAR983055 FKM983055:FKN983055 FUI983055:FUJ983055 GEE983055:GEF983055 GOA983055:GOB983055 GXW983055:GXX983055 HHS983055:HHT983055 HRO983055:HRP983055 IBK983055:IBL983055 ILG983055:ILH983055 IVC983055:IVD983055 JEY983055:JEZ983055 JOU983055:JOV983055 JYQ983055:JYR983055 KIM983055:KIN983055 KSI983055:KSJ983055 LCE983055:LCF983055 LMA983055:LMB983055 LVW983055:LVX983055 MFS983055:MFT983055 MPO983055:MPP983055 MZK983055:MZL983055 NJG983055:NJH983055 NTC983055:NTD983055 OCY983055:OCZ983055 OMU983055:OMV983055 OWQ983055:OWR983055 PGM983055:PGN983055 PQI983055:PQJ983055 QAE983055:QAF983055 QKA983055:QKB983055 QTW983055:QTX983055 RDS983055:RDT983055 RNO983055:RNP983055 RXK983055:RXL983055 SHG983055:SHH983055 SRC983055:SRD983055 TAY983055:TAZ983055 TKU983055:TKV983055 TUQ983055:TUR983055 UEM983055:UEN983055 UOI983055:UOJ983055 UYE983055:UYF983055 VIA983055:VIB983055 VRW983055:VRX983055 WBS983055:WBT983055 WLO983055:WLP983055 WVK983055:WVL983055" xr:uid="{517CA184-E99D-4FAD-A843-E9977135AEBC}"/>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50:D65550 IY65550:IZ65550 SU65550:SV65550 ACQ65550:ACR65550 AMM65550:AMN65550 AWI65550:AWJ65550 BGE65550:BGF65550 BQA65550:BQB65550 BZW65550:BZX65550 CJS65550:CJT65550 CTO65550:CTP65550 DDK65550:DDL65550 DNG65550:DNH65550 DXC65550:DXD65550 EGY65550:EGZ65550 EQU65550:EQV65550 FAQ65550:FAR65550 FKM65550:FKN65550 FUI65550:FUJ65550 GEE65550:GEF65550 GOA65550:GOB65550 GXW65550:GXX65550 HHS65550:HHT65550 HRO65550:HRP65550 IBK65550:IBL65550 ILG65550:ILH65550 IVC65550:IVD65550 JEY65550:JEZ65550 JOU65550:JOV65550 JYQ65550:JYR65550 KIM65550:KIN65550 KSI65550:KSJ65550 LCE65550:LCF65550 LMA65550:LMB65550 LVW65550:LVX65550 MFS65550:MFT65550 MPO65550:MPP65550 MZK65550:MZL65550 NJG65550:NJH65550 NTC65550:NTD65550 OCY65550:OCZ65550 OMU65550:OMV65550 OWQ65550:OWR65550 PGM65550:PGN65550 PQI65550:PQJ65550 QAE65550:QAF65550 QKA65550:QKB65550 QTW65550:QTX65550 RDS65550:RDT65550 RNO65550:RNP65550 RXK65550:RXL65550 SHG65550:SHH65550 SRC65550:SRD65550 TAY65550:TAZ65550 TKU65550:TKV65550 TUQ65550:TUR65550 UEM65550:UEN65550 UOI65550:UOJ65550 UYE65550:UYF65550 VIA65550:VIB65550 VRW65550:VRX65550 WBS65550:WBT65550 WLO65550:WLP65550 WVK65550:WVL65550 C131086:D131086 IY131086:IZ131086 SU131086:SV131086 ACQ131086:ACR131086 AMM131086:AMN131086 AWI131086:AWJ131086 BGE131086:BGF131086 BQA131086:BQB131086 BZW131086:BZX131086 CJS131086:CJT131086 CTO131086:CTP131086 DDK131086:DDL131086 DNG131086:DNH131086 DXC131086:DXD131086 EGY131086:EGZ131086 EQU131086:EQV131086 FAQ131086:FAR131086 FKM131086:FKN131086 FUI131086:FUJ131086 GEE131086:GEF131086 GOA131086:GOB131086 GXW131086:GXX131086 HHS131086:HHT131086 HRO131086:HRP131086 IBK131086:IBL131086 ILG131086:ILH131086 IVC131086:IVD131086 JEY131086:JEZ131086 JOU131086:JOV131086 JYQ131086:JYR131086 KIM131086:KIN131086 KSI131086:KSJ131086 LCE131086:LCF131086 LMA131086:LMB131086 LVW131086:LVX131086 MFS131086:MFT131086 MPO131086:MPP131086 MZK131086:MZL131086 NJG131086:NJH131086 NTC131086:NTD131086 OCY131086:OCZ131086 OMU131086:OMV131086 OWQ131086:OWR131086 PGM131086:PGN131086 PQI131086:PQJ131086 QAE131086:QAF131086 QKA131086:QKB131086 QTW131086:QTX131086 RDS131086:RDT131086 RNO131086:RNP131086 RXK131086:RXL131086 SHG131086:SHH131086 SRC131086:SRD131086 TAY131086:TAZ131086 TKU131086:TKV131086 TUQ131086:TUR131086 UEM131086:UEN131086 UOI131086:UOJ131086 UYE131086:UYF131086 VIA131086:VIB131086 VRW131086:VRX131086 WBS131086:WBT131086 WLO131086:WLP131086 WVK131086:WVL131086 C196622:D196622 IY196622:IZ196622 SU196622:SV196622 ACQ196622:ACR196622 AMM196622:AMN196622 AWI196622:AWJ196622 BGE196622:BGF196622 BQA196622:BQB196622 BZW196622:BZX196622 CJS196622:CJT196622 CTO196622:CTP196622 DDK196622:DDL196622 DNG196622:DNH196622 DXC196622:DXD196622 EGY196622:EGZ196622 EQU196622:EQV196622 FAQ196622:FAR196622 FKM196622:FKN196622 FUI196622:FUJ196622 GEE196622:GEF196622 GOA196622:GOB196622 GXW196622:GXX196622 HHS196622:HHT196622 HRO196622:HRP196622 IBK196622:IBL196622 ILG196622:ILH196622 IVC196622:IVD196622 JEY196622:JEZ196622 JOU196622:JOV196622 JYQ196622:JYR196622 KIM196622:KIN196622 KSI196622:KSJ196622 LCE196622:LCF196622 LMA196622:LMB196622 LVW196622:LVX196622 MFS196622:MFT196622 MPO196622:MPP196622 MZK196622:MZL196622 NJG196622:NJH196622 NTC196622:NTD196622 OCY196622:OCZ196622 OMU196622:OMV196622 OWQ196622:OWR196622 PGM196622:PGN196622 PQI196622:PQJ196622 QAE196622:QAF196622 QKA196622:QKB196622 QTW196622:QTX196622 RDS196622:RDT196622 RNO196622:RNP196622 RXK196622:RXL196622 SHG196622:SHH196622 SRC196622:SRD196622 TAY196622:TAZ196622 TKU196622:TKV196622 TUQ196622:TUR196622 UEM196622:UEN196622 UOI196622:UOJ196622 UYE196622:UYF196622 VIA196622:VIB196622 VRW196622:VRX196622 WBS196622:WBT196622 WLO196622:WLP196622 WVK196622:WVL196622 C262158:D262158 IY262158:IZ262158 SU262158:SV262158 ACQ262158:ACR262158 AMM262158:AMN262158 AWI262158:AWJ262158 BGE262158:BGF262158 BQA262158:BQB262158 BZW262158:BZX262158 CJS262158:CJT262158 CTO262158:CTP262158 DDK262158:DDL262158 DNG262158:DNH262158 DXC262158:DXD262158 EGY262158:EGZ262158 EQU262158:EQV262158 FAQ262158:FAR262158 FKM262158:FKN262158 FUI262158:FUJ262158 GEE262158:GEF262158 GOA262158:GOB262158 GXW262158:GXX262158 HHS262158:HHT262158 HRO262158:HRP262158 IBK262158:IBL262158 ILG262158:ILH262158 IVC262158:IVD262158 JEY262158:JEZ262158 JOU262158:JOV262158 JYQ262158:JYR262158 KIM262158:KIN262158 KSI262158:KSJ262158 LCE262158:LCF262158 LMA262158:LMB262158 LVW262158:LVX262158 MFS262158:MFT262158 MPO262158:MPP262158 MZK262158:MZL262158 NJG262158:NJH262158 NTC262158:NTD262158 OCY262158:OCZ262158 OMU262158:OMV262158 OWQ262158:OWR262158 PGM262158:PGN262158 PQI262158:PQJ262158 QAE262158:QAF262158 QKA262158:QKB262158 QTW262158:QTX262158 RDS262158:RDT262158 RNO262158:RNP262158 RXK262158:RXL262158 SHG262158:SHH262158 SRC262158:SRD262158 TAY262158:TAZ262158 TKU262158:TKV262158 TUQ262158:TUR262158 UEM262158:UEN262158 UOI262158:UOJ262158 UYE262158:UYF262158 VIA262158:VIB262158 VRW262158:VRX262158 WBS262158:WBT262158 WLO262158:WLP262158 WVK262158:WVL262158 C327694:D327694 IY327694:IZ327694 SU327694:SV327694 ACQ327694:ACR327694 AMM327694:AMN327694 AWI327694:AWJ327694 BGE327694:BGF327694 BQA327694:BQB327694 BZW327694:BZX327694 CJS327694:CJT327694 CTO327694:CTP327694 DDK327694:DDL327694 DNG327694:DNH327694 DXC327694:DXD327694 EGY327694:EGZ327694 EQU327694:EQV327694 FAQ327694:FAR327694 FKM327694:FKN327694 FUI327694:FUJ327694 GEE327694:GEF327694 GOA327694:GOB327694 GXW327694:GXX327694 HHS327694:HHT327694 HRO327694:HRP327694 IBK327694:IBL327694 ILG327694:ILH327694 IVC327694:IVD327694 JEY327694:JEZ327694 JOU327694:JOV327694 JYQ327694:JYR327694 KIM327694:KIN327694 KSI327694:KSJ327694 LCE327694:LCF327694 LMA327694:LMB327694 LVW327694:LVX327694 MFS327694:MFT327694 MPO327694:MPP327694 MZK327694:MZL327694 NJG327694:NJH327694 NTC327694:NTD327694 OCY327694:OCZ327694 OMU327694:OMV327694 OWQ327694:OWR327694 PGM327694:PGN327694 PQI327694:PQJ327694 QAE327694:QAF327694 QKA327694:QKB327694 QTW327694:QTX327694 RDS327694:RDT327694 RNO327694:RNP327694 RXK327694:RXL327694 SHG327694:SHH327694 SRC327694:SRD327694 TAY327694:TAZ327694 TKU327694:TKV327694 TUQ327694:TUR327694 UEM327694:UEN327694 UOI327694:UOJ327694 UYE327694:UYF327694 VIA327694:VIB327694 VRW327694:VRX327694 WBS327694:WBT327694 WLO327694:WLP327694 WVK327694:WVL327694 C393230:D393230 IY393230:IZ393230 SU393230:SV393230 ACQ393230:ACR393230 AMM393230:AMN393230 AWI393230:AWJ393230 BGE393230:BGF393230 BQA393230:BQB393230 BZW393230:BZX393230 CJS393230:CJT393230 CTO393230:CTP393230 DDK393230:DDL393230 DNG393230:DNH393230 DXC393230:DXD393230 EGY393230:EGZ393230 EQU393230:EQV393230 FAQ393230:FAR393230 FKM393230:FKN393230 FUI393230:FUJ393230 GEE393230:GEF393230 GOA393230:GOB393230 GXW393230:GXX393230 HHS393230:HHT393230 HRO393230:HRP393230 IBK393230:IBL393230 ILG393230:ILH393230 IVC393230:IVD393230 JEY393230:JEZ393230 JOU393230:JOV393230 JYQ393230:JYR393230 KIM393230:KIN393230 KSI393230:KSJ393230 LCE393230:LCF393230 LMA393230:LMB393230 LVW393230:LVX393230 MFS393230:MFT393230 MPO393230:MPP393230 MZK393230:MZL393230 NJG393230:NJH393230 NTC393230:NTD393230 OCY393230:OCZ393230 OMU393230:OMV393230 OWQ393230:OWR393230 PGM393230:PGN393230 PQI393230:PQJ393230 QAE393230:QAF393230 QKA393230:QKB393230 QTW393230:QTX393230 RDS393230:RDT393230 RNO393230:RNP393230 RXK393230:RXL393230 SHG393230:SHH393230 SRC393230:SRD393230 TAY393230:TAZ393230 TKU393230:TKV393230 TUQ393230:TUR393230 UEM393230:UEN393230 UOI393230:UOJ393230 UYE393230:UYF393230 VIA393230:VIB393230 VRW393230:VRX393230 WBS393230:WBT393230 WLO393230:WLP393230 WVK393230:WVL393230 C458766:D458766 IY458766:IZ458766 SU458766:SV458766 ACQ458766:ACR458766 AMM458766:AMN458766 AWI458766:AWJ458766 BGE458766:BGF458766 BQA458766:BQB458766 BZW458766:BZX458766 CJS458766:CJT458766 CTO458766:CTP458766 DDK458766:DDL458766 DNG458766:DNH458766 DXC458766:DXD458766 EGY458766:EGZ458766 EQU458766:EQV458766 FAQ458766:FAR458766 FKM458766:FKN458766 FUI458766:FUJ458766 GEE458766:GEF458766 GOA458766:GOB458766 GXW458766:GXX458766 HHS458766:HHT458766 HRO458766:HRP458766 IBK458766:IBL458766 ILG458766:ILH458766 IVC458766:IVD458766 JEY458766:JEZ458766 JOU458766:JOV458766 JYQ458766:JYR458766 KIM458766:KIN458766 KSI458766:KSJ458766 LCE458766:LCF458766 LMA458766:LMB458766 LVW458766:LVX458766 MFS458766:MFT458766 MPO458766:MPP458766 MZK458766:MZL458766 NJG458766:NJH458766 NTC458766:NTD458766 OCY458766:OCZ458766 OMU458766:OMV458766 OWQ458766:OWR458766 PGM458766:PGN458766 PQI458766:PQJ458766 QAE458766:QAF458766 QKA458766:QKB458766 QTW458766:QTX458766 RDS458766:RDT458766 RNO458766:RNP458766 RXK458766:RXL458766 SHG458766:SHH458766 SRC458766:SRD458766 TAY458766:TAZ458766 TKU458766:TKV458766 TUQ458766:TUR458766 UEM458766:UEN458766 UOI458766:UOJ458766 UYE458766:UYF458766 VIA458766:VIB458766 VRW458766:VRX458766 WBS458766:WBT458766 WLO458766:WLP458766 WVK458766:WVL458766 C524302:D524302 IY524302:IZ524302 SU524302:SV524302 ACQ524302:ACR524302 AMM524302:AMN524302 AWI524302:AWJ524302 BGE524302:BGF524302 BQA524302:BQB524302 BZW524302:BZX524302 CJS524302:CJT524302 CTO524302:CTP524302 DDK524302:DDL524302 DNG524302:DNH524302 DXC524302:DXD524302 EGY524302:EGZ524302 EQU524302:EQV524302 FAQ524302:FAR524302 FKM524302:FKN524302 FUI524302:FUJ524302 GEE524302:GEF524302 GOA524302:GOB524302 GXW524302:GXX524302 HHS524302:HHT524302 HRO524302:HRP524302 IBK524302:IBL524302 ILG524302:ILH524302 IVC524302:IVD524302 JEY524302:JEZ524302 JOU524302:JOV524302 JYQ524302:JYR524302 KIM524302:KIN524302 KSI524302:KSJ524302 LCE524302:LCF524302 LMA524302:LMB524302 LVW524302:LVX524302 MFS524302:MFT524302 MPO524302:MPP524302 MZK524302:MZL524302 NJG524302:NJH524302 NTC524302:NTD524302 OCY524302:OCZ524302 OMU524302:OMV524302 OWQ524302:OWR524302 PGM524302:PGN524302 PQI524302:PQJ524302 QAE524302:QAF524302 QKA524302:QKB524302 QTW524302:QTX524302 RDS524302:RDT524302 RNO524302:RNP524302 RXK524302:RXL524302 SHG524302:SHH524302 SRC524302:SRD524302 TAY524302:TAZ524302 TKU524302:TKV524302 TUQ524302:TUR524302 UEM524302:UEN524302 UOI524302:UOJ524302 UYE524302:UYF524302 VIA524302:VIB524302 VRW524302:VRX524302 WBS524302:WBT524302 WLO524302:WLP524302 WVK524302:WVL524302 C589838:D589838 IY589838:IZ589838 SU589838:SV589838 ACQ589838:ACR589838 AMM589838:AMN589838 AWI589838:AWJ589838 BGE589838:BGF589838 BQA589838:BQB589838 BZW589838:BZX589838 CJS589838:CJT589838 CTO589838:CTP589838 DDK589838:DDL589838 DNG589838:DNH589838 DXC589838:DXD589838 EGY589838:EGZ589838 EQU589838:EQV589838 FAQ589838:FAR589838 FKM589838:FKN589838 FUI589838:FUJ589838 GEE589838:GEF589838 GOA589838:GOB589838 GXW589838:GXX589838 HHS589838:HHT589838 HRO589838:HRP589838 IBK589838:IBL589838 ILG589838:ILH589838 IVC589838:IVD589838 JEY589838:JEZ589838 JOU589838:JOV589838 JYQ589838:JYR589838 KIM589838:KIN589838 KSI589838:KSJ589838 LCE589838:LCF589838 LMA589838:LMB589838 LVW589838:LVX589838 MFS589838:MFT589838 MPO589838:MPP589838 MZK589838:MZL589838 NJG589838:NJH589838 NTC589838:NTD589838 OCY589838:OCZ589838 OMU589838:OMV589838 OWQ589838:OWR589838 PGM589838:PGN589838 PQI589838:PQJ589838 QAE589838:QAF589838 QKA589838:QKB589838 QTW589838:QTX589838 RDS589838:RDT589838 RNO589838:RNP589838 RXK589838:RXL589838 SHG589838:SHH589838 SRC589838:SRD589838 TAY589838:TAZ589838 TKU589838:TKV589838 TUQ589838:TUR589838 UEM589838:UEN589838 UOI589838:UOJ589838 UYE589838:UYF589838 VIA589838:VIB589838 VRW589838:VRX589838 WBS589838:WBT589838 WLO589838:WLP589838 WVK589838:WVL589838 C655374:D655374 IY655374:IZ655374 SU655374:SV655374 ACQ655374:ACR655374 AMM655374:AMN655374 AWI655374:AWJ655374 BGE655374:BGF655374 BQA655374:BQB655374 BZW655374:BZX655374 CJS655374:CJT655374 CTO655374:CTP655374 DDK655374:DDL655374 DNG655374:DNH655374 DXC655374:DXD655374 EGY655374:EGZ655374 EQU655374:EQV655374 FAQ655374:FAR655374 FKM655374:FKN655374 FUI655374:FUJ655374 GEE655374:GEF655374 GOA655374:GOB655374 GXW655374:GXX655374 HHS655374:HHT655374 HRO655374:HRP655374 IBK655374:IBL655374 ILG655374:ILH655374 IVC655374:IVD655374 JEY655374:JEZ655374 JOU655374:JOV655374 JYQ655374:JYR655374 KIM655374:KIN655374 KSI655374:KSJ655374 LCE655374:LCF655374 LMA655374:LMB655374 LVW655374:LVX655374 MFS655374:MFT655374 MPO655374:MPP655374 MZK655374:MZL655374 NJG655374:NJH655374 NTC655374:NTD655374 OCY655374:OCZ655374 OMU655374:OMV655374 OWQ655374:OWR655374 PGM655374:PGN655374 PQI655374:PQJ655374 QAE655374:QAF655374 QKA655374:QKB655374 QTW655374:QTX655374 RDS655374:RDT655374 RNO655374:RNP655374 RXK655374:RXL655374 SHG655374:SHH655374 SRC655374:SRD655374 TAY655374:TAZ655374 TKU655374:TKV655374 TUQ655374:TUR655374 UEM655374:UEN655374 UOI655374:UOJ655374 UYE655374:UYF655374 VIA655374:VIB655374 VRW655374:VRX655374 WBS655374:WBT655374 WLO655374:WLP655374 WVK655374:WVL655374 C720910:D720910 IY720910:IZ720910 SU720910:SV720910 ACQ720910:ACR720910 AMM720910:AMN720910 AWI720910:AWJ720910 BGE720910:BGF720910 BQA720910:BQB720910 BZW720910:BZX720910 CJS720910:CJT720910 CTO720910:CTP720910 DDK720910:DDL720910 DNG720910:DNH720910 DXC720910:DXD720910 EGY720910:EGZ720910 EQU720910:EQV720910 FAQ720910:FAR720910 FKM720910:FKN720910 FUI720910:FUJ720910 GEE720910:GEF720910 GOA720910:GOB720910 GXW720910:GXX720910 HHS720910:HHT720910 HRO720910:HRP720910 IBK720910:IBL720910 ILG720910:ILH720910 IVC720910:IVD720910 JEY720910:JEZ720910 JOU720910:JOV720910 JYQ720910:JYR720910 KIM720910:KIN720910 KSI720910:KSJ720910 LCE720910:LCF720910 LMA720910:LMB720910 LVW720910:LVX720910 MFS720910:MFT720910 MPO720910:MPP720910 MZK720910:MZL720910 NJG720910:NJH720910 NTC720910:NTD720910 OCY720910:OCZ720910 OMU720910:OMV720910 OWQ720910:OWR720910 PGM720910:PGN720910 PQI720910:PQJ720910 QAE720910:QAF720910 QKA720910:QKB720910 QTW720910:QTX720910 RDS720910:RDT720910 RNO720910:RNP720910 RXK720910:RXL720910 SHG720910:SHH720910 SRC720910:SRD720910 TAY720910:TAZ720910 TKU720910:TKV720910 TUQ720910:TUR720910 UEM720910:UEN720910 UOI720910:UOJ720910 UYE720910:UYF720910 VIA720910:VIB720910 VRW720910:VRX720910 WBS720910:WBT720910 WLO720910:WLP720910 WVK720910:WVL720910 C786446:D786446 IY786446:IZ786446 SU786446:SV786446 ACQ786446:ACR786446 AMM786446:AMN786446 AWI786446:AWJ786446 BGE786446:BGF786446 BQA786446:BQB786446 BZW786446:BZX786446 CJS786446:CJT786446 CTO786446:CTP786446 DDK786446:DDL786446 DNG786446:DNH786446 DXC786446:DXD786446 EGY786446:EGZ786446 EQU786446:EQV786446 FAQ786446:FAR786446 FKM786446:FKN786446 FUI786446:FUJ786446 GEE786446:GEF786446 GOA786446:GOB786446 GXW786446:GXX786446 HHS786446:HHT786446 HRO786446:HRP786446 IBK786446:IBL786446 ILG786446:ILH786446 IVC786446:IVD786446 JEY786446:JEZ786446 JOU786446:JOV786446 JYQ786446:JYR786446 KIM786446:KIN786446 KSI786446:KSJ786446 LCE786446:LCF786446 LMA786446:LMB786446 LVW786446:LVX786446 MFS786446:MFT786446 MPO786446:MPP786446 MZK786446:MZL786446 NJG786446:NJH786446 NTC786446:NTD786446 OCY786446:OCZ786446 OMU786446:OMV786446 OWQ786446:OWR786446 PGM786446:PGN786446 PQI786446:PQJ786446 QAE786446:QAF786446 QKA786446:QKB786446 QTW786446:QTX786446 RDS786446:RDT786446 RNO786446:RNP786446 RXK786446:RXL786446 SHG786446:SHH786446 SRC786446:SRD786446 TAY786446:TAZ786446 TKU786446:TKV786446 TUQ786446:TUR786446 UEM786446:UEN786446 UOI786446:UOJ786446 UYE786446:UYF786446 VIA786446:VIB786446 VRW786446:VRX786446 WBS786446:WBT786446 WLO786446:WLP786446 WVK786446:WVL786446 C851982:D851982 IY851982:IZ851982 SU851982:SV851982 ACQ851982:ACR851982 AMM851982:AMN851982 AWI851982:AWJ851982 BGE851982:BGF851982 BQA851982:BQB851982 BZW851982:BZX851982 CJS851982:CJT851982 CTO851982:CTP851982 DDK851982:DDL851982 DNG851982:DNH851982 DXC851982:DXD851982 EGY851982:EGZ851982 EQU851982:EQV851982 FAQ851982:FAR851982 FKM851982:FKN851982 FUI851982:FUJ851982 GEE851982:GEF851982 GOA851982:GOB851982 GXW851982:GXX851982 HHS851982:HHT851982 HRO851982:HRP851982 IBK851982:IBL851982 ILG851982:ILH851982 IVC851982:IVD851982 JEY851982:JEZ851982 JOU851982:JOV851982 JYQ851982:JYR851982 KIM851982:KIN851982 KSI851982:KSJ851982 LCE851982:LCF851982 LMA851982:LMB851982 LVW851982:LVX851982 MFS851982:MFT851982 MPO851982:MPP851982 MZK851982:MZL851982 NJG851982:NJH851982 NTC851982:NTD851982 OCY851982:OCZ851982 OMU851982:OMV851982 OWQ851982:OWR851982 PGM851982:PGN851982 PQI851982:PQJ851982 QAE851982:QAF851982 QKA851982:QKB851982 QTW851982:QTX851982 RDS851982:RDT851982 RNO851982:RNP851982 RXK851982:RXL851982 SHG851982:SHH851982 SRC851982:SRD851982 TAY851982:TAZ851982 TKU851982:TKV851982 TUQ851982:TUR851982 UEM851982:UEN851982 UOI851982:UOJ851982 UYE851982:UYF851982 VIA851982:VIB851982 VRW851982:VRX851982 WBS851982:WBT851982 WLO851982:WLP851982 WVK851982:WVL851982 C917518:D917518 IY917518:IZ917518 SU917518:SV917518 ACQ917518:ACR917518 AMM917518:AMN917518 AWI917518:AWJ917518 BGE917518:BGF917518 BQA917518:BQB917518 BZW917518:BZX917518 CJS917518:CJT917518 CTO917518:CTP917518 DDK917518:DDL917518 DNG917518:DNH917518 DXC917518:DXD917518 EGY917518:EGZ917518 EQU917518:EQV917518 FAQ917518:FAR917518 FKM917518:FKN917518 FUI917518:FUJ917518 GEE917518:GEF917518 GOA917518:GOB917518 GXW917518:GXX917518 HHS917518:HHT917518 HRO917518:HRP917518 IBK917518:IBL917518 ILG917518:ILH917518 IVC917518:IVD917518 JEY917518:JEZ917518 JOU917518:JOV917518 JYQ917518:JYR917518 KIM917518:KIN917518 KSI917518:KSJ917518 LCE917518:LCF917518 LMA917518:LMB917518 LVW917518:LVX917518 MFS917518:MFT917518 MPO917518:MPP917518 MZK917518:MZL917518 NJG917518:NJH917518 NTC917518:NTD917518 OCY917518:OCZ917518 OMU917518:OMV917518 OWQ917518:OWR917518 PGM917518:PGN917518 PQI917518:PQJ917518 QAE917518:QAF917518 QKA917518:QKB917518 QTW917518:QTX917518 RDS917518:RDT917518 RNO917518:RNP917518 RXK917518:RXL917518 SHG917518:SHH917518 SRC917518:SRD917518 TAY917518:TAZ917518 TKU917518:TKV917518 TUQ917518:TUR917518 UEM917518:UEN917518 UOI917518:UOJ917518 UYE917518:UYF917518 VIA917518:VIB917518 VRW917518:VRX917518 WBS917518:WBT917518 WLO917518:WLP917518 WVK917518:WVL917518 C983054:D983054 IY983054:IZ983054 SU983054:SV983054 ACQ983054:ACR983054 AMM983054:AMN983054 AWI983054:AWJ983054 BGE983054:BGF983054 BQA983054:BQB983054 BZW983054:BZX983054 CJS983054:CJT983054 CTO983054:CTP983054 DDK983054:DDL983054 DNG983054:DNH983054 DXC983054:DXD983054 EGY983054:EGZ983054 EQU983054:EQV983054 FAQ983054:FAR983054 FKM983054:FKN983054 FUI983054:FUJ983054 GEE983054:GEF983054 GOA983054:GOB983054 GXW983054:GXX983054 HHS983054:HHT983054 HRO983054:HRP983054 IBK983054:IBL983054 ILG983054:ILH983054 IVC983054:IVD983054 JEY983054:JEZ983054 JOU983054:JOV983054 JYQ983054:JYR983054 KIM983054:KIN983054 KSI983054:KSJ983054 LCE983054:LCF983054 LMA983054:LMB983054 LVW983054:LVX983054 MFS983054:MFT983054 MPO983054:MPP983054 MZK983054:MZL983054 NJG983054:NJH983054 NTC983054:NTD983054 OCY983054:OCZ983054 OMU983054:OMV983054 OWQ983054:OWR983054 PGM983054:PGN983054 PQI983054:PQJ983054 QAE983054:QAF983054 QKA983054:QKB983054 QTW983054:QTX983054 RDS983054:RDT983054 RNO983054:RNP983054 RXK983054:RXL983054 SHG983054:SHH983054 SRC983054:SRD983054 TAY983054:TAZ983054 TKU983054:TKV983054 TUQ983054:TUR983054 UEM983054:UEN983054 UOI983054:UOJ983054 UYE983054:UYF983054 VIA983054:VIB983054 VRW983054:VRX983054 WBS983054:WBT983054 WLO983054:WLP983054 WVK983054:WVL983054" xr:uid="{BF1E8650-95E3-4A1C-B70F-A3B8F9F485E2}">
      <formula1>$F$1:$F$7</formula1>
    </dataValidation>
    <dataValidation type="textLength" errorStyle="warning" operator="equal" allowBlank="1" showInputMessage="1" showErrorMessage="1" error="7桁の数字（ハイフンなし）で入力してください_x000a_0から始まる郵便番号の場合のみ、ハイフンありで入力してください" sqref="WLP983056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WVL98305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xr:uid="{03E5AA30-B3CF-4DA7-8685-8CD505797307}">
      <formula1>7</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Sheet1</vt:lpstr>
      <vt:lpstr>別紙3(1)　パッケージ型導入支援　総表</vt:lpstr>
      <vt:lpstr>別紙3(2)　パッケージ型導入支援 事業計画 </vt:lpstr>
      <vt:lpstr>別紙3(3)　パッケージ型導入支援 積算内訳</vt:lpstr>
      <vt:lpstr>（参考様式）担当者調査票</vt:lpstr>
      <vt:lpstr>'別紙3(1)　パッケージ型導入支援　総表'!Print_Area</vt:lpstr>
      <vt:lpstr>'別紙3(2)　パッケージ型導入支援 事業計画 '!Print_Area</vt:lpstr>
      <vt:lpstr>'別紙3(3)　パッケージ型導入支援 積算内訳'!Print_Area</vt:lpstr>
      <vt:lpstr>'別紙3(1)　パッケージ型導入支援　総表'!グループホーム</vt:lpstr>
      <vt:lpstr>'別紙3(1)　パッケージ型導入支援　総表'!居宅介護</vt:lpstr>
      <vt:lpstr>'別紙3(1)　パッケージ型導入支援　総表'!重度障害者等包括支援</vt:lpstr>
      <vt:lpstr>'別紙3(1)　パッケージ型導入支援　総表'!重度訪問介護</vt:lpstr>
      <vt:lpstr>'別紙3(1)　パッケージ型導入支援　総表'!障害児入所施設</vt:lpstr>
      <vt:lpstr>'別紙3(1)　パッケージ型導入支援　総表'!障害者支援施設</vt:lpstr>
      <vt:lpstr>'別紙3(1)　パッケージ型導入支援　総表'!短期入所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2025-02-12T01:20:13Z</dcterms:created>
  <dcterms:modified xsi:type="dcterms:W3CDTF">2025-02-12T01:20:16Z</dcterms:modified>
</cp:coreProperties>
</file>