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n.onm\Desktop\新しいフォルダー\"/>
    </mc:Choice>
  </mc:AlternateContent>
  <bookViews>
    <workbookView xWindow="0" yWindow="0" windowWidth="20490" windowHeight="7530"/>
  </bookViews>
  <sheets>
    <sheet name="2020年●月" sheetId="3" r:id="rId1"/>
    <sheet name="記載例" sheetId="4" r:id="rId2"/>
    <sheet name="祝日" sheetId="2" r:id="rId3"/>
  </sheets>
  <definedNames>
    <definedName name="_xlnm.Print_Area" localSheetId="0">'2020年●月'!$B$2:$G$40</definedName>
    <definedName name="_xlnm.Print_Area" localSheetId="1">記載例!$B$2:$G$40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2" l="1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F40" i="4" l="1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B9" i="4"/>
  <c r="H9" i="4" s="1"/>
  <c r="C9" i="4" l="1"/>
  <c r="B10" i="4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9" i="3"/>
  <c r="H10" i="4" l="1"/>
  <c r="C10" i="4"/>
  <c r="B11" i="4"/>
  <c r="F40" i="3"/>
  <c r="H11" i="4" l="1"/>
  <c r="B12" i="4"/>
  <c r="C11" i="4"/>
  <c r="H12" i="4" l="1"/>
  <c r="C12" i="4"/>
  <c r="B13" i="4"/>
  <c r="H13" i="4" l="1"/>
  <c r="B14" i="4"/>
  <c r="C13" i="4"/>
  <c r="B9" i="3"/>
  <c r="H14" i="4" l="1"/>
  <c r="C14" i="4"/>
  <c r="B15" i="4"/>
  <c r="B10" i="3"/>
  <c r="H10" i="3" s="1"/>
  <c r="H9" i="3"/>
  <c r="C9" i="3"/>
  <c r="B11" i="3" l="1"/>
  <c r="H11" i="3" s="1"/>
  <c r="C10" i="3"/>
  <c r="H15" i="4"/>
  <c r="B16" i="4"/>
  <c r="C15" i="4"/>
  <c r="C11" i="3"/>
  <c r="B12" i="3"/>
  <c r="H12" i="3" s="1"/>
  <c r="H16" i="4" l="1"/>
  <c r="C16" i="4"/>
  <c r="B17" i="4"/>
  <c r="B13" i="3"/>
  <c r="H13" i="3" s="1"/>
  <c r="C12" i="3"/>
  <c r="H17" i="4" l="1"/>
  <c r="B18" i="4"/>
  <c r="C17" i="4"/>
  <c r="B14" i="3"/>
  <c r="H14" i="3" s="1"/>
  <c r="C13" i="3"/>
  <c r="H18" i="4" l="1"/>
  <c r="C18" i="4"/>
  <c r="B19" i="4"/>
  <c r="C14" i="3"/>
  <c r="B15" i="3"/>
  <c r="H15" i="3" s="1"/>
  <c r="H19" i="4" l="1"/>
  <c r="B20" i="4"/>
  <c r="C19" i="4"/>
  <c r="C15" i="3"/>
  <c r="B16" i="3"/>
  <c r="H16" i="3" s="1"/>
  <c r="H20" i="4" l="1"/>
  <c r="C20" i="4"/>
  <c r="B21" i="4"/>
  <c r="B17" i="3"/>
  <c r="H17" i="3" s="1"/>
  <c r="C16" i="3"/>
  <c r="H21" i="4" l="1"/>
  <c r="B22" i="4"/>
  <c r="C21" i="4"/>
  <c r="B18" i="3"/>
  <c r="H18" i="3" s="1"/>
  <c r="C17" i="3"/>
  <c r="H22" i="4" l="1"/>
  <c r="C22" i="4"/>
  <c r="B23" i="4"/>
  <c r="C18" i="3"/>
  <c r="B19" i="3"/>
  <c r="H19" i="3" s="1"/>
  <c r="H23" i="4" l="1"/>
  <c r="C23" i="4"/>
  <c r="B24" i="4"/>
  <c r="C19" i="3"/>
  <c r="B20" i="3"/>
  <c r="H20" i="3" s="1"/>
  <c r="H24" i="4" l="1"/>
  <c r="C24" i="4"/>
  <c r="B25" i="4"/>
  <c r="B21" i="3"/>
  <c r="H21" i="3" s="1"/>
  <c r="C20" i="3"/>
  <c r="H25" i="4" l="1"/>
  <c r="C25" i="4"/>
  <c r="B26" i="4"/>
  <c r="B22" i="3"/>
  <c r="H22" i="3" s="1"/>
  <c r="C21" i="3"/>
  <c r="H26" i="4" l="1"/>
  <c r="B27" i="4"/>
  <c r="C26" i="4"/>
  <c r="C22" i="3"/>
  <c r="B23" i="3"/>
  <c r="H23" i="3" s="1"/>
  <c r="H27" i="4" l="1"/>
  <c r="C27" i="4"/>
  <c r="B28" i="4"/>
  <c r="C23" i="3"/>
  <c r="B24" i="3"/>
  <c r="H24" i="3" s="1"/>
  <c r="H28" i="4" l="1"/>
  <c r="C28" i="4"/>
  <c r="B29" i="4"/>
  <c r="B25" i="3"/>
  <c r="H25" i="3" s="1"/>
  <c r="C24" i="3"/>
  <c r="H29" i="4" l="1"/>
  <c r="C29" i="4"/>
  <c r="B30" i="4"/>
  <c r="B26" i="3"/>
  <c r="H26" i="3" s="1"/>
  <c r="C25" i="3"/>
  <c r="H30" i="4" l="1"/>
  <c r="C30" i="4"/>
  <c r="B31" i="4"/>
  <c r="C26" i="3"/>
  <c r="B27" i="3"/>
  <c r="H27" i="3" s="1"/>
  <c r="H31" i="4" l="1"/>
  <c r="C31" i="4"/>
  <c r="B32" i="4"/>
  <c r="C27" i="3"/>
  <c r="B28" i="3"/>
  <c r="H28" i="3" s="1"/>
  <c r="H32" i="4" l="1"/>
  <c r="C32" i="4"/>
  <c r="B33" i="4"/>
  <c r="B29" i="3"/>
  <c r="H29" i="3" s="1"/>
  <c r="C28" i="3"/>
  <c r="H33" i="4" l="1"/>
  <c r="C33" i="4"/>
  <c r="B34" i="4"/>
  <c r="B30" i="3"/>
  <c r="H30" i="3" s="1"/>
  <c r="C29" i="3"/>
  <c r="H34" i="4" l="1"/>
  <c r="C34" i="4"/>
  <c r="B35" i="4"/>
  <c r="C30" i="3"/>
  <c r="B31" i="3"/>
  <c r="H31" i="3" s="1"/>
  <c r="H35" i="4" l="1"/>
  <c r="C35" i="4"/>
  <c r="B36" i="4"/>
  <c r="C31" i="3"/>
  <c r="B32" i="3"/>
  <c r="H32" i="3" s="1"/>
  <c r="H36" i="4" l="1"/>
  <c r="B37" i="4"/>
  <c r="C36" i="4"/>
  <c r="B33" i="3"/>
  <c r="H33" i="3" s="1"/>
  <c r="C32" i="3"/>
  <c r="H37" i="4" l="1"/>
  <c r="C37" i="4"/>
  <c r="B38" i="4"/>
  <c r="B34" i="3"/>
  <c r="H34" i="3" s="1"/>
  <c r="C33" i="3"/>
  <c r="H38" i="4" l="1"/>
  <c r="C38" i="4"/>
  <c r="B39" i="4"/>
  <c r="C34" i="3"/>
  <c r="B35" i="3"/>
  <c r="H35" i="3" s="1"/>
  <c r="H39" i="4" l="1"/>
  <c r="C39" i="4"/>
  <c r="C35" i="3"/>
  <c r="B36" i="3"/>
  <c r="H36" i="3" s="1"/>
  <c r="B37" i="3" l="1"/>
  <c r="H37" i="3" s="1"/>
  <c r="C36" i="3"/>
  <c r="B38" i="3" l="1"/>
  <c r="H38" i="3" s="1"/>
  <c r="C37" i="3"/>
  <c r="C38" i="3" l="1"/>
  <c r="B39" i="3"/>
  <c r="H39" i="3" s="1"/>
  <c r="C39" i="3" l="1"/>
</calcChain>
</file>

<file path=xl/sharedStrings.xml><?xml version="1.0" encoding="utf-8"?>
<sst xmlns="http://schemas.openxmlformats.org/spreadsheetml/2006/main" count="104" uniqueCount="48">
  <si>
    <t>事務所名</t>
    <rPh sb="0" eb="3">
      <t>ジムショ</t>
    </rPh>
    <rPh sb="3" eb="4">
      <t>メイ</t>
    </rPh>
    <phoneticPr fontId="1"/>
  </si>
  <si>
    <t>工事名</t>
    <rPh sb="0" eb="3">
      <t>コウジメイ</t>
    </rPh>
    <phoneticPr fontId="1"/>
  </si>
  <si>
    <t>○○事務所</t>
    <rPh sb="2" eb="5">
      <t>ジムショ</t>
    </rPh>
    <phoneticPr fontId="1"/>
  </si>
  <si>
    <t>○○工事</t>
    <rPh sb="2" eb="4">
      <t>コウジ</t>
    </rPh>
    <phoneticPr fontId="1"/>
  </si>
  <si>
    <t>月日</t>
    <rPh sb="0" eb="2">
      <t>ツキヒ</t>
    </rPh>
    <phoneticPr fontId="1"/>
  </si>
  <si>
    <t>曜日</t>
    <rPh sb="0" eb="2">
      <t>ヨウビ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</si>
  <si>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</si>
  <si>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</si>
  <si>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元旦</t>
    <rPh sb="0" eb="2">
      <t>ガンタン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</si>
  <si>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</si>
  <si>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</si>
  <si>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</si>
  <si>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</si>
  <si>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振替休日</t>
    <rPh sb="0" eb="2">
      <t>フリカエ</t>
    </rPh>
    <rPh sb="2" eb="4">
      <t>キュウジツ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</si>
  <si>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</si>
  <si>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</si>
  <si>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</si>
  <si>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</si>
  <si>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体育の日</t>
    <rPh sb="0" eb="2">
      <t>タイイク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</si>
  <si>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</si>
  <si>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</si>
  <si>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天皇誕生日</t>
    <rPh sb="0" eb="2">
      <t>テンノウ</t>
    </rPh>
    <rPh sb="2" eb="5">
      <t>タンジョウビ</t>
    </rPh>
    <phoneticPr fontId="1"/>
  </si>
  <si>
    <t>建国記念日</t>
    <rPh sb="0" eb="2">
      <t>ケンコク</t>
    </rPh>
    <rPh sb="2" eb="5">
      <t>キネンビ</t>
    </rPh>
    <phoneticPr fontId="1"/>
  </si>
  <si>
    <t>春分の日</t>
    <rPh sb="0" eb="2">
      <t>シュンブン</t>
    </rPh>
    <rPh sb="3" eb="4">
      <t>ヒ</t>
    </rPh>
    <phoneticPr fontId="1"/>
  </si>
  <si>
    <t>リスト</t>
    <phoneticPr fontId="1"/>
  </si>
  <si>
    <t>祝日</t>
    <rPh sb="0" eb="2">
      <t>シュクジツ</t>
    </rPh>
    <phoneticPr fontId="1"/>
  </si>
  <si>
    <t>○</t>
    <phoneticPr fontId="1"/>
  </si>
  <si>
    <t>年月入力欄</t>
    <rPh sb="0" eb="2">
      <t>ネンゲツ</t>
    </rPh>
    <rPh sb="2" eb="5">
      <t>ニュウリョクラン</t>
    </rPh>
    <phoneticPr fontId="1"/>
  </si>
  <si>
    <t>※右の入力欄に年月を入力すると、その月のチェックリストになります</t>
    <rPh sb="1" eb="2">
      <t>ミギ</t>
    </rPh>
    <rPh sb="3" eb="6">
      <t>ニュウリョクラン</t>
    </rPh>
    <rPh sb="7" eb="8">
      <t>ネン</t>
    </rPh>
    <rPh sb="8" eb="9">
      <t>ガツ</t>
    </rPh>
    <rPh sb="10" eb="12">
      <t>ニュウリョク</t>
    </rPh>
    <rPh sb="18" eb="19">
      <t>ツキ</t>
    </rPh>
    <phoneticPr fontId="1"/>
  </si>
  <si>
    <t>即位の日</t>
    <rPh sb="0" eb="2">
      <t>ソクイ</t>
    </rPh>
    <rPh sb="3" eb="4">
      <t>ヒ</t>
    </rPh>
    <phoneticPr fontId="1"/>
  </si>
  <si>
    <t>成人の日</t>
    <rPh sb="0" eb="2">
      <t>セイジン</t>
    </rPh>
    <rPh sb="3" eb="4">
      <t>ヒ</t>
    </rPh>
    <phoneticPr fontId="1"/>
  </si>
  <si>
    <t>即位礼正殿の儀の日</t>
    <rPh sb="0" eb="2">
      <t>ソクイ</t>
    </rPh>
    <rPh sb="2" eb="3">
      <t>レイ</t>
    </rPh>
    <rPh sb="3" eb="5">
      <t>セイデン</t>
    </rPh>
    <rPh sb="6" eb="7">
      <t>ギ</t>
    </rPh>
    <rPh sb="8" eb="9">
      <t>ヒ</t>
    </rPh>
    <phoneticPr fontId="1"/>
  </si>
  <si>
    <t>休日</t>
    <rPh sb="0" eb="2">
      <t>キュウジツ</t>
    </rPh>
    <phoneticPr fontId="1"/>
  </si>
  <si>
    <t>―</t>
    <phoneticPr fontId="1"/>
  </si>
  <si>
    <t>スポーツの日</t>
    <rPh sb="5" eb="6">
      <t>ヒ</t>
    </rPh>
    <phoneticPr fontId="1"/>
  </si>
  <si>
    <t>真夏日日数：</t>
    <rPh sb="0" eb="3">
      <t>マナツビ</t>
    </rPh>
    <rPh sb="3" eb="5">
      <t>ニッスウ</t>
    </rPh>
    <phoneticPr fontId="1"/>
  </si>
  <si>
    <t>真夏日判定</t>
    <rPh sb="0" eb="3">
      <t>マナツビ</t>
    </rPh>
    <rPh sb="3" eb="5">
      <t>ハンテイ</t>
    </rPh>
    <phoneticPr fontId="1"/>
  </si>
  <si>
    <t>暑さ指数（WBGT）
[℃]</t>
    <rPh sb="0" eb="1">
      <t>アツ</t>
    </rPh>
    <rPh sb="2" eb="4">
      <t>シスウ</t>
    </rPh>
    <phoneticPr fontId="1"/>
  </si>
  <si>
    <t>日最高気温
[℃]</t>
    <rPh sb="0" eb="1">
      <t>ニチ</t>
    </rPh>
    <rPh sb="1" eb="3">
      <t>サイコウ</t>
    </rPh>
    <rPh sb="3" eb="5">
      <t>キオン</t>
    </rPh>
    <phoneticPr fontId="1"/>
  </si>
  <si>
    <t>備考</t>
    <rPh sb="0" eb="2">
      <t>ビコウ</t>
    </rPh>
    <phoneticPr fontId="1"/>
  </si>
  <si>
    <t>観測所名</t>
    <rPh sb="0" eb="2">
      <t>カンソク</t>
    </rPh>
    <rPh sb="2" eb="3">
      <t>ジョ</t>
    </rPh>
    <rPh sb="3" eb="4">
      <t>メイ</t>
    </rPh>
    <phoneticPr fontId="1"/>
  </si>
  <si>
    <t>○○</t>
    <phoneticPr fontId="1"/>
  </si>
  <si>
    <t>真夏日日数　集計表</t>
    <rPh sb="0" eb="3">
      <t>マナツビ</t>
    </rPh>
    <rPh sb="3" eb="5">
      <t>ニッスウ</t>
    </rPh>
    <rPh sb="6" eb="8">
      <t>シュウケイ</t>
    </rPh>
    <rPh sb="8" eb="9">
      <t>ヒョウ</t>
    </rPh>
    <phoneticPr fontId="1"/>
  </si>
  <si>
    <t>2019年度祝日等一覧</t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</si>
  <si>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</si>
  <si>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2020年度祝日等一覧</t>
    <phoneticPr fontId="1"/>
  </si>
  <si>
    <t>春分の日</t>
    <phoneticPr fontId="1"/>
  </si>
  <si>
    <t>2021年度祝日等一覧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</si>
</sst>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aaa"/>
    <numFmt numFmtId="177" formatCode="m&quot;月&quot;d&quot;日&quot;;@"/>
    <numFmt numFmtId="178" formatCode="#&quot;日&quot;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56" fontId="0" fillId="0" borderId="0" xfId="0" applyNumberFormat="1" applyFill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177" fontId="0" fillId="0" borderId="5" xfId="0" applyNumberFormat="1" applyFill="1" applyBorder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178" fontId="5" fillId="0" borderId="0" xfId="0" applyNumberFormat="1" applyFont="1" applyFill="1" applyAlignment="1">
      <alignment horizontal="left"/>
    </xf>
    <xf numFmtId="0" fontId="0" fillId="0" borderId="14" xfId="0" applyFill="1" applyBorder="1" applyAlignment="1">
      <alignment shrinkToFit="1"/>
    </xf>
    <xf numFmtId="0" fontId="0" fillId="0" borderId="0" xfId="0" applyFill="1" applyBorder="1" applyAlignment="1">
      <alignment shrinkToFit="1"/>
    </xf>
    <xf numFmtId="177" fontId="0" fillId="0" borderId="15" xfId="0" applyNumberFormat="1" applyFill="1" applyBorder="1">
      <alignment vertical="center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177" fontId="0" fillId="0" borderId="18" xfId="0" applyNumberFormat="1" applyFill="1" applyBorder="1">
      <alignment vertical="center"/>
    </xf>
    <xf numFmtId="0" fontId="0" fillId="0" borderId="19" xfId="0" applyFill="1" applyBorder="1">
      <alignment vertical="center"/>
    </xf>
    <xf numFmtId="177" fontId="0" fillId="0" borderId="20" xfId="0" applyNumberFormat="1" applyFill="1" applyBorder="1">
      <alignment vertical="center"/>
    </xf>
    <xf numFmtId="0" fontId="0" fillId="0" borderId="21" xfId="0" applyFill="1" applyBorder="1">
      <alignment vertical="center"/>
    </xf>
    <xf numFmtId="179" fontId="0" fillId="0" borderId="5" xfId="0" applyNumberFormat="1" applyBorder="1" applyAlignment="1" applyProtection="1">
      <alignment horizontal="center" vertical="center"/>
      <protection locked="0"/>
    </xf>
    <xf numFmtId="179" fontId="0" fillId="0" borderId="8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vertical="center" wrapText="1"/>
    </xf>
    <xf numFmtId="0" fontId="0" fillId="3" borderId="4" xfId="0" applyFill="1" applyBorder="1" applyAlignment="1" applyProtection="1">
      <alignment horizontal="center" vertical="center"/>
    </xf>
    <xf numFmtId="177" fontId="0" fillId="0" borderId="4" xfId="0" applyNumberFormat="1" applyBorder="1" applyAlignment="1" applyProtection="1">
      <alignment horizontal="center" vertical="center"/>
    </xf>
    <xf numFmtId="176" fontId="0" fillId="0" borderId="5" xfId="0" applyNumberFormat="1" applyBorder="1" applyAlignment="1" applyProtection="1">
      <alignment horizontal="center" vertical="center"/>
    </xf>
    <xf numFmtId="177" fontId="0" fillId="0" borderId="7" xfId="0" applyNumberFormat="1" applyBorder="1" applyAlignment="1" applyProtection="1">
      <alignment horizontal="center" vertical="center"/>
    </xf>
    <xf numFmtId="176" fontId="0" fillId="0" borderId="8" xfId="0" applyNumberFormat="1" applyBorder="1" applyAlignment="1" applyProtection="1">
      <alignment horizontal="center" vertical="center"/>
    </xf>
    <xf numFmtId="178" fontId="5" fillId="0" borderId="0" xfId="0" applyNumberFormat="1" applyFont="1" applyFill="1" applyAlignment="1" applyProtection="1">
      <alignment horizontal="center" shrinkToFit="1"/>
    </xf>
    <xf numFmtId="178" fontId="5" fillId="0" borderId="0" xfId="0" applyNumberFormat="1" applyFont="1" applyFill="1" applyAlignment="1" applyProtection="1">
      <alignment horizontal="right"/>
    </xf>
    <xf numFmtId="178" fontId="5" fillId="0" borderId="0" xfId="0" applyNumberFormat="1" applyFont="1" applyFill="1" applyAlignment="1" applyProtection="1">
      <alignment horizontal="left"/>
    </xf>
    <xf numFmtId="0" fontId="0" fillId="0" borderId="8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3" borderId="4" xfId="0" applyFill="1" applyBorder="1" applyProtection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vertical="center" textRotation="255"/>
    </xf>
    <xf numFmtId="177" fontId="0" fillId="0" borderId="26" xfId="0" applyNumberFormat="1" applyFill="1" applyBorder="1">
      <alignment vertical="center"/>
    </xf>
    <xf numFmtId="0" fontId="0" fillId="0" borderId="26" xfId="0" applyFill="1" applyBorder="1">
      <alignment vertical="center"/>
    </xf>
    <xf numFmtId="0" fontId="6" fillId="0" borderId="0" xfId="0" applyFont="1" applyAlignment="1">
      <alignment horizontal="right" vertical="center"/>
    </xf>
    <xf numFmtId="0" fontId="4" fillId="0" borderId="23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</cellXfs>
  <cellStyles count="1">
    <cellStyle name="標準" xfId="0" builtinId="0"/>
  </cellStyles>
  <dxfs count="6"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4" tint="0.5999633777886288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603249</xdr:colOff>
      <xdr:row>2</xdr:row>
      <xdr:rowOff>31750</xdr:rowOff>
    </xdr:from>
    <xdr:to>
      <xdr:col>6</xdr:col>
      <xdr:colOff>317500</xdr:colOff>
      <xdr:row>4</xdr:row>
      <xdr:rowOff>15875</xdr:rowOff>
    </xdr:to>
    <xdr:sp macro="" textlink="">
      <xdr:nvSpPr>
        <xdr:cNvPr id="2" name="テキスト ボックス 1"/>
        <xdr:cNvSpPr txBox="1"/>
      </xdr:nvSpPr>
      <xdr:spPr>
        <a:xfrm>
          <a:off x="4127499" y="508000"/>
          <a:ext cx="2857501" cy="38100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現場作業日の温度を記入</a:t>
          </a:r>
        </a:p>
      </xdr:txBody>
    </xdr:sp>
    <xdr:clientData/>
  </xdr:twoCellAnchor>
  <xdr:twoCellAnchor>
    <xdr:from>
      <xdr:col>3</xdr:col>
      <xdr:colOff>1349375</xdr:colOff>
      <xdr:row>4</xdr:row>
      <xdr:rowOff>79375</xdr:rowOff>
    </xdr:from>
    <xdr:to>
      <xdr:col>4</xdr:col>
      <xdr:colOff>841375</xdr:colOff>
      <xdr:row>6</xdr:row>
      <xdr:rowOff>47625</xdr:rowOff>
    </xdr:to>
    <xdr:cxnSp macro="">
      <xdr:nvCxnSpPr>
        <xdr:cNvPr id="4" name="直線矢印コネクタ 3"/>
        <xdr:cNvCxnSpPr/>
      </xdr:nvCxnSpPr>
      <xdr:spPr>
        <a:xfrm flipH="1">
          <a:off x="3302000" y="952500"/>
          <a:ext cx="1063625" cy="4762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619126</xdr:colOff>
      <xdr:row>4</xdr:row>
      <xdr:rowOff>79375</xdr:rowOff>
    </xdr:from>
    <xdr:to>
      <xdr:col>4</xdr:col>
      <xdr:colOff>857250</xdr:colOff>
      <xdr:row>6</xdr:row>
      <xdr:rowOff>111125</xdr:rowOff>
    </xdr:to>
    <xdr:cxnSp macro="">
      <xdr:nvCxnSpPr>
        <xdr:cNvPr id="5" name="直線矢印コネクタ 4"/>
        <xdr:cNvCxnSpPr/>
      </xdr:nvCxnSpPr>
      <xdr:spPr>
        <a:xfrm flipH="1">
          <a:off x="4143376" y="952500"/>
          <a:ext cx="238124" cy="5397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936625</xdr:colOff>
      <xdr:row>35</xdr:row>
      <xdr:rowOff>79375</xdr:rowOff>
    </xdr:from>
    <xdr:ext cx="1826141" cy="435697"/>
    <xdr:sp macro="" textlink="">
      <xdr:nvSpPr>
        <xdr:cNvPr id="8" name="テキスト ボックス 7"/>
        <xdr:cNvSpPr txBox="1"/>
      </xdr:nvSpPr>
      <xdr:spPr>
        <a:xfrm>
          <a:off x="6032500" y="8509000"/>
          <a:ext cx="1826141" cy="435697"/>
        </a:xfrm>
        <a:prstGeom prst="rect">
          <a:avLst/>
        </a:prstGeom>
        <a:solidFill>
          <a:schemeClr val="l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各月の真夏日日数</a:t>
          </a:r>
        </a:p>
      </xdr:txBody>
    </xdr:sp>
    <xdr:clientData/>
  </xdr:oneCellAnchor>
  <xdr:twoCellAnchor>
    <xdr:from>
      <xdr:col>4</xdr:col>
      <xdr:colOff>1317625</xdr:colOff>
      <xdr:row>37</xdr:row>
      <xdr:rowOff>95251</xdr:rowOff>
    </xdr:from>
    <xdr:to>
      <xdr:col>6</xdr:col>
      <xdr:colOff>476250</xdr:colOff>
      <xdr:row>40</xdr:row>
      <xdr:rowOff>1</xdr:rowOff>
    </xdr:to>
    <xdr:sp macro="" textlink="">
      <xdr:nvSpPr>
        <xdr:cNvPr id="7" name="正方形/長方形 6"/>
        <xdr:cNvSpPr/>
      </xdr:nvSpPr>
      <xdr:spPr>
        <a:xfrm>
          <a:off x="4841875" y="9001126"/>
          <a:ext cx="2301875" cy="66675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142874</xdr:colOff>
      <xdr:row>7</xdr:row>
      <xdr:rowOff>222250</xdr:rowOff>
    </xdr:from>
    <xdr:to>
      <xdr:col>12</xdr:col>
      <xdr:colOff>333375</xdr:colOff>
      <xdr:row>8</xdr:row>
      <xdr:rowOff>127000</xdr:rowOff>
    </xdr:to>
    <xdr:sp macro="" textlink="">
      <xdr:nvSpPr>
        <xdr:cNvPr id="9" name="テキスト ボックス 8"/>
        <xdr:cNvSpPr txBox="1"/>
      </xdr:nvSpPr>
      <xdr:spPr>
        <a:xfrm>
          <a:off x="9223374" y="1746250"/>
          <a:ext cx="2857501" cy="38100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西暦および月を入力</a:t>
          </a:r>
        </a:p>
      </xdr:txBody>
    </xdr:sp>
    <xdr:clientData/>
  </xdr:twoCellAnchor>
  <xdr:twoCellAnchor>
    <xdr:from>
      <xdr:col>10</xdr:col>
      <xdr:colOff>428625</xdr:colOff>
      <xdr:row>5</xdr:row>
      <xdr:rowOff>127000</xdr:rowOff>
    </xdr:from>
    <xdr:to>
      <xdr:col>10</xdr:col>
      <xdr:colOff>428625</xdr:colOff>
      <xdr:row>7</xdr:row>
      <xdr:rowOff>127000</xdr:rowOff>
    </xdr:to>
    <xdr:cxnSp macro="">
      <xdr:nvCxnSpPr>
        <xdr:cNvPr id="11" name="直線矢印コネクタ 10"/>
        <xdr:cNvCxnSpPr/>
      </xdr:nvCxnSpPr>
      <xdr:spPr>
        <a:xfrm flipV="1">
          <a:off x="10715625" y="1254125"/>
          <a:ext cx="0" cy="396875"/>
        </a:xfrm>
        <a:prstGeom prst="straightConnector1">
          <a:avLst/>
        </a:prstGeom>
        <a:ln w="952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71"/>
  <sheetViews>
    <sheetView tabSelected="1" view="pageBreakPreview" zoomScale="60" zoomScaleNormal="70" workbookViewId="0">
      <selection activeCell="G2" sqref="G2"/>
    </sheetView>
  </sheetViews>
  <sheetFormatPr defaultRowHeight="18.75" x14ac:dyDescent="0.4"/>
  <cols>
    <col min="1" max="1" width="4.375" style="1" customWidth="1"/>
    <col min="2" max="2" width="14.375" customWidth="1"/>
    <col min="3" max="3" width="6.875" customWidth="1"/>
    <col min="4" max="7" width="20.625" customWidth="1"/>
    <col min="8" max="8" width="11" style="1" customWidth="1"/>
    <col min="9" max="9" width="6.5" style="1" customWidth="1"/>
    <col min="10" max="10" width="9.375" style="1" bestFit="1" customWidth="1"/>
    <col min="11" max="11" width="10.25" style="1" bestFit="1" customWidth="1"/>
    <col min="12" max="12" width="9" style="1" customWidth="1"/>
    <col min="13" max="15" width="9" style="1"/>
    <col min="16" max="16" width="9.375" style="1" bestFit="1" customWidth="1"/>
    <col min="17" max="22" width="9" style="1"/>
  </cols>
  <sheetData>
    <row r="1" spans="2:12" s="1" customFormat="1" x14ac:dyDescent="0.4">
      <c r="C1" s="9" t="s">
        <v>28</v>
      </c>
      <c r="D1" s="9"/>
      <c r="E1" s="10"/>
      <c r="F1" s="10"/>
      <c r="G1" s="10"/>
    </row>
    <row r="2" spans="2:12" x14ac:dyDescent="0.4">
      <c r="B2" s="30" t="s">
        <v>42</v>
      </c>
      <c r="C2" s="31"/>
      <c r="D2" s="31"/>
      <c r="J2" s="1" t="s">
        <v>27</v>
      </c>
      <c r="L2" s="2" t="s">
        <v>24</v>
      </c>
    </row>
    <row r="3" spans="2:12" ht="11.25" customHeight="1" thickBot="1" x14ac:dyDescent="0.45"/>
    <row r="4" spans="2:12" ht="19.5" thickTop="1" x14ac:dyDescent="0.4">
      <c r="B4" t="s">
        <v>0</v>
      </c>
      <c r="C4" s="29" t="s">
        <v>2</v>
      </c>
      <c r="D4" s="29"/>
      <c r="E4" s="29"/>
      <c r="F4" s="29"/>
      <c r="G4" s="29"/>
      <c r="J4" s="3" t="s">
        <v>6</v>
      </c>
      <c r="K4" s="27">
        <v>2020</v>
      </c>
      <c r="L4" s="2" t="s">
        <v>33</v>
      </c>
    </row>
    <row r="5" spans="2:12" ht="19.5" thickBot="1" x14ac:dyDescent="0.45">
      <c r="B5" t="s">
        <v>1</v>
      </c>
      <c r="C5" s="29" t="s">
        <v>3</v>
      </c>
      <c r="D5" s="29"/>
      <c r="E5" s="29"/>
      <c r="F5" s="29"/>
      <c r="G5" s="29"/>
      <c r="J5" s="4" t="s">
        <v>7</v>
      </c>
      <c r="K5" s="28">
        <v>8</v>
      </c>
      <c r="L5" s="2" t="s">
        <v>26</v>
      </c>
    </row>
    <row r="6" spans="2:12" ht="19.5" thickTop="1" x14ac:dyDescent="0.4">
      <c r="B6" t="s">
        <v>40</v>
      </c>
      <c r="C6" s="29" t="s">
        <v>41</v>
      </c>
      <c r="D6" s="29"/>
      <c r="E6" s="29"/>
      <c r="F6" s="29"/>
      <c r="G6" s="29"/>
      <c r="J6" s="6"/>
      <c r="K6" s="47"/>
      <c r="L6" s="2"/>
    </row>
    <row r="7" spans="2:12" ht="11.25" customHeight="1" x14ac:dyDescent="0.4">
      <c r="C7" s="29"/>
      <c r="D7" s="29"/>
      <c r="E7" s="29"/>
      <c r="F7" s="29"/>
      <c r="G7" s="29"/>
    </row>
    <row r="8" spans="2:12" ht="37.5" x14ac:dyDescent="0.4">
      <c r="B8" s="32" t="s">
        <v>4</v>
      </c>
      <c r="C8" s="33" t="s">
        <v>5</v>
      </c>
      <c r="D8" s="34" t="s">
        <v>38</v>
      </c>
      <c r="E8" s="34" t="s">
        <v>37</v>
      </c>
      <c r="F8" s="34" t="s">
        <v>36</v>
      </c>
      <c r="G8" s="35" t="s">
        <v>39</v>
      </c>
      <c r="H8" s="36" t="s">
        <v>25</v>
      </c>
      <c r="I8" s="6"/>
      <c r="K8" s="7"/>
    </row>
    <row r="9" spans="2:12" ht="18.75" customHeight="1" x14ac:dyDescent="0.4">
      <c r="B9" s="37">
        <f>DATE(K4,K5,1)</f>
        <v>44044</v>
      </c>
      <c r="C9" s="38" t="str">
        <f>TEXT(B9,"aaa")</f>
        <v>土</v>
      </c>
      <c r="D9" s="21"/>
      <c r="E9" s="23"/>
      <c r="F9" s="45" t="str">
        <f>IF(D9&gt;=30,"真夏日",IF(E9&gt;=25,"真夏日",""))</f>
        <v/>
      </c>
      <c r="G9" s="24"/>
      <c r="H9" s="46" t="str">
        <f>IF(ISERROR(VLOOKUP(B9,祝日!$B$2:$D$61,3,0)),"",VLOOKUP(B9,祝日!$B$2:$D$61,3,0))</f>
        <v/>
      </c>
    </row>
    <row r="10" spans="2:12" ht="18.75" customHeight="1" x14ac:dyDescent="0.4">
      <c r="B10" s="37">
        <f>B9+1</f>
        <v>44045</v>
      </c>
      <c r="C10" s="38" t="str">
        <f t="shared" ref="C10:C39" si="0">TEXT(B10,"aaa")</f>
        <v>日</v>
      </c>
      <c r="D10" s="21"/>
      <c r="E10" s="23"/>
      <c r="F10" s="45" t="str">
        <f t="shared" ref="F10:F39" si="1">IF(D10&gt;=30,"真夏日",IF(E10&gt;=25,"真夏日",""))</f>
        <v/>
      </c>
      <c r="G10" s="24"/>
      <c r="H10" s="46" t="str">
        <f>IF(ISERROR(VLOOKUP(B10,祝日!$B$2:$D$61,3,0)),"",VLOOKUP(B10,祝日!$B$2:$D$61,3,0))</f>
        <v/>
      </c>
      <c r="J10" s="2"/>
    </row>
    <row r="11" spans="2:12" ht="18.75" customHeight="1" x14ac:dyDescent="0.4">
      <c r="B11" s="37">
        <f t="shared" ref="B11:B36" si="2">B10+1</f>
        <v>44046</v>
      </c>
      <c r="C11" s="38" t="str">
        <f t="shared" si="0"/>
        <v>月</v>
      </c>
      <c r="D11" s="21"/>
      <c r="E11" s="23"/>
      <c r="F11" s="45" t="str">
        <f t="shared" si="1"/>
        <v/>
      </c>
      <c r="G11" s="24"/>
      <c r="H11" s="46" t="str">
        <f>IF(ISERROR(VLOOKUP(B11,祝日!$B$2:$D$61,3,0)),"",VLOOKUP(B11,祝日!$B$2:$D$61,3,0))</f>
        <v/>
      </c>
    </row>
    <row r="12" spans="2:12" ht="18.75" customHeight="1" x14ac:dyDescent="0.4">
      <c r="B12" s="37">
        <f t="shared" si="2"/>
        <v>44047</v>
      </c>
      <c r="C12" s="38" t="str">
        <f t="shared" si="0"/>
        <v>火</v>
      </c>
      <c r="D12" s="21"/>
      <c r="E12" s="23"/>
      <c r="F12" s="45" t="str">
        <f t="shared" si="1"/>
        <v/>
      </c>
      <c r="G12" s="24"/>
      <c r="H12" s="46" t="str">
        <f>IF(ISERROR(VLOOKUP(B12,祝日!$B$2:$D$61,3,0)),"",VLOOKUP(B12,祝日!$B$2:$D$61,3,0))</f>
        <v/>
      </c>
    </row>
    <row r="13" spans="2:12" ht="18.75" customHeight="1" x14ac:dyDescent="0.4">
      <c r="B13" s="37">
        <f t="shared" si="2"/>
        <v>44048</v>
      </c>
      <c r="C13" s="38" t="str">
        <f t="shared" si="0"/>
        <v>水</v>
      </c>
      <c r="D13" s="21"/>
      <c r="E13" s="23"/>
      <c r="F13" s="45" t="str">
        <f t="shared" si="1"/>
        <v/>
      </c>
      <c r="G13" s="24"/>
      <c r="H13" s="46" t="str">
        <f>IF(ISERROR(VLOOKUP(B13,祝日!$B$2:$D$61,3,0)),"",VLOOKUP(B13,祝日!$B$2:$D$61,3,0))</f>
        <v/>
      </c>
    </row>
    <row r="14" spans="2:12" ht="18.75" customHeight="1" x14ac:dyDescent="0.4">
      <c r="B14" s="37">
        <f t="shared" si="2"/>
        <v>44049</v>
      </c>
      <c r="C14" s="38" t="str">
        <f t="shared" si="0"/>
        <v>木</v>
      </c>
      <c r="D14" s="21"/>
      <c r="E14" s="23"/>
      <c r="F14" s="45" t="str">
        <f t="shared" si="1"/>
        <v/>
      </c>
      <c r="G14" s="24"/>
      <c r="H14" s="46" t="str">
        <f>IF(ISERROR(VLOOKUP(B14,祝日!$B$2:$D$61,3,0)),"",VLOOKUP(B14,祝日!$B$2:$D$61,3,0))</f>
        <v/>
      </c>
    </row>
    <row r="15" spans="2:12" ht="18.75" customHeight="1" x14ac:dyDescent="0.4">
      <c r="B15" s="37">
        <f t="shared" si="2"/>
        <v>44050</v>
      </c>
      <c r="C15" s="38" t="str">
        <f t="shared" si="0"/>
        <v>金</v>
      </c>
      <c r="D15" s="21"/>
      <c r="E15" s="23"/>
      <c r="F15" s="45" t="str">
        <f t="shared" si="1"/>
        <v/>
      </c>
      <c r="G15" s="24"/>
      <c r="H15" s="46" t="str">
        <f>IF(ISERROR(VLOOKUP(B15,祝日!$B$2:$D$61,3,0)),"",VLOOKUP(B15,祝日!$B$2:$D$61,3,0))</f>
        <v/>
      </c>
    </row>
    <row r="16" spans="2:12" ht="18.75" customHeight="1" x14ac:dyDescent="0.4">
      <c r="B16" s="37">
        <f t="shared" si="2"/>
        <v>44051</v>
      </c>
      <c r="C16" s="38" t="str">
        <f t="shared" si="0"/>
        <v>土</v>
      </c>
      <c r="D16" s="21"/>
      <c r="E16" s="23"/>
      <c r="F16" s="45" t="str">
        <f t="shared" si="1"/>
        <v/>
      </c>
      <c r="G16" s="24"/>
      <c r="H16" s="46" t="str">
        <f>IF(ISERROR(VLOOKUP(B16,祝日!$B$2:$D$61,3,0)),"",VLOOKUP(B16,祝日!$B$2:$D$61,3,0))</f>
        <v/>
      </c>
    </row>
    <row r="17" spans="2:10" ht="18.75" customHeight="1" x14ac:dyDescent="0.4">
      <c r="B17" s="37">
        <f t="shared" si="2"/>
        <v>44052</v>
      </c>
      <c r="C17" s="38" t="str">
        <f t="shared" si="0"/>
        <v>日</v>
      </c>
      <c r="D17" s="21"/>
      <c r="E17" s="23"/>
      <c r="F17" s="45" t="str">
        <f t="shared" si="1"/>
        <v/>
      </c>
      <c r="G17" s="24"/>
      <c r="H17" s="46" t="str">
        <f>IF(ISERROR(VLOOKUP(B17,祝日!$B$2:$D$61,3,0)),"",VLOOKUP(B17,祝日!$B$2:$D$61,3,0))</f>
        <v/>
      </c>
    </row>
    <row r="18" spans="2:10" ht="18.75" customHeight="1" x14ac:dyDescent="0.4">
      <c r="B18" s="37">
        <f t="shared" si="2"/>
        <v>44053</v>
      </c>
      <c r="C18" s="38" t="str">
        <f t="shared" si="0"/>
        <v>月</v>
      </c>
      <c r="D18" s="21"/>
      <c r="E18" s="23"/>
      <c r="F18" s="45" t="str">
        <f t="shared" si="1"/>
        <v/>
      </c>
      <c r="G18" s="24"/>
      <c r="H18" s="46" t="str">
        <f>IF(ISERROR(VLOOKUP(B18,祝日!$B$2:$D$61,3,0)),"",VLOOKUP(B18,祝日!$B$2:$D$61,3,0))</f>
        <v>山の日</v>
      </c>
    </row>
    <row r="19" spans="2:10" ht="18.75" customHeight="1" x14ac:dyDescent="0.4">
      <c r="B19" s="37">
        <f t="shared" si="2"/>
        <v>44054</v>
      </c>
      <c r="C19" s="38" t="str">
        <f t="shared" si="0"/>
        <v>火</v>
      </c>
      <c r="D19" s="21"/>
      <c r="E19" s="23"/>
      <c r="F19" s="45" t="str">
        <f t="shared" si="1"/>
        <v/>
      </c>
      <c r="G19" s="24"/>
      <c r="H19" s="46" t="str">
        <f>IF(ISERROR(VLOOKUP(B19,祝日!$B$2:$D$61,3,0)),"",VLOOKUP(B19,祝日!$B$2:$D$61,3,0))</f>
        <v/>
      </c>
    </row>
    <row r="20" spans="2:10" ht="18.75" customHeight="1" x14ac:dyDescent="0.4">
      <c r="B20" s="37">
        <f t="shared" si="2"/>
        <v>44055</v>
      </c>
      <c r="C20" s="38" t="str">
        <f t="shared" si="0"/>
        <v>水</v>
      </c>
      <c r="D20" s="21"/>
      <c r="E20" s="23"/>
      <c r="F20" s="45" t="str">
        <f t="shared" si="1"/>
        <v/>
      </c>
      <c r="G20" s="24"/>
      <c r="H20" s="46" t="str">
        <f>IF(ISERROR(VLOOKUP(B20,祝日!$B$2:$D$61,3,0)),"",VLOOKUP(B20,祝日!$B$2:$D$61,3,0))</f>
        <v/>
      </c>
    </row>
    <row r="21" spans="2:10" ht="18.75" customHeight="1" x14ac:dyDescent="0.4">
      <c r="B21" s="37">
        <f t="shared" si="2"/>
        <v>44056</v>
      </c>
      <c r="C21" s="38" t="str">
        <f t="shared" si="0"/>
        <v>木</v>
      </c>
      <c r="D21" s="21"/>
      <c r="E21" s="23"/>
      <c r="F21" s="45" t="str">
        <f t="shared" si="1"/>
        <v/>
      </c>
      <c r="G21" s="24"/>
      <c r="H21" s="46" t="str">
        <f>IF(ISERROR(VLOOKUP(B21,祝日!$B$2:$D$61,3,0)),"",VLOOKUP(B21,祝日!$B$2:$D$61,3,0))</f>
        <v/>
      </c>
    </row>
    <row r="22" spans="2:10" ht="18.75" customHeight="1" x14ac:dyDescent="0.4">
      <c r="B22" s="37">
        <f t="shared" si="2"/>
        <v>44057</v>
      </c>
      <c r="C22" s="38" t="str">
        <f t="shared" si="0"/>
        <v>金</v>
      </c>
      <c r="D22" s="21"/>
      <c r="E22" s="23"/>
      <c r="F22" s="45" t="str">
        <f t="shared" si="1"/>
        <v/>
      </c>
      <c r="G22" s="24"/>
      <c r="H22" s="46" t="str">
        <f>IF(ISERROR(VLOOKUP(B22,祝日!$B$2:$D$61,3,0)),"",VLOOKUP(B22,祝日!$B$2:$D$61,3,0))</f>
        <v/>
      </c>
    </row>
    <row r="23" spans="2:10" ht="18.75" customHeight="1" x14ac:dyDescent="0.4">
      <c r="B23" s="37">
        <f t="shared" si="2"/>
        <v>44058</v>
      </c>
      <c r="C23" s="38" t="str">
        <f t="shared" si="0"/>
        <v>土</v>
      </c>
      <c r="D23" s="21"/>
      <c r="E23" s="23"/>
      <c r="F23" s="45" t="str">
        <f t="shared" si="1"/>
        <v/>
      </c>
      <c r="G23" s="24"/>
      <c r="H23" s="46" t="str">
        <f>IF(ISERROR(VLOOKUP(B23,祝日!$B$2:$D$61,3,0)),"",VLOOKUP(B23,祝日!$B$2:$D$61,3,0))</f>
        <v/>
      </c>
    </row>
    <row r="24" spans="2:10" ht="18.75" customHeight="1" x14ac:dyDescent="0.4">
      <c r="B24" s="37">
        <f t="shared" si="2"/>
        <v>44059</v>
      </c>
      <c r="C24" s="38" t="str">
        <f t="shared" si="0"/>
        <v>日</v>
      </c>
      <c r="D24" s="21"/>
      <c r="E24" s="23"/>
      <c r="F24" s="45" t="str">
        <f t="shared" si="1"/>
        <v/>
      </c>
      <c r="G24" s="24"/>
      <c r="H24" s="46" t="str">
        <f>IF(ISERROR(VLOOKUP(B24,祝日!$B$2:$D$61,3,0)),"",VLOOKUP(B24,祝日!$B$2:$D$61,3,0))</f>
        <v/>
      </c>
      <c r="J24" s="5"/>
    </row>
    <row r="25" spans="2:10" ht="18.75" customHeight="1" x14ac:dyDescent="0.4">
      <c r="B25" s="37">
        <f t="shared" si="2"/>
        <v>44060</v>
      </c>
      <c r="C25" s="38" t="str">
        <f t="shared" si="0"/>
        <v>月</v>
      </c>
      <c r="D25" s="21"/>
      <c r="E25" s="23"/>
      <c r="F25" s="45" t="str">
        <f t="shared" si="1"/>
        <v/>
      </c>
      <c r="G25" s="24"/>
      <c r="H25" s="46" t="str">
        <f>IF(ISERROR(VLOOKUP(B25,祝日!$B$2:$D$61,3,0)),"",VLOOKUP(B25,祝日!$B$2:$D$61,3,0))</f>
        <v/>
      </c>
    </row>
    <row r="26" spans="2:10" ht="18.75" customHeight="1" x14ac:dyDescent="0.4">
      <c r="B26" s="37">
        <f t="shared" si="2"/>
        <v>44061</v>
      </c>
      <c r="C26" s="38" t="str">
        <f t="shared" si="0"/>
        <v>火</v>
      </c>
      <c r="D26" s="21"/>
      <c r="E26" s="23"/>
      <c r="F26" s="45" t="str">
        <f t="shared" si="1"/>
        <v/>
      </c>
      <c r="G26" s="24"/>
      <c r="H26" s="46" t="str">
        <f>IF(ISERROR(VLOOKUP(B26,祝日!$B$2:$D$61,3,0)),"",VLOOKUP(B26,祝日!$B$2:$D$61,3,0))</f>
        <v/>
      </c>
    </row>
    <row r="27" spans="2:10" ht="18.75" customHeight="1" x14ac:dyDescent="0.4">
      <c r="B27" s="37">
        <f t="shared" si="2"/>
        <v>44062</v>
      </c>
      <c r="C27" s="38" t="str">
        <f t="shared" si="0"/>
        <v>水</v>
      </c>
      <c r="D27" s="21"/>
      <c r="E27" s="23"/>
      <c r="F27" s="45" t="str">
        <f t="shared" si="1"/>
        <v/>
      </c>
      <c r="G27" s="24"/>
      <c r="H27" s="46" t="str">
        <f>IF(ISERROR(VLOOKUP(B27,祝日!$B$2:$D$61,3,0)),"",VLOOKUP(B27,祝日!$B$2:$D$61,3,0))</f>
        <v/>
      </c>
    </row>
    <row r="28" spans="2:10" ht="18.75" customHeight="1" x14ac:dyDescent="0.4">
      <c r="B28" s="37">
        <f t="shared" si="2"/>
        <v>44063</v>
      </c>
      <c r="C28" s="38" t="str">
        <f t="shared" si="0"/>
        <v>木</v>
      </c>
      <c r="D28" s="21"/>
      <c r="E28" s="23"/>
      <c r="F28" s="45" t="str">
        <f t="shared" si="1"/>
        <v/>
      </c>
      <c r="G28" s="24"/>
      <c r="H28" s="46" t="str">
        <f>IF(ISERROR(VLOOKUP(B28,祝日!$B$2:$D$61,3,0)),"",VLOOKUP(B28,祝日!$B$2:$D$61,3,0))</f>
        <v/>
      </c>
    </row>
    <row r="29" spans="2:10" ht="18.75" customHeight="1" x14ac:dyDescent="0.4">
      <c r="B29" s="37">
        <f t="shared" si="2"/>
        <v>44064</v>
      </c>
      <c r="C29" s="38" t="str">
        <f t="shared" si="0"/>
        <v>金</v>
      </c>
      <c r="D29" s="21"/>
      <c r="E29" s="23"/>
      <c r="F29" s="45" t="str">
        <f t="shared" si="1"/>
        <v/>
      </c>
      <c r="G29" s="24"/>
      <c r="H29" s="46" t="str">
        <f>IF(ISERROR(VLOOKUP(B29,祝日!$B$2:$D$61,3,0)),"",VLOOKUP(B29,祝日!$B$2:$D$61,3,0))</f>
        <v/>
      </c>
    </row>
    <row r="30" spans="2:10" ht="18.75" customHeight="1" x14ac:dyDescent="0.4">
      <c r="B30" s="37">
        <f t="shared" si="2"/>
        <v>44065</v>
      </c>
      <c r="C30" s="38" t="str">
        <f t="shared" si="0"/>
        <v>土</v>
      </c>
      <c r="D30" s="21"/>
      <c r="E30" s="23"/>
      <c r="F30" s="45" t="str">
        <f t="shared" si="1"/>
        <v/>
      </c>
      <c r="G30" s="24"/>
      <c r="H30" s="46" t="str">
        <f>IF(ISERROR(VLOOKUP(B30,祝日!$B$2:$D$61,3,0)),"",VLOOKUP(B30,祝日!$B$2:$D$61,3,0))</f>
        <v/>
      </c>
    </row>
    <row r="31" spans="2:10" ht="18.75" customHeight="1" x14ac:dyDescent="0.4">
      <c r="B31" s="37">
        <f t="shared" si="2"/>
        <v>44066</v>
      </c>
      <c r="C31" s="38" t="str">
        <f t="shared" si="0"/>
        <v>日</v>
      </c>
      <c r="D31" s="21"/>
      <c r="E31" s="23"/>
      <c r="F31" s="45" t="str">
        <f t="shared" si="1"/>
        <v/>
      </c>
      <c r="G31" s="24"/>
      <c r="H31" s="46" t="str">
        <f>IF(ISERROR(VLOOKUP(B31,祝日!$B$2:$D$61,3,0)),"",VLOOKUP(B31,祝日!$B$2:$D$61,3,0))</f>
        <v/>
      </c>
    </row>
    <row r="32" spans="2:10" ht="18.75" customHeight="1" x14ac:dyDescent="0.4">
      <c r="B32" s="37">
        <f t="shared" si="2"/>
        <v>44067</v>
      </c>
      <c r="C32" s="38" t="str">
        <f t="shared" si="0"/>
        <v>月</v>
      </c>
      <c r="D32" s="21"/>
      <c r="E32" s="23"/>
      <c r="F32" s="45" t="str">
        <f t="shared" si="1"/>
        <v/>
      </c>
      <c r="G32" s="24"/>
      <c r="H32" s="46" t="str">
        <f>IF(ISERROR(VLOOKUP(B32,祝日!$B$2:$D$61,3,0)),"",VLOOKUP(B32,祝日!$B$2:$D$61,3,0))</f>
        <v/>
      </c>
    </row>
    <row r="33" spans="2:8" ht="18.75" customHeight="1" x14ac:dyDescent="0.4">
      <c r="B33" s="37">
        <f t="shared" si="2"/>
        <v>44068</v>
      </c>
      <c r="C33" s="38" t="str">
        <f t="shared" si="0"/>
        <v>火</v>
      </c>
      <c r="D33" s="21"/>
      <c r="E33" s="23"/>
      <c r="F33" s="45" t="str">
        <f t="shared" si="1"/>
        <v/>
      </c>
      <c r="G33" s="24"/>
      <c r="H33" s="46" t="str">
        <f>IF(ISERROR(VLOOKUP(B33,祝日!$B$2:$D$61,3,0)),"",VLOOKUP(B33,祝日!$B$2:$D$61,3,0))</f>
        <v/>
      </c>
    </row>
    <row r="34" spans="2:8" ht="18.75" customHeight="1" x14ac:dyDescent="0.4">
      <c r="B34" s="37">
        <f t="shared" si="2"/>
        <v>44069</v>
      </c>
      <c r="C34" s="38" t="str">
        <f t="shared" si="0"/>
        <v>水</v>
      </c>
      <c r="D34" s="21"/>
      <c r="E34" s="23"/>
      <c r="F34" s="45" t="str">
        <f t="shared" si="1"/>
        <v/>
      </c>
      <c r="G34" s="24"/>
      <c r="H34" s="46" t="str">
        <f>IF(ISERROR(VLOOKUP(B34,祝日!$B$2:$D$61,3,0)),"",VLOOKUP(B34,祝日!$B$2:$D$61,3,0))</f>
        <v/>
      </c>
    </row>
    <row r="35" spans="2:8" ht="18.75" customHeight="1" x14ac:dyDescent="0.4">
      <c r="B35" s="37">
        <f t="shared" si="2"/>
        <v>44070</v>
      </c>
      <c r="C35" s="38" t="str">
        <f t="shared" si="0"/>
        <v>木</v>
      </c>
      <c r="D35" s="21"/>
      <c r="E35" s="23"/>
      <c r="F35" s="45" t="str">
        <f t="shared" si="1"/>
        <v/>
      </c>
      <c r="G35" s="24"/>
      <c r="H35" s="46" t="str">
        <f>IF(ISERROR(VLOOKUP(B35,祝日!$B$2:$D$61,3,0)),"",VLOOKUP(B35,祝日!$B$2:$D$61,3,0))</f>
        <v/>
      </c>
    </row>
    <row r="36" spans="2:8" ht="18.75" customHeight="1" x14ac:dyDescent="0.4">
      <c r="B36" s="37">
        <f t="shared" si="2"/>
        <v>44071</v>
      </c>
      <c r="C36" s="38" t="str">
        <f t="shared" si="0"/>
        <v>金</v>
      </c>
      <c r="D36" s="21"/>
      <c r="E36" s="23"/>
      <c r="F36" s="45" t="str">
        <f t="shared" si="1"/>
        <v/>
      </c>
      <c r="G36" s="24"/>
      <c r="H36" s="46" t="str">
        <f>IF(ISERROR(VLOOKUP(B36,祝日!$B$2:$D$61,3,0)),"",VLOOKUP(B36,祝日!$B$2:$D$61,3,0))</f>
        <v/>
      </c>
    </row>
    <row r="37" spans="2:8" ht="18.75" customHeight="1" x14ac:dyDescent="0.4">
      <c r="B37" s="37">
        <f>IF(B36=EOMONTH($B$9,0),"",B36+1)</f>
        <v>44072</v>
      </c>
      <c r="C37" s="38" t="str">
        <f t="shared" si="0"/>
        <v>土</v>
      </c>
      <c r="D37" s="21"/>
      <c r="E37" s="23"/>
      <c r="F37" s="45" t="str">
        <f t="shared" si="1"/>
        <v/>
      </c>
      <c r="G37" s="24"/>
      <c r="H37" s="46" t="str">
        <f>IF(ISERROR(VLOOKUP(B37,祝日!$B$2:$D$61,3,0)),"",VLOOKUP(B37,祝日!$B$2:$D$61,3,0))</f>
        <v/>
      </c>
    </row>
    <row r="38" spans="2:8" ht="18.75" customHeight="1" x14ac:dyDescent="0.4">
      <c r="B38" s="37">
        <f>IF(OR(B37="",B37=EOMONTH($B$9,0)),"",B37+1)</f>
        <v>44073</v>
      </c>
      <c r="C38" s="38" t="str">
        <f t="shared" si="0"/>
        <v>日</v>
      </c>
      <c r="D38" s="21"/>
      <c r="E38" s="23"/>
      <c r="F38" s="45" t="str">
        <f t="shared" si="1"/>
        <v/>
      </c>
      <c r="G38" s="24"/>
      <c r="H38" s="46" t="str">
        <f>IF(ISERROR(VLOOKUP(B38,祝日!$B$2:$D$61,3,0)),"",VLOOKUP(B38,祝日!$B$2:$D$61,3,0))</f>
        <v/>
      </c>
    </row>
    <row r="39" spans="2:8" ht="18.75" customHeight="1" x14ac:dyDescent="0.4">
      <c r="B39" s="39">
        <f>IF(OR(B38="",B38=EOMONTH($B$9,0)),"",B38+1)</f>
        <v>44074</v>
      </c>
      <c r="C39" s="40" t="str">
        <f t="shared" si="0"/>
        <v>月</v>
      </c>
      <c r="D39" s="22"/>
      <c r="E39" s="25"/>
      <c r="F39" s="44" t="str">
        <f t="shared" si="1"/>
        <v/>
      </c>
      <c r="G39" s="26"/>
      <c r="H39" s="46" t="str">
        <f>IF(ISERROR(VLOOKUP(B39,祝日!$B$2:$D$61,3,0)),"",VLOOKUP(B39,祝日!$B$2:$D$61,3,0))</f>
        <v/>
      </c>
    </row>
    <row r="40" spans="2:8" s="1" customFormat="1" ht="22.5" customHeight="1" x14ac:dyDescent="0.4">
      <c r="B40" s="12"/>
      <c r="C40" s="13"/>
      <c r="D40" s="41" t="s">
        <v>35</v>
      </c>
      <c r="E40" s="43"/>
      <c r="F40" s="42">
        <f>COUNTIF(F9:F39,"真夏日")</f>
        <v>0</v>
      </c>
      <c r="G40" s="11"/>
    </row>
    <row r="41" spans="2:8" s="1" customFormat="1" x14ac:dyDescent="0.4">
      <c r="B41" s="13"/>
      <c r="C41" s="13"/>
      <c r="D41" s="13"/>
      <c r="E41" s="13"/>
      <c r="F41" s="13"/>
    </row>
    <row r="42" spans="2:8" s="1" customFormat="1" x14ac:dyDescent="0.4"/>
    <row r="43" spans="2:8" s="1" customFormat="1" x14ac:dyDescent="0.4"/>
    <row r="44" spans="2:8" s="1" customFormat="1" x14ac:dyDescent="0.4"/>
    <row r="45" spans="2:8" s="1" customFormat="1" x14ac:dyDescent="0.4"/>
    <row r="46" spans="2:8" s="1" customFormat="1" x14ac:dyDescent="0.4"/>
    <row r="47" spans="2:8" s="1" customFormat="1" x14ac:dyDescent="0.4"/>
    <row r="48" spans="2: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</sheetData>
  <sheetProtection selectLockedCells="1"/>
  <phoneticPr fontId="1"/>
  <conditionalFormatting sqref="B9:G39">
    <cfRule type="expression" dxfId="5" priority="10">
      <formula>$H9&lt;&gt;""</formula>
    </cfRule>
    <cfRule type="expression" dxfId="4" priority="11">
      <formula>$C9="日"</formula>
    </cfRule>
    <cfRule type="expression" dxfId="3" priority="12">
      <formula>$C9="土"</formula>
    </cfRule>
  </conditionalFormatting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71"/>
  <sheetViews>
    <sheetView view="pageBreakPreview" zoomScaleNormal="70" zoomScaleSheetLayoutView="100" workbookViewId="0">
      <selection activeCell="G2" sqref="G2"/>
    </sheetView>
  </sheetViews>
  <sheetFormatPr defaultRowHeight="18.75" x14ac:dyDescent="0.4"/>
  <cols>
    <col min="1" max="1" width="4.375" style="1" customWidth="1"/>
    <col min="2" max="2" width="14.375" customWidth="1"/>
    <col min="3" max="3" width="6.875" customWidth="1"/>
    <col min="4" max="7" width="20.625" customWidth="1"/>
    <col min="8" max="8" width="11" style="1" customWidth="1"/>
    <col min="9" max="9" width="6.5" style="1" customWidth="1"/>
    <col min="10" max="10" width="9.375" style="1" bestFit="1" customWidth="1"/>
    <col min="11" max="11" width="10.25" style="1" bestFit="1" customWidth="1"/>
    <col min="12" max="12" width="9" style="1" customWidth="1"/>
    <col min="13" max="15" width="9" style="1"/>
    <col min="16" max="16" width="9.375" style="1" bestFit="1" customWidth="1"/>
    <col min="17" max="22" width="9" style="1"/>
  </cols>
  <sheetData>
    <row r="1" spans="2:12" s="1" customFormat="1" x14ac:dyDescent="0.4">
      <c r="C1" s="9" t="s">
        <v>28</v>
      </c>
      <c r="D1" s="9"/>
      <c r="E1" s="10"/>
      <c r="F1" s="10"/>
      <c r="G1" s="10"/>
    </row>
    <row r="2" spans="2:12" x14ac:dyDescent="0.4">
      <c r="B2" s="30" t="s">
        <v>42</v>
      </c>
      <c r="C2" s="31"/>
      <c r="D2" s="31"/>
      <c r="G2" s="51"/>
      <c r="J2" s="1" t="s">
        <v>27</v>
      </c>
      <c r="L2" s="2" t="s">
        <v>24</v>
      </c>
    </row>
    <row r="3" spans="2:12" ht="11.25" customHeight="1" thickBot="1" x14ac:dyDescent="0.45"/>
    <row r="4" spans="2:12" ht="19.5" thickTop="1" x14ac:dyDescent="0.4">
      <c r="B4" t="s">
        <v>0</v>
      </c>
      <c r="C4" s="29" t="s">
        <v>2</v>
      </c>
      <c r="D4" s="29"/>
      <c r="E4" s="29"/>
      <c r="F4" s="29"/>
      <c r="G4" s="29"/>
      <c r="J4" s="3" t="s">
        <v>6</v>
      </c>
      <c r="K4" s="27">
        <v>2020</v>
      </c>
      <c r="L4" s="2" t="s">
        <v>33</v>
      </c>
    </row>
    <row r="5" spans="2:12" ht="19.5" thickBot="1" x14ac:dyDescent="0.45">
      <c r="B5" t="s">
        <v>1</v>
      </c>
      <c r="C5" s="29" t="s">
        <v>3</v>
      </c>
      <c r="D5" s="29"/>
      <c r="E5" s="29"/>
      <c r="F5" s="29"/>
      <c r="G5" s="29"/>
      <c r="J5" s="4" t="s">
        <v>7</v>
      </c>
      <c r="K5" s="28">
        <v>9</v>
      </c>
      <c r="L5" s="2" t="s">
        <v>26</v>
      </c>
    </row>
    <row r="6" spans="2:12" ht="19.5" thickTop="1" x14ac:dyDescent="0.4">
      <c r="B6" t="s">
        <v>40</v>
      </c>
      <c r="C6" s="29" t="s">
        <v>41</v>
      </c>
      <c r="D6" s="29"/>
      <c r="E6" s="29"/>
      <c r="F6" s="29"/>
      <c r="G6" s="29"/>
      <c r="J6" s="6"/>
      <c r="K6" s="47"/>
      <c r="L6" s="2"/>
    </row>
    <row r="7" spans="2:12" ht="11.25" customHeight="1" x14ac:dyDescent="0.4">
      <c r="C7" s="29"/>
      <c r="D7" s="29"/>
      <c r="E7" s="29"/>
      <c r="F7" s="29"/>
      <c r="G7" s="29"/>
    </row>
    <row r="8" spans="2:12" ht="37.5" x14ac:dyDescent="0.4">
      <c r="B8" s="32" t="s">
        <v>4</v>
      </c>
      <c r="C8" s="33" t="s">
        <v>5</v>
      </c>
      <c r="D8" s="34" t="s">
        <v>38</v>
      </c>
      <c r="E8" s="34" t="s">
        <v>37</v>
      </c>
      <c r="F8" s="34" t="s">
        <v>36</v>
      </c>
      <c r="G8" s="35" t="s">
        <v>39</v>
      </c>
      <c r="H8" s="36" t="s">
        <v>25</v>
      </c>
      <c r="I8" s="6"/>
      <c r="K8" s="7"/>
    </row>
    <row r="9" spans="2:12" ht="18.75" customHeight="1" x14ac:dyDescent="0.4">
      <c r="B9" s="37">
        <f>DATE(K4,K5,1)</f>
        <v>44075</v>
      </c>
      <c r="C9" s="38" t="str">
        <f>TEXT(B9,"aaa")</f>
        <v>火</v>
      </c>
      <c r="D9" s="21"/>
      <c r="E9" s="23"/>
      <c r="F9" s="45" t="str">
        <f>IF(D9&gt;=30,"真夏日",IF(E9&gt;=25,"真夏日",""))</f>
        <v/>
      </c>
      <c r="G9" s="24"/>
      <c r="H9" s="46" t="str">
        <f>IF(ISERROR(VLOOKUP(B9,祝日!$B$2:$D$61,3,0)),"",VLOOKUP(B9,祝日!$B$2:$D$61,3,0))</f>
        <v/>
      </c>
    </row>
    <row r="10" spans="2:12" ht="18.75" customHeight="1" x14ac:dyDescent="0.4">
      <c r="B10" s="37">
        <f>B9+1</f>
        <v>44076</v>
      </c>
      <c r="C10" s="38" t="str">
        <f t="shared" ref="C10:C39" si="0">TEXT(B10,"aaa")</f>
        <v>水</v>
      </c>
      <c r="D10" s="21"/>
      <c r="E10" s="23"/>
      <c r="F10" s="45" t="str">
        <f t="shared" ref="F10:F39" si="1">IF(D10&gt;=30,"真夏日",IF(E10&gt;=25,"真夏日",""))</f>
        <v/>
      </c>
      <c r="G10" s="24"/>
      <c r="H10" s="46" t="str">
        <f>IF(ISERROR(VLOOKUP(B10,祝日!$B$2:$D$61,3,0)),"",VLOOKUP(B10,祝日!$B$2:$D$61,3,0))</f>
        <v/>
      </c>
      <c r="J10" s="2"/>
    </row>
    <row r="11" spans="2:12" ht="18.75" customHeight="1" x14ac:dyDescent="0.4">
      <c r="B11" s="37">
        <f t="shared" ref="B11:B36" si="2">B10+1</f>
        <v>44077</v>
      </c>
      <c r="C11" s="38" t="str">
        <f t="shared" si="0"/>
        <v>木</v>
      </c>
      <c r="D11" s="21"/>
      <c r="E11" s="23"/>
      <c r="F11" s="45" t="str">
        <f t="shared" si="1"/>
        <v/>
      </c>
      <c r="G11" s="24"/>
      <c r="H11" s="46" t="str">
        <f>IF(ISERROR(VLOOKUP(B11,祝日!$B$2:$D$61,3,0)),"",VLOOKUP(B11,祝日!$B$2:$D$61,3,0))</f>
        <v/>
      </c>
    </row>
    <row r="12" spans="2:12" ht="18.75" customHeight="1" x14ac:dyDescent="0.4">
      <c r="B12" s="37">
        <f t="shared" si="2"/>
        <v>44078</v>
      </c>
      <c r="C12" s="38" t="str">
        <f t="shared" si="0"/>
        <v>金</v>
      </c>
      <c r="D12" s="21">
        <v>28</v>
      </c>
      <c r="E12" s="23"/>
      <c r="F12" s="45" t="str">
        <f t="shared" si="1"/>
        <v/>
      </c>
      <c r="G12" s="24"/>
      <c r="H12" s="46" t="str">
        <f>IF(ISERROR(VLOOKUP(B12,祝日!$B$2:$D$61,3,0)),"",VLOOKUP(B12,祝日!$B$2:$D$61,3,0))</f>
        <v/>
      </c>
    </row>
    <row r="13" spans="2:12" ht="18.75" customHeight="1" x14ac:dyDescent="0.4">
      <c r="B13" s="37">
        <f t="shared" si="2"/>
        <v>44079</v>
      </c>
      <c r="C13" s="38" t="str">
        <f t="shared" si="0"/>
        <v>土</v>
      </c>
      <c r="D13" s="21">
        <v>32</v>
      </c>
      <c r="E13" s="23"/>
      <c r="F13" s="45" t="str">
        <f t="shared" si="1"/>
        <v>真夏日</v>
      </c>
      <c r="G13" s="24"/>
      <c r="H13" s="46" t="str">
        <f>IF(ISERROR(VLOOKUP(B13,祝日!$B$2:$D$61,3,0)),"",VLOOKUP(B13,祝日!$B$2:$D$61,3,0))</f>
        <v/>
      </c>
    </row>
    <row r="14" spans="2:12" ht="18.75" customHeight="1" x14ac:dyDescent="0.4">
      <c r="B14" s="37">
        <f t="shared" si="2"/>
        <v>44080</v>
      </c>
      <c r="C14" s="38" t="str">
        <f t="shared" si="0"/>
        <v>日</v>
      </c>
      <c r="D14" s="21"/>
      <c r="E14" s="23">
        <v>24</v>
      </c>
      <c r="F14" s="45" t="str">
        <f t="shared" si="1"/>
        <v/>
      </c>
      <c r="G14" s="24"/>
      <c r="H14" s="46" t="str">
        <f>IF(ISERROR(VLOOKUP(B14,祝日!$B$2:$D$61,3,0)),"",VLOOKUP(B14,祝日!$B$2:$D$61,3,0))</f>
        <v/>
      </c>
    </row>
    <row r="15" spans="2:12" ht="18.75" customHeight="1" x14ac:dyDescent="0.4">
      <c r="B15" s="37">
        <f t="shared" si="2"/>
        <v>44081</v>
      </c>
      <c r="C15" s="38" t="str">
        <f t="shared" si="0"/>
        <v>月</v>
      </c>
      <c r="D15" s="21"/>
      <c r="E15" s="23">
        <v>26</v>
      </c>
      <c r="F15" s="45" t="str">
        <f t="shared" si="1"/>
        <v>真夏日</v>
      </c>
      <c r="G15" s="24"/>
      <c r="H15" s="46" t="str">
        <f>IF(ISERROR(VLOOKUP(B15,祝日!$B$2:$D$61,3,0)),"",VLOOKUP(B15,祝日!$B$2:$D$61,3,0))</f>
        <v/>
      </c>
    </row>
    <row r="16" spans="2:12" ht="18.75" customHeight="1" x14ac:dyDescent="0.4">
      <c r="B16" s="37">
        <f t="shared" si="2"/>
        <v>44082</v>
      </c>
      <c r="C16" s="38" t="str">
        <f t="shared" si="0"/>
        <v>火</v>
      </c>
      <c r="D16" s="21"/>
      <c r="E16" s="23"/>
      <c r="F16" s="45" t="str">
        <f t="shared" si="1"/>
        <v/>
      </c>
      <c r="G16" s="24"/>
      <c r="H16" s="46" t="str">
        <f>IF(ISERROR(VLOOKUP(B16,祝日!$B$2:$D$61,3,0)),"",VLOOKUP(B16,祝日!$B$2:$D$61,3,0))</f>
        <v/>
      </c>
    </row>
    <row r="17" spans="2:10" ht="18.75" customHeight="1" x14ac:dyDescent="0.4">
      <c r="B17" s="37">
        <f t="shared" si="2"/>
        <v>44083</v>
      </c>
      <c r="C17" s="38" t="str">
        <f t="shared" si="0"/>
        <v>水</v>
      </c>
      <c r="D17" s="21"/>
      <c r="E17" s="23"/>
      <c r="F17" s="45" t="str">
        <f t="shared" si="1"/>
        <v/>
      </c>
      <c r="G17" s="24"/>
      <c r="H17" s="46" t="str">
        <f>IF(ISERROR(VLOOKUP(B17,祝日!$B$2:$D$61,3,0)),"",VLOOKUP(B17,祝日!$B$2:$D$61,3,0))</f>
        <v/>
      </c>
    </row>
    <row r="18" spans="2:10" ht="18.75" customHeight="1" x14ac:dyDescent="0.4">
      <c r="B18" s="37">
        <f t="shared" si="2"/>
        <v>44084</v>
      </c>
      <c r="C18" s="38" t="str">
        <f t="shared" si="0"/>
        <v>木</v>
      </c>
      <c r="D18" s="21"/>
      <c r="E18" s="23"/>
      <c r="F18" s="45" t="str">
        <f t="shared" si="1"/>
        <v/>
      </c>
      <c r="G18" s="24"/>
      <c r="H18" s="46" t="str">
        <f>IF(ISERROR(VLOOKUP(B18,祝日!$B$2:$D$61,3,0)),"",VLOOKUP(B18,祝日!$B$2:$D$61,3,0))</f>
        <v/>
      </c>
    </row>
    <row r="19" spans="2:10" ht="18.75" customHeight="1" x14ac:dyDescent="0.4">
      <c r="B19" s="37">
        <f t="shared" si="2"/>
        <v>44085</v>
      </c>
      <c r="C19" s="38" t="str">
        <f t="shared" si="0"/>
        <v>金</v>
      </c>
      <c r="D19" s="21"/>
      <c r="E19" s="23"/>
      <c r="F19" s="45" t="str">
        <f t="shared" si="1"/>
        <v/>
      </c>
      <c r="G19" s="24"/>
      <c r="H19" s="46" t="str">
        <f>IF(ISERROR(VLOOKUP(B19,祝日!$B$2:$D$61,3,0)),"",VLOOKUP(B19,祝日!$B$2:$D$61,3,0))</f>
        <v/>
      </c>
    </row>
    <row r="20" spans="2:10" ht="18.75" customHeight="1" x14ac:dyDescent="0.4">
      <c r="B20" s="37">
        <f t="shared" si="2"/>
        <v>44086</v>
      </c>
      <c r="C20" s="38" t="str">
        <f t="shared" si="0"/>
        <v>土</v>
      </c>
      <c r="D20" s="21"/>
      <c r="E20" s="23"/>
      <c r="F20" s="45" t="str">
        <f t="shared" si="1"/>
        <v/>
      </c>
      <c r="G20" s="24"/>
      <c r="H20" s="46" t="str">
        <f>IF(ISERROR(VLOOKUP(B20,祝日!$B$2:$D$61,3,0)),"",VLOOKUP(B20,祝日!$B$2:$D$61,3,0))</f>
        <v/>
      </c>
    </row>
    <row r="21" spans="2:10" ht="18.75" customHeight="1" x14ac:dyDescent="0.4">
      <c r="B21" s="37">
        <f t="shared" si="2"/>
        <v>44087</v>
      </c>
      <c r="C21" s="38" t="str">
        <f t="shared" si="0"/>
        <v>日</v>
      </c>
      <c r="D21" s="21"/>
      <c r="E21" s="23"/>
      <c r="F21" s="45" t="str">
        <f t="shared" si="1"/>
        <v/>
      </c>
      <c r="G21" s="24"/>
      <c r="H21" s="46" t="str">
        <f>IF(ISERROR(VLOOKUP(B21,祝日!$B$2:$D$61,3,0)),"",VLOOKUP(B21,祝日!$B$2:$D$61,3,0))</f>
        <v/>
      </c>
    </row>
    <row r="22" spans="2:10" ht="18.75" customHeight="1" x14ac:dyDescent="0.4">
      <c r="B22" s="37">
        <f t="shared" si="2"/>
        <v>44088</v>
      </c>
      <c r="C22" s="38" t="str">
        <f t="shared" si="0"/>
        <v>月</v>
      </c>
      <c r="D22" s="21"/>
      <c r="E22" s="23"/>
      <c r="F22" s="45" t="str">
        <f t="shared" si="1"/>
        <v/>
      </c>
      <c r="G22" s="24"/>
      <c r="H22" s="46" t="str">
        <f>IF(ISERROR(VLOOKUP(B22,祝日!$B$2:$D$61,3,0)),"",VLOOKUP(B22,祝日!$B$2:$D$61,3,0))</f>
        <v/>
      </c>
    </row>
    <row r="23" spans="2:10" ht="18.75" customHeight="1" x14ac:dyDescent="0.4">
      <c r="B23" s="37">
        <f t="shared" si="2"/>
        <v>44089</v>
      </c>
      <c r="C23" s="38" t="str">
        <f t="shared" si="0"/>
        <v>火</v>
      </c>
      <c r="D23" s="21"/>
      <c r="E23" s="23"/>
      <c r="F23" s="45" t="str">
        <f t="shared" si="1"/>
        <v/>
      </c>
      <c r="G23" s="24"/>
      <c r="H23" s="46" t="str">
        <f>IF(ISERROR(VLOOKUP(B23,祝日!$B$2:$D$61,3,0)),"",VLOOKUP(B23,祝日!$B$2:$D$61,3,0))</f>
        <v/>
      </c>
    </row>
    <row r="24" spans="2:10" ht="18.75" customHeight="1" x14ac:dyDescent="0.4">
      <c r="B24" s="37">
        <f t="shared" si="2"/>
        <v>44090</v>
      </c>
      <c r="C24" s="38" t="str">
        <f t="shared" si="0"/>
        <v>水</v>
      </c>
      <c r="D24" s="21"/>
      <c r="E24" s="23"/>
      <c r="F24" s="45" t="str">
        <f t="shared" si="1"/>
        <v/>
      </c>
      <c r="G24" s="24"/>
      <c r="H24" s="46" t="str">
        <f>IF(ISERROR(VLOOKUP(B24,祝日!$B$2:$D$61,3,0)),"",VLOOKUP(B24,祝日!$B$2:$D$61,3,0))</f>
        <v/>
      </c>
      <c r="J24" s="5"/>
    </row>
    <row r="25" spans="2:10" ht="18.75" customHeight="1" x14ac:dyDescent="0.4">
      <c r="B25" s="37">
        <f t="shared" si="2"/>
        <v>44091</v>
      </c>
      <c r="C25" s="38" t="str">
        <f t="shared" si="0"/>
        <v>木</v>
      </c>
      <c r="D25" s="21"/>
      <c r="E25" s="23"/>
      <c r="F25" s="45" t="str">
        <f t="shared" si="1"/>
        <v/>
      </c>
      <c r="G25" s="24"/>
      <c r="H25" s="46" t="str">
        <f>IF(ISERROR(VLOOKUP(B25,祝日!$B$2:$D$61,3,0)),"",VLOOKUP(B25,祝日!$B$2:$D$61,3,0))</f>
        <v/>
      </c>
    </row>
    <row r="26" spans="2:10" ht="18.75" customHeight="1" x14ac:dyDescent="0.4">
      <c r="B26" s="37">
        <f t="shared" si="2"/>
        <v>44092</v>
      </c>
      <c r="C26" s="38" t="str">
        <f t="shared" si="0"/>
        <v>金</v>
      </c>
      <c r="D26" s="21"/>
      <c r="E26" s="23"/>
      <c r="F26" s="45" t="str">
        <f t="shared" si="1"/>
        <v/>
      </c>
      <c r="G26" s="24"/>
      <c r="H26" s="46" t="str">
        <f>IF(ISERROR(VLOOKUP(B26,祝日!$B$2:$D$61,3,0)),"",VLOOKUP(B26,祝日!$B$2:$D$61,3,0))</f>
        <v/>
      </c>
    </row>
    <row r="27" spans="2:10" ht="18.75" customHeight="1" x14ac:dyDescent="0.4">
      <c r="B27" s="37">
        <f t="shared" si="2"/>
        <v>44093</v>
      </c>
      <c r="C27" s="38" t="str">
        <f t="shared" si="0"/>
        <v>土</v>
      </c>
      <c r="D27" s="21"/>
      <c r="E27" s="23"/>
      <c r="F27" s="45" t="str">
        <f t="shared" si="1"/>
        <v/>
      </c>
      <c r="G27" s="24"/>
      <c r="H27" s="46" t="str">
        <f>IF(ISERROR(VLOOKUP(B27,祝日!$B$2:$D$61,3,0)),"",VLOOKUP(B27,祝日!$B$2:$D$61,3,0))</f>
        <v/>
      </c>
    </row>
    <row r="28" spans="2:10" ht="18.75" customHeight="1" x14ac:dyDescent="0.4">
      <c r="B28" s="37">
        <f t="shared" si="2"/>
        <v>44094</v>
      </c>
      <c r="C28" s="38" t="str">
        <f t="shared" si="0"/>
        <v>日</v>
      </c>
      <c r="D28" s="21"/>
      <c r="E28" s="23"/>
      <c r="F28" s="45" t="str">
        <f t="shared" si="1"/>
        <v/>
      </c>
      <c r="G28" s="24"/>
      <c r="H28" s="46" t="str">
        <f>IF(ISERROR(VLOOKUP(B28,祝日!$B$2:$D$61,3,0)),"",VLOOKUP(B28,祝日!$B$2:$D$61,3,0))</f>
        <v/>
      </c>
    </row>
    <row r="29" spans="2:10" ht="18.75" customHeight="1" x14ac:dyDescent="0.4">
      <c r="B29" s="37">
        <f t="shared" si="2"/>
        <v>44095</v>
      </c>
      <c r="C29" s="38" t="str">
        <f t="shared" si="0"/>
        <v>月</v>
      </c>
      <c r="D29" s="21"/>
      <c r="E29" s="23"/>
      <c r="F29" s="45" t="str">
        <f t="shared" si="1"/>
        <v/>
      </c>
      <c r="G29" s="24"/>
      <c r="H29" s="46" t="str">
        <f>IF(ISERROR(VLOOKUP(B29,祝日!$B$2:$D$61,3,0)),"",VLOOKUP(B29,祝日!$B$2:$D$61,3,0))</f>
        <v>敬老の日</v>
      </c>
    </row>
    <row r="30" spans="2:10" ht="18.75" customHeight="1" x14ac:dyDescent="0.4">
      <c r="B30" s="37">
        <f t="shared" si="2"/>
        <v>44096</v>
      </c>
      <c r="C30" s="38" t="str">
        <f t="shared" si="0"/>
        <v>火</v>
      </c>
      <c r="D30" s="21"/>
      <c r="E30" s="23"/>
      <c r="F30" s="45" t="str">
        <f t="shared" si="1"/>
        <v/>
      </c>
      <c r="G30" s="24"/>
      <c r="H30" s="46" t="str">
        <f>IF(ISERROR(VLOOKUP(B30,祝日!$B$2:$D$61,3,0)),"",VLOOKUP(B30,祝日!$B$2:$D$61,3,0))</f>
        <v>秋分の日</v>
      </c>
    </row>
    <row r="31" spans="2:10" ht="18.75" customHeight="1" x14ac:dyDescent="0.4">
      <c r="B31" s="37">
        <f t="shared" si="2"/>
        <v>44097</v>
      </c>
      <c r="C31" s="38" t="str">
        <f t="shared" si="0"/>
        <v>水</v>
      </c>
      <c r="D31" s="21"/>
      <c r="E31" s="23"/>
      <c r="F31" s="45" t="str">
        <f t="shared" si="1"/>
        <v/>
      </c>
      <c r="G31" s="24"/>
      <c r="H31" s="46" t="str">
        <f>IF(ISERROR(VLOOKUP(B31,祝日!$B$2:$D$61,3,0)),"",VLOOKUP(B31,祝日!$B$2:$D$61,3,0))</f>
        <v/>
      </c>
    </row>
    <row r="32" spans="2:10" ht="18.75" customHeight="1" x14ac:dyDescent="0.4">
      <c r="B32" s="37">
        <f t="shared" si="2"/>
        <v>44098</v>
      </c>
      <c r="C32" s="38" t="str">
        <f t="shared" si="0"/>
        <v>木</v>
      </c>
      <c r="D32" s="21"/>
      <c r="E32" s="23"/>
      <c r="F32" s="45" t="str">
        <f t="shared" si="1"/>
        <v/>
      </c>
      <c r="G32" s="24"/>
      <c r="H32" s="46" t="str">
        <f>IF(ISERROR(VLOOKUP(B32,祝日!$B$2:$D$61,3,0)),"",VLOOKUP(B32,祝日!$B$2:$D$61,3,0))</f>
        <v/>
      </c>
    </row>
    <row r="33" spans="2:8" ht="18.75" customHeight="1" x14ac:dyDescent="0.4">
      <c r="B33" s="37">
        <f t="shared" si="2"/>
        <v>44099</v>
      </c>
      <c r="C33" s="38" t="str">
        <f t="shared" si="0"/>
        <v>金</v>
      </c>
      <c r="D33" s="21"/>
      <c r="E33" s="23"/>
      <c r="F33" s="45" t="str">
        <f t="shared" si="1"/>
        <v/>
      </c>
      <c r="G33" s="24"/>
      <c r="H33" s="46" t="str">
        <f>IF(ISERROR(VLOOKUP(B33,祝日!$B$2:$D$61,3,0)),"",VLOOKUP(B33,祝日!$B$2:$D$61,3,0))</f>
        <v/>
      </c>
    </row>
    <row r="34" spans="2:8" ht="18.75" customHeight="1" x14ac:dyDescent="0.4">
      <c r="B34" s="37">
        <f t="shared" si="2"/>
        <v>44100</v>
      </c>
      <c r="C34" s="38" t="str">
        <f t="shared" si="0"/>
        <v>土</v>
      </c>
      <c r="D34" s="21"/>
      <c r="E34" s="23"/>
      <c r="F34" s="45" t="str">
        <f t="shared" si="1"/>
        <v/>
      </c>
      <c r="G34" s="24"/>
      <c r="H34" s="46" t="str">
        <f>IF(ISERROR(VLOOKUP(B34,祝日!$B$2:$D$61,3,0)),"",VLOOKUP(B34,祝日!$B$2:$D$61,3,0))</f>
        <v/>
      </c>
    </row>
    <row r="35" spans="2:8" ht="18.75" customHeight="1" x14ac:dyDescent="0.4">
      <c r="B35" s="37">
        <f t="shared" si="2"/>
        <v>44101</v>
      </c>
      <c r="C35" s="38" t="str">
        <f t="shared" si="0"/>
        <v>日</v>
      </c>
      <c r="D35" s="21"/>
      <c r="E35" s="23"/>
      <c r="F35" s="45" t="str">
        <f t="shared" si="1"/>
        <v/>
      </c>
      <c r="G35" s="24"/>
      <c r="H35" s="46" t="str">
        <f>IF(ISERROR(VLOOKUP(B35,祝日!$B$2:$D$61,3,0)),"",VLOOKUP(B35,祝日!$B$2:$D$61,3,0))</f>
        <v/>
      </c>
    </row>
    <row r="36" spans="2:8" ht="18.75" customHeight="1" x14ac:dyDescent="0.4">
      <c r="B36" s="37">
        <f t="shared" si="2"/>
        <v>44102</v>
      </c>
      <c r="C36" s="38" t="str">
        <f t="shared" si="0"/>
        <v>月</v>
      </c>
      <c r="D36" s="21"/>
      <c r="E36" s="23"/>
      <c r="F36" s="45" t="str">
        <f t="shared" si="1"/>
        <v/>
      </c>
      <c r="G36" s="24"/>
      <c r="H36" s="46" t="str">
        <f>IF(ISERROR(VLOOKUP(B36,祝日!$B$2:$D$61,3,0)),"",VLOOKUP(B36,祝日!$B$2:$D$61,3,0))</f>
        <v/>
      </c>
    </row>
    <row r="37" spans="2:8" ht="18.75" customHeight="1" x14ac:dyDescent="0.4">
      <c r="B37" s="37">
        <f>IF(B36=EOMONTH($B$9,0),"",B36+1)</f>
        <v>44103</v>
      </c>
      <c r="C37" s="38" t="str">
        <f t="shared" si="0"/>
        <v>火</v>
      </c>
      <c r="D37" s="21"/>
      <c r="E37" s="23"/>
      <c r="F37" s="45" t="str">
        <f t="shared" si="1"/>
        <v/>
      </c>
      <c r="G37" s="24"/>
      <c r="H37" s="46" t="str">
        <f>IF(ISERROR(VLOOKUP(B37,祝日!$B$2:$D$61,3,0)),"",VLOOKUP(B37,祝日!$B$2:$D$61,3,0))</f>
        <v/>
      </c>
    </row>
    <row r="38" spans="2:8" ht="18.75" customHeight="1" x14ac:dyDescent="0.4">
      <c r="B38" s="37">
        <f>IF(OR(B37="",B37=EOMONTH($B$9,0)),"",B37+1)</f>
        <v>44104</v>
      </c>
      <c r="C38" s="38" t="str">
        <f t="shared" si="0"/>
        <v>水</v>
      </c>
      <c r="D38" s="21"/>
      <c r="E38" s="23"/>
      <c r="F38" s="45" t="str">
        <f t="shared" si="1"/>
        <v/>
      </c>
      <c r="G38" s="24"/>
      <c r="H38" s="46" t="str">
        <f>IF(ISERROR(VLOOKUP(B38,祝日!$B$2:$D$61,3,0)),"",VLOOKUP(B38,祝日!$B$2:$D$61,3,0))</f>
        <v/>
      </c>
    </row>
    <row r="39" spans="2:8" ht="18.75" customHeight="1" x14ac:dyDescent="0.4">
      <c r="B39" s="39" t="str">
        <f>IF(OR(B38="",B38=EOMONTH($B$9,0)),"",B38+1)</f>
        <v/>
      </c>
      <c r="C39" s="40" t="str">
        <f t="shared" si="0"/>
        <v/>
      </c>
      <c r="D39" s="22"/>
      <c r="E39" s="25"/>
      <c r="F39" s="44" t="str">
        <f t="shared" si="1"/>
        <v/>
      </c>
      <c r="G39" s="26"/>
      <c r="H39" s="46" t="str">
        <f>IF(ISERROR(VLOOKUP(B39,祝日!$B$2:$D$61,3,0)),"",VLOOKUP(B39,祝日!$B$2:$D$61,3,0))</f>
        <v/>
      </c>
    </row>
    <row r="40" spans="2:8" s="1" customFormat="1" ht="22.5" customHeight="1" x14ac:dyDescent="0.4">
      <c r="B40" s="12"/>
      <c r="C40" s="13"/>
      <c r="D40" s="41" t="s">
        <v>35</v>
      </c>
      <c r="E40" s="43"/>
      <c r="F40" s="42">
        <f>COUNTIF(F9:F39,"真夏日")</f>
        <v>2</v>
      </c>
      <c r="G40" s="11"/>
    </row>
    <row r="41" spans="2:8" s="1" customFormat="1" x14ac:dyDescent="0.4">
      <c r="B41" s="13"/>
      <c r="C41" s="13"/>
      <c r="D41" s="13"/>
      <c r="E41" s="13"/>
      <c r="F41" s="13"/>
    </row>
    <row r="42" spans="2:8" s="1" customFormat="1" x14ac:dyDescent="0.4"/>
    <row r="43" spans="2:8" s="1" customFormat="1" x14ac:dyDescent="0.4"/>
    <row r="44" spans="2:8" s="1" customFormat="1" x14ac:dyDescent="0.4"/>
    <row r="45" spans="2:8" s="1" customFormat="1" x14ac:dyDescent="0.4"/>
    <row r="46" spans="2:8" s="1" customFormat="1" x14ac:dyDescent="0.4"/>
    <row r="47" spans="2:8" s="1" customFormat="1" x14ac:dyDescent="0.4"/>
    <row r="48" spans="2: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</sheetData>
  <sheetProtection selectLockedCells="1"/>
  <phoneticPr fontId="1"/>
  <conditionalFormatting sqref="B9:G39">
    <cfRule type="expression" dxfId="2" priority="1">
      <formula>$H9&lt;&gt;""</formula>
    </cfRule>
    <cfRule type="expression" dxfId="1" priority="2">
      <formula>$C9="日"</formula>
    </cfRule>
    <cfRule type="expression" dxfId="0" priority="3">
      <formula>$C9="土"</formula>
    </cfRule>
  </conditionalFormatting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F70" sqref="F70"/>
    </sheetView>
  </sheetViews>
  <sheetFormatPr defaultRowHeight="18.75" x14ac:dyDescent="0.4"/>
  <cols>
    <col min="1" max="1" width="4.375" customWidth="1"/>
    <col min="2" max="2" width="9.25" bestFit="1" customWidth="1"/>
    <col min="3" max="3" width="3.375" bestFit="1" customWidth="1"/>
    <col min="4" max="4" width="13" bestFit="1" customWidth="1"/>
  </cols>
  <sheetData>
    <row r="1" spans="1:4" ht="19.5" thickBot="1" x14ac:dyDescent="0.45"/>
    <row r="2" spans="1:4" ht="18.75" customHeight="1" x14ac:dyDescent="0.4">
      <c r="A2" s="52" t="s">
        <v>43</v>
      </c>
      <c r="B2" s="14">
        <v>43584</v>
      </c>
      <c r="C2" s="14" t="str">
        <f t="shared" ref="C2:C42" si="0">TEXT(B2,"aaa")</f>
        <v>月</v>
      </c>
      <c r="D2" s="15" t="s">
        <v>9</v>
      </c>
    </row>
    <row r="3" spans="1:4" x14ac:dyDescent="0.4">
      <c r="A3" s="53"/>
      <c r="B3" s="8">
        <v>43585</v>
      </c>
      <c r="C3" s="8" t="str">
        <f t="shared" si="0"/>
        <v>火</v>
      </c>
      <c r="D3" s="16" t="s">
        <v>32</v>
      </c>
    </row>
    <row r="4" spans="1:4" x14ac:dyDescent="0.4">
      <c r="A4" s="53"/>
      <c r="B4" s="8">
        <v>43586</v>
      </c>
      <c r="C4" s="8" t="str">
        <f t="shared" si="0"/>
        <v>水</v>
      </c>
      <c r="D4" s="16" t="s">
        <v>29</v>
      </c>
    </row>
    <row r="5" spans="1:4" x14ac:dyDescent="0.4">
      <c r="A5" s="53"/>
      <c r="B5" s="8">
        <v>43587</v>
      </c>
      <c r="C5" s="8" t="str">
        <f t="shared" si="0"/>
        <v>木</v>
      </c>
      <c r="D5" s="16" t="s">
        <v>32</v>
      </c>
    </row>
    <row r="6" spans="1:4" x14ac:dyDescent="0.4">
      <c r="A6" s="53"/>
      <c r="B6" s="8">
        <v>43588</v>
      </c>
      <c r="C6" s="8" t="str">
        <f t="shared" si="0"/>
        <v>金</v>
      </c>
      <c r="D6" s="16" t="s">
        <v>10</v>
      </c>
    </row>
    <row r="7" spans="1:4" x14ac:dyDescent="0.4">
      <c r="A7" s="53"/>
      <c r="B7" s="8">
        <v>43589</v>
      </c>
      <c r="C7" s="8" t="str">
        <f t="shared" si="0"/>
        <v>土</v>
      </c>
      <c r="D7" s="16" t="s">
        <v>11</v>
      </c>
    </row>
    <row r="8" spans="1:4" x14ac:dyDescent="0.4">
      <c r="A8" s="53"/>
      <c r="B8" s="8">
        <v>43590</v>
      </c>
      <c r="C8" s="8" t="str">
        <f t="shared" si="0"/>
        <v>日</v>
      </c>
      <c r="D8" s="16" t="s">
        <v>12</v>
      </c>
    </row>
    <row r="9" spans="1:4" x14ac:dyDescent="0.4">
      <c r="A9" s="53"/>
      <c r="B9" s="8">
        <v>43591</v>
      </c>
      <c r="C9" s="8" t="str">
        <f t="shared" si="0"/>
        <v>月</v>
      </c>
      <c r="D9" s="16" t="s">
        <v>13</v>
      </c>
    </row>
    <row r="10" spans="1:4" x14ac:dyDescent="0.4">
      <c r="A10" s="53"/>
      <c r="B10" s="8">
        <v>43661</v>
      </c>
      <c r="C10" s="8" t="str">
        <f t="shared" si="0"/>
        <v>月</v>
      </c>
      <c r="D10" s="16" t="s">
        <v>14</v>
      </c>
    </row>
    <row r="11" spans="1:4" x14ac:dyDescent="0.4">
      <c r="A11" s="53"/>
      <c r="B11" s="8">
        <v>43688</v>
      </c>
      <c r="C11" s="8" t="str">
        <f t="shared" si="0"/>
        <v>日</v>
      </c>
      <c r="D11" s="16" t="s">
        <v>15</v>
      </c>
    </row>
    <row r="12" spans="1:4" x14ac:dyDescent="0.4">
      <c r="A12" s="53"/>
      <c r="B12" s="8">
        <v>43689</v>
      </c>
      <c r="C12" s="8" t="str">
        <f t="shared" si="0"/>
        <v>月</v>
      </c>
      <c r="D12" s="16" t="s">
        <v>13</v>
      </c>
    </row>
    <row r="13" spans="1:4" x14ac:dyDescent="0.4">
      <c r="A13" s="53"/>
      <c r="B13" s="8">
        <v>43724</v>
      </c>
      <c r="C13" s="8" t="str">
        <f t="shared" si="0"/>
        <v>月</v>
      </c>
      <c r="D13" s="16" t="s">
        <v>16</v>
      </c>
    </row>
    <row r="14" spans="1:4" x14ac:dyDescent="0.4">
      <c r="A14" s="53"/>
      <c r="B14" s="8">
        <v>43731</v>
      </c>
      <c r="C14" s="8" t="str">
        <f t="shared" si="0"/>
        <v>月</v>
      </c>
      <c r="D14" s="16" t="s">
        <v>17</v>
      </c>
    </row>
    <row r="15" spans="1:4" x14ac:dyDescent="0.4">
      <c r="A15" s="53"/>
      <c r="B15" s="8">
        <v>43752</v>
      </c>
      <c r="C15" s="8" t="str">
        <f t="shared" si="0"/>
        <v>月</v>
      </c>
      <c r="D15" s="16" t="s">
        <v>18</v>
      </c>
    </row>
    <row r="16" spans="1:4" x14ac:dyDescent="0.4">
      <c r="A16" s="53"/>
      <c r="B16" s="8">
        <v>43760</v>
      </c>
      <c r="C16" s="8" t="str">
        <f t="shared" si="0"/>
        <v>火</v>
      </c>
      <c r="D16" s="16" t="s">
        <v>31</v>
      </c>
    </row>
    <row r="17" spans="1:4" x14ac:dyDescent="0.4">
      <c r="A17" s="53"/>
      <c r="B17" s="8">
        <v>43772</v>
      </c>
      <c r="C17" s="8" t="str">
        <f t="shared" si="0"/>
        <v>日</v>
      </c>
      <c r="D17" s="16" t="s">
        <v>19</v>
      </c>
    </row>
    <row r="18" spans="1:4" x14ac:dyDescent="0.4">
      <c r="A18" s="53"/>
      <c r="B18" s="8">
        <v>43773</v>
      </c>
      <c r="C18" s="8" t="str">
        <f t="shared" si="0"/>
        <v>月</v>
      </c>
      <c r="D18" s="16" t="s">
        <v>13</v>
      </c>
    </row>
    <row r="19" spans="1:4" x14ac:dyDescent="0.4">
      <c r="A19" s="53"/>
      <c r="B19" s="8">
        <v>43792</v>
      </c>
      <c r="C19" s="8" t="str">
        <f t="shared" si="0"/>
        <v>土</v>
      </c>
      <c r="D19" s="16" t="s">
        <v>20</v>
      </c>
    </row>
    <row r="20" spans="1:4" x14ac:dyDescent="0.4">
      <c r="A20" s="53"/>
      <c r="B20" s="8">
        <v>43831</v>
      </c>
      <c r="C20" s="8" t="str">
        <f t="shared" si="0"/>
        <v>水</v>
      </c>
      <c r="D20" s="16" t="s">
        <v>8</v>
      </c>
    </row>
    <row r="21" spans="1:4" ht="18.75" customHeight="1" x14ac:dyDescent="0.4">
      <c r="A21" s="53"/>
      <c r="B21" s="8">
        <v>43843</v>
      </c>
      <c r="C21" s="8" t="str">
        <f t="shared" si="0"/>
        <v>月</v>
      </c>
      <c r="D21" s="16" t="s">
        <v>30</v>
      </c>
    </row>
    <row r="22" spans="1:4" x14ac:dyDescent="0.4">
      <c r="A22" s="53"/>
      <c r="B22" s="8">
        <v>43872</v>
      </c>
      <c r="C22" s="8" t="str">
        <f t="shared" si="0"/>
        <v>火</v>
      </c>
      <c r="D22" s="16" t="s">
        <v>44</v>
      </c>
    </row>
    <row r="23" spans="1:4" x14ac:dyDescent="0.4">
      <c r="A23" s="53"/>
      <c r="B23" s="8">
        <v>43884</v>
      </c>
      <c r="C23" s="8" t="str">
        <f t="shared" si="0"/>
        <v>日</v>
      </c>
      <c r="D23" s="16" t="s">
        <v>21</v>
      </c>
    </row>
    <row r="24" spans="1:4" x14ac:dyDescent="0.4">
      <c r="A24" s="53"/>
      <c r="B24" s="8">
        <v>43885</v>
      </c>
      <c r="C24" s="8" t="str">
        <f t="shared" si="0"/>
        <v>月</v>
      </c>
      <c r="D24" s="16" t="s">
        <v>13</v>
      </c>
    </row>
    <row r="25" spans="1:4" ht="19.5" thickBot="1" x14ac:dyDescent="0.45">
      <c r="A25" s="54"/>
      <c r="B25" s="19">
        <v>43910</v>
      </c>
      <c r="C25" s="19" t="str">
        <f t="shared" si="0"/>
        <v>金</v>
      </c>
      <c r="D25" s="20" t="s">
        <v>23</v>
      </c>
    </row>
    <row r="26" spans="1:4" ht="18.75" customHeight="1" x14ac:dyDescent="0.4">
      <c r="A26" s="52" t="s">
        <v>45</v>
      </c>
      <c r="B26" s="14">
        <v>43950</v>
      </c>
      <c r="C26" s="14" t="str">
        <f t="shared" si="0"/>
        <v>水</v>
      </c>
      <c r="D26" s="15" t="s">
        <v>9</v>
      </c>
    </row>
    <row r="27" spans="1:4" x14ac:dyDescent="0.4">
      <c r="A27" s="53"/>
      <c r="B27" s="8">
        <v>43954</v>
      </c>
      <c r="C27" s="8" t="str">
        <f t="shared" si="0"/>
        <v>日</v>
      </c>
      <c r="D27" s="16" t="s">
        <v>10</v>
      </c>
    </row>
    <row r="28" spans="1:4" x14ac:dyDescent="0.4">
      <c r="A28" s="53"/>
      <c r="B28" s="8">
        <v>43955</v>
      </c>
      <c r="C28" s="8" t="str">
        <f t="shared" si="0"/>
        <v>月</v>
      </c>
      <c r="D28" s="16" t="s">
        <v>11</v>
      </c>
    </row>
    <row r="29" spans="1:4" x14ac:dyDescent="0.4">
      <c r="A29" s="53"/>
      <c r="B29" s="8">
        <v>43956</v>
      </c>
      <c r="C29" s="8" t="str">
        <f>TEXT(B29,"aaa")</f>
        <v>火</v>
      </c>
      <c r="D29" s="16" t="s">
        <v>12</v>
      </c>
    </row>
    <row r="30" spans="1:4" x14ac:dyDescent="0.4">
      <c r="A30" s="53"/>
      <c r="B30" s="8">
        <v>43957</v>
      </c>
      <c r="C30" s="8" t="str">
        <f>TEXT(B30,"aaa")</f>
        <v>水</v>
      </c>
      <c r="D30" s="16" t="s">
        <v>13</v>
      </c>
    </row>
    <row r="31" spans="1:4" x14ac:dyDescent="0.4">
      <c r="A31" s="53"/>
      <c r="B31" s="8">
        <v>44035</v>
      </c>
      <c r="C31" s="8" t="str">
        <f t="shared" ref="C31" si="1">TEXT(B31,"aaa")</f>
        <v>木</v>
      </c>
      <c r="D31" s="16" t="s">
        <v>14</v>
      </c>
    </row>
    <row r="32" spans="1:4" x14ac:dyDescent="0.4">
      <c r="A32" s="53"/>
      <c r="B32" s="8">
        <v>44036</v>
      </c>
      <c r="C32" s="8" t="str">
        <f t="shared" si="0"/>
        <v>金</v>
      </c>
      <c r="D32" s="16" t="s">
        <v>34</v>
      </c>
    </row>
    <row r="33" spans="1:4" x14ac:dyDescent="0.4">
      <c r="A33" s="53"/>
      <c r="B33" s="8">
        <v>44053</v>
      </c>
      <c r="C33" s="8" t="str">
        <f t="shared" si="0"/>
        <v>月</v>
      </c>
      <c r="D33" s="16" t="s">
        <v>15</v>
      </c>
    </row>
    <row r="34" spans="1:4" x14ac:dyDescent="0.4">
      <c r="A34" s="53"/>
      <c r="B34" s="8">
        <v>44095</v>
      </c>
      <c r="C34" s="8" t="str">
        <f t="shared" si="0"/>
        <v>月</v>
      </c>
      <c r="D34" s="16" t="s">
        <v>16</v>
      </c>
    </row>
    <row r="35" spans="1:4" x14ac:dyDescent="0.4">
      <c r="A35" s="53"/>
      <c r="B35" s="8">
        <v>44096</v>
      </c>
      <c r="C35" s="8" t="str">
        <f t="shared" si="0"/>
        <v>火</v>
      </c>
      <c r="D35" s="16" t="s">
        <v>17</v>
      </c>
    </row>
    <row r="36" spans="1:4" x14ac:dyDescent="0.4">
      <c r="A36" s="53"/>
      <c r="B36" s="8">
        <v>44138</v>
      </c>
      <c r="C36" s="8" t="str">
        <f t="shared" si="0"/>
        <v>火</v>
      </c>
      <c r="D36" s="16" t="s">
        <v>19</v>
      </c>
    </row>
    <row r="37" spans="1:4" x14ac:dyDescent="0.4">
      <c r="A37" s="53"/>
      <c r="B37" s="8">
        <v>44158</v>
      </c>
      <c r="C37" s="8" t="str">
        <f t="shared" si="0"/>
        <v>月</v>
      </c>
      <c r="D37" s="16" t="s">
        <v>20</v>
      </c>
    </row>
    <row r="38" spans="1:4" x14ac:dyDescent="0.4">
      <c r="A38" s="53"/>
      <c r="B38" s="8">
        <v>44197</v>
      </c>
      <c r="C38" s="8" t="str">
        <f t="shared" si="0"/>
        <v>金</v>
      </c>
      <c r="D38" s="16" t="s">
        <v>8</v>
      </c>
    </row>
    <row r="39" spans="1:4" x14ac:dyDescent="0.4">
      <c r="A39" s="53"/>
      <c r="B39" s="8">
        <v>44207</v>
      </c>
      <c r="C39" s="8" t="str">
        <f t="shared" si="0"/>
        <v>月</v>
      </c>
      <c r="D39" s="16" t="s">
        <v>30</v>
      </c>
    </row>
    <row r="40" spans="1:4" x14ac:dyDescent="0.4">
      <c r="A40" s="53"/>
      <c r="B40" s="8">
        <v>44238</v>
      </c>
      <c r="C40" s="8" t="str">
        <f t="shared" si="0"/>
        <v>木</v>
      </c>
      <c r="D40" s="16" t="s">
        <v>44</v>
      </c>
    </row>
    <row r="41" spans="1:4" x14ac:dyDescent="0.4">
      <c r="A41" s="53"/>
      <c r="B41" s="8">
        <v>44250</v>
      </c>
      <c r="C41" s="8" t="str">
        <f t="shared" si="0"/>
        <v>火</v>
      </c>
      <c r="D41" s="16" t="s">
        <v>21</v>
      </c>
    </row>
    <row r="42" spans="1:4" x14ac:dyDescent="0.4">
      <c r="A42" s="53"/>
      <c r="B42" s="8">
        <v>44275</v>
      </c>
      <c r="C42" s="8" t="str">
        <f t="shared" si="0"/>
        <v>土</v>
      </c>
      <c r="D42" s="20" t="s">
        <v>46</v>
      </c>
    </row>
    <row r="43" spans="1:4" ht="19.5" thickBot="1" x14ac:dyDescent="0.45">
      <c r="A43" s="54"/>
      <c r="B43" s="17"/>
      <c r="C43" s="17"/>
      <c r="D43" s="18"/>
    </row>
    <row r="44" spans="1:4" ht="18.75" customHeight="1" x14ac:dyDescent="0.4">
      <c r="A44" s="52" t="s">
        <v>47</v>
      </c>
      <c r="B44" s="14">
        <v>44315</v>
      </c>
      <c r="C44" s="14" t="str">
        <f>TEXT(B44,"aaa")</f>
        <v>木</v>
      </c>
      <c r="D44" s="15" t="s">
        <v>9</v>
      </c>
    </row>
    <row r="45" spans="1:4" ht="18.75" customHeight="1" x14ac:dyDescent="0.4">
      <c r="A45" s="53"/>
      <c r="B45" s="8">
        <v>44319</v>
      </c>
      <c r="C45" s="8" t="str">
        <f t="shared" ref="C45:C46" si="2">TEXT(B45,"aaa")</f>
        <v>月</v>
      </c>
      <c r="D45" s="16" t="s">
        <v>10</v>
      </c>
    </row>
    <row r="46" spans="1:4" x14ac:dyDescent="0.4">
      <c r="A46" s="53"/>
      <c r="B46" s="8">
        <v>44320</v>
      </c>
      <c r="C46" s="8" t="str">
        <f t="shared" si="2"/>
        <v>火</v>
      </c>
      <c r="D46" s="16" t="s">
        <v>11</v>
      </c>
    </row>
    <row r="47" spans="1:4" x14ac:dyDescent="0.4">
      <c r="A47" s="53"/>
      <c r="B47" s="8">
        <v>44321</v>
      </c>
      <c r="C47" s="8" t="str">
        <f>TEXT(B47,"aaa")</f>
        <v>水</v>
      </c>
      <c r="D47" s="16" t="s">
        <v>12</v>
      </c>
    </row>
    <row r="48" spans="1:4" x14ac:dyDescent="0.4">
      <c r="A48" s="53"/>
      <c r="B48" s="8">
        <v>44396</v>
      </c>
      <c r="C48" s="8" t="str">
        <f t="shared" ref="C48:C59" si="3">TEXT(B48,"aaa")</f>
        <v>月</v>
      </c>
      <c r="D48" s="16" t="s">
        <v>14</v>
      </c>
    </row>
    <row r="49" spans="1:4" x14ac:dyDescent="0.4">
      <c r="A49" s="53"/>
      <c r="B49" s="8">
        <v>44419</v>
      </c>
      <c r="C49" s="8" t="str">
        <f t="shared" si="3"/>
        <v>水</v>
      </c>
      <c r="D49" s="16" t="s">
        <v>15</v>
      </c>
    </row>
    <row r="50" spans="1:4" x14ac:dyDescent="0.4">
      <c r="A50" s="53"/>
      <c r="B50" s="8">
        <v>44459</v>
      </c>
      <c r="C50" s="8" t="str">
        <f t="shared" si="3"/>
        <v>月</v>
      </c>
      <c r="D50" s="16" t="s">
        <v>16</v>
      </c>
    </row>
    <row r="51" spans="1:4" x14ac:dyDescent="0.4">
      <c r="A51" s="53"/>
      <c r="B51" s="8">
        <v>44462</v>
      </c>
      <c r="C51" s="8" t="str">
        <f t="shared" si="3"/>
        <v>木</v>
      </c>
      <c r="D51" s="16" t="s">
        <v>17</v>
      </c>
    </row>
    <row r="52" spans="1:4" x14ac:dyDescent="0.4">
      <c r="A52" s="53"/>
      <c r="B52" s="8">
        <v>44480</v>
      </c>
      <c r="C52" s="8" t="str">
        <f t="shared" si="3"/>
        <v>月</v>
      </c>
      <c r="D52" s="16" t="s">
        <v>34</v>
      </c>
    </row>
    <row r="53" spans="1:4" x14ac:dyDescent="0.4">
      <c r="A53" s="53"/>
      <c r="B53" s="8">
        <v>44503</v>
      </c>
      <c r="C53" s="8" t="str">
        <f t="shared" si="3"/>
        <v>水</v>
      </c>
      <c r="D53" s="16" t="s">
        <v>19</v>
      </c>
    </row>
    <row r="54" spans="1:4" x14ac:dyDescent="0.4">
      <c r="A54" s="53"/>
      <c r="B54" s="8">
        <v>44523</v>
      </c>
      <c r="C54" s="8" t="str">
        <f t="shared" si="3"/>
        <v>火</v>
      </c>
      <c r="D54" s="16" t="s">
        <v>20</v>
      </c>
    </row>
    <row r="55" spans="1:4" x14ac:dyDescent="0.4">
      <c r="A55" s="53"/>
      <c r="B55" s="8">
        <v>44562</v>
      </c>
      <c r="C55" s="8" t="str">
        <f t="shared" si="3"/>
        <v>土</v>
      </c>
      <c r="D55" s="16" t="s">
        <v>8</v>
      </c>
    </row>
    <row r="56" spans="1:4" x14ac:dyDescent="0.4">
      <c r="A56" s="53"/>
      <c r="B56" s="8">
        <v>44571</v>
      </c>
      <c r="C56" s="8" t="str">
        <f t="shared" si="3"/>
        <v>月</v>
      </c>
      <c r="D56" s="16" t="s">
        <v>30</v>
      </c>
    </row>
    <row r="57" spans="1:4" x14ac:dyDescent="0.4">
      <c r="A57" s="53"/>
      <c r="B57" s="8">
        <v>44603</v>
      </c>
      <c r="C57" s="8" t="str">
        <f t="shared" si="3"/>
        <v>金</v>
      </c>
      <c r="D57" s="16" t="s">
        <v>22</v>
      </c>
    </row>
    <row r="58" spans="1:4" x14ac:dyDescent="0.4">
      <c r="A58" s="53"/>
      <c r="B58" s="8">
        <v>44615</v>
      </c>
      <c r="C58" s="8" t="str">
        <f t="shared" si="3"/>
        <v>水</v>
      </c>
      <c r="D58" s="20" t="s">
        <v>21</v>
      </c>
    </row>
    <row r="59" spans="1:4" x14ac:dyDescent="0.4">
      <c r="A59" s="53"/>
      <c r="B59" s="8">
        <v>44640</v>
      </c>
      <c r="C59" s="8" t="str">
        <f t="shared" si="3"/>
        <v>日</v>
      </c>
      <c r="D59" s="20" t="s">
        <v>46</v>
      </c>
    </row>
    <row r="60" spans="1:4" ht="19.5" thickBot="1" x14ac:dyDescent="0.45">
      <c r="A60" s="54"/>
      <c r="B60" s="17"/>
      <c r="C60" s="17"/>
      <c r="D60" s="18"/>
    </row>
    <row r="61" spans="1:4" ht="18.75" customHeight="1" x14ac:dyDescent="0.4">
      <c r="A61" s="48"/>
      <c r="B61" s="49"/>
      <c r="C61" s="49"/>
      <c r="D61" s="50"/>
    </row>
  </sheetData>
  <mergeCells count="3">
    <mergeCell ref="A2:A25"/>
    <mergeCell ref="A26:A43"/>
    <mergeCell ref="A44:A6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2020年●月</vt:lpstr>
      <vt:lpstr>記載例</vt:lpstr>
      <vt:lpstr>祝日</vt:lpstr>
      <vt:lpstr>'2020年●月'!Print_Area</vt:lpstr>
      <vt:lpstr>記載例!Print_Area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2020-06-18T08:40:32Z</cp:lastPrinted>
  <dcterms:created xsi:type="dcterms:W3CDTF">2017-12-13T00:12:47Z</dcterms:created>
  <dcterms:modified xsi:type="dcterms:W3CDTF">2020-07-20T08:15:17Z</dcterms:modified>
</cp:coreProperties>
</file>