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DPCV002FST03.dpc.pref.chiba.lg.jp\14030_水質保全課$\01_所属全体フォルダ\04 監視\101 公共用水域\R03\07_R2報告書\第1章 公共用水域の水質調査関連\資料編\HP用\"/>
    </mc:Choice>
  </mc:AlternateContent>
  <bookViews>
    <workbookView xWindow="32760" yWindow="870" windowWidth="15480" windowHeight="7110" tabRatio="976" firstSheet="11" activeTab="23"/>
  </bookViews>
  <sheets>
    <sheet name="印旛4.16" sheetId="288" r:id="rId1"/>
    <sheet name="印旛4.24" sheetId="289" r:id="rId2"/>
    <sheet name="印旛5.14" sheetId="290" r:id="rId3"/>
    <sheet name="印旛5.25" sheetId="291" r:id="rId4"/>
    <sheet name="印旛6.1" sheetId="292" r:id="rId5"/>
    <sheet name="印旛6.15" sheetId="293" r:id="rId6"/>
    <sheet name="印旛7.14" sheetId="294" r:id="rId7"/>
    <sheet name="印旛7.27" sheetId="295" r:id="rId8"/>
    <sheet name="印旛8.6" sheetId="296" r:id="rId9"/>
    <sheet name="印旛8.24" sheetId="297" r:id="rId10"/>
    <sheet name="印旛9.14" sheetId="298" r:id="rId11"/>
    <sheet name="印旛9.23" sheetId="299" r:id="rId12"/>
    <sheet name="印旛10.22" sheetId="300" r:id="rId13"/>
    <sheet name="印旛10.27" sheetId="301" r:id="rId14"/>
    <sheet name="印旛11.10" sheetId="302" r:id="rId15"/>
    <sheet name="印旛11.24" sheetId="303" r:id="rId16"/>
    <sheet name="印旛12.8" sheetId="304" r:id="rId17"/>
    <sheet name="印旛12.21" sheetId="305" r:id="rId18"/>
    <sheet name="印旛1.21" sheetId="306" r:id="rId19"/>
    <sheet name="印旛1.27" sheetId="307" r:id="rId20"/>
    <sheet name="印旛2.4" sheetId="308" r:id="rId21"/>
    <sheet name="印旛2.18" sheetId="309" r:id="rId22"/>
    <sheet name="印旛3.4" sheetId="310" r:id="rId23"/>
    <sheet name="印旛3.9" sheetId="311" r:id="rId24"/>
  </sheets>
  <definedNames>
    <definedName name="_xlnm.Print_Area" localSheetId="18">'印旛1.21'!$A$1:$S$123</definedName>
    <definedName name="_xlnm.Print_Area" localSheetId="19">'印旛1.27'!$A$1:$S$115</definedName>
    <definedName name="_xlnm.Print_Area" localSheetId="12">'印旛10.22'!$A$1:$P$132</definedName>
    <definedName name="_xlnm.Print_Area" localSheetId="13">'印旛10.27'!$A$1:$P$139</definedName>
    <definedName name="_xlnm.Print_Area" localSheetId="14">'印旛11.10'!$A$1:$S$132</definedName>
    <definedName name="_xlnm.Print_Area" localSheetId="15">'印旛11.24'!$A$1:$S$126</definedName>
    <definedName name="_xlnm.Print_Area" localSheetId="17">'印旛12.21'!$A$1:$S$121</definedName>
    <definedName name="_xlnm.Print_Area" localSheetId="16">'印旛12.8'!$A$1:$S$123</definedName>
    <definedName name="_xlnm.Print_Area" localSheetId="21">'印旛2.18'!$A$1:$Q$122</definedName>
    <definedName name="_xlnm.Print_Area" localSheetId="20">'印旛2.4'!$A$1:$R$119</definedName>
    <definedName name="_xlnm.Print_Area" localSheetId="22">'印旛3.4'!$A$1:$S$118</definedName>
    <definedName name="_xlnm.Print_Area" localSheetId="23">'印旛3.9'!$A$1:$S$124</definedName>
    <definedName name="_xlnm.Print_Area" localSheetId="0">'印旛4.16'!$A$1:$Q$127</definedName>
    <definedName name="_xlnm.Print_Area" localSheetId="1">'印旛4.24'!$A$1:$Q$125</definedName>
    <definedName name="_xlnm.Print_Area" localSheetId="2">'印旛5.14'!$A$1:$Q$147</definedName>
    <definedName name="_xlnm.Print_Area" localSheetId="3">'印旛5.25'!$A$1:$Q$148</definedName>
    <definedName name="_xlnm.Print_Area" localSheetId="4">'印旛6.1'!$A$1:$Q$153</definedName>
    <definedName name="_xlnm.Print_Area" localSheetId="5">'印旛6.15'!$A$1:$Q$153</definedName>
    <definedName name="_xlnm.Print_Area" localSheetId="6">'印旛7.14'!$A$1:$Q$160</definedName>
    <definedName name="_xlnm.Print_Area" localSheetId="7">'印旛7.27'!$A$1:$Q$149</definedName>
    <definedName name="_xlnm.Print_Area" localSheetId="9">'印旛8.24'!$A$1:$Q$151</definedName>
    <definedName name="_xlnm.Print_Area" localSheetId="8">'印旛8.6'!$A$1:$Q$157</definedName>
    <definedName name="_xlnm.Print_Area" localSheetId="10">'印旛9.14'!$A$1:$Q$148</definedName>
    <definedName name="_xlnm.Print_Area" localSheetId="11">'印旛9.23'!$A$1:$Q$149</definedName>
  </definedNames>
  <calcPr calcId="162913"/>
</workbook>
</file>

<file path=xl/calcChain.xml><?xml version="1.0" encoding="utf-8"?>
<calcChain xmlns="http://schemas.openxmlformats.org/spreadsheetml/2006/main">
  <c r="N89" i="311" l="1"/>
  <c r="M89" i="311"/>
  <c r="L89" i="311"/>
  <c r="K89" i="311"/>
  <c r="N88" i="311"/>
  <c r="M88" i="311"/>
  <c r="L88" i="311"/>
  <c r="K88" i="311"/>
  <c r="N87" i="311"/>
  <c r="M87" i="311"/>
  <c r="L87" i="311"/>
  <c r="K87" i="311"/>
  <c r="N86" i="311"/>
  <c r="M86" i="311"/>
  <c r="L86" i="311"/>
  <c r="K86" i="311"/>
  <c r="N85" i="311"/>
  <c r="M85" i="311"/>
  <c r="L85" i="311"/>
  <c r="K85" i="311"/>
  <c r="N84" i="311"/>
  <c r="M84" i="311"/>
  <c r="L84" i="311"/>
  <c r="K84" i="311"/>
  <c r="N83" i="311"/>
  <c r="M83" i="311"/>
  <c r="L83" i="311"/>
  <c r="K83" i="311"/>
  <c r="N82" i="311"/>
  <c r="M82" i="311"/>
  <c r="L82" i="311"/>
  <c r="K82" i="311"/>
  <c r="K79" i="311"/>
  <c r="X74" i="311"/>
  <c r="W74" i="311"/>
  <c r="V74" i="311"/>
  <c r="U74" i="311"/>
  <c r="X70" i="311"/>
  <c r="W70" i="311"/>
  <c r="V70" i="311"/>
  <c r="U70" i="311"/>
  <c r="X44" i="311"/>
  <c r="W44" i="311"/>
  <c r="V44" i="311"/>
  <c r="U44" i="311"/>
  <c r="X41" i="311"/>
  <c r="W41" i="311"/>
  <c r="V41" i="311"/>
  <c r="U41" i="311"/>
  <c r="X15" i="311"/>
  <c r="W15" i="311"/>
  <c r="V15" i="311"/>
  <c r="U15" i="311"/>
  <c r="T15" i="311"/>
  <c r="S15" i="311"/>
  <c r="R15" i="311"/>
  <c r="Q15" i="311"/>
  <c r="X14" i="311"/>
  <c r="W14" i="311"/>
  <c r="V14" i="311"/>
  <c r="U14" i="311"/>
  <c r="T14" i="311"/>
  <c r="S14" i="311"/>
  <c r="R14" i="311"/>
  <c r="Q14" i="311"/>
  <c r="X13" i="311"/>
  <c r="W13" i="311"/>
  <c r="V13" i="311"/>
  <c r="U13" i="311"/>
  <c r="U78" i="311" s="1"/>
  <c r="T13" i="311"/>
  <c r="S13" i="311"/>
  <c r="R13" i="311"/>
  <c r="Q13" i="311"/>
  <c r="X12" i="311"/>
  <c r="W12" i="311"/>
  <c r="V12" i="311"/>
  <c r="U12" i="311"/>
  <c r="T12" i="311"/>
  <c r="S12" i="311"/>
  <c r="R12" i="311"/>
  <c r="Q12" i="311"/>
  <c r="B12" i="311"/>
  <c r="B13" i="311" s="1"/>
  <c r="B14" i="311" s="1"/>
  <c r="B15" i="311" s="1"/>
  <c r="B16" i="311" s="1"/>
  <c r="B17" i="311" s="1"/>
  <c r="B18" i="311" s="1"/>
  <c r="B19" i="311" s="1"/>
  <c r="B20" i="311" s="1"/>
  <c r="B21" i="311" s="1"/>
  <c r="B22" i="311" s="1"/>
  <c r="B23" i="311" s="1"/>
  <c r="B24" i="311" s="1"/>
  <c r="B25" i="311" s="1"/>
  <c r="B26" i="311" s="1"/>
  <c r="B27" i="311" s="1"/>
  <c r="B28" i="311" s="1"/>
  <c r="B29" i="311" s="1"/>
  <c r="B30" i="311" s="1"/>
  <c r="B31" i="311" s="1"/>
  <c r="B32" i="311" s="1"/>
  <c r="B33" i="311" s="1"/>
  <c r="B34" i="311" s="1"/>
  <c r="B35" i="311" s="1"/>
  <c r="B36" i="311" s="1"/>
  <c r="B37" i="311" s="1"/>
  <c r="B38" i="311" s="1"/>
  <c r="B39" i="311" s="1"/>
  <c r="B40" i="311" s="1"/>
  <c r="B41" i="311" s="1"/>
  <c r="B42" i="311" s="1"/>
  <c r="B43" i="311" s="1"/>
  <c r="B44" i="311" s="1"/>
  <c r="B45" i="311" s="1"/>
  <c r="B46" i="311" s="1"/>
  <c r="B47" i="311" s="1"/>
  <c r="B48" i="311" s="1"/>
  <c r="B49" i="311" s="1"/>
  <c r="B50" i="311" s="1"/>
  <c r="B51" i="311" s="1"/>
  <c r="B52" i="311" s="1"/>
  <c r="B53" i="311" s="1"/>
  <c r="B54" i="311" s="1"/>
  <c r="B55" i="311" s="1"/>
  <c r="B56" i="311" s="1"/>
  <c r="B57" i="311" s="1"/>
  <c r="B58" i="311" s="1"/>
  <c r="B59" i="311" s="1"/>
  <c r="B60" i="311" s="1"/>
  <c r="B61" i="311" s="1"/>
  <c r="B62" i="311" s="1"/>
  <c r="B63" i="311" s="1"/>
  <c r="B64" i="311" s="1"/>
  <c r="B65" i="311" s="1"/>
  <c r="B66" i="311" s="1"/>
  <c r="B67" i="311" s="1"/>
  <c r="B68" i="311" s="1"/>
  <c r="B69" i="311" s="1"/>
  <c r="B70" i="311" s="1"/>
  <c r="B71" i="311" s="1"/>
  <c r="B72" i="311" s="1"/>
  <c r="B73" i="311" s="1"/>
  <c r="X11" i="311"/>
  <c r="N81" i="311" s="1"/>
  <c r="N80" i="311" s="1"/>
  <c r="W11" i="311"/>
  <c r="M81" i="311" s="1"/>
  <c r="M80" i="311" s="1"/>
  <c r="V11" i="311"/>
  <c r="L81" i="311" s="1"/>
  <c r="L80" i="311" s="1"/>
  <c r="U11" i="311"/>
  <c r="K81" i="311" s="1"/>
  <c r="K80" i="311" s="1"/>
  <c r="T11" i="311"/>
  <c r="S11" i="311"/>
  <c r="R11" i="311"/>
  <c r="Q11" i="311"/>
  <c r="N5" i="311"/>
  <c r="N79" i="311" s="1"/>
  <c r="M5" i="311"/>
  <c r="M79" i="311" s="1"/>
  <c r="L5" i="311"/>
  <c r="L79" i="311" s="1"/>
  <c r="N83" i="310"/>
  <c r="M83" i="310"/>
  <c r="L83" i="310"/>
  <c r="K83" i="310"/>
  <c r="N82" i="310"/>
  <c r="M82" i="310"/>
  <c r="L82" i="310"/>
  <c r="K82" i="310"/>
  <c r="N81" i="310"/>
  <c r="M81" i="310"/>
  <c r="L81" i="310"/>
  <c r="K81" i="310"/>
  <c r="N80" i="310"/>
  <c r="M80" i="310"/>
  <c r="L80" i="310"/>
  <c r="K80" i="310"/>
  <c r="N79" i="310"/>
  <c r="M79" i="310"/>
  <c r="L79" i="310"/>
  <c r="K79" i="310"/>
  <c r="N78" i="310"/>
  <c r="M78" i="310"/>
  <c r="L78" i="310"/>
  <c r="K78" i="310"/>
  <c r="N77" i="310"/>
  <c r="M77" i="310"/>
  <c r="L77" i="310"/>
  <c r="K77" i="310"/>
  <c r="N76" i="310"/>
  <c r="M76" i="310"/>
  <c r="L76" i="310"/>
  <c r="K76" i="310"/>
  <c r="K73" i="310"/>
  <c r="X68" i="310"/>
  <c r="W68" i="310"/>
  <c r="V68" i="310"/>
  <c r="U68" i="310"/>
  <c r="X64" i="310"/>
  <c r="W64" i="310"/>
  <c r="V64" i="310"/>
  <c r="U64" i="310"/>
  <c r="X38" i="310"/>
  <c r="W38" i="310"/>
  <c r="V38" i="310"/>
  <c r="U38" i="310"/>
  <c r="X13" i="310"/>
  <c r="W13" i="310"/>
  <c r="V13" i="310"/>
  <c r="U13" i="310"/>
  <c r="T13" i="310"/>
  <c r="S13" i="310"/>
  <c r="R13" i="310"/>
  <c r="Q13" i="310"/>
  <c r="X12" i="310"/>
  <c r="W12" i="310"/>
  <c r="V12" i="310"/>
  <c r="U12" i="310"/>
  <c r="T12" i="310"/>
  <c r="S12" i="310"/>
  <c r="R12" i="310"/>
  <c r="Q12" i="310"/>
  <c r="B12" i="310"/>
  <c r="B13" i="310" s="1"/>
  <c r="B14" i="310" s="1"/>
  <c r="B15" i="310" s="1"/>
  <c r="B16" i="310" s="1"/>
  <c r="B17" i="310" s="1"/>
  <c r="B18" i="310" s="1"/>
  <c r="B19" i="310" s="1"/>
  <c r="B20" i="310" s="1"/>
  <c r="B21" i="310" s="1"/>
  <c r="B22" i="310" s="1"/>
  <c r="B23" i="310" s="1"/>
  <c r="B24" i="310" s="1"/>
  <c r="B25" i="310" s="1"/>
  <c r="B26" i="310" s="1"/>
  <c r="B27" i="310" s="1"/>
  <c r="B28" i="310" s="1"/>
  <c r="B29" i="310" s="1"/>
  <c r="B30" i="310" s="1"/>
  <c r="B31" i="310" s="1"/>
  <c r="B32" i="310" s="1"/>
  <c r="B33" i="310" s="1"/>
  <c r="B34" i="310" s="1"/>
  <c r="B35" i="310" s="1"/>
  <c r="B36" i="310" s="1"/>
  <c r="B37" i="310" s="1"/>
  <c r="B38" i="310" s="1"/>
  <c r="B39" i="310" s="1"/>
  <c r="B40" i="310" s="1"/>
  <c r="B41" i="310" s="1"/>
  <c r="B42" i="310" s="1"/>
  <c r="B43" i="310" s="1"/>
  <c r="B44" i="310" s="1"/>
  <c r="B45" i="310" s="1"/>
  <c r="B46" i="310" s="1"/>
  <c r="B47" i="310" s="1"/>
  <c r="B48" i="310" s="1"/>
  <c r="B49" i="310" s="1"/>
  <c r="B50" i="310" s="1"/>
  <c r="B51" i="310" s="1"/>
  <c r="B52" i="310" s="1"/>
  <c r="B53" i="310" s="1"/>
  <c r="B54" i="310" s="1"/>
  <c r="B55" i="310" s="1"/>
  <c r="B56" i="310" s="1"/>
  <c r="B57" i="310" s="1"/>
  <c r="B58" i="310" s="1"/>
  <c r="B59" i="310" s="1"/>
  <c r="B60" i="310" s="1"/>
  <c r="B61" i="310" s="1"/>
  <c r="B62" i="310" s="1"/>
  <c r="B63" i="310" s="1"/>
  <c r="B64" i="310" s="1"/>
  <c r="B65" i="310" s="1"/>
  <c r="B66" i="310" s="1"/>
  <c r="B67" i="310" s="1"/>
  <c r="X11" i="310"/>
  <c r="N75" i="310" s="1"/>
  <c r="N74" i="310" s="1"/>
  <c r="W11" i="310"/>
  <c r="M75" i="310" s="1"/>
  <c r="M74" i="310" s="1"/>
  <c r="V11" i="310"/>
  <c r="L75" i="310" s="1"/>
  <c r="L74" i="310" s="1"/>
  <c r="U11" i="310"/>
  <c r="K75" i="310" s="1"/>
  <c r="K74" i="310" s="1"/>
  <c r="T11" i="310"/>
  <c r="S11" i="310"/>
  <c r="R11" i="310"/>
  <c r="Q11" i="310"/>
  <c r="N5" i="310"/>
  <c r="N73" i="310" s="1"/>
  <c r="M5" i="310"/>
  <c r="M73" i="310" s="1"/>
  <c r="L5" i="310"/>
  <c r="L73" i="310" s="1"/>
  <c r="V78" i="311" l="1"/>
  <c r="W78" i="311"/>
  <c r="X78" i="311"/>
  <c r="U72" i="310"/>
  <c r="V72" i="310"/>
  <c r="W72" i="310"/>
  <c r="X72" i="310"/>
  <c r="N87" i="309"/>
  <c r="M87" i="309"/>
  <c r="L87" i="309"/>
  <c r="K87" i="309"/>
  <c r="N86" i="309"/>
  <c r="M86" i="309"/>
  <c r="L86" i="309"/>
  <c r="K86" i="309"/>
  <c r="N85" i="309"/>
  <c r="M85" i="309"/>
  <c r="L85" i="309"/>
  <c r="K85" i="309"/>
  <c r="N84" i="309"/>
  <c r="M84" i="309"/>
  <c r="L84" i="309"/>
  <c r="K84" i="309"/>
  <c r="N83" i="309"/>
  <c r="M83" i="309"/>
  <c r="L83" i="309"/>
  <c r="K83" i="309"/>
  <c r="N82" i="309"/>
  <c r="M82" i="309"/>
  <c r="L82" i="309"/>
  <c r="K82" i="309"/>
  <c r="N81" i="309"/>
  <c r="M81" i="309"/>
  <c r="L81" i="309"/>
  <c r="K81" i="309"/>
  <c r="N80" i="309"/>
  <c r="M80" i="309"/>
  <c r="L80" i="309"/>
  <c r="K80" i="309"/>
  <c r="N77" i="309"/>
  <c r="K77" i="309"/>
  <c r="X72" i="309"/>
  <c r="W72" i="309"/>
  <c r="V72" i="309"/>
  <c r="U72" i="309"/>
  <c r="X43" i="309"/>
  <c r="W43" i="309"/>
  <c r="V43" i="309"/>
  <c r="U43" i="309"/>
  <c r="X40" i="309"/>
  <c r="W40" i="309"/>
  <c r="V40" i="309"/>
  <c r="U40" i="309"/>
  <c r="X19" i="309"/>
  <c r="W19" i="309"/>
  <c r="V19" i="309"/>
  <c r="U19" i="309"/>
  <c r="X12" i="309"/>
  <c r="W12" i="309"/>
  <c r="V12" i="309"/>
  <c r="U12" i="309"/>
  <c r="T12" i="309"/>
  <c r="S12" i="309"/>
  <c r="R12" i="309"/>
  <c r="Q12" i="309"/>
  <c r="B12" i="309"/>
  <c r="B13" i="309" s="1"/>
  <c r="B14" i="309" s="1"/>
  <c r="B15" i="309" s="1"/>
  <c r="B16" i="309" s="1"/>
  <c r="B17" i="309" s="1"/>
  <c r="B18" i="309" s="1"/>
  <c r="B19" i="309" s="1"/>
  <c r="B20" i="309" s="1"/>
  <c r="B21" i="309" s="1"/>
  <c r="B22" i="309" s="1"/>
  <c r="B23" i="309" s="1"/>
  <c r="B24" i="309" s="1"/>
  <c r="B25" i="309" s="1"/>
  <c r="B26" i="309" s="1"/>
  <c r="B27" i="309" s="1"/>
  <c r="B28" i="309" s="1"/>
  <c r="B29" i="309" s="1"/>
  <c r="B30" i="309" s="1"/>
  <c r="B31" i="309" s="1"/>
  <c r="B32" i="309" s="1"/>
  <c r="B33" i="309" s="1"/>
  <c r="B34" i="309" s="1"/>
  <c r="B35" i="309" s="1"/>
  <c r="B36" i="309" s="1"/>
  <c r="B37" i="309" s="1"/>
  <c r="B38" i="309" s="1"/>
  <c r="B39" i="309" s="1"/>
  <c r="B40" i="309" s="1"/>
  <c r="B41" i="309" s="1"/>
  <c r="B42" i="309" s="1"/>
  <c r="B43" i="309" s="1"/>
  <c r="B44" i="309" s="1"/>
  <c r="B45" i="309" s="1"/>
  <c r="B46" i="309" s="1"/>
  <c r="B47" i="309" s="1"/>
  <c r="B48" i="309" s="1"/>
  <c r="B49" i="309" s="1"/>
  <c r="B50" i="309" s="1"/>
  <c r="B51" i="309" s="1"/>
  <c r="B52" i="309" s="1"/>
  <c r="B53" i="309" s="1"/>
  <c r="B54" i="309" s="1"/>
  <c r="B55" i="309" s="1"/>
  <c r="B56" i="309" s="1"/>
  <c r="B57" i="309" s="1"/>
  <c r="B58" i="309" s="1"/>
  <c r="B59" i="309" s="1"/>
  <c r="B60" i="309" s="1"/>
  <c r="B61" i="309" s="1"/>
  <c r="B62" i="309" s="1"/>
  <c r="B63" i="309" s="1"/>
  <c r="B64" i="309" s="1"/>
  <c r="B65" i="309" s="1"/>
  <c r="B66" i="309" s="1"/>
  <c r="B67" i="309" s="1"/>
  <c r="B68" i="309" s="1"/>
  <c r="B69" i="309" s="1"/>
  <c r="B70" i="309" s="1"/>
  <c r="B71" i="309" s="1"/>
  <c r="X11" i="309"/>
  <c r="N79" i="309" s="1"/>
  <c r="W11" i="309"/>
  <c r="W76" i="309" s="1"/>
  <c r="V11" i="309"/>
  <c r="L79" i="309" s="1"/>
  <c r="U11" i="309"/>
  <c r="K79" i="309" s="1"/>
  <c r="K78" i="309" s="1"/>
  <c r="T11" i="309"/>
  <c r="S11" i="309"/>
  <c r="R11" i="309"/>
  <c r="Q11" i="309"/>
  <c r="N5" i="309"/>
  <c r="M5" i="309"/>
  <c r="M77" i="309" s="1"/>
  <c r="L5" i="309"/>
  <c r="L77" i="309" s="1"/>
  <c r="N84" i="308"/>
  <c r="M84" i="308"/>
  <c r="L84" i="308"/>
  <c r="K84" i="308"/>
  <c r="N83" i="308"/>
  <c r="M83" i="308"/>
  <c r="L83" i="308"/>
  <c r="K83" i="308"/>
  <c r="N82" i="308"/>
  <c r="M82" i="308"/>
  <c r="L82" i="308"/>
  <c r="K82" i="308"/>
  <c r="N81" i="308"/>
  <c r="M81" i="308"/>
  <c r="L81" i="308"/>
  <c r="K81" i="308"/>
  <c r="N80" i="308"/>
  <c r="M80" i="308"/>
  <c r="L80" i="308"/>
  <c r="K80" i="308"/>
  <c r="N79" i="308"/>
  <c r="M79" i="308"/>
  <c r="L79" i="308"/>
  <c r="K79" i="308"/>
  <c r="N78" i="308"/>
  <c r="M78" i="308"/>
  <c r="L78" i="308"/>
  <c r="K78" i="308"/>
  <c r="N77" i="308"/>
  <c r="M77" i="308"/>
  <c r="L77" i="308"/>
  <c r="K77" i="308"/>
  <c r="N74" i="308"/>
  <c r="L74" i="308"/>
  <c r="K74" i="308"/>
  <c r="X69" i="308"/>
  <c r="W69" i="308"/>
  <c r="V69" i="308"/>
  <c r="U69" i="308"/>
  <c r="X65" i="308"/>
  <c r="W65" i="308"/>
  <c r="V65" i="308"/>
  <c r="U65" i="308"/>
  <c r="X41" i="308"/>
  <c r="W41" i="308"/>
  <c r="V41" i="308"/>
  <c r="U41" i="308"/>
  <c r="X39" i="308"/>
  <c r="W39" i="308"/>
  <c r="V39" i="308"/>
  <c r="U39" i="308"/>
  <c r="X20" i="308"/>
  <c r="W20" i="308"/>
  <c r="V20" i="308"/>
  <c r="U20" i="308"/>
  <c r="X14" i="308"/>
  <c r="W14" i="308"/>
  <c r="V14" i="308"/>
  <c r="U14" i="308"/>
  <c r="T14" i="308"/>
  <c r="S14" i="308"/>
  <c r="R14" i="308"/>
  <c r="Q14" i="308"/>
  <c r="X13" i="308"/>
  <c r="W13" i="308"/>
  <c r="V13" i="308"/>
  <c r="U13" i="308"/>
  <c r="X12" i="308"/>
  <c r="W12" i="308"/>
  <c r="V12" i="308"/>
  <c r="U12" i="308"/>
  <c r="T12" i="308"/>
  <c r="S12" i="308"/>
  <c r="R12" i="308"/>
  <c r="Q12" i="308"/>
  <c r="B12" i="308"/>
  <c r="B13" i="308" s="1"/>
  <c r="B14" i="308" s="1"/>
  <c r="B15" i="308" s="1"/>
  <c r="B16" i="308" s="1"/>
  <c r="B17" i="308" s="1"/>
  <c r="B18" i="308" s="1"/>
  <c r="B19" i="308" s="1"/>
  <c r="B20" i="308" s="1"/>
  <c r="B21" i="308" s="1"/>
  <c r="B22" i="308" s="1"/>
  <c r="B23" i="308" s="1"/>
  <c r="B24" i="308" s="1"/>
  <c r="B25" i="308" s="1"/>
  <c r="B26" i="308" s="1"/>
  <c r="B27" i="308" s="1"/>
  <c r="B28" i="308" s="1"/>
  <c r="B29" i="308" s="1"/>
  <c r="B30" i="308" s="1"/>
  <c r="B31" i="308" s="1"/>
  <c r="B32" i="308" s="1"/>
  <c r="B33" i="308" s="1"/>
  <c r="B34" i="308" s="1"/>
  <c r="B35" i="308" s="1"/>
  <c r="B36" i="308" s="1"/>
  <c r="B37" i="308" s="1"/>
  <c r="B38" i="308" s="1"/>
  <c r="B39" i="308" s="1"/>
  <c r="B40" i="308" s="1"/>
  <c r="B41" i="308" s="1"/>
  <c r="B42" i="308" s="1"/>
  <c r="B43" i="308" s="1"/>
  <c r="B44" i="308" s="1"/>
  <c r="B45" i="308" s="1"/>
  <c r="B46" i="308" s="1"/>
  <c r="B47" i="308" s="1"/>
  <c r="B48" i="308" s="1"/>
  <c r="B49" i="308" s="1"/>
  <c r="B50" i="308" s="1"/>
  <c r="B51" i="308" s="1"/>
  <c r="B52" i="308" s="1"/>
  <c r="B53" i="308" s="1"/>
  <c r="B54" i="308" s="1"/>
  <c r="B55" i="308" s="1"/>
  <c r="B56" i="308" s="1"/>
  <c r="B57" i="308" s="1"/>
  <c r="B58" i="308" s="1"/>
  <c r="B59" i="308" s="1"/>
  <c r="B60" i="308" s="1"/>
  <c r="B61" i="308" s="1"/>
  <c r="B62" i="308" s="1"/>
  <c r="B63" i="308" s="1"/>
  <c r="B64" i="308" s="1"/>
  <c r="B65" i="308" s="1"/>
  <c r="B66" i="308" s="1"/>
  <c r="B67" i="308" s="1"/>
  <c r="B68" i="308" s="1"/>
  <c r="X11" i="308"/>
  <c r="W11" i="308"/>
  <c r="V11" i="308"/>
  <c r="V73" i="308" s="1"/>
  <c r="U11" i="308"/>
  <c r="T11" i="308"/>
  <c r="S11" i="308"/>
  <c r="R11" i="308"/>
  <c r="Q11" i="308"/>
  <c r="N5" i="308"/>
  <c r="M5" i="308"/>
  <c r="M74" i="308" s="1"/>
  <c r="L5" i="308"/>
  <c r="K76" i="308" l="1"/>
  <c r="K75" i="308" s="1"/>
  <c r="L78" i="309"/>
  <c r="M76" i="308"/>
  <c r="M75" i="308" s="1"/>
  <c r="L76" i="308"/>
  <c r="L75" i="308" s="1"/>
  <c r="X73" i="308"/>
  <c r="N78" i="309"/>
  <c r="M79" i="309"/>
  <c r="M78" i="309" s="1"/>
  <c r="N76" i="308"/>
  <c r="N75" i="308" s="1"/>
  <c r="U73" i="308"/>
  <c r="V76" i="309"/>
  <c r="U76" i="309"/>
  <c r="X76" i="309"/>
  <c r="W73" i="308"/>
  <c r="N80" i="307"/>
  <c r="M80" i="307"/>
  <c r="L80" i="307"/>
  <c r="K80" i="307"/>
  <c r="N79" i="307"/>
  <c r="M79" i="307"/>
  <c r="L79" i="307"/>
  <c r="K79" i="307"/>
  <c r="N78" i="307"/>
  <c r="M78" i="307"/>
  <c r="L78" i="307"/>
  <c r="K78" i="307"/>
  <c r="N77" i="307"/>
  <c r="M77" i="307"/>
  <c r="L77" i="307"/>
  <c r="K77" i="307"/>
  <c r="N76" i="307"/>
  <c r="M76" i="307"/>
  <c r="L76" i="307"/>
  <c r="K76" i="307"/>
  <c r="N75" i="307"/>
  <c r="M75" i="307"/>
  <c r="L75" i="307"/>
  <c r="K75" i="307"/>
  <c r="N74" i="307"/>
  <c r="M74" i="307"/>
  <c r="L74" i="307"/>
  <c r="K74" i="307"/>
  <c r="N73" i="307"/>
  <c r="M73" i="307"/>
  <c r="L73" i="307"/>
  <c r="K73" i="307"/>
  <c r="L70" i="307"/>
  <c r="K70" i="307"/>
  <c r="X65" i="307"/>
  <c r="W65" i="307"/>
  <c r="V65" i="307"/>
  <c r="U65" i="307"/>
  <c r="X61" i="307"/>
  <c r="W61" i="307"/>
  <c r="V61" i="307"/>
  <c r="U61" i="307"/>
  <c r="X39" i="307"/>
  <c r="W39" i="307"/>
  <c r="V39" i="307"/>
  <c r="U39" i="307"/>
  <c r="X37" i="307"/>
  <c r="W37" i="307"/>
  <c r="V37" i="307"/>
  <c r="U37" i="307"/>
  <c r="X15" i="307"/>
  <c r="W15" i="307"/>
  <c r="V15" i="307"/>
  <c r="U15" i="307"/>
  <c r="T15" i="307"/>
  <c r="S15" i="307"/>
  <c r="R15" i="307"/>
  <c r="Q15" i="307"/>
  <c r="X14" i="307"/>
  <c r="W14" i="307"/>
  <c r="V14" i="307"/>
  <c r="U14" i="307"/>
  <c r="X13" i="307"/>
  <c r="W13" i="307"/>
  <c r="V13" i="307"/>
  <c r="U13" i="307"/>
  <c r="T13" i="307"/>
  <c r="S13" i="307"/>
  <c r="R13" i="307"/>
  <c r="Q13" i="307"/>
  <c r="X12" i="307"/>
  <c r="W12" i="307"/>
  <c r="V12" i="307"/>
  <c r="L72" i="307" s="1"/>
  <c r="L71" i="307" s="1"/>
  <c r="U12" i="307"/>
  <c r="T12" i="307"/>
  <c r="S12" i="307"/>
  <c r="R12" i="307"/>
  <c r="Q12" i="307"/>
  <c r="B12" i="307"/>
  <c r="B13" i="307" s="1"/>
  <c r="B14" i="307" s="1"/>
  <c r="B15" i="307" s="1"/>
  <c r="B16" i="307" s="1"/>
  <c r="B17" i="307" s="1"/>
  <c r="B18" i="307" s="1"/>
  <c r="B19" i="307" s="1"/>
  <c r="B20" i="307" s="1"/>
  <c r="B21" i="307" s="1"/>
  <c r="B22" i="307" s="1"/>
  <c r="B23" i="307" s="1"/>
  <c r="B24" i="307" s="1"/>
  <c r="B25" i="307" s="1"/>
  <c r="B26" i="307" s="1"/>
  <c r="B27" i="307" s="1"/>
  <c r="B28" i="307" s="1"/>
  <c r="B29" i="307" s="1"/>
  <c r="B30" i="307" s="1"/>
  <c r="B31" i="307" s="1"/>
  <c r="B32" i="307" s="1"/>
  <c r="B33" i="307" s="1"/>
  <c r="B34" i="307" s="1"/>
  <c r="B35" i="307" s="1"/>
  <c r="B36" i="307" s="1"/>
  <c r="B37" i="307" s="1"/>
  <c r="B38" i="307" s="1"/>
  <c r="B39" i="307" s="1"/>
  <c r="B40" i="307" s="1"/>
  <c r="B41" i="307" s="1"/>
  <c r="B42" i="307" s="1"/>
  <c r="B43" i="307" s="1"/>
  <c r="B44" i="307" s="1"/>
  <c r="B45" i="307" s="1"/>
  <c r="B46" i="307" s="1"/>
  <c r="B47" i="307" s="1"/>
  <c r="B48" i="307" s="1"/>
  <c r="B49" i="307" s="1"/>
  <c r="B50" i="307" s="1"/>
  <c r="B51" i="307" s="1"/>
  <c r="B52" i="307" s="1"/>
  <c r="B53" i="307" s="1"/>
  <c r="B54" i="307" s="1"/>
  <c r="B55" i="307" s="1"/>
  <c r="B56" i="307" s="1"/>
  <c r="B57" i="307" s="1"/>
  <c r="B58" i="307" s="1"/>
  <c r="B59" i="307" s="1"/>
  <c r="B60" i="307" s="1"/>
  <c r="B61" i="307" s="1"/>
  <c r="B62" i="307" s="1"/>
  <c r="B63" i="307" s="1"/>
  <c r="B64" i="307" s="1"/>
  <c r="X11" i="307"/>
  <c r="N72" i="307" s="1"/>
  <c r="W11" i="307"/>
  <c r="W69" i="307" s="1"/>
  <c r="V11" i="307"/>
  <c r="U11" i="307"/>
  <c r="T11" i="307"/>
  <c r="S11" i="307"/>
  <c r="R11" i="307"/>
  <c r="Q11" i="307"/>
  <c r="N5" i="307"/>
  <c r="N70" i="307" s="1"/>
  <c r="M5" i="307"/>
  <c r="M70" i="307" s="1"/>
  <c r="L5" i="307"/>
  <c r="N88" i="306"/>
  <c r="M88" i="306"/>
  <c r="L88" i="306"/>
  <c r="K88" i="306"/>
  <c r="N87" i="306"/>
  <c r="M87" i="306"/>
  <c r="L87" i="306"/>
  <c r="K87" i="306"/>
  <c r="N86" i="306"/>
  <c r="M86" i="306"/>
  <c r="L86" i="306"/>
  <c r="K86" i="306"/>
  <c r="N85" i="306"/>
  <c r="M85" i="306"/>
  <c r="L85" i="306"/>
  <c r="K85" i="306"/>
  <c r="N84" i="306"/>
  <c r="M84" i="306"/>
  <c r="L84" i="306"/>
  <c r="K84" i="306"/>
  <c r="N83" i="306"/>
  <c r="M83" i="306"/>
  <c r="L83" i="306"/>
  <c r="K83" i="306"/>
  <c r="N82" i="306"/>
  <c r="M82" i="306"/>
  <c r="L82" i="306"/>
  <c r="K82" i="306"/>
  <c r="N81" i="306"/>
  <c r="M81" i="306"/>
  <c r="L81" i="306"/>
  <c r="K81" i="306"/>
  <c r="K78" i="306"/>
  <c r="X73" i="306"/>
  <c r="W73" i="306"/>
  <c r="V73" i="306"/>
  <c r="U73" i="306"/>
  <c r="X69" i="306"/>
  <c r="W69" i="306"/>
  <c r="V69" i="306"/>
  <c r="U69" i="306"/>
  <c r="X41" i="306"/>
  <c r="W41" i="306"/>
  <c r="V41" i="306"/>
  <c r="U41" i="306"/>
  <c r="X39" i="306"/>
  <c r="W39" i="306"/>
  <c r="V39" i="306"/>
  <c r="U39" i="306"/>
  <c r="X15" i="306"/>
  <c r="W15" i="306"/>
  <c r="V15" i="306"/>
  <c r="U15" i="306"/>
  <c r="T15" i="306"/>
  <c r="S15" i="306"/>
  <c r="R15" i="306"/>
  <c r="Q15" i="306"/>
  <c r="X14" i="306"/>
  <c r="W14" i="306"/>
  <c r="V14" i="306"/>
  <c r="U14" i="306"/>
  <c r="X13" i="306"/>
  <c r="W13" i="306"/>
  <c r="V13" i="306"/>
  <c r="U13" i="306"/>
  <c r="T13" i="306"/>
  <c r="S13" i="306"/>
  <c r="R13" i="306"/>
  <c r="Q13" i="306"/>
  <c r="X12" i="306"/>
  <c r="W12" i="306"/>
  <c r="V12" i="306"/>
  <c r="U12" i="306"/>
  <c r="T12" i="306"/>
  <c r="S12" i="306"/>
  <c r="R12" i="306"/>
  <c r="Q12" i="306"/>
  <c r="B12" i="306"/>
  <c r="B13" i="306" s="1"/>
  <c r="B14" i="306" s="1"/>
  <c r="B15" i="306" s="1"/>
  <c r="B16" i="306" s="1"/>
  <c r="B17" i="306" s="1"/>
  <c r="B18" i="306" s="1"/>
  <c r="B19" i="306" s="1"/>
  <c r="B20" i="306" s="1"/>
  <c r="X11" i="306"/>
  <c r="W11" i="306"/>
  <c r="V11" i="306"/>
  <c r="U11" i="306"/>
  <c r="T11" i="306"/>
  <c r="S11" i="306"/>
  <c r="R11" i="306"/>
  <c r="Q11" i="306"/>
  <c r="N5" i="306"/>
  <c r="N78" i="306" s="1"/>
  <c r="M5" i="306"/>
  <c r="M78" i="306" s="1"/>
  <c r="L5" i="306"/>
  <c r="L78" i="306" s="1"/>
  <c r="N71" i="307" l="1"/>
  <c r="K80" i="306"/>
  <c r="K79" i="306" s="1"/>
  <c r="U77" i="306"/>
  <c r="L80" i="306"/>
  <c r="L79" i="306" s="1"/>
  <c r="M80" i="306"/>
  <c r="M79" i="306" s="1"/>
  <c r="K72" i="307"/>
  <c r="K71" i="307" s="1"/>
  <c r="N80" i="306"/>
  <c r="N79" i="306" s="1"/>
  <c r="V69" i="307"/>
  <c r="U69" i="307"/>
  <c r="M72" i="307"/>
  <c r="M71" i="307" s="1"/>
  <c r="X69" i="307"/>
  <c r="B22" i="306"/>
  <c r="B23" i="306" s="1"/>
  <c r="B24" i="306" s="1"/>
  <c r="B25" i="306" s="1"/>
  <c r="B26" i="306" s="1"/>
  <c r="B27" i="306" s="1"/>
  <c r="B28" i="306" s="1"/>
  <c r="B29" i="306" s="1"/>
  <c r="B30" i="306" s="1"/>
  <c r="B31" i="306" s="1"/>
  <c r="B32" i="306" s="1"/>
  <c r="B33" i="306" s="1"/>
  <c r="B34" i="306" s="1"/>
  <c r="B35" i="306" s="1"/>
  <c r="B36" i="306" s="1"/>
  <c r="B37" i="306" s="1"/>
  <c r="B38" i="306" s="1"/>
  <c r="B39" i="306" s="1"/>
  <c r="B40" i="306" s="1"/>
  <c r="B41" i="306" s="1"/>
  <c r="B42" i="306" s="1"/>
  <c r="B43" i="306" s="1"/>
  <c r="B44" i="306" s="1"/>
  <c r="B45" i="306" s="1"/>
  <c r="B46" i="306" s="1"/>
  <c r="B47" i="306" s="1"/>
  <c r="B48" i="306" s="1"/>
  <c r="B49" i="306" s="1"/>
  <c r="B50" i="306" s="1"/>
  <c r="B51" i="306" s="1"/>
  <c r="B52" i="306" s="1"/>
  <c r="B53" i="306" s="1"/>
  <c r="B54" i="306" s="1"/>
  <c r="B55" i="306" s="1"/>
  <c r="B56" i="306" s="1"/>
  <c r="B57" i="306" s="1"/>
  <c r="B58" i="306" s="1"/>
  <c r="B59" i="306" s="1"/>
  <c r="B60" i="306" s="1"/>
  <c r="B61" i="306" s="1"/>
  <c r="B62" i="306" s="1"/>
  <c r="B63" i="306" s="1"/>
  <c r="B64" i="306" s="1"/>
  <c r="B65" i="306" s="1"/>
  <c r="B66" i="306" s="1"/>
  <c r="B67" i="306" s="1"/>
  <c r="B68" i="306" s="1"/>
  <c r="B69" i="306" s="1"/>
  <c r="B70" i="306" s="1"/>
  <c r="B71" i="306" s="1"/>
  <c r="B72" i="306" s="1"/>
  <c r="B21" i="306"/>
  <c r="V77" i="306"/>
  <c r="W77" i="306"/>
  <c r="X77" i="306"/>
  <c r="N86" i="305"/>
  <c r="M86" i="305"/>
  <c r="L86" i="305"/>
  <c r="K86" i="305"/>
  <c r="N85" i="305"/>
  <c r="M85" i="305"/>
  <c r="L85" i="305"/>
  <c r="K85" i="305"/>
  <c r="N84" i="305"/>
  <c r="M84" i="305"/>
  <c r="L84" i="305"/>
  <c r="K84" i="305"/>
  <c r="N83" i="305"/>
  <c r="M83" i="305"/>
  <c r="L83" i="305"/>
  <c r="K83" i="305"/>
  <c r="N82" i="305"/>
  <c r="M82" i="305"/>
  <c r="L82" i="305"/>
  <c r="K82" i="305"/>
  <c r="N81" i="305"/>
  <c r="M81" i="305"/>
  <c r="L81" i="305"/>
  <c r="K81" i="305"/>
  <c r="N80" i="305"/>
  <c r="M80" i="305"/>
  <c r="L80" i="305"/>
  <c r="K80" i="305"/>
  <c r="N79" i="305"/>
  <c r="M79" i="305"/>
  <c r="L79" i="305"/>
  <c r="K79" i="305"/>
  <c r="K76" i="305"/>
  <c r="X71" i="305"/>
  <c r="W71" i="305"/>
  <c r="V71" i="305"/>
  <c r="U71" i="305"/>
  <c r="X67" i="305"/>
  <c r="W67" i="305"/>
  <c r="V67" i="305"/>
  <c r="U67" i="305"/>
  <c r="X40" i="305"/>
  <c r="W40" i="305"/>
  <c r="V40" i="305"/>
  <c r="U40" i="305"/>
  <c r="X37" i="305"/>
  <c r="W37" i="305"/>
  <c r="V37" i="305"/>
  <c r="U37" i="305"/>
  <c r="X22" i="305"/>
  <c r="W22" i="305"/>
  <c r="V22" i="305"/>
  <c r="U22" i="305"/>
  <c r="X16" i="305"/>
  <c r="W16" i="305"/>
  <c r="V16" i="305"/>
  <c r="U16" i="305"/>
  <c r="T16" i="305"/>
  <c r="S16" i="305"/>
  <c r="R16" i="305"/>
  <c r="Q16" i="305"/>
  <c r="X15" i="305"/>
  <c r="W15" i="305"/>
  <c r="V15" i="305"/>
  <c r="U15" i="305"/>
  <c r="T15" i="305"/>
  <c r="S15" i="305"/>
  <c r="R15" i="305"/>
  <c r="Q15" i="305"/>
  <c r="X14" i="305"/>
  <c r="W14" i="305"/>
  <c r="V14" i="305"/>
  <c r="U14" i="305"/>
  <c r="T14" i="305"/>
  <c r="S14" i="305"/>
  <c r="R14" i="305"/>
  <c r="Q14" i="305"/>
  <c r="X13" i="305"/>
  <c r="W13" i="305"/>
  <c r="V13" i="305"/>
  <c r="U13" i="305"/>
  <c r="T13" i="305"/>
  <c r="S13" i="305"/>
  <c r="R13" i="305"/>
  <c r="Q13" i="305"/>
  <c r="B13" i="305"/>
  <c r="B14" i="305" s="1"/>
  <c r="B15" i="305" s="1"/>
  <c r="B16" i="305" s="1"/>
  <c r="B17" i="305" s="1"/>
  <c r="B18" i="305" s="1"/>
  <c r="B19" i="305" s="1"/>
  <c r="B20" i="305" s="1"/>
  <c r="B21" i="305" s="1"/>
  <c r="B22" i="305" s="1"/>
  <c r="B23" i="305" s="1"/>
  <c r="B24" i="305" s="1"/>
  <c r="B25" i="305" s="1"/>
  <c r="B26" i="305" s="1"/>
  <c r="B27" i="305" s="1"/>
  <c r="B28" i="305" s="1"/>
  <c r="B29" i="305" s="1"/>
  <c r="B30" i="305" s="1"/>
  <c r="B31" i="305" s="1"/>
  <c r="B32" i="305" s="1"/>
  <c r="B33" i="305" s="1"/>
  <c r="B34" i="305" s="1"/>
  <c r="B35" i="305" s="1"/>
  <c r="B36" i="305" s="1"/>
  <c r="B37" i="305" s="1"/>
  <c r="B38" i="305" s="1"/>
  <c r="B39" i="305" s="1"/>
  <c r="B40" i="305" s="1"/>
  <c r="B41" i="305" s="1"/>
  <c r="B42" i="305" s="1"/>
  <c r="B43" i="305" s="1"/>
  <c r="B44" i="305" s="1"/>
  <c r="B45" i="305" s="1"/>
  <c r="B46" i="305" s="1"/>
  <c r="B47" i="305" s="1"/>
  <c r="B48" i="305" s="1"/>
  <c r="B49" i="305" s="1"/>
  <c r="B50" i="305" s="1"/>
  <c r="B51" i="305" s="1"/>
  <c r="B52" i="305" s="1"/>
  <c r="B53" i="305" s="1"/>
  <c r="B54" i="305" s="1"/>
  <c r="B55" i="305" s="1"/>
  <c r="B56" i="305" s="1"/>
  <c r="B57" i="305" s="1"/>
  <c r="B58" i="305" s="1"/>
  <c r="B59" i="305" s="1"/>
  <c r="B60" i="305" s="1"/>
  <c r="B61" i="305" s="1"/>
  <c r="B62" i="305" s="1"/>
  <c r="B63" i="305" s="1"/>
  <c r="B64" i="305" s="1"/>
  <c r="B65" i="305" s="1"/>
  <c r="B66" i="305" s="1"/>
  <c r="B67" i="305" s="1"/>
  <c r="B68" i="305" s="1"/>
  <c r="B69" i="305" s="1"/>
  <c r="B70" i="305" s="1"/>
  <c r="X12" i="305"/>
  <c r="W12" i="305"/>
  <c r="V12" i="305"/>
  <c r="U12" i="305"/>
  <c r="T12" i="305"/>
  <c r="S12" i="305"/>
  <c r="R12" i="305"/>
  <c r="Q12" i="305"/>
  <c r="B12" i="305"/>
  <c r="X11" i="305"/>
  <c r="W11" i="305"/>
  <c r="V11" i="305"/>
  <c r="L78" i="305" s="1"/>
  <c r="L77" i="305" s="1"/>
  <c r="U11" i="305"/>
  <c r="T11" i="305"/>
  <c r="S11" i="305"/>
  <c r="R11" i="305"/>
  <c r="Q11" i="305"/>
  <c r="N5" i="305"/>
  <c r="N76" i="305" s="1"/>
  <c r="M5" i="305"/>
  <c r="M76" i="305" s="1"/>
  <c r="L5" i="305"/>
  <c r="L76" i="305" s="1"/>
  <c r="N88" i="304"/>
  <c r="M88" i="304"/>
  <c r="L88" i="304"/>
  <c r="K88" i="304"/>
  <c r="N87" i="304"/>
  <c r="M87" i="304"/>
  <c r="L87" i="304"/>
  <c r="K87" i="304"/>
  <c r="N86" i="304"/>
  <c r="M86" i="304"/>
  <c r="L86" i="304"/>
  <c r="K86" i="304"/>
  <c r="N85" i="304"/>
  <c r="M85" i="304"/>
  <c r="L85" i="304"/>
  <c r="K85" i="304"/>
  <c r="N84" i="304"/>
  <c r="M84" i="304"/>
  <c r="L84" i="304"/>
  <c r="K84" i="304"/>
  <c r="N83" i="304"/>
  <c r="M83" i="304"/>
  <c r="L83" i="304"/>
  <c r="K83" i="304"/>
  <c r="N82" i="304"/>
  <c r="M82" i="304"/>
  <c r="L82" i="304"/>
  <c r="K82" i="304"/>
  <c r="N81" i="304"/>
  <c r="M81" i="304"/>
  <c r="L81" i="304"/>
  <c r="K81" i="304"/>
  <c r="K78" i="304"/>
  <c r="X73" i="304"/>
  <c r="W73" i="304"/>
  <c r="V73" i="304"/>
  <c r="U73" i="304"/>
  <c r="X69" i="304"/>
  <c r="W69" i="304"/>
  <c r="V69" i="304"/>
  <c r="U69" i="304"/>
  <c r="X41" i="304"/>
  <c r="W41" i="304"/>
  <c r="V41" i="304"/>
  <c r="U41" i="304"/>
  <c r="X39" i="304"/>
  <c r="W39" i="304"/>
  <c r="V39" i="304"/>
  <c r="U39" i="304"/>
  <c r="X22" i="304"/>
  <c r="W22" i="304"/>
  <c r="V22" i="304"/>
  <c r="U22" i="304"/>
  <c r="X17" i="304"/>
  <c r="W17" i="304"/>
  <c r="V17" i="304"/>
  <c r="U17" i="304"/>
  <c r="T17" i="304"/>
  <c r="S17" i="304"/>
  <c r="R17" i="304"/>
  <c r="Q17" i="304"/>
  <c r="X16" i="304"/>
  <c r="W16" i="304"/>
  <c r="V16" i="304"/>
  <c r="U16" i="304"/>
  <c r="X15" i="304"/>
  <c r="W15" i="304"/>
  <c r="V15" i="304"/>
  <c r="U15" i="304"/>
  <c r="T15" i="304"/>
  <c r="S15" i="304"/>
  <c r="R15" i="304"/>
  <c r="Q15" i="304"/>
  <c r="X14" i="304"/>
  <c r="W14" i="304"/>
  <c r="V14" i="304"/>
  <c r="U14" i="304"/>
  <c r="T14" i="304"/>
  <c r="S14" i="304"/>
  <c r="R14" i="304"/>
  <c r="Q14" i="304"/>
  <c r="X13" i="304"/>
  <c r="W13" i="304"/>
  <c r="V13" i="304"/>
  <c r="U13" i="304"/>
  <c r="T13" i="304"/>
  <c r="S13" i="304"/>
  <c r="R13" i="304"/>
  <c r="Q13" i="304"/>
  <c r="X12" i="304"/>
  <c r="W12" i="304"/>
  <c r="V12" i="304"/>
  <c r="U12" i="304"/>
  <c r="T12" i="304"/>
  <c r="S12" i="304"/>
  <c r="R12" i="304"/>
  <c r="Q12" i="304"/>
  <c r="B12" i="304"/>
  <c r="B13" i="304" s="1"/>
  <c r="B14" i="304" s="1"/>
  <c r="B15" i="304" s="1"/>
  <c r="B16" i="304" s="1"/>
  <c r="B17" i="304" s="1"/>
  <c r="B18" i="304" s="1"/>
  <c r="B19" i="304" s="1"/>
  <c r="B20" i="304" s="1"/>
  <c r="B21" i="304" s="1"/>
  <c r="B22" i="304" s="1"/>
  <c r="B23" i="304" s="1"/>
  <c r="B24" i="304" s="1"/>
  <c r="B25" i="304" s="1"/>
  <c r="B26" i="304" s="1"/>
  <c r="B27" i="304" s="1"/>
  <c r="B28" i="304" s="1"/>
  <c r="B29" i="304" s="1"/>
  <c r="B30" i="304" s="1"/>
  <c r="B31" i="304" s="1"/>
  <c r="B32" i="304" s="1"/>
  <c r="B33" i="304" s="1"/>
  <c r="B34" i="304" s="1"/>
  <c r="B35" i="304" s="1"/>
  <c r="B36" i="304" s="1"/>
  <c r="B37" i="304" s="1"/>
  <c r="B38" i="304" s="1"/>
  <c r="B39" i="304" s="1"/>
  <c r="B40" i="304" s="1"/>
  <c r="B41" i="304" s="1"/>
  <c r="B42" i="304" s="1"/>
  <c r="B43" i="304" s="1"/>
  <c r="B44" i="304" s="1"/>
  <c r="B45" i="304" s="1"/>
  <c r="B46" i="304" s="1"/>
  <c r="B47" i="304" s="1"/>
  <c r="B48" i="304" s="1"/>
  <c r="B49" i="304" s="1"/>
  <c r="B50" i="304" s="1"/>
  <c r="B51" i="304" s="1"/>
  <c r="B52" i="304" s="1"/>
  <c r="B53" i="304" s="1"/>
  <c r="B54" i="304" s="1"/>
  <c r="B55" i="304" s="1"/>
  <c r="B56" i="304" s="1"/>
  <c r="B57" i="304" s="1"/>
  <c r="B58" i="304" s="1"/>
  <c r="B59" i="304" s="1"/>
  <c r="B60" i="304" s="1"/>
  <c r="B61" i="304" s="1"/>
  <c r="B62" i="304" s="1"/>
  <c r="B63" i="304" s="1"/>
  <c r="B64" i="304" s="1"/>
  <c r="B65" i="304" s="1"/>
  <c r="B66" i="304" s="1"/>
  <c r="B67" i="304" s="1"/>
  <c r="B68" i="304" s="1"/>
  <c r="B69" i="304" s="1"/>
  <c r="B70" i="304" s="1"/>
  <c r="B71" i="304" s="1"/>
  <c r="B72" i="304" s="1"/>
  <c r="X11" i="304"/>
  <c r="W11" i="304"/>
  <c r="M80" i="304" s="1"/>
  <c r="M79" i="304" s="1"/>
  <c r="V11" i="304"/>
  <c r="U11" i="304"/>
  <c r="T11" i="304"/>
  <c r="S11" i="304"/>
  <c r="R11" i="304"/>
  <c r="Q11" i="304"/>
  <c r="N5" i="304"/>
  <c r="N78" i="304" s="1"/>
  <c r="M5" i="304"/>
  <c r="M78" i="304" s="1"/>
  <c r="L5" i="304"/>
  <c r="L78" i="304" s="1"/>
  <c r="K78" i="305" l="1"/>
  <c r="K77" i="305" s="1"/>
  <c r="K80" i="304"/>
  <c r="K79" i="304" s="1"/>
  <c r="N78" i="305"/>
  <c r="N77" i="305" s="1"/>
  <c r="L80" i="304"/>
  <c r="L79" i="304" s="1"/>
  <c r="N80" i="304"/>
  <c r="N79" i="304" s="1"/>
  <c r="M78" i="305"/>
  <c r="M77" i="305" s="1"/>
  <c r="U75" i="305"/>
  <c r="V75" i="305"/>
  <c r="W75" i="305"/>
  <c r="X75" i="305"/>
  <c r="U77" i="304"/>
  <c r="V77" i="304"/>
  <c r="W77" i="304"/>
  <c r="X77" i="304"/>
  <c r="N91" i="303"/>
  <c r="M91" i="303"/>
  <c r="L91" i="303"/>
  <c r="K91" i="303"/>
  <c r="N90" i="303"/>
  <c r="M90" i="303"/>
  <c r="L90" i="303"/>
  <c r="K90" i="303"/>
  <c r="N89" i="303"/>
  <c r="M89" i="303"/>
  <c r="L89" i="303"/>
  <c r="K89" i="303"/>
  <c r="N88" i="303"/>
  <c r="M88" i="303"/>
  <c r="L88" i="303"/>
  <c r="K88" i="303"/>
  <c r="N87" i="303"/>
  <c r="M87" i="303"/>
  <c r="L87" i="303"/>
  <c r="K87" i="303"/>
  <c r="N86" i="303"/>
  <c r="M86" i="303"/>
  <c r="L86" i="303"/>
  <c r="K86" i="303"/>
  <c r="N85" i="303"/>
  <c r="M85" i="303"/>
  <c r="L85" i="303"/>
  <c r="K85" i="303"/>
  <c r="N84" i="303"/>
  <c r="M84" i="303"/>
  <c r="L84" i="303"/>
  <c r="K84" i="303"/>
  <c r="K81" i="303"/>
  <c r="X76" i="303"/>
  <c r="W76" i="303"/>
  <c r="V76" i="303"/>
  <c r="U76" i="303"/>
  <c r="X72" i="303"/>
  <c r="W72" i="303"/>
  <c r="V72" i="303"/>
  <c r="U72" i="303"/>
  <c r="X42" i="303"/>
  <c r="W42" i="303"/>
  <c r="V42" i="303"/>
  <c r="U42" i="303"/>
  <c r="X39" i="303"/>
  <c r="W39" i="303"/>
  <c r="V39" i="303"/>
  <c r="U39" i="303"/>
  <c r="X18" i="303"/>
  <c r="W18" i="303"/>
  <c r="V18" i="303"/>
  <c r="U18" i="303"/>
  <c r="T18" i="303"/>
  <c r="S18" i="303"/>
  <c r="R18" i="303"/>
  <c r="Q18" i="303"/>
  <c r="X17" i="303"/>
  <c r="W17" i="303"/>
  <c r="V17" i="303"/>
  <c r="U17" i="303"/>
  <c r="X16" i="303"/>
  <c r="W16" i="303"/>
  <c r="V16" i="303"/>
  <c r="U16" i="303"/>
  <c r="T16" i="303"/>
  <c r="S16" i="303"/>
  <c r="R16" i="303"/>
  <c r="Q16" i="303"/>
  <c r="X15" i="303"/>
  <c r="W15" i="303"/>
  <c r="V15" i="303"/>
  <c r="U15" i="303"/>
  <c r="T15" i="303"/>
  <c r="S15" i="303"/>
  <c r="R15" i="303"/>
  <c r="Q15" i="303"/>
  <c r="X14" i="303"/>
  <c r="W14" i="303"/>
  <c r="V14" i="303"/>
  <c r="U14" i="303"/>
  <c r="T14" i="303"/>
  <c r="S14" i="303"/>
  <c r="R14" i="303"/>
  <c r="Q14" i="303"/>
  <c r="X13" i="303"/>
  <c r="W13" i="303"/>
  <c r="V13" i="303"/>
  <c r="U13" i="303"/>
  <c r="T13" i="303"/>
  <c r="S13" i="303"/>
  <c r="R13" i="303"/>
  <c r="Q13" i="303"/>
  <c r="X12" i="303"/>
  <c r="W12" i="303"/>
  <c r="V12" i="303"/>
  <c r="U12" i="303"/>
  <c r="T12" i="303"/>
  <c r="S12" i="303"/>
  <c r="R12" i="303"/>
  <c r="Q12" i="303"/>
  <c r="B12" i="303"/>
  <c r="B13" i="303" s="1"/>
  <c r="B14" i="303" s="1"/>
  <c r="B15" i="303" s="1"/>
  <c r="B16" i="303" s="1"/>
  <c r="B17" i="303" s="1"/>
  <c r="B18" i="303" s="1"/>
  <c r="B19" i="303" s="1"/>
  <c r="B20" i="303" s="1"/>
  <c r="B21" i="303" s="1"/>
  <c r="B22" i="303" s="1"/>
  <c r="B23" i="303" s="1"/>
  <c r="B24" i="303" s="1"/>
  <c r="B25" i="303" s="1"/>
  <c r="B26" i="303" s="1"/>
  <c r="B27" i="303" s="1"/>
  <c r="B28" i="303" s="1"/>
  <c r="B29" i="303" s="1"/>
  <c r="B30" i="303" s="1"/>
  <c r="B31" i="303" s="1"/>
  <c r="B32" i="303" s="1"/>
  <c r="B33" i="303" s="1"/>
  <c r="B34" i="303" s="1"/>
  <c r="B35" i="303" s="1"/>
  <c r="B36" i="303" s="1"/>
  <c r="B37" i="303" s="1"/>
  <c r="B38" i="303" s="1"/>
  <c r="B39" i="303" s="1"/>
  <c r="B40" i="303" s="1"/>
  <c r="B41" i="303" s="1"/>
  <c r="B42" i="303" s="1"/>
  <c r="B43" i="303" s="1"/>
  <c r="B44" i="303" s="1"/>
  <c r="B45" i="303" s="1"/>
  <c r="B46" i="303" s="1"/>
  <c r="B47" i="303" s="1"/>
  <c r="B48" i="303" s="1"/>
  <c r="B49" i="303" s="1"/>
  <c r="B50" i="303" s="1"/>
  <c r="B51" i="303" s="1"/>
  <c r="B52" i="303" s="1"/>
  <c r="B53" i="303" s="1"/>
  <c r="B54" i="303" s="1"/>
  <c r="B55" i="303" s="1"/>
  <c r="B56" i="303" s="1"/>
  <c r="B57" i="303" s="1"/>
  <c r="B58" i="303" s="1"/>
  <c r="B59" i="303" s="1"/>
  <c r="B60" i="303" s="1"/>
  <c r="B61" i="303" s="1"/>
  <c r="B62" i="303" s="1"/>
  <c r="B63" i="303" s="1"/>
  <c r="B64" i="303" s="1"/>
  <c r="B65" i="303" s="1"/>
  <c r="B66" i="303" s="1"/>
  <c r="B67" i="303" s="1"/>
  <c r="B68" i="303" s="1"/>
  <c r="B69" i="303" s="1"/>
  <c r="B70" i="303" s="1"/>
  <c r="B71" i="303" s="1"/>
  <c r="B72" i="303" s="1"/>
  <c r="B73" i="303" s="1"/>
  <c r="B74" i="303" s="1"/>
  <c r="B75" i="303" s="1"/>
  <c r="X11" i="303"/>
  <c r="W11" i="303"/>
  <c r="V11" i="303"/>
  <c r="U11" i="303"/>
  <c r="T11" i="303"/>
  <c r="S11" i="303"/>
  <c r="R11" i="303"/>
  <c r="Q11" i="303"/>
  <c r="N5" i="303"/>
  <c r="N81" i="303" s="1"/>
  <c r="M5" i="303"/>
  <c r="M81" i="303" s="1"/>
  <c r="L5" i="303"/>
  <c r="L81" i="303" s="1"/>
  <c r="N97" i="302"/>
  <c r="M97" i="302"/>
  <c r="L97" i="302"/>
  <c r="K97" i="302"/>
  <c r="N96" i="302"/>
  <c r="M96" i="302"/>
  <c r="L96" i="302"/>
  <c r="K96" i="302"/>
  <c r="N95" i="302"/>
  <c r="M95" i="302"/>
  <c r="L95" i="302"/>
  <c r="K95" i="302"/>
  <c r="N94" i="302"/>
  <c r="M94" i="302"/>
  <c r="L94" i="302"/>
  <c r="K94" i="302"/>
  <c r="N93" i="302"/>
  <c r="M93" i="302"/>
  <c r="L93" i="302"/>
  <c r="K93" i="302"/>
  <c r="N92" i="302"/>
  <c r="M92" i="302"/>
  <c r="L92" i="302"/>
  <c r="K92" i="302"/>
  <c r="N91" i="302"/>
  <c r="M91" i="302"/>
  <c r="L91" i="302"/>
  <c r="K91" i="302"/>
  <c r="N90" i="302"/>
  <c r="M90" i="302"/>
  <c r="L90" i="302"/>
  <c r="K90" i="302"/>
  <c r="K87" i="302"/>
  <c r="X82" i="302"/>
  <c r="W82" i="302"/>
  <c r="V82" i="302"/>
  <c r="U82" i="302"/>
  <c r="X78" i="302"/>
  <c r="W78" i="302"/>
  <c r="V78" i="302"/>
  <c r="U78" i="302"/>
  <c r="X47" i="302"/>
  <c r="W47" i="302"/>
  <c r="V47" i="302"/>
  <c r="U47" i="302"/>
  <c r="X44" i="302"/>
  <c r="W44" i="302"/>
  <c r="V44" i="302"/>
  <c r="U44" i="302"/>
  <c r="X23" i="302"/>
  <c r="W23" i="302"/>
  <c r="V23" i="302"/>
  <c r="U23" i="302"/>
  <c r="U19" i="302"/>
  <c r="X17" i="302"/>
  <c r="W17" i="302"/>
  <c r="V17" i="302"/>
  <c r="U17" i="302"/>
  <c r="T17" i="302"/>
  <c r="S17" i="302"/>
  <c r="R17" i="302"/>
  <c r="Q17" i="302"/>
  <c r="X16" i="302"/>
  <c r="W16" i="302"/>
  <c r="V16" i="302"/>
  <c r="U16" i="302"/>
  <c r="X15" i="302"/>
  <c r="W15" i="302"/>
  <c r="V15" i="302"/>
  <c r="U15" i="302"/>
  <c r="T15" i="302"/>
  <c r="S15" i="302"/>
  <c r="R15" i="302"/>
  <c r="Q15" i="302"/>
  <c r="X14" i="302"/>
  <c r="W14" i="302"/>
  <c r="V14" i="302"/>
  <c r="U14" i="302"/>
  <c r="T14" i="302"/>
  <c r="S14" i="302"/>
  <c r="R14" i="302"/>
  <c r="Q14" i="302"/>
  <c r="X13" i="302"/>
  <c r="W13" i="302"/>
  <c r="V13" i="302"/>
  <c r="U13" i="302"/>
  <c r="T13" i="302"/>
  <c r="S13" i="302"/>
  <c r="R13" i="302"/>
  <c r="Q13" i="302"/>
  <c r="X12" i="302"/>
  <c r="W12" i="302"/>
  <c r="V12" i="302"/>
  <c r="U12" i="302"/>
  <c r="T12" i="302"/>
  <c r="S12" i="302"/>
  <c r="R12" i="302"/>
  <c r="Q12" i="302"/>
  <c r="B12" i="302"/>
  <c r="B13" i="302" s="1"/>
  <c r="B14" i="302" s="1"/>
  <c r="B15" i="302" s="1"/>
  <c r="B16" i="302" s="1"/>
  <c r="B17" i="302" s="1"/>
  <c r="B18" i="302" s="1"/>
  <c r="B19" i="302" s="1"/>
  <c r="B20" i="302" s="1"/>
  <c r="B21" i="302" s="1"/>
  <c r="B22" i="302" s="1"/>
  <c r="B23" i="302" s="1"/>
  <c r="B24" i="302" s="1"/>
  <c r="B25" i="302" s="1"/>
  <c r="B26" i="302" s="1"/>
  <c r="B27" i="302" s="1"/>
  <c r="B28" i="302" s="1"/>
  <c r="B29" i="302" s="1"/>
  <c r="B30" i="302" s="1"/>
  <c r="B31" i="302" s="1"/>
  <c r="B32" i="302" s="1"/>
  <c r="B33" i="302" s="1"/>
  <c r="B34" i="302" s="1"/>
  <c r="B35" i="302" s="1"/>
  <c r="B36" i="302" s="1"/>
  <c r="B37" i="302" s="1"/>
  <c r="B38" i="302" s="1"/>
  <c r="B39" i="302" s="1"/>
  <c r="B40" i="302" s="1"/>
  <c r="B41" i="302" s="1"/>
  <c r="B42" i="302" s="1"/>
  <c r="B43" i="302" s="1"/>
  <c r="B44" i="302" s="1"/>
  <c r="B45" i="302" s="1"/>
  <c r="B46" i="302" s="1"/>
  <c r="B47" i="302" s="1"/>
  <c r="B48" i="302" s="1"/>
  <c r="B49" i="302" s="1"/>
  <c r="B50" i="302" s="1"/>
  <c r="B51" i="302" s="1"/>
  <c r="B52" i="302" s="1"/>
  <c r="B53" i="302" s="1"/>
  <c r="B54" i="302" s="1"/>
  <c r="B55" i="302" s="1"/>
  <c r="B56" i="302" s="1"/>
  <c r="B57" i="302" s="1"/>
  <c r="B58" i="302" s="1"/>
  <c r="B59" i="302" s="1"/>
  <c r="B60" i="302" s="1"/>
  <c r="B61" i="302" s="1"/>
  <c r="B62" i="302" s="1"/>
  <c r="B63" i="302" s="1"/>
  <c r="B64" i="302" s="1"/>
  <c r="B65" i="302" s="1"/>
  <c r="B66" i="302" s="1"/>
  <c r="B67" i="302" s="1"/>
  <c r="B68" i="302" s="1"/>
  <c r="B69" i="302" s="1"/>
  <c r="B70" i="302" s="1"/>
  <c r="B71" i="302" s="1"/>
  <c r="B72" i="302" s="1"/>
  <c r="B73" i="302" s="1"/>
  <c r="B74" i="302" s="1"/>
  <c r="B75" i="302" s="1"/>
  <c r="B76" i="302" s="1"/>
  <c r="B77" i="302" s="1"/>
  <c r="B78" i="302" s="1"/>
  <c r="B79" i="302" s="1"/>
  <c r="B80" i="302" s="1"/>
  <c r="B81" i="302" s="1"/>
  <c r="X11" i="302"/>
  <c r="W11" i="302"/>
  <c r="V11" i="302"/>
  <c r="U11" i="302"/>
  <c r="T11" i="302"/>
  <c r="S11" i="302"/>
  <c r="R11" i="302"/>
  <c r="Q11" i="302"/>
  <c r="N5" i="302"/>
  <c r="N87" i="302" s="1"/>
  <c r="M5" i="302"/>
  <c r="M87" i="302" s="1"/>
  <c r="L5" i="302"/>
  <c r="L87" i="302" s="1"/>
  <c r="L83" i="303" l="1"/>
  <c r="L82" i="303" s="1"/>
  <c r="K83" i="303"/>
  <c r="K82" i="303" s="1"/>
  <c r="L89" i="302"/>
  <c r="L88" i="302" s="1"/>
  <c r="X80" i="303"/>
  <c r="M89" i="302"/>
  <c r="M88" i="302" s="1"/>
  <c r="N89" i="302"/>
  <c r="N88" i="302" s="1"/>
  <c r="N83" i="303"/>
  <c r="N82" i="303" s="1"/>
  <c r="K89" i="302"/>
  <c r="K88" i="302" s="1"/>
  <c r="M83" i="303"/>
  <c r="M82" i="303" s="1"/>
  <c r="U80" i="303"/>
  <c r="V80" i="303"/>
  <c r="W80" i="303"/>
  <c r="V86" i="302"/>
  <c r="U86" i="302"/>
  <c r="W86" i="302"/>
  <c r="X86" i="302"/>
  <c r="N104" i="301" l="1"/>
  <c r="M104" i="301"/>
  <c r="L104" i="301"/>
  <c r="K104" i="301"/>
  <c r="N103" i="301"/>
  <c r="M103" i="301"/>
  <c r="L103" i="301"/>
  <c r="K103" i="301"/>
  <c r="N102" i="301"/>
  <c r="M102" i="301"/>
  <c r="L102" i="301"/>
  <c r="K102" i="301"/>
  <c r="N101" i="301"/>
  <c r="M101" i="301"/>
  <c r="L101" i="301"/>
  <c r="K101" i="301"/>
  <c r="N100" i="301"/>
  <c r="M100" i="301"/>
  <c r="L100" i="301"/>
  <c r="K100" i="301"/>
  <c r="N99" i="301"/>
  <c r="M99" i="301"/>
  <c r="L99" i="301"/>
  <c r="K99" i="301"/>
  <c r="N98" i="301"/>
  <c r="M98" i="301"/>
  <c r="L98" i="301"/>
  <c r="K98" i="301"/>
  <c r="N97" i="301"/>
  <c r="M97" i="301"/>
  <c r="L97" i="301"/>
  <c r="K97" i="301"/>
  <c r="K94" i="301"/>
  <c r="X89" i="301"/>
  <c r="W89" i="301"/>
  <c r="V89" i="301"/>
  <c r="U89" i="301"/>
  <c r="X25" i="301"/>
  <c r="W25" i="301"/>
  <c r="V25" i="301"/>
  <c r="U25" i="301"/>
  <c r="U20" i="301"/>
  <c r="X18" i="301"/>
  <c r="W18" i="301"/>
  <c r="V18" i="301"/>
  <c r="U18" i="301"/>
  <c r="T18" i="301"/>
  <c r="S18" i="301"/>
  <c r="R18" i="301"/>
  <c r="Q18" i="301"/>
  <c r="X17" i="301"/>
  <c r="W17" i="301"/>
  <c r="V17" i="301"/>
  <c r="U17" i="301"/>
  <c r="X16" i="301"/>
  <c r="W16" i="301"/>
  <c r="V16" i="301"/>
  <c r="U16" i="301"/>
  <c r="T16" i="301"/>
  <c r="S16" i="301"/>
  <c r="R16" i="301"/>
  <c r="Q16" i="301"/>
  <c r="X15" i="301"/>
  <c r="W15" i="301"/>
  <c r="V15" i="301"/>
  <c r="U15" i="301"/>
  <c r="T15" i="301"/>
  <c r="S15" i="301"/>
  <c r="R15" i="301"/>
  <c r="Q15" i="301"/>
  <c r="X14" i="301"/>
  <c r="W14" i="301"/>
  <c r="V14" i="301"/>
  <c r="U14" i="301"/>
  <c r="T14" i="301"/>
  <c r="S14" i="301"/>
  <c r="R14" i="301"/>
  <c r="Q14" i="301"/>
  <c r="X13" i="301"/>
  <c r="W13" i="301"/>
  <c r="V13" i="301"/>
  <c r="U13" i="301"/>
  <c r="T13" i="301"/>
  <c r="S13" i="301"/>
  <c r="R13" i="301"/>
  <c r="Q13" i="301"/>
  <c r="X12" i="301"/>
  <c r="W12" i="301"/>
  <c r="V12" i="301"/>
  <c r="U12" i="301"/>
  <c r="T12" i="301"/>
  <c r="S12" i="301"/>
  <c r="R12" i="301"/>
  <c r="Q12" i="301"/>
  <c r="B12" i="301"/>
  <c r="B13" i="301" s="1"/>
  <c r="B14" i="301" s="1"/>
  <c r="B15" i="301" s="1"/>
  <c r="B16" i="301" s="1"/>
  <c r="B17" i="301" s="1"/>
  <c r="B18" i="301" s="1"/>
  <c r="B19" i="301" s="1"/>
  <c r="B20" i="301" s="1"/>
  <c r="B21" i="301" s="1"/>
  <c r="B22" i="301" s="1"/>
  <c r="B23" i="301" s="1"/>
  <c r="B24" i="301" s="1"/>
  <c r="B25" i="301" s="1"/>
  <c r="B26" i="301" s="1"/>
  <c r="B27" i="301" s="1"/>
  <c r="B28" i="301" s="1"/>
  <c r="B29" i="301" s="1"/>
  <c r="B30" i="301" s="1"/>
  <c r="B31" i="301" s="1"/>
  <c r="B32" i="301" s="1"/>
  <c r="B33" i="301" s="1"/>
  <c r="B34" i="301" s="1"/>
  <c r="B35" i="301" s="1"/>
  <c r="B36" i="301" s="1"/>
  <c r="B37" i="301" s="1"/>
  <c r="B38" i="301" s="1"/>
  <c r="B39" i="301" s="1"/>
  <c r="B40" i="301" s="1"/>
  <c r="B41" i="301" s="1"/>
  <c r="B42" i="301" s="1"/>
  <c r="B43" i="301" s="1"/>
  <c r="B44" i="301" s="1"/>
  <c r="B45" i="301" s="1"/>
  <c r="B46" i="301" s="1"/>
  <c r="B47" i="301" s="1"/>
  <c r="B48" i="301" s="1"/>
  <c r="B49" i="301" s="1"/>
  <c r="B50" i="301" s="1"/>
  <c r="B51" i="301" s="1"/>
  <c r="B52" i="301" s="1"/>
  <c r="B53" i="301" s="1"/>
  <c r="B54" i="301" s="1"/>
  <c r="B55" i="301" s="1"/>
  <c r="B56" i="301" s="1"/>
  <c r="B57" i="301" s="1"/>
  <c r="B58" i="301" s="1"/>
  <c r="B59" i="301" s="1"/>
  <c r="B60" i="301" s="1"/>
  <c r="B61" i="301" s="1"/>
  <c r="B62" i="301" s="1"/>
  <c r="B63" i="301" s="1"/>
  <c r="B64" i="301" s="1"/>
  <c r="B65" i="301" s="1"/>
  <c r="B66" i="301" s="1"/>
  <c r="B67" i="301" s="1"/>
  <c r="B68" i="301" s="1"/>
  <c r="B69" i="301" s="1"/>
  <c r="B70" i="301" s="1"/>
  <c r="B71" i="301" s="1"/>
  <c r="B72" i="301" s="1"/>
  <c r="B73" i="301" s="1"/>
  <c r="B74" i="301" s="1"/>
  <c r="B75" i="301" s="1"/>
  <c r="B76" i="301" s="1"/>
  <c r="B77" i="301" s="1"/>
  <c r="B78" i="301" s="1"/>
  <c r="B79" i="301" s="1"/>
  <c r="B80" i="301" s="1"/>
  <c r="B81" i="301" s="1"/>
  <c r="B82" i="301" s="1"/>
  <c r="B83" i="301" s="1"/>
  <c r="B84" i="301" s="1"/>
  <c r="B85" i="301" s="1"/>
  <c r="B86" i="301" s="1"/>
  <c r="B87" i="301" s="1"/>
  <c r="B88" i="301" s="1"/>
  <c r="X11" i="301"/>
  <c r="W11" i="301"/>
  <c r="V11" i="301"/>
  <c r="U11" i="301"/>
  <c r="T11" i="301"/>
  <c r="S11" i="301"/>
  <c r="R11" i="301"/>
  <c r="Q11" i="301"/>
  <c r="N5" i="301"/>
  <c r="N94" i="301" s="1"/>
  <c r="M5" i="301"/>
  <c r="M94" i="301" s="1"/>
  <c r="L5" i="301"/>
  <c r="L94" i="301" s="1"/>
  <c r="N97" i="300"/>
  <c r="M97" i="300"/>
  <c r="L97" i="300"/>
  <c r="K97" i="300"/>
  <c r="N96" i="300"/>
  <c r="M96" i="300"/>
  <c r="L96" i="300"/>
  <c r="K96" i="300"/>
  <c r="N95" i="300"/>
  <c r="M95" i="300"/>
  <c r="L95" i="300"/>
  <c r="K95" i="300"/>
  <c r="N94" i="300"/>
  <c r="M94" i="300"/>
  <c r="L94" i="300"/>
  <c r="K94" i="300"/>
  <c r="N93" i="300"/>
  <c r="M93" i="300"/>
  <c r="L93" i="300"/>
  <c r="K93" i="300"/>
  <c r="N92" i="300"/>
  <c r="M92" i="300"/>
  <c r="L92" i="300"/>
  <c r="K92" i="300"/>
  <c r="N91" i="300"/>
  <c r="M91" i="300"/>
  <c r="L91" i="300"/>
  <c r="K91" i="300"/>
  <c r="N90" i="300"/>
  <c r="M90" i="300"/>
  <c r="L90" i="300"/>
  <c r="K90" i="300"/>
  <c r="K87" i="300"/>
  <c r="X82" i="300"/>
  <c r="W82" i="300"/>
  <c r="V82" i="300"/>
  <c r="U82" i="300"/>
  <c r="X78" i="300"/>
  <c r="W78" i="300"/>
  <c r="V78" i="300"/>
  <c r="U78" i="300"/>
  <c r="X44" i="300"/>
  <c r="W44" i="300"/>
  <c r="V44" i="300"/>
  <c r="U44" i="300"/>
  <c r="X26" i="300"/>
  <c r="W26" i="300"/>
  <c r="V26" i="300"/>
  <c r="U26" i="300"/>
  <c r="U21" i="300"/>
  <c r="X19" i="300"/>
  <c r="W19" i="300"/>
  <c r="V19" i="300"/>
  <c r="U19" i="300"/>
  <c r="T19" i="300"/>
  <c r="S19" i="300"/>
  <c r="R19" i="300"/>
  <c r="Q19" i="300"/>
  <c r="X18" i="300"/>
  <c r="W18" i="300"/>
  <c r="V18" i="300"/>
  <c r="U18" i="300"/>
  <c r="X17" i="300"/>
  <c r="W17" i="300"/>
  <c r="V17" i="300"/>
  <c r="U17" i="300"/>
  <c r="T17" i="300"/>
  <c r="S17" i="300"/>
  <c r="R17" i="300"/>
  <c r="Q17" i="300"/>
  <c r="X16" i="300"/>
  <c r="W16" i="300"/>
  <c r="V16" i="300"/>
  <c r="U16" i="300"/>
  <c r="T16" i="300"/>
  <c r="S16" i="300"/>
  <c r="R16" i="300"/>
  <c r="Q16" i="300"/>
  <c r="X15" i="300"/>
  <c r="W15" i="300"/>
  <c r="V15" i="300"/>
  <c r="U15" i="300"/>
  <c r="T15" i="300"/>
  <c r="S15" i="300"/>
  <c r="R15" i="300"/>
  <c r="Q15" i="300"/>
  <c r="X14" i="300"/>
  <c r="W14" i="300"/>
  <c r="V14" i="300"/>
  <c r="U14" i="300"/>
  <c r="T14" i="300"/>
  <c r="S14" i="300"/>
  <c r="R14" i="300"/>
  <c r="Q14" i="300"/>
  <c r="X13" i="300"/>
  <c r="W13" i="300"/>
  <c r="V13" i="300"/>
  <c r="U13" i="300"/>
  <c r="T13" i="300"/>
  <c r="S13" i="300"/>
  <c r="R13" i="300"/>
  <c r="Q13" i="300"/>
  <c r="X12" i="300"/>
  <c r="W12" i="300"/>
  <c r="V12" i="300"/>
  <c r="U12" i="300"/>
  <c r="T12" i="300"/>
  <c r="S12" i="300"/>
  <c r="R12" i="300"/>
  <c r="Q12" i="300"/>
  <c r="B12" i="300"/>
  <c r="B13" i="300" s="1"/>
  <c r="B14" i="300" s="1"/>
  <c r="B15" i="300" s="1"/>
  <c r="B16" i="300" s="1"/>
  <c r="B17" i="300" s="1"/>
  <c r="B18" i="300" s="1"/>
  <c r="B19" i="300" s="1"/>
  <c r="B20" i="300" s="1"/>
  <c r="B21" i="300" s="1"/>
  <c r="B22" i="300" s="1"/>
  <c r="B23" i="300" s="1"/>
  <c r="B24" i="300" s="1"/>
  <c r="B25" i="300" s="1"/>
  <c r="B26" i="300" s="1"/>
  <c r="B27" i="300" s="1"/>
  <c r="B28" i="300" s="1"/>
  <c r="B29" i="300" s="1"/>
  <c r="B30" i="300" s="1"/>
  <c r="B31" i="300" s="1"/>
  <c r="B32" i="300" s="1"/>
  <c r="B33" i="300" s="1"/>
  <c r="B34" i="300" s="1"/>
  <c r="B35" i="300" s="1"/>
  <c r="B36" i="300" s="1"/>
  <c r="B37" i="300" s="1"/>
  <c r="B38" i="300" s="1"/>
  <c r="B39" i="300" s="1"/>
  <c r="B40" i="300" s="1"/>
  <c r="B41" i="300" s="1"/>
  <c r="B42" i="300" s="1"/>
  <c r="B43" i="300" s="1"/>
  <c r="B44" i="300" s="1"/>
  <c r="B45" i="300" s="1"/>
  <c r="B46" i="300" s="1"/>
  <c r="B47" i="300" s="1"/>
  <c r="B48" i="300" s="1"/>
  <c r="B49" i="300" s="1"/>
  <c r="B50" i="300" s="1"/>
  <c r="B51" i="300" s="1"/>
  <c r="B52" i="300" s="1"/>
  <c r="B53" i="300" s="1"/>
  <c r="B54" i="300" s="1"/>
  <c r="B55" i="300" s="1"/>
  <c r="B56" i="300" s="1"/>
  <c r="B57" i="300" s="1"/>
  <c r="B58" i="300" s="1"/>
  <c r="B59" i="300" s="1"/>
  <c r="B60" i="300" s="1"/>
  <c r="B61" i="300" s="1"/>
  <c r="B62" i="300" s="1"/>
  <c r="B63" i="300" s="1"/>
  <c r="B64" i="300" s="1"/>
  <c r="B65" i="300" s="1"/>
  <c r="B66" i="300" s="1"/>
  <c r="B67" i="300" s="1"/>
  <c r="B68" i="300" s="1"/>
  <c r="B69" i="300" s="1"/>
  <c r="B70" i="300" s="1"/>
  <c r="B71" i="300" s="1"/>
  <c r="B72" i="300" s="1"/>
  <c r="B73" i="300" s="1"/>
  <c r="B74" i="300" s="1"/>
  <c r="B75" i="300" s="1"/>
  <c r="B76" i="300" s="1"/>
  <c r="B77" i="300" s="1"/>
  <c r="B78" i="300" s="1"/>
  <c r="B79" i="300" s="1"/>
  <c r="B80" i="300" s="1"/>
  <c r="B81" i="300" s="1"/>
  <c r="X11" i="300"/>
  <c r="W11" i="300"/>
  <c r="V11" i="300"/>
  <c r="U11" i="300"/>
  <c r="T11" i="300"/>
  <c r="S11" i="300"/>
  <c r="R11" i="300"/>
  <c r="Q11" i="300"/>
  <c r="N5" i="300"/>
  <c r="N87" i="300" s="1"/>
  <c r="M5" i="300"/>
  <c r="M87" i="300" s="1"/>
  <c r="L5" i="300"/>
  <c r="L87" i="300" s="1"/>
  <c r="N96" i="301" l="1"/>
  <c r="N95" i="301" s="1"/>
  <c r="L89" i="300"/>
  <c r="L96" i="301"/>
  <c r="L95" i="301" s="1"/>
  <c r="K89" i="300"/>
  <c r="K88" i="300" s="1"/>
  <c r="U86" i="300"/>
  <c r="M89" i="300"/>
  <c r="M88" i="300" s="1"/>
  <c r="K96" i="301"/>
  <c r="K95" i="301" s="1"/>
  <c r="L88" i="300"/>
  <c r="N89" i="300"/>
  <c r="N88" i="300" s="1"/>
  <c r="M96" i="301"/>
  <c r="M95" i="301" s="1"/>
  <c r="V93" i="301"/>
  <c r="W93" i="301"/>
  <c r="U93" i="301"/>
  <c r="X93" i="301"/>
  <c r="U44" i="301"/>
  <c r="V44" i="301"/>
  <c r="W44" i="301"/>
  <c r="X44" i="301"/>
  <c r="Y46" i="300"/>
  <c r="V86" i="300"/>
  <c r="Z46" i="300"/>
  <c r="W86" i="300"/>
  <c r="AA46" i="300"/>
  <c r="X86" i="300"/>
  <c r="AB46" i="300"/>
  <c r="N114" i="299"/>
  <c r="M114" i="299"/>
  <c r="L114" i="299"/>
  <c r="K114" i="299"/>
  <c r="N113" i="299"/>
  <c r="M113" i="299"/>
  <c r="L113" i="299"/>
  <c r="K113" i="299"/>
  <c r="N112" i="299"/>
  <c r="M112" i="299"/>
  <c r="L112" i="299"/>
  <c r="K112" i="299"/>
  <c r="N111" i="299"/>
  <c r="M111" i="299"/>
  <c r="L111" i="299"/>
  <c r="K111" i="299"/>
  <c r="N110" i="299"/>
  <c r="M110" i="299"/>
  <c r="L110" i="299"/>
  <c r="K110" i="299"/>
  <c r="N109" i="299"/>
  <c r="M109" i="299"/>
  <c r="L109" i="299"/>
  <c r="K109" i="299"/>
  <c r="N108" i="299"/>
  <c r="M108" i="299"/>
  <c r="L108" i="299"/>
  <c r="K108" i="299"/>
  <c r="N107" i="299"/>
  <c r="M107" i="299"/>
  <c r="L107" i="299"/>
  <c r="K107" i="299"/>
  <c r="K104" i="299"/>
  <c r="X99" i="299"/>
  <c r="W99" i="299"/>
  <c r="V99" i="299"/>
  <c r="U99" i="299"/>
  <c r="X95" i="299"/>
  <c r="W95" i="299"/>
  <c r="V95" i="299"/>
  <c r="U95" i="299"/>
  <c r="AB53" i="299"/>
  <c r="AA53" i="299"/>
  <c r="Z53" i="299"/>
  <c r="Y53" i="299"/>
  <c r="X30" i="299"/>
  <c r="W30" i="299"/>
  <c r="V30" i="299"/>
  <c r="U30" i="299"/>
  <c r="X29" i="299"/>
  <c r="W29" i="299"/>
  <c r="V29" i="299"/>
  <c r="U29" i="299"/>
  <c r="U26" i="299"/>
  <c r="X24" i="299"/>
  <c r="W24" i="299"/>
  <c r="V24" i="299"/>
  <c r="U24" i="299"/>
  <c r="T24" i="299"/>
  <c r="S24" i="299"/>
  <c r="R24" i="299"/>
  <c r="Q24" i="299"/>
  <c r="X23" i="299"/>
  <c r="W23" i="299"/>
  <c r="V23" i="299"/>
  <c r="U23" i="299"/>
  <c r="X22" i="299"/>
  <c r="W22" i="299"/>
  <c r="V22" i="299"/>
  <c r="U22" i="299"/>
  <c r="T22" i="299"/>
  <c r="S22" i="299"/>
  <c r="R22" i="299"/>
  <c r="Q22" i="299"/>
  <c r="X21" i="299"/>
  <c r="W21" i="299"/>
  <c r="V21" i="299"/>
  <c r="U21" i="299"/>
  <c r="T21" i="299"/>
  <c r="S21" i="299"/>
  <c r="R21" i="299"/>
  <c r="Q21" i="299"/>
  <c r="X20" i="299"/>
  <c r="W20" i="299"/>
  <c r="V20" i="299"/>
  <c r="U20" i="299"/>
  <c r="T20" i="299"/>
  <c r="R20" i="299"/>
  <c r="X19" i="299"/>
  <c r="W19" i="299"/>
  <c r="V19" i="299"/>
  <c r="U19" i="299"/>
  <c r="T19" i="299"/>
  <c r="S19" i="299"/>
  <c r="R19" i="299"/>
  <c r="Q19" i="299"/>
  <c r="X18" i="299"/>
  <c r="W18" i="299"/>
  <c r="V18" i="299"/>
  <c r="U18" i="299"/>
  <c r="T18" i="299"/>
  <c r="S18" i="299"/>
  <c r="R18" i="299"/>
  <c r="Q18" i="299"/>
  <c r="X17" i="299"/>
  <c r="W17" i="299"/>
  <c r="V17" i="299"/>
  <c r="U17" i="299"/>
  <c r="T17" i="299"/>
  <c r="S17" i="299"/>
  <c r="R17" i="299"/>
  <c r="Q17" i="299"/>
  <c r="X16" i="299"/>
  <c r="W16" i="299"/>
  <c r="V16" i="299"/>
  <c r="U16" i="299"/>
  <c r="T16" i="299"/>
  <c r="S16" i="299"/>
  <c r="R16" i="299"/>
  <c r="Q16" i="299"/>
  <c r="X15" i="299"/>
  <c r="W15" i="299"/>
  <c r="V15" i="299"/>
  <c r="U15" i="299"/>
  <c r="T15" i="299"/>
  <c r="S15" i="299"/>
  <c r="R15" i="299"/>
  <c r="Q15" i="299"/>
  <c r="X14" i="299"/>
  <c r="W14" i="299"/>
  <c r="V14" i="299"/>
  <c r="U14" i="299"/>
  <c r="T14" i="299"/>
  <c r="S14" i="299"/>
  <c r="R14" i="299"/>
  <c r="Q14" i="299"/>
  <c r="X13" i="299"/>
  <c r="W13" i="299"/>
  <c r="V13" i="299"/>
  <c r="U13" i="299"/>
  <c r="T13" i="299"/>
  <c r="S13" i="299"/>
  <c r="R13" i="299"/>
  <c r="Q13" i="299"/>
  <c r="X12" i="299"/>
  <c r="W12" i="299"/>
  <c r="V12" i="299"/>
  <c r="U12" i="299"/>
  <c r="T12" i="299"/>
  <c r="S12" i="299"/>
  <c r="R12" i="299"/>
  <c r="Q12" i="299"/>
  <c r="B12" i="299"/>
  <c r="B13" i="299" s="1"/>
  <c r="B14" i="299" s="1"/>
  <c r="B15" i="299" s="1"/>
  <c r="B16" i="299" s="1"/>
  <c r="B17" i="299" s="1"/>
  <c r="B18" i="299" s="1"/>
  <c r="B19" i="299" s="1"/>
  <c r="B20" i="299" s="1"/>
  <c r="B21" i="299" s="1"/>
  <c r="B22" i="299" s="1"/>
  <c r="B23" i="299" s="1"/>
  <c r="B24" i="299" s="1"/>
  <c r="B25" i="299" s="1"/>
  <c r="B26" i="299" s="1"/>
  <c r="B27" i="299" s="1"/>
  <c r="B28" i="299" s="1"/>
  <c r="B29" i="299" s="1"/>
  <c r="B30" i="299" s="1"/>
  <c r="B31" i="299" s="1"/>
  <c r="B32" i="299" s="1"/>
  <c r="B33" i="299" s="1"/>
  <c r="B34" i="299" s="1"/>
  <c r="B35" i="299" s="1"/>
  <c r="B36" i="299" s="1"/>
  <c r="B37" i="299" s="1"/>
  <c r="B38" i="299" s="1"/>
  <c r="B39" i="299" s="1"/>
  <c r="B40" i="299" s="1"/>
  <c r="B41" i="299" s="1"/>
  <c r="B42" i="299" s="1"/>
  <c r="B43" i="299" s="1"/>
  <c r="B44" i="299" s="1"/>
  <c r="B45" i="299" s="1"/>
  <c r="B46" i="299" s="1"/>
  <c r="B47" i="299" s="1"/>
  <c r="B48" i="299" s="1"/>
  <c r="B49" i="299" s="1"/>
  <c r="B50" i="299" s="1"/>
  <c r="B51" i="299" s="1"/>
  <c r="B52" i="299" s="1"/>
  <c r="B53" i="299" s="1"/>
  <c r="B54" i="299" s="1"/>
  <c r="B55" i="299" s="1"/>
  <c r="B56" i="299" s="1"/>
  <c r="B57" i="299" s="1"/>
  <c r="B58" i="299" s="1"/>
  <c r="B59" i="299" s="1"/>
  <c r="B60" i="299" s="1"/>
  <c r="B61" i="299" s="1"/>
  <c r="B62" i="299" s="1"/>
  <c r="B63" i="299" s="1"/>
  <c r="B64" i="299" s="1"/>
  <c r="B65" i="299" s="1"/>
  <c r="B66" i="299" s="1"/>
  <c r="B67" i="299" s="1"/>
  <c r="B68" i="299" s="1"/>
  <c r="B69" i="299" s="1"/>
  <c r="B70" i="299" s="1"/>
  <c r="B71" i="299" s="1"/>
  <c r="B72" i="299" s="1"/>
  <c r="B73" i="299" s="1"/>
  <c r="B74" i="299" s="1"/>
  <c r="B75" i="299" s="1"/>
  <c r="B76" i="299" s="1"/>
  <c r="B77" i="299" s="1"/>
  <c r="B78" i="299" s="1"/>
  <c r="B79" i="299" s="1"/>
  <c r="B80" i="299" s="1"/>
  <c r="B81" i="299" s="1"/>
  <c r="B82" i="299" s="1"/>
  <c r="B83" i="299" s="1"/>
  <c r="B84" i="299" s="1"/>
  <c r="B85" i="299" s="1"/>
  <c r="B86" i="299" s="1"/>
  <c r="B87" i="299" s="1"/>
  <c r="B88" i="299" s="1"/>
  <c r="B89" i="299" s="1"/>
  <c r="B90" i="299" s="1"/>
  <c r="B91" i="299" s="1"/>
  <c r="B92" i="299" s="1"/>
  <c r="B93" i="299" s="1"/>
  <c r="B94" i="299" s="1"/>
  <c r="B95" i="299" s="1"/>
  <c r="B96" i="299" s="1"/>
  <c r="B97" i="299" s="1"/>
  <c r="B98" i="299" s="1"/>
  <c r="X11" i="299"/>
  <c r="W11" i="299"/>
  <c r="V11" i="299"/>
  <c r="L106" i="299" s="1"/>
  <c r="U11" i="299"/>
  <c r="T11" i="299"/>
  <c r="S11" i="299"/>
  <c r="R11" i="299"/>
  <c r="Q11" i="299"/>
  <c r="N5" i="299"/>
  <c r="N104" i="299" s="1"/>
  <c r="M5" i="299"/>
  <c r="M104" i="299" s="1"/>
  <c r="L5" i="299"/>
  <c r="L104" i="299" s="1"/>
  <c r="N113" i="298"/>
  <c r="M113" i="298"/>
  <c r="L113" i="298"/>
  <c r="K113" i="298"/>
  <c r="N112" i="298"/>
  <c r="M112" i="298"/>
  <c r="L112" i="298"/>
  <c r="K112" i="298"/>
  <c r="N111" i="298"/>
  <c r="M111" i="298"/>
  <c r="L111" i="298"/>
  <c r="K111" i="298"/>
  <c r="N110" i="298"/>
  <c r="M110" i="298"/>
  <c r="L110" i="298"/>
  <c r="K110" i="298"/>
  <c r="N109" i="298"/>
  <c r="M109" i="298"/>
  <c r="L109" i="298"/>
  <c r="K109" i="298"/>
  <c r="N108" i="298"/>
  <c r="M108" i="298"/>
  <c r="L108" i="298"/>
  <c r="K108" i="298"/>
  <c r="N107" i="298"/>
  <c r="M107" i="298"/>
  <c r="L107" i="298"/>
  <c r="K107" i="298"/>
  <c r="N106" i="298"/>
  <c r="M106" i="298"/>
  <c r="L106" i="298"/>
  <c r="K106" i="298"/>
  <c r="K103" i="298"/>
  <c r="X98" i="298"/>
  <c r="W98" i="298"/>
  <c r="V98" i="298"/>
  <c r="U98" i="298"/>
  <c r="X94" i="298"/>
  <c r="W94" i="298"/>
  <c r="V94" i="298"/>
  <c r="U94" i="298"/>
  <c r="AB51" i="298"/>
  <c r="AA51" i="298"/>
  <c r="Z51" i="298"/>
  <c r="Y51" i="298"/>
  <c r="X31" i="298"/>
  <c r="W31" i="298"/>
  <c r="V31" i="298"/>
  <c r="U31" i="298"/>
  <c r="X26" i="298"/>
  <c r="W26" i="298"/>
  <c r="V26" i="298"/>
  <c r="U26" i="298"/>
  <c r="T26" i="298"/>
  <c r="S26" i="298"/>
  <c r="R26" i="298"/>
  <c r="Q26" i="298"/>
  <c r="X25" i="298"/>
  <c r="W25" i="298"/>
  <c r="V25" i="298"/>
  <c r="U25" i="298"/>
  <c r="X24" i="298"/>
  <c r="W24" i="298"/>
  <c r="V24" i="298"/>
  <c r="U24" i="298"/>
  <c r="T24" i="298"/>
  <c r="S24" i="298"/>
  <c r="R24" i="298"/>
  <c r="Q24" i="298"/>
  <c r="X23" i="298"/>
  <c r="W23" i="298"/>
  <c r="V23" i="298"/>
  <c r="U23" i="298"/>
  <c r="T23" i="298"/>
  <c r="S23" i="298"/>
  <c r="R23" i="298"/>
  <c r="Q23" i="298"/>
  <c r="X22" i="298"/>
  <c r="W22" i="298"/>
  <c r="V22" i="298"/>
  <c r="U22" i="298"/>
  <c r="X21" i="298"/>
  <c r="W21" i="298"/>
  <c r="V21" i="298"/>
  <c r="U21" i="298"/>
  <c r="T21" i="298"/>
  <c r="S21" i="298"/>
  <c r="R21" i="298"/>
  <c r="Q21" i="298"/>
  <c r="X20" i="298"/>
  <c r="W20" i="298"/>
  <c r="V20" i="298"/>
  <c r="U20" i="298"/>
  <c r="T20" i="298"/>
  <c r="S20" i="298"/>
  <c r="R20" i="298"/>
  <c r="Q20" i="298"/>
  <c r="X19" i="298"/>
  <c r="W19" i="298"/>
  <c r="V19" i="298"/>
  <c r="U19" i="298"/>
  <c r="T19" i="298"/>
  <c r="S19" i="298"/>
  <c r="R19" i="298"/>
  <c r="Q19" i="298"/>
  <c r="X18" i="298"/>
  <c r="W18" i="298"/>
  <c r="V18" i="298"/>
  <c r="U18" i="298"/>
  <c r="T18" i="298"/>
  <c r="S18" i="298"/>
  <c r="R18" i="298"/>
  <c r="Q18" i="298"/>
  <c r="X17" i="298"/>
  <c r="W17" i="298"/>
  <c r="V17" i="298"/>
  <c r="U17" i="298"/>
  <c r="T17" i="298"/>
  <c r="S17" i="298"/>
  <c r="R17" i="298"/>
  <c r="Q17" i="298"/>
  <c r="X16" i="298"/>
  <c r="W16" i="298"/>
  <c r="V16" i="298"/>
  <c r="U16" i="298"/>
  <c r="T16" i="298"/>
  <c r="S16" i="298"/>
  <c r="R16" i="298"/>
  <c r="Q16" i="298"/>
  <c r="X15" i="298"/>
  <c r="W15" i="298"/>
  <c r="V15" i="298"/>
  <c r="U15" i="298"/>
  <c r="T15" i="298"/>
  <c r="S15" i="298"/>
  <c r="R15" i="298"/>
  <c r="Q15" i="298"/>
  <c r="X14" i="298"/>
  <c r="W14" i="298"/>
  <c r="V14" i="298"/>
  <c r="U14" i="298"/>
  <c r="T14" i="298"/>
  <c r="S14" i="298"/>
  <c r="R14" i="298"/>
  <c r="Q14" i="298"/>
  <c r="X13" i="298"/>
  <c r="W13" i="298"/>
  <c r="V13" i="298"/>
  <c r="U13" i="298"/>
  <c r="T13" i="298"/>
  <c r="S13" i="298"/>
  <c r="R13" i="298"/>
  <c r="Q13" i="298"/>
  <c r="X12" i="298"/>
  <c r="W12" i="298"/>
  <c r="V12" i="298"/>
  <c r="U12" i="298"/>
  <c r="T12" i="298"/>
  <c r="S12" i="298"/>
  <c r="R12" i="298"/>
  <c r="Q12" i="298"/>
  <c r="B12" i="298"/>
  <c r="B13" i="298" s="1"/>
  <c r="B14" i="298" s="1"/>
  <c r="B15" i="298" s="1"/>
  <c r="B16" i="298" s="1"/>
  <c r="B17" i="298" s="1"/>
  <c r="B18" i="298" s="1"/>
  <c r="B19" i="298" s="1"/>
  <c r="B20" i="298" s="1"/>
  <c r="B21" i="298" s="1"/>
  <c r="B22" i="298" s="1"/>
  <c r="B23" i="298" s="1"/>
  <c r="B24" i="298" s="1"/>
  <c r="B25" i="298" s="1"/>
  <c r="B26" i="298" s="1"/>
  <c r="B27" i="298" s="1"/>
  <c r="B28" i="298" s="1"/>
  <c r="B29" i="298" s="1"/>
  <c r="B30" i="298" s="1"/>
  <c r="B31" i="298" s="1"/>
  <c r="B32" i="298" s="1"/>
  <c r="B33" i="298" s="1"/>
  <c r="B34" i="298" s="1"/>
  <c r="B35" i="298" s="1"/>
  <c r="B36" i="298" s="1"/>
  <c r="B37" i="298" s="1"/>
  <c r="B38" i="298" s="1"/>
  <c r="B39" i="298" s="1"/>
  <c r="B40" i="298" s="1"/>
  <c r="B41" i="298" s="1"/>
  <c r="B42" i="298" s="1"/>
  <c r="B43" i="298" s="1"/>
  <c r="B44" i="298" s="1"/>
  <c r="B45" i="298" s="1"/>
  <c r="B46" i="298" s="1"/>
  <c r="B47" i="298" s="1"/>
  <c r="B48" i="298" s="1"/>
  <c r="B49" i="298" s="1"/>
  <c r="B50" i="298" s="1"/>
  <c r="B51" i="298" s="1"/>
  <c r="B52" i="298" s="1"/>
  <c r="B53" i="298" s="1"/>
  <c r="B54" i="298" s="1"/>
  <c r="B55" i="298" s="1"/>
  <c r="B56" i="298" s="1"/>
  <c r="B57" i="298" s="1"/>
  <c r="B58" i="298" s="1"/>
  <c r="B59" i="298" s="1"/>
  <c r="B60" i="298" s="1"/>
  <c r="B61" i="298" s="1"/>
  <c r="B62" i="298" s="1"/>
  <c r="B63" i="298" s="1"/>
  <c r="B64" i="298" s="1"/>
  <c r="B65" i="298" s="1"/>
  <c r="B66" i="298" s="1"/>
  <c r="B67" i="298" s="1"/>
  <c r="B68" i="298" s="1"/>
  <c r="B69" i="298" s="1"/>
  <c r="B70" i="298" s="1"/>
  <c r="B71" i="298" s="1"/>
  <c r="B72" i="298" s="1"/>
  <c r="B73" i="298" s="1"/>
  <c r="B74" i="298" s="1"/>
  <c r="B75" i="298" s="1"/>
  <c r="B76" i="298" s="1"/>
  <c r="B77" i="298" s="1"/>
  <c r="B78" i="298" s="1"/>
  <c r="B79" i="298" s="1"/>
  <c r="B80" i="298" s="1"/>
  <c r="B81" i="298" s="1"/>
  <c r="B82" i="298" s="1"/>
  <c r="B83" i="298" s="1"/>
  <c r="B84" i="298" s="1"/>
  <c r="B85" i="298" s="1"/>
  <c r="B86" i="298" s="1"/>
  <c r="B87" i="298" s="1"/>
  <c r="B88" i="298" s="1"/>
  <c r="B89" i="298" s="1"/>
  <c r="B90" i="298" s="1"/>
  <c r="B91" i="298" s="1"/>
  <c r="B92" i="298" s="1"/>
  <c r="B93" i="298" s="1"/>
  <c r="B94" i="298" s="1"/>
  <c r="B95" i="298" s="1"/>
  <c r="B96" i="298" s="1"/>
  <c r="B97" i="298" s="1"/>
  <c r="X11" i="298"/>
  <c r="W11" i="298"/>
  <c r="V11" i="298"/>
  <c r="U11" i="298"/>
  <c r="T11" i="298"/>
  <c r="S11" i="298"/>
  <c r="R11" i="298"/>
  <c r="Q11" i="298"/>
  <c r="N5" i="298"/>
  <c r="N103" i="298" s="1"/>
  <c r="M5" i="298"/>
  <c r="M103" i="298" s="1"/>
  <c r="L5" i="298"/>
  <c r="L103" i="298" s="1"/>
  <c r="N115" i="297"/>
  <c r="M115" i="297"/>
  <c r="L115" i="297"/>
  <c r="K115" i="297"/>
  <c r="N114" i="297"/>
  <c r="M114" i="297"/>
  <c r="L114" i="297"/>
  <c r="K114" i="297"/>
  <c r="N113" i="297"/>
  <c r="M113" i="297"/>
  <c r="L113" i="297"/>
  <c r="K113" i="297"/>
  <c r="N112" i="297"/>
  <c r="M112" i="297"/>
  <c r="L112" i="297"/>
  <c r="K112" i="297"/>
  <c r="N111" i="297"/>
  <c r="M111" i="297"/>
  <c r="L111" i="297"/>
  <c r="K111" i="297"/>
  <c r="N110" i="297"/>
  <c r="M110" i="297"/>
  <c r="L110" i="297"/>
  <c r="K110" i="297"/>
  <c r="N109" i="297"/>
  <c r="M109" i="297"/>
  <c r="L109" i="297"/>
  <c r="K109" i="297"/>
  <c r="K101" i="297"/>
  <c r="U103" i="297" s="1"/>
  <c r="AB50" i="297"/>
  <c r="AA50" i="297"/>
  <c r="Z50" i="297"/>
  <c r="Y50" i="297"/>
  <c r="X47" i="297"/>
  <c r="W47" i="297"/>
  <c r="V47" i="297"/>
  <c r="U47" i="297"/>
  <c r="X29" i="297"/>
  <c r="W29" i="297"/>
  <c r="V29" i="297"/>
  <c r="U29" i="297"/>
  <c r="X28" i="297"/>
  <c r="W28" i="297"/>
  <c r="V28" i="297"/>
  <c r="U28" i="297"/>
  <c r="X23" i="297"/>
  <c r="W23" i="297"/>
  <c r="V23" i="297"/>
  <c r="U23" i="297"/>
  <c r="T23" i="297"/>
  <c r="S23" i="297"/>
  <c r="R23" i="297"/>
  <c r="Q23" i="297"/>
  <c r="X22" i="297"/>
  <c r="W22" i="297"/>
  <c r="V22" i="297"/>
  <c r="U22" i="297"/>
  <c r="X21" i="297"/>
  <c r="W21" i="297"/>
  <c r="V21" i="297"/>
  <c r="U21" i="297"/>
  <c r="T21" i="297"/>
  <c r="S21" i="297"/>
  <c r="R21" i="297"/>
  <c r="Q21" i="297"/>
  <c r="X20" i="297"/>
  <c r="W20" i="297"/>
  <c r="V20" i="297"/>
  <c r="U20" i="297"/>
  <c r="T20" i="297"/>
  <c r="S20" i="297"/>
  <c r="R20" i="297"/>
  <c r="Q20" i="297"/>
  <c r="X19" i="297"/>
  <c r="W19" i="297"/>
  <c r="V19" i="297"/>
  <c r="U19" i="297"/>
  <c r="T19" i="297"/>
  <c r="S19" i="297"/>
  <c r="R19" i="297"/>
  <c r="Q19" i="297"/>
  <c r="X18" i="297"/>
  <c r="W18" i="297"/>
  <c r="V18" i="297"/>
  <c r="U18" i="297"/>
  <c r="T18" i="297"/>
  <c r="S18" i="297"/>
  <c r="R18" i="297"/>
  <c r="Q18" i="297"/>
  <c r="X17" i="297"/>
  <c r="W17" i="297"/>
  <c r="V17" i="297"/>
  <c r="U17" i="297"/>
  <c r="T17" i="297"/>
  <c r="S17" i="297"/>
  <c r="R17" i="297"/>
  <c r="Q17" i="297"/>
  <c r="X16" i="297"/>
  <c r="W16" i="297"/>
  <c r="V16" i="297"/>
  <c r="U16" i="297"/>
  <c r="T16" i="297"/>
  <c r="S16" i="297"/>
  <c r="R16" i="297"/>
  <c r="Q16" i="297"/>
  <c r="X15" i="297"/>
  <c r="W15" i="297"/>
  <c r="V15" i="297"/>
  <c r="U15" i="297"/>
  <c r="T15" i="297"/>
  <c r="S15" i="297"/>
  <c r="R15" i="297"/>
  <c r="Q15" i="297"/>
  <c r="X14" i="297"/>
  <c r="W14" i="297"/>
  <c r="V14" i="297"/>
  <c r="U14" i="297"/>
  <c r="T14" i="297"/>
  <c r="S14" i="297"/>
  <c r="R14" i="297"/>
  <c r="Q14" i="297"/>
  <c r="X13" i="297"/>
  <c r="W13" i="297"/>
  <c r="V13" i="297"/>
  <c r="U13" i="297"/>
  <c r="T13" i="297"/>
  <c r="S13" i="297"/>
  <c r="R13" i="297"/>
  <c r="Q13" i="297"/>
  <c r="X12" i="297"/>
  <c r="W12" i="297"/>
  <c r="V12" i="297"/>
  <c r="U12" i="297"/>
  <c r="T12" i="297"/>
  <c r="S12" i="297"/>
  <c r="R12" i="297"/>
  <c r="Q12" i="297"/>
  <c r="B12" i="297"/>
  <c r="B13" i="297" s="1"/>
  <c r="B14" i="297" s="1"/>
  <c r="B15" i="297" s="1"/>
  <c r="B16" i="297" s="1"/>
  <c r="B17" i="297" s="1"/>
  <c r="B18" i="297" s="1"/>
  <c r="B19" i="297" s="1"/>
  <c r="B20" i="297" s="1"/>
  <c r="B21" i="297" s="1"/>
  <c r="B22" i="297" s="1"/>
  <c r="B23" i="297" s="1"/>
  <c r="B24" i="297" s="1"/>
  <c r="B25" i="297" s="1"/>
  <c r="B26" i="297" s="1"/>
  <c r="B27" i="297" s="1"/>
  <c r="B28" i="297" s="1"/>
  <c r="B29" i="297" s="1"/>
  <c r="B30" i="297" s="1"/>
  <c r="B31" i="297" s="1"/>
  <c r="B32" i="297" s="1"/>
  <c r="B33" i="297" s="1"/>
  <c r="B34" i="297" s="1"/>
  <c r="B35" i="297" s="1"/>
  <c r="B36" i="297" s="1"/>
  <c r="B37" i="297" s="1"/>
  <c r="B38" i="297" s="1"/>
  <c r="B39" i="297" s="1"/>
  <c r="B40" i="297" s="1"/>
  <c r="B41" i="297" s="1"/>
  <c r="B42" i="297" s="1"/>
  <c r="B43" i="297" s="1"/>
  <c r="B44" i="297" s="1"/>
  <c r="B45" i="297" s="1"/>
  <c r="B46" i="297" s="1"/>
  <c r="B47" i="297" s="1"/>
  <c r="B48" i="297" s="1"/>
  <c r="B49" i="297" s="1"/>
  <c r="B50" i="297" s="1"/>
  <c r="B51" i="297" s="1"/>
  <c r="B52" i="297" s="1"/>
  <c r="B53" i="297" s="1"/>
  <c r="B54" i="297" s="1"/>
  <c r="B55" i="297" s="1"/>
  <c r="B56" i="297" s="1"/>
  <c r="B57" i="297" s="1"/>
  <c r="B58" i="297" s="1"/>
  <c r="B59" i="297" s="1"/>
  <c r="B60" i="297" s="1"/>
  <c r="B61" i="297" s="1"/>
  <c r="B62" i="297" s="1"/>
  <c r="B63" i="297" s="1"/>
  <c r="B64" i="297" s="1"/>
  <c r="B65" i="297" s="1"/>
  <c r="B66" i="297" s="1"/>
  <c r="B67" i="297" s="1"/>
  <c r="B68" i="297" s="1"/>
  <c r="B69" i="297" s="1"/>
  <c r="B70" i="297" s="1"/>
  <c r="B71" i="297" s="1"/>
  <c r="B72" i="297" s="1"/>
  <c r="B73" i="297" s="1"/>
  <c r="B74" i="297" s="1"/>
  <c r="B75" i="297" s="1"/>
  <c r="B76" i="297" s="1"/>
  <c r="B77" i="297" s="1"/>
  <c r="B78" i="297" s="1"/>
  <c r="B79" i="297" s="1"/>
  <c r="B80" i="297" s="1"/>
  <c r="B81" i="297" s="1"/>
  <c r="B82" i="297" s="1"/>
  <c r="B83" i="297" s="1"/>
  <c r="B84" i="297" s="1"/>
  <c r="B85" i="297" s="1"/>
  <c r="B86" i="297" s="1"/>
  <c r="B87" i="297" s="1"/>
  <c r="B88" i="297" s="1"/>
  <c r="B89" i="297" s="1"/>
  <c r="B90" i="297" s="1"/>
  <c r="B91" i="297" s="1"/>
  <c r="B92" i="297" s="1"/>
  <c r="B93" i="297" s="1"/>
  <c r="B94" i="297" s="1"/>
  <c r="B95" i="297" s="1"/>
  <c r="B103" i="297" s="1"/>
  <c r="B104" i="297" s="1"/>
  <c r="B105" i="297" s="1"/>
  <c r="B106" i="297" s="1"/>
  <c r="X11" i="297"/>
  <c r="W11" i="297"/>
  <c r="V11" i="297"/>
  <c r="U11" i="297"/>
  <c r="T11" i="297"/>
  <c r="S11" i="297"/>
  <c r="R11" i="297"/>
  <c r="Q11" i="297"/>
  <c r="N5" i="297"/>
  <c r="N101" i="297" s="1"/>
  <c r="X96" i="297" s="1"/>
  <c r="M5" i="297"/>
  <c r="M101" i="297" s="1"/>
  <c r="W96" i="297" s="1"/>
  <c r="L5" i="297"/>
  <c r="L101" i="297" s="1"/>
  <c r="V96" i="297" s="1"/>
  <c r="N121" i="296"/>
  <c r="M121" i="296"/>
  <c r="L121" i="296"/>
  <c r="K121" i="296"/>
  <c r="N120" i="296"/>
  <c r="M120" i="296"/>
  <c r="L120" i="296"/>
  <c r="K120" i="296"/>
  <c r="N119" i="296"/>
  <c r="M119" i="296"/>
  <c r="L119" i="296"/>
  <c r="K119" i="296"/>
  <c r="N118" i="296"/>
  <c r="M118" i="296"/>
  <c r="L118" i="296"/>
  <c r="K118" i="296"/>
  <c r="N117" i="296"/>
  <c r="M117" i="296"/>
  <c r="L117" i="296"/>
  <c r="K117" i="296"/>
  <c r="N116" i="296"/>
  <c r="M116" i="296"/>
  <c r="L116" i="296"/>
  <c r="K116" i="296"/>
  <c r="N115" i="296"/>
  <c r="M115" i="296"/>
  <c r="L115" i="296"/>
  <c r="K115" i="296"/>
  <c r="K101" i="296"/>
  <c r="K122" i="296" s="1"/>
  <c r="AB52" i="296"/>
  <c r="AA52" i="296"/>
  <c r="Z52" i="296"/>
  <c r="Y52" i="296"/>
  <c r="X49" i="296"/>
  <c r="W49" i="296"/>
  <c r="V49" i="296"/>
  <c r="U49" i="296"/>
  <c r="X30" i="296"/>
  <c r="W30" i="296"/>
  <c r="V30" i="296"/>
  <c r="U30" i="296"/>
  <c r="X25" i="296"/>
  <c r="W25" i="296"/>
  <c r="V25" i="296"/>
  <c r="U25" i="296"/>
  <c r="T25" i="296"/>
  <c r="S25" i="296"/>
  <c r="R25" i="296"/>
  <c r="Q25" i="296"/>
  <c r="X24" i="296"/>
  <c r="W24" i="296"/>
  <c r="V24" i="296"/>
  <c r="U24" i="296"/>
  <c r="X23" i="296"/>
  <c r="W23" i="296"/>
  <c r="V23" i="296"/>
  <c r="U23" i="296"/>
  <c r="T23" i="296"/>
  <c r="S23" i="296"/>
  <c r="R23" i="296"/>
  <c r="Q23" i="296"/>
  <c r="X22" i="296"/>
  <c r="W22" i="296"/>
  <c r="V22" i="296"/>
  <c r="U22" i="296"/>
  <c r="T22" i="296"/>
  <c r="S22" i="296"/>
  <c r="R22" i="296"/>
  <c r="Q22" i="296"/>
  <c r="X21" i="296"/>
  <c r="W21" i="296"/>
  <c r="V21" i="296"/>
  <c r="U21" i="296"/>
  <c r="X20" i="296"/>
  <c r="W20" i="296"/>
  <c r="V20" i="296"/>
  <c r="U20" i="296"/>
  <c r="X19" i="296"/>
  <c r="W19" i="296"/>
  <c r="V19" i="296"/>
  <c r="U19" i="296"/>
  <c r="T19" i="296"/>
  <c r="S19" i="296"/>
  <c r="R19" i="296"/>
  <c r="Q19" i="296"/>
  <c r="X18" i="296"/>
  <c r="W18" i="296"/>
  <c r="V18" i="296"/>
  <c r="U18" i="296"/>
  <c r="T18" i="296"/>
  <c r="S18" i="296"/>
  <c r="R18" i="296"/>
  <c r="Q18" i="296"/>
  <c r="X17" i="296"/>
  <c r="W17" i="296"/>
  <c r="V17" i="296"/>
  <c r="U17" i="296"/>
  <c r="T17" i="296"/>
  <c r="S17" i="296"/>
  <c r="R17" i="296"/>
  <c r="Q17" i="296"/>
  <c r="X16" i="296"/>
  <c r="W16" i="296"/>
  <c r="V16" i="296"/>
  <c r="U16" i="296"/>
  <c r="T16" i="296"/>
  <c r="S16" i="296"/>
  <c r="R16" i="296"/>
  <c r="Q16" i="296"/>
  <c r="X15" i="296"/>
  <c r="W15" i="296"/>
  <c r="V15" i="296"/>
  <c r="U15" i="296"/>
  <c r="T15" i="296"/>
  <c r="S15" i="296"/>
  <c r="R15" i="296"/>
  <c r="Q15" i="296"/>
  <c r="X14" i="296"/>
  <c r="W14" i="296"/>
  <c r="V14" i="296"/>
  <c r="U14" i="296"/>
  <c r="T14" i="296"/>
  <c r="S14" i="296"/>
  <c r="R14" i="296"/>
  <c r="Q14" i="296"/>
  <c r="X13" i="296"/>
  <c r="W13" i="296"/>
  <c r="V13" i="296"/>
  <c r="U13" i="296"/>
  <c r="T13" i="296"/>
  <c r="S13" i="296"/>
  <c r="R13" i="296"/>
  <c r="Q13" i="296"/>
  <c r="X12" i="296"/>
  <c r="W12" i="296"/>
  <c r="V12" i="296"/>
  <c r="L114" i="296" s="1"/>
  <c r="U12" i="296"/>
  <c r="T12" i="296"/>
  <c r="S12" i="296"/>
  <c r="R12" i="296"/>
  <c r="Q12" i="296"/>
  <c r="B12" i="296"/>
  <c r="B13" i="296" s="1"/>
  <c r="B14" i="296" s="1"/>
  <c r="B15" i="296" s="1"/>
  <c r="B16" i="296" s="1"/>
  <c r="B17" i="296" s="1"/>
  <c r="B18" i="296" s="1"/>
  <c r="B19" i="296" s="1"/>
  <c r="B20" i="296" s="1"/>
  <c r="B21" i="296" s="1"/>
  <c r="B22" i="296" s="1"/>
  <c r="B23" i="296" s="1"/>
  <c r="B24" i="296" s="1"/>
  <c r="B25" i="296" s="1"/>
  <c r="B26" i="296" s="1"/>
  <c r="B27" i="296" s="1"/>
  <c r="B28" i="296" s="1"/>
  <c r="B29" i="296" s="1"/>
  <c r="B30" i="296" s="1"/>
  <c r="B31" i="296" s="1"/>
  <c r="B32" i="296" s="1"/>
  <c r="B33" i="296" s="1"/>
  <c r="B34" i="296" s="1"/>
  <c r="B35" i="296" s="1"/>
  <c r="B36" i="296" s="1"/>
  <c r="B37" i="296" s="1"/>
  <c r="B38" i="296" s="1"/>
  <c r="B39" i="296" s="1"/>
  <c r="B40" i="296" s="1"/>
  <c r="B41" i="296" s="1"/>
  <c r="B42" i="296" s="1"/>
  <c r="B43" i="296" s="1"/>
  <c r="B44" i="296" s="1"/>
  <c r="B45" i="296" s="1"/>
  <c r="B46" i="296" s="1"/>
  <c r="B47" i="296" s="1"/>
  <c r="B48" i="296" s="1"/>
  <c r="B49" i="296" s="1"/>
  <c r="B50" i="296" s="1"/>
  <c r="B51" i="296" s="1"/>
  <c r="B52" i="296" s="1"/>
  <c r="B53" i="296" s="1"/>
  <c r="B54" i="296" s="1"/>
  <c r="B55" i="296" s="1"/>
  <c r="B56" i="296" s="1"/>
  <c r="B57" i="296" s="1"/>
  <c r="B58" i="296" s="1"/>
  <c r="B59" i="296" s="1"/>
  <c r="B60" i="296" s="1"/>
  <c r="B61" i="296" s="1"/>
  <c r="B62" i="296" s="1"/>
  <c r="B63" i="296" s="1"/>
  <c r="B64" i="296" s="1"/>
  <c r="B65" i="296" s="1"/>
  <c r="B66" i="296" s="1"/>
  <c r="B67" i="296" s="1"/>
  <c r="B68" i="296" s="1"/>
  <c r="B69" i="296" s="1"/>
  <c r="B70" i="296" s="1"/>
  <c r="B71" i="296" s="1"/>
  <c r="B72" i="296" s="1"/>
  <c r="B73" i="296" s="1"/>
  <c r="B74" i="296" s="1"/>
  <c r="B75" i="296" s="1"/>
  <c r="B76" i="296" s="1"/>
  <c r="B77" i="296" s="1"/>
  <c r="B78" i="296" s="1"/>
  <c r="B79" i="296" s="1"/>
  <c r="B80" i="296" s="1"/>
  <c r="B81" i="296" s="1"/>
  <c r="B82" i="296" s="1"/>
  <c r="B83" i="296" s="1"/>
  <c r="B84" i="296" s="1"/>
  <c r="B85" i="296" s="1"/>
  <c r="B86" i="296" s="1"/>
  <c r="B87" i="296" s="1"/>
  <c r="B88" i="296" s="1"/>
  <c r="B89" i="296" s="1"/>
  <c r="B90" i="296" s="1"/>
  <c r="B91" i="296" s="1"/>
  <c r="B92" i="296" s="1"/>
  <c r="B93" i="296" s="1"/>
  <c r="B94" i="296" s="1"/>
  <c r="B95" i="296" s="1"/>
  <c r="B103" i="296" s="1"/>
  <c r="B104" i="296" s="1"/>
  <c r="B105" i="296" s="1"/>
  <c r="B106" i="296" s="1"/>
  <c r="B107" i="296" s="1"/>
  <c r="B108" i="296" s="1"/>
  <c r="B109" i="296" s="1"/>
  <c r="B110" i="296" s="1"/>
  <c r="B111" i="296" s="1"/>
  <c r="B112" i="296" s="1"/>
  <c r="X11" i="296"/>
  <c r="W11" i="296"/>
  <c r="V11" i="296"/>
  <c r="U11" i="296"/>
  <c r="T11" i="296"/>
  <c r="S11" i="296"/>
  <c r="R11" i="296"/>
  <c r="Q11" i="296"/>
  <c r="N5" i="296"/>
  <c r="N101" i="296" s="1"/>
  <c r="M5" i="296"/>
  <c r="M101" i="296" s="1"/>
  <c r="L5" i="296"/>
  <c r="L101" i="296" s="1"/>
  <c r="N114" i="295"/>
  <c r="M114" i="295"/>
  <c r="L114" i="295"/>
  <c r="K114" i="295"/>
  <c r="N113" i="295"/>
  <c r="M113" i="295"/>
  <c r="L113" i="295"/>
  <c r="K113" i="295"/>
  <c r="N112" i="295"/>
  <c r="M112" i="295"/>
  <c r="L112" i="295"/>
  <c r="K112" i="295"/>
  <c r="N111" i="295"/>
  <c r="M111" i="295"/>
  <c r="L111" i="295"/>
  <c r="K111" i="295"/>
  <c r="N110" i="295"/>
  <c r="M110" i="295"/>
  <c r="L110" i="295"/>
  <c r="K110" i="295"/>
  <c r="N109" i="295"/>
  <c r="M109" i="295"/>
  <c r="L109" i="295"/>
  <c r="K109" i="295"/>
  <c r="N108" i="295"/>
  <c r="M108" i="295"/>
  <c r="L108" i="295"/>
  <c r="K108" i="295"/>
  <c r="N107" i="295"/>
  <c r="M107" i="295"/>
  <c r="L107" i="295"/>
  <c r="K107" i="295"/>
  <c r="K104" i="295"/>
  <c r="X99" i="295"/>
  <c r="W99" i="295"/>
  <c r="V99" i="295"/>
  <c r="U99" i="295"/>
  <c r="X95" i="295"/>
  <c r="W95" i="295"/>
  <c r="V95" i="295"/>
  <c r="U95" i="295"/>
  <c r="AB55" i="295"/>
  <c r="AA55" i="295"/>
  <c r="Z55" i="295"/>
  <c r="Y55" i="295"/>
  <c r="X51" i="295"/>
  <c r="W51" i="295"/>
  <c r="V51" i="295"/>
  <c r="U51" i="295"/>
  <c r="X31" i="295"/>
  <c r="W31" i="295"/>
  <c r="V31" i="295"/>
  <c r="U31" i="295"/>
  <c r="X30" i="295"/>
  <c r="W30" i="295"/>
  <c r="V30" i="295"/>
  <c r="U30" i="295"/>
  <c r="U25" i="295"/>
  <c r="X23" i="295"/>
  <c r="W23" i="295"/>
  <c r="V23" i="295"/>
  <c r="U23" i="295"/>
  <c r="T23" i="295"/>
  <c r="S23" i="295"/>
  <c r="R23" i="295"/>
  <c r="Q23" i="295"/>
  <c r="X22" i="295"/>
  <c r="W22" i="295"/>
  <c r="V22" i="295"/>
  <c r="U22" i="295"/>
  <c r="X21" i="295"/>
  <c r="W21" i="295"/>
  <c r="V21" i="295"/>
  <c r="U21" i="295"/>
  <c r="T21" i="295"/>
  <c r="S21" i="295"/>
  <c r="R21" i="295"/>
  <c r="Q21" i="295"/>
  <c r="X20" i="295"/>
  <c r="W20" i="295"/>
  <c r="V20" i="295"/>
  <c r="U20" i="295"/>
  <c r="X19" i="295"/>
  <c r="W19" i="295"/>
  <c r="V19" i="295"/>
  <c r="U19" i="295"/>
  <c r="T19" i="295"/>
  <c r="S19" i="295"/>
  <c r="R19" i="295"/>
  <c r="Q19" i="295"/>
  <c r="X18" i="295"/>
  <c r="W18" i="295"/>
  <c r="V18" i="295"/>
  <c r="U18" i="295"/>
  <c r="T18" i="295"/>
  <c r="S18" i="295"/>
  <c r="R18" i="295"/>
  <c r="Q18" i="295"/>
  <c r="X17" i="295"/>
  <c r="W17" i="295"/>
  <c r="V17" i="295"/>
  <c r="U17" i="295"/>
  <c r="T17" i="295"/>
  <c r="S17" i="295"/>
  <c r="R17" i="295"/>
  <c r="Q17" i="295"/>
  <c r="X16" i="295"/>
  <c r="W16" i="295"/>
  <c r="V16" i="295"/>
  <c r="U16" i="295"/>
  <c r="T16" i="295"/>
  <c r="S16" i="295"/>
  <c r="R16" i="295"/>
  <c r="Q16" i="295"/>
  <c r="X15" i="295"/>
  <c r="W15" i="295"/>
  <c r="V15" i="295"/>
  <c r="U15" i="295"/>
  <c r="T15" i="295"/>
  <c r="S15" i="295"/>
  <c r="R15" i="295"/>
  <c r="Q15" i="295"/>
  <c r="X14" i="295"/>
  <c r="W14" i="295"/>
  <c r="V14" i="295"/>
  <c r="U14" i="295"/>
  <c r="T14" i="295"/>
  <c r="S14" i="295"/>
  <c r="R14" i="295"/>
  <c r="Q14" i="295"/>
  <c r="X13" i="295"/>
  <c r="W13" i="295"/>
  <c r="V13" i="295"/>
  <c r="U13" i="295"/>
  <c r="T13" i="295"/>
  <c r="S13" i="295"/>
  <c r="R13" i="295"/>
  <c r="Q13" i="295"/>
  <c r="X12" i="295"/>
  <c r="W12" i="295"/>
  <c r="V12" i="295"/>
  <c r="U12" i="295"/>
  <c r="T12" i="295"/>
  <c r="S12" i="295"/>
  <c r="R12" i="295"/>
  <c r="Q12" i="295"/>
  <c r="B12" i="295"/>
  <c r="B13" i="295" s="1"/>
  <c r="B14" i="295" s="1"/>
  <c r="B15" i="295" s="1"/>
  <c r="B16" i="295" s="1"/>
  <c r="B17" i="295" s="1"/>
  <c r="B18" i="295" s="1"/>
  <c r="B19" i="295" s="1"/>
  <c r="B20" i="295" s="1"/>
  <c r="B21" i="295" s="1"/>
  <c r="B22" i="295" s="1"/>
  <c r="B23" i="295" s="1"/>
  <c r="B24" i="295" s="1"/>
  <c r="B25" i="295" s="1"/>
  <c r="B26" i="295" s="1"/>
  <c r="B27" i="295" s="1"/>
  <c r="B28" i="295" s="1"/>
  <c r="B29" i="295" s="1"/>
  <c r="B30" i="295" s="1"/>
  <c r="B31" i="295" s="1"/>
  <c r="B32" i="295" s="1"/>
  <c r="B33" i="295" s="1"/>
  <c r="B34" i="295" s="1"/>
  <c r="B35" i="295" s="1"/>
  <c r="B36" i="295" s="1"/>
  <c r="B37" i="295" s="1"/>
  <c r="B38" i="295" s="1"/>
  <c r="B39" i="295" s="1"/>
  <c r="B40" i="295" s="1"/>
  <c r="B41" i="295" s="1"/>
  <c r="B42" i="295" s="1"/>
  <c r="B43" i="295" s="1"/>
  <c r="B44" i="295" s="1"/>
  <c r="B45" i="295" s="1"/>
  <c r="B46" i="295" s="1"/>
  <c r="B47" i="295" s="1"/>
  <c r="B48" i="295" s="1"/>
  <c r="B49" i="295" s="1"/>
  <c r="B50" i="295" s="1"/>
  <c r="B51" i="295" s="1"/>
  <c r="B52" i="295" s="1"/>
  <c r="B53" i="295" s="1"/>
  <c r="B54" i="295" s="1"/>
  <c r="B55" i="295" s="1"/>
  <c r="B56" i="295" s="1"/>
  <c r="B57" i="295" s="1"/>
  <c r="B58" i="295" s="1"/>
  <c r="B59" i="295" s="1"/>
  <c r="B60" i="295" s="1"/>
  <c r="B61" i="295" s="1"/>
  <c r="B62" i="295" s="1"/>
  <c r="B63" i="295" s="1"/>
  <c r="B64" i="295" s="1"/>
  <c r="B65" i="295" s="1"/>
  <c r="B66" i="295" s="1"/>
  <c r="B67" i="295" s="1"/>
  <c r="B68" i="295" s="1"/>
  <c r="B69" i="295" s="1"/>
  <c r="B70" i="295" s="1"/>
  <c r="B71" i="295" s="1"/>
  <c r="B72" i="295" s="1"/>
  <c r="B73" i="295" s="1"/>
  <c r="B74" i="295" s="1"/>
  <c r="B75" i="295" s="1"/>
  <c r="B76" i="295" s="1"/>
  <c r="B77" i="295" s="1"/>
  <c r="B78" i="295" s="1"/>
  <c r="B79" i="295" s="1"/>
  <c r="B80" i="295" s="1"/>
  <c r="B81" i="295" s="1"/>
  <c r="B82" i="295" s="1"/>
  <c r="B83" i="295" s="1"/>
  <c r="B84" i="295" s="1"/>
  <c r="B85" i="295" s="1"/>
  <c r="B86" i="295" s="1"/>
  <c r="B87" i="295" s="1"/>
  <c r="B88" i="295" s="1"/>
  <c r="B89" i="295" s="1"/>
  <c r="B90" i="295" s="1"/>
  <c r="B91" i="295" s="1"/>
  <c r="B92" i="295" s="1"/>
  <c r="B93" i="295" s="1"/>
  <c r="B94" i="295" s="1"/>
  <c r="B95" i="295" s="1"/>
  <c r="B96" i="295" s="1"/>
  <c r="B97" i="295" s="1"/>
  <c r="B98" i="295" s="1"/>
  <c r="X11" i="295"/>
  <c r="W11" i="295"/>
  <c r="V11" i="295"/>
  <c r="U11" i="295"/>
  <c r="T11" i="295"/>
  <c r="S11" i="295"/>
  <c r="R11" i="295"/>
  <c r="Q11" i="295"/>
  <c r="N5" i="295"/>
  <c r="N104" i="295" s="1"/>
  <c r="M5" i="295"/>
  <c r="M104" i="295" s="1"/>
  <c r="L5" i="295"/>
  <c r="L104" i="295" s="1"/>
  <c r="N124" i="294"/>
  <c r="M124" i="294"/>
  <c r="L124" i="294"/>
  <c r="K124" i="294"/>
  <c r="N123" i="294"/>
  <c r="M123" i="294"/>
  <c r="L123" i="294"/>
  <c r="K123" i="294"/>
  <c r="N122" i="294"/>
  <c r="M122" i="294"/>
  <c r="L122" i="294"/>
  <c r="K122" i="294"/>
  <c r="N121" i="294"/>
  <c r="M121" i="294"/>
  <c r="L121" i="294"/>
  <c r="K121" i="294"/>
  <c r="N120" i="294"/>
  <c r="M120" i="294"/>
  <c r="L120" i="294"/>
  <c r="K120" i="294"/>
  <c r="N119" i="294"/>
  <c r="M119" i="294"/>
  <c r="L119" i="294"/>
  <c r="K119" i="294"/>
  <c r="N118" i="294"/>
  <c r="M118" i="294"/>
  <c r="L118" i="294"/>
  <c r="K118" i="294"/>
  <c r="K101" i="294"/>
  <c r="U96" i="294" s="1"/>
  <c r="AB55" i="294"/>
  <c r="AA55" i="294"/>
  <c r="Z55" i="294"/>
  <c r="Y55" i="294"/>
  <c r="X52" i="294"/>
  <c r="W52" i="294"/>
  <c r="V52" i="294"/>
  <c r="U52" i="294"/>
  <c r="X31" i="294"/>
  <c r="W31" i="294"/>
  <c r="V31" i="294"/>
  <c r="U31" i="294"/>
  <c r="X30" i="294"/>
  <c r="W30" i="294"/>
  <c r="V30" i="294"/>
  <c r="U30" i="294"/>
  <c r="X25" i="294"/>
  <c r="W25" i="294"/>
  <c r="V25" i="294"/>
  <c r="U25" i="294"/>
  <c r="T25" i="294"/>
  <c r="S25" i="294"/>
  <c r="R25" i="294"/>
  <c r="Q25" i="294"/>
  <c r="X24" i="294"/>
  <c r="W24" i="294"/>
  <c r="V24" i="294"/>
  <c r="U24" i="294"/>
  <c r="X23" i="294"/>
  <c r="W23" i="294"/>
  <c r="V23" i="294"/>
  <c r="U23" i="294"/>
  <c r="T23" i="294"/>
  <c r="S23" i="294"/>
  <c r="R23" i="294"/>
  <c r="Q23" i="294"/>
  <c r="X22" i="294"/>
  <c r="W22" i="294"/>
  <c r="V22" i="294"/>
  <c r="U22" i="294"/>
  <c r="T22" i="294"/>
  <c r="S22" i="294"/>
  <c r="R22" i="294"/>
  <c r="Q22" i="294"/>
  <c r="X21" i="294"/>
  <c r="W21" i="294"/>
  <c r="V21" i="294"/>
  <c r="U21" i="294"/>
  <c r="T21" i="294"/>
  <c r="S21" i="294"/>
  <c r="R21" i="294"/>
  <c r="Q21" i="294"/>
  <c r="X20" i="294"/>
  <c r="W20" i="294"/>
  <c r="V20" i="294"/>
  <c r="U20" i="294"/>
  <c r="T20" i="294"/>
  <c r="S20" i="294"/>
  <c r="R20" i="294"/>
  <c r="Q20" i="294"/>
  <c r="X19" i="294"/>
  <c r="W19" i="294"/>
  <c r="V19" i="294"/>
  <c r="U19" i="294"/>
  <c r="T19" i="294"/>
  <c r="S19" i="294"/>
  <c r="R19" i="294"/>
  <c r="Q19" i="294"/>
  <c r="X18" i="294"/>
  <c r="W18" i="294"/>
  <c r="V18" i="294"/>
  <c r="U18" i="294"/>
  <c r="T18" i="294"/>
  <c r="S18" i="294"/>
  <c r="R18" i="294"/>
  <c r="Q18" i="294"/>
  <c r="X17" i="294"/>
  <c r="W17" i="294"/>
  <c r="V17" i="294"/>
  <c r="U17" i="294"/>
  <c r="T17" i="294"/>
  <c r="S17" i="294"/>
  <c r="R17" i="294"/>
  <c r="Q17" i="294"/>
  <c r="X16" i="294"/>
  <c r="W16" i="294"/>
  <c r="V16" i="294"/>
  <c r="U16" i="294"/>
  <c r="T16" i="294"/>
  <c r="S16" i="294"/>
  <c r="R16" i="294"/>
  <c r="Q16" i="294"/>
  <c r="X15" i="294"/>
  <c r="W15" i="294"/>
  <c r="V15" i="294"/>
  <c r="U15" i="294"/>
  <c r="T15" i="294"/>
  <c r="S15" i="294"/>
  <c r="R15" i="294"/>
  <c r="Q15" i="294"/>
  <c r="X14" i="294"/>
  <c r="W14" i="294"/>
  <c r="V14" i="294"/>
  <c r="U14" i="294"/>
  <c r="T14" i="294"/>
  <c r="S14" i="294"/>
  <c r="R14" i="294"/>
  <c r="Q14" i="294"/>
  <c r="X13" i="294"/>
  <c r="W13" i="294"/>
  <c r="V13" i="294"/>
  <c r="U13" i="294"/>
  <c r="T13" i="294"/>
  <c r="S13" i="294"/>
  <c r="R13" i="294"/>
  <c r="Q13" i="294"/>
  <c r="X12" i="294"/>
  <c r="W12" i="294"/>
  <c r="V12" i="294"/>
  <c r="U12" i="294"/>
  <c r="T12" i="294"/>
  <c r="S12" i="294"/>
  <c r="R12" i="294"/>
  <c r="Q12" i="294"/>
  <c r="B12" i="294"/>
  <c r="B13" i="294" s="1"/>
  <c r="B14" i="294" s="1"/>
  <c r="B15" i="294" s="1"/>
  <c r="B16" i="294" s="1"/>
  <c r="B17" i="294" s="1"/>
  <c r="B18" i="294" s="1"/>
  <c r="B19" i="294" s="1"/>
  <c r="B20" i="294" s="1"/>
  <c r="B21" i="294" s="1"/>
  <c r="B22" i="294" s="1"/>
  <c r="B23" i="294" s="1"/>
  <c r="B24" i="294" s="1"/>
  <c r="B25" i="294" s="1"/>
  <c r="B26" i="294" s="1"/>
  <c r="B27" i="294" s="1"/>
  <c r="B28" i="294" s="1"/>
  <c r="B29" i="294" s="1"/>
  <c r="B30" i="294" s="1"/>
  <c r="B31" i="294" s="1"/>
  <c r="B32" i="294" s="1"/>
  <c r="B33" i="294" s="1"/>
  <c r="B34" i="294" s="1"/>
  <c r="B35" i="294" s="1"/>
  <c r="B36" i="294" s="1"/>
  <c r="B37" i="294" s="1"/>
  <c r="B38" i="294" s="1"/>
  <c r="B39" i="294" s="1"/>
  <c r="B40" i="294" s="1"/>
  <c r="B41" i="294" s="1"/>
  <c r="B42" i="294" s="1"/>
  <c r="B43" i="294" s="1"/>
  <c r="B44" i="294" s="1"/>
  <c r="B45" i="294" s="1"/>
  <c r="B46" i="294" s="1"/>
  <c r="B47" i="294" s="1"/>
  <c r="B48" i="294" s="1"/>
  <c r="B49" i="294" s="1"/>
  <c r="B50" i="294" s="1"/>
  <c r="B51" i="294" s="1"/>
  <c r="B52" i="294" s="1"/>
  <c r="B53" i="294" s="1"/>
  <c r="B54" i="294" s="1"/>
  <c r="B55" i="294" s="1"/>
  <c r="B56" i="294" s="1"/>
  <c r="B57" i="294" s="1"/>
  <c r="B58" i="294" s="1"/>
  <c r="B59" i="294" s="1"/>
  <c r="B60" i="294" s="1"/>
  <c r="B61" i="294" s="1"/>
  <c r="B62" i="294" s="1"/>
  <c r="B63" i="294" s="1"/>
  <c r="B64" i="294" s="1"/>
  <c r="B65" i="294" s="1"/>
  <c r="B66" i="294" s="1"/>
  <c r="B67" i="294" s="1"/>
  <c r="B68" i="294" s="1"/>
  <c r="B69" i="294" s="1"/>
  <c r="B70" i="294" s="1"/>
  <c r="B71" i="294" s="1"/>
  <c r="B72" i="294" s="1"/>
  <c r="B73" i="294" s="1"/>
  <c r="B74" i="294" s="1"/>
  <c r="B75" i="294" s="1"/>
  <c r="B76" i="294" s="1"/>
  <c r="B77" i="294" s="1"/>
  <c r="B78" i="294" s="1"/>
  <c r="B79" i="294" s="1"/>
  <c r="B80" i="294" s="1"/>
  <c r="B81" i="294" s="1"/>
  <c r="B82" i="294" s="1"/>
  <c r="B83" i="294" s="1"/>
  <c r="B84" i="294" s="1"/>
  <c r="B85" i="294" s="1"/>
  <c r="B86" i="294" s="1"/>
  <c r="B87" i="294" s="1"/>
  <c r="B88" i="294" s="1"/>
  <c r="B89" i="294" s="1"/>
  <c r="B90" i="294" s="1"/>
  <c r="B91" i="294" s="1"/>
  <c r="B92" i="294" s="1"/>
  <c r="B93" i="294" s="1"/>
  <c r="B94" i="294" s="1"/>
  <c r="B95" i="294" s="1"/>
  <c r="B103" i="294" s="1"/>
  <c r="B104" i="294" s="1"/>
  <c r="B105" i="294" s="1"/>
  <c r="B106" i="294" s="1"/>
  <c r="B107" i="294" s="1"/>
  <c r="B108" i="294" s="1"/>
  <c r="B109" i="294" s="1"/>
  <c r="B110" i="294" s="1"/>
  <c r="B111" i="294" s="1"/>
  <c r="B112" i="294" s="1"/>
  <c r="B113" i="294" s="1"/>
  <c r="B114" i="294" s="1"/>
  <c r="B115" i="294" s="1"/>
  <c r="X11" i="294"/>
  <c r="W11" i="294"/>
  <c r="V11" i="294"/>
  <c r="U11" i="294"/>
  <c r="T11" i="294"/>
  <c r="S11" i="294"/>
  <c r="R11" i="294"/>
  <c r="Q11" i="294"/>
  <c r="N5" i="294"/>
  <c r="N101" i="294" s="1"/>
  <c r="M5" i="294"/>
  <c r="M101" i="294" s="1"/>
  <c r="L5" i="294"/>
  <c r="L101" i="294" s="1"/>
  <c r="L125" i="294" s="1"/>
  <c r="N117" i="293"/>
  <c r="M117" i="293"/>
  <c r="L117" i="293"/>
  <c r="K117" i="293"/>
  <c r="N116" i="293"/>
  <c r="M116" i="293"/>
  <c r="L116" i="293"/>
  <c r="K116" i="293"/>
  <c r="N115" i="293"/>
  <c r="M115" i="293"/>
  <c r="L115" i="293"/>
  <c r="K115" i="293"/>
  <c r="N114" i="293"/>
  <c r="M114" i="293"/>
  <c r="L114" i="293"/>
  <c r="K114" i="293"/>
  <c r="N113" i="293"/>
  <c r="M113" i="293"/>
  <c r="L113" i="293"/>
  <c r="K113" i="293"/>
  <c r="N112" i="293"/>
  <c r="M112" i="293"/>
  <c r="L112" i="293"/>
  <c r="K112" i="293"/>
  <c r="N111" i="293"/>
  <c r="M111" i="293"/>
  <c r="L111" i="293"/>
  <c r="K111" i="293"/>
  <c r="K101" i="293"/>
  <c r="K118" i="293" s="1"/>
  <c r="X46" i="293"/>
  <c r="W46" i="293"/>
  <c r="V46" i="293"/>
  <c r="U46" i="293"/>
  <c r="U25" i="293"/>
  <c r="X24" i="293"/>
  <c r="W24" i="293"/>
  <c r="V24" i="293"/>
  <c r="U24" i="293"/>
  <c r="X23" i="293"/>
  <c r="W23" i="293"/>
  <c r="V23" i="293"/>
  <c r="U23" i="293"/>
  <c r="T23" i="293"/>
  <c r="S23" i="293"/>
  <c r="R23" i="293"/>
  <c r="Q23" i="293"/>
  <c r="X22" i="293"/>
  <c r="W22" i="293"/>
  <c r="V22" i="293"/>
  <c r="U22" i="293"/>
  <c r="X21" i="293"/>
  <c r="W21" i="293"/>
  <c r="V21" i="293"/>
  <c r="U21" i="293"/>
  <c r="T21" i="293"/>
  <c r="S21" i="293"/>
  <c r="R21" i="293"/>
  <c r="Q21" i="293"/>
  <c r="X20" i="293"/>
  <c r="W20" i="293"/>
  <c r="V20" i="293"/>
  <c r="U20" i="293"/>
  <c r="T20" i="293"/>
  <c r="S20" i="293"/>
  <c r="R20" i="293"/>
  <c r="Q20" i="293"/>
  <c r="X19" i="293"/>
  <c r="W19" i="293"/>
  <c r="V19" i="293"/>
  <c r="U19" i="293"/>
  <c r="X18" i="293"/>
  <c r="W18" i="293"/>
  <c r="V18" i="293"/>
  <c r="U18" i="293"/>
  <c r="T18" i="293"/>
  <c r="S18" i="293"/>
  <c r="R18" i="293"/>
  <c r="Q18" i="293"/>
  <c r="X17" i="293"/>
  <c r="W17" i="293"/>
  <c r="V17" i="293"/>
  <c r="U17" i="293"/>
  <c r="T17" i="293"/>
  <c r="S17" i="293"/>
  <c r="R17" i="293"/>
  <c r="Q17" i="293"/>
  <c r="X16" i="293"/>
  <c r="W16" i="293"/>
  <c r="V16" i="293"/>
  <c r="U16" i="293"/>
  <c r="T16" i="293"/>
  <c r="S16" i="293"/>
  <c r="R16" i="293"/>
  <c r="Q16" i="293"/>
  <c r="X15" i="293"/>
  <c r="W15" i="293"/>
  <c r="V15" i="293"/>
  <c r="U15" i="293"/>
  <c r="T15" i="293"/>
  <c r="S15" i="293"/>
  <c r="R15" i="293"/>
  <c r="Q15" i="293"/>
  <c r="X14" i="293"/>
  <c r="W14" i="293"/>
  <c r="V14" i="293"/>
  <c r="U14" i="293"/>
  <c r="T14" i="293"/>
  <c r="S14" i="293"/>
  <c r="R14" i="293"/>
  <c r="Q14" i="293"/>
  <c r="X13" i="293"/>
  <c r="W13" i="293"/>
  <c r="V13" i="293"/>
  <c r="U13" i="293"/>
  <c r="T13" i="293"/>
  <c r="S13" i="293"/>
  <c r="R13" i="293"/>
  <c r="Q13" i="293"/>
  <c r="X12" i="293"/>
  <c r="W12" i="293"/>
  <c r="V12" i="293"/>
  <c r="U12" i="293"/>
  <c r="T12" i="293"/>
  <c r="S12" i="293"/>
  <c r="R12" i="293"/>
  <c r="Q12" i="293"/>
  <c r="B12" i="293"/>
  <c r="B13" i="293" s="1"/>
  <c r="B14" i="293" s="1"/>
  <c r="B15" i="293" s="1"/>
  <c r="B16" i="293" s="1"/>
  <c r="B17" i="293" s="1"/>
  <c r="B18" i="293" s="1"/>
  <c r="B19" i="293" s="1"/>
  <c r="B20" i="293" s="1"/>
  <c r="B21" i="293" s="1"/>
  <c r="B22" i="293" s="1"/>
  <c r="B23" i="293" s="1"/>
  <c r="B24" i="293" s="1"/>
  <c r="B25" i="293" s="1"/>
  <c r="B26" i="293" s="1"/>
  <c r="B27" i="293" s="1"/>
  <c r="B28" i="293" s="1"/>
  <c r="B29" i="293" s="1"/>
  <c r="B30" i="293" s="1"/>
  <c r="B31" i="293" s="1"/>
  <c r="B32" i="293" s="1"/>
  <c r="B33" i="293" s="1"/>
  <c r="B34" i="293" s="1"/>
  <c r="B35" i="293" s="1"/>
  <c r="B36" i="293" s="1"/>
  <c r="B37" i="293" s="1"/>
  <c r="B38" i="293" s="1"/>
  <c r="B39" i="293" s="1"/>
  <c r="B40" i="293" s="1"/>
  <c r="B41" i="293" s="1"/>
  <c r="B42" i="293" s="1"/>
  <c r="B43" i="293" s="1"/>
  <c r="B44" i="293" s="1"/>
  <c r="B45" i="293" s="1"/>
  <c r="B46" i="293" s="1"/>
  <c r="B47" i="293" s="1"/>
  <c r="B48" i="293" s="1"/>
  <c r="B49" i="293" s="1"/>
  <c r="B50" i="293" s="1"/>
  <c r="B51" i="293" s="1"/>
  <c r="B52" i="293" s="1"/>
  <c r="B53" i="293" s="1"/>
  <c r="B54" i="293" s="1"/>
  <c r="B55" i="293" s="1"/>
  <c r="B56" i="293" s="1"/>
  <c r="B57" i="293" s="1"/>
  <c r="B58" i="293" s="1"/>
  <c r="B59" i="293" s="1"/>
  <c r="B60" i="293" s="1"/>
  <c r="B61" i="293" s="1"/>
  <c r="B62" i="293" s="1"/>
  <c r="B63" i="293" s="1"/>
  <c r="B64" i="293" s="1"/>
  <c r="B65" i="293" s="1"/>
  <c r="B66" i="293" s="1"/>
  <c r="B67" i="293" s="1"/>
  <c r="B68" i="293" s="1"/>
  <c r="B69" i="293" s="1"/>
  <c r="B70" i="293" s="1"/>
  <c r="B71" i="293" s="1"/>
  <c r="B72" i="293" s="1"/>
  <c r="B73" i="293" s="1"/>
  <c r="B74" i="293" s="1"/>
  <c r="B75" i="293" s="1"/>
  <c r="B76" i="293" s="1"/>
  <c r="B77" i="293" s="1"/>
  <c r="B78" i="293" s="1"/>
  <c r="B79" i="293" s="1"/>
  <c r="B80" i="293" s="1"/>
  <c r="B81" i="293" s="1"/>
  <c r="B82" i="293" s="1"/>
  <c r="B83" i="293" s="1"/>
  <c r="B84" i="293" s="1"/>
  <c r="B85" i="293" s="1"/>
  <c r="B86" i="293" s="1"/>
  <c r="B87" i="293" s="1"/>
  <c r="B88" i="293" s="1"/>
  <c r="B89" i="293" s="1"/>
  <c r="B90" i="293" s="1"/>
  <c r="B91" i="293" s="1"/>
  <c r="B92" i="293" s="1"/>
  <c r="B93" i="293" s="1"/>
  <c r="B94" i="293" s="1"/>
  <c r="B95" i="293" s="1"/>
  <c r="B103" i="293" s="1"/>
  <c r="B104" i="293" s="1"/>
  <c r="B105" i="293" s="1"/>
  <c r="B106" i="293" s="1"/>
  <c r="B107" i="293" s="1"/>
  <c r="B108" i="293" s="1"/>
  <c r="X11" i="293"/>
  <c r="W11" i="293"/>
  <c r="V11" i="293"/>
  <c r="U11" i="293"/>
  <c r="T11" i="293"/>
  <c r="S11" i="293"/>
  <c r="R11" i="293"/>
  <c r="Q11" i="293"/>
  <c r="N5" i="293"/>
  <c r="N101" i="293" s="1"/>
  <c r="M5" i="293"/>
  <c r="M101" i="293" s="1"/>
  <c r="L5" i="293"/>
  <c r="L101" i="293"/>
  <c r="V96" i="293" s="1"/>
  <c r="Z50" i="293" s="1"/>
  <c r="N117" i="292"/>
  <c r="M117" i="292"/>
  <c r="L117" i="292"/>
  <c r="K117" i="292"/>
  <c r="N116" i="292"/>
  <c r="M116" i="292"/>
  <c r="L116" i="292"/>
  <c r="K116" i="292"/>
  <c r="N115" i="292"/>
  <c r="M115" i="292"/>
  <c r="L115" i="292"/>
  <c r="K115" i="292"/>
  <c r="N114" i="292"/>
  <c r="M114" i="292"/>
  <c r="L114" i="292"/>
  <c r="K114" i="292"/>
  <c r="N113" i="292"/>
  <c r="M113" i="292"/>
  <c r="L113" i="292"/>
  <c r="K113" i="292"/>
  <c r="N112" i="292"/>
  <c r="M112" i="292"/>
  <c r="L112" i="292"/>
  <c r="K112" i="292"/>
  <c r="N111" i="292"/>
  <c r="M111" i="292"/>
  <c r="L111" i="292"/>
  <c r="K111" i="292"/>
  <c r="K101" i="292"/>
  <c r="K118" i="292" s="1"/>
  <c r="X50" i="292"/>
  <c r="W50" i="292"/>
  <c r="V50" i="292"/>
  <c r="U50" i="292"/>
  <c r="X30" i="292"/>
  <c r="W30" i="292"/>
  <c r="V30" i="292"/>
  <c r="U30" i="292"/>
  <c r="X29" i="292"/>
  <c r="W29" i="292"/>
  <c r="V29" i="292"/>
  <c r="U29" i="292"/>
  <c r="X23" i="292"/>
  <c r="W23" i="292"/>
  <c r="V23" i="292"/>
  <c r="U23" i="292"/>
  <c r="X22" i="292"/>
  <c r="W22" i="292"/>
  <c r="V22" i="292"/>
  <c r="U22" i="292"/>
  <c r="T22" i="292"/>
  <c r="S22" i="292"/>
  <c r="R22" i="292"/>
  <c r="Q22" i="292"/>
  <c r="X21" i="292"/>
  <c r="W21" i="292"/>
  <c r="V21" i="292"/>
  <c r="U21" i="292"/>
  <c r="X20" i="292"/>
  <c r="W20" i="292"/>
  <c r="V20" i="292"/>
  <c r="U20" i="292"/>
  <c r="T20" i="292"/>
  <c r="S20" i="292"/>
  <c r="R20" i="292"/>
  <c r="Q20" i="292"/>
  <c r="X19" i="292"/>
  <c r="W19" i="292"/>
  <c r="V19" i="292"/>
  <c r="U19" i="292"/>
  <c r="X18" i="292"/>
  <c r="W18" i="292"/>
  <c r="V18" i="292"/>
  <c r="U18" i="292"/>
  <c r="T18" i="292"/>
  <c r="S18" i="292"/>
  <c r="R18" i="292"/>
  <c r="Q18" i="292"/>
  <c r="X17" i="292"/>
  <c r="W17" i="292"/>
  <c r="V17" i="292"/>
  <c r="U17" i="292"/>
  <c r="T17" i="292"/>
  <c r="S17" i="292"/>
  <c r="R17" i="292"/>
  <c r="Q17" i="292"/>
  <c r="X16" i="292"/>
  <c r="W16" i="292"/>
  <c r="V16" i="292"/>
  <c r="U16" i="292"/>
  <c r="T16" i="292"/>
  <c r="S16" i="292"/>
  <c r="R16" i="292"/>
  <c r="Q16" i="292"/>
  <c r="X15" i="292"/>
  <c r="W15" i="292"/>
  <c r="V15" i="292"/>
  <c r="U15" i="292"/>
  <c r="T15" i="292"/>
  <c r="S15" i="292"/>
  <c r="R15" i="292"/>
  <c r="Q15" i="292"/>
  <c r="X14" i="292"/>
  <c r="W14" i="292"/>
  <c r="V14" i="292"/>
  <c r="U14" i="292"/>
  <c r="T14" i="292"/>
  <c r="S14" i="292"/>
  <c r="R14" i="292"/>
  <c r="Q14" i="292"/>
  <c r="X13" i="292"/>
  <c r="W13" i="292"/>
  <c r="V13" i="292"/>
  <c r="U13" i="292"/>
  <c r="T13" i="292"/>
  <c r="S13" i="292"/>
  <c r="R13" i="292"/>
  <c r="Q13" i="292"/>
  <c r="X12" i="292"/>
  <c r="W12" i="292"/>
  <c r="V12" i="292"/>
  <c r="L110" i="292" s="1"/>
  <c r="U12" i="292"/>
  <c r="T12" i="292"/>
  <c r="S12" i="292"/>
  <c r="R12" i="292"/>
  <c r="Q12" i="292"/>
  <c r="B12" i="292"/>
  <c r="B13" i="292" s="1"/>
  <c r="B14" i="292" s="1"/>
  <c r="B15" i="292" s="1"/>
  <c r="B16" i="292" s="1"/>
  <c r="B17" i="292" s="1"/>
  <c r="B18" i="292" s="1"/>
  <c r="B19" i="292" s="1"/>
  <c r="B20" i="292" s="1"/>
  <c r="B21" i="292" s="1"/>
  <c r="B22" i="292" s="1"/>
  <c r="B23" i="292" s="1"/>
  <c r="B24" i="292" s="1"/>
  <c r="B25" i="292" s="1"/>
  <c r="B26" i="292" s="1"/>
  <c r="B27" i="292" s="1"/>
  <c r="B28" i="292" s="1"/>
  <c r="B29" i="292" s="1"/>
  <c r="B30" i="292" s="1"/>
  <c r="B31" i="292" s="1"/>
  <c r="B32" i="292" s="1"/>
  <c r="B33" i="292" s="1"/>
  <c r="B34" i="292" s="1"/>
  <c r="B35" i="292" s="1"/>
  <c r="B36" i="292" s="1"/>
  <c r="B37" i="292" s="1"/>
  <c r="B38" i="292" s="1"/>
  <c r="B39" i="292" s="1"/>
  <c r="B40" i="292" s="1"/>
  <c r="B41" i="292" s="1"/>
  <c r="B42" i="292" s="1"/>
  <c r="B43" i="292" s="1"/>
  <c r="B44" i="292" s="1"/>
  <c r="B45" i="292" s="1"/>
  <c r="B46" i="292" s="1"/>
  <c r="B47" i="292" s="1"/>
  <c r="B48" i="292" s="1"/>
  <c r="B49" i="292" s="1"/>
  <c r="B50" i="292" s="1"/>
  <c r="B51" i="292" s="1"/>
  <c r="B52" i="292" s="1"/>
  <c r="B53" i="292" s="1"/>
  <c r="B54" i="292" s="1"/>
  <c r="B55" i="292" s="1"/>
  <c r="B56" i="292" s="1"/>
  <c r="B57" i="292" s="1"/>
  <c r="B58" i="292" s="1"/>
  <c r="B59" i="292" s="1"/>
  <c r="B60" i="292" s="1"/>
  <c r="B61" i="292" s="1"/>
  <c r="B62" i="292" s="1"/>
  <c r="B63" i="292" s="1"/>
  <c r="B64" i="292" s="1"/>
  <c r="B65" i="292" s="1"/>
  <c r="B66" i="292" s="1"/>
  <c r="B67" i="292" s="1"/>
  <c r="B68" i="292" s="1"/>
  <c r="B69" i="292" s="1"/>
  <c r="B70" i="292" s="1"/>
  <c r="B71" i="292" s="1"/>
  <c r="B72" i="292" s="1"/>
  <c r="B73" i="292" s="1"/>
  <c r="B74" i="292" s="1"/>
  <c r="B75" i="292" s="1"/>
  <c r="B76" i="292" s="1"/>
  <c r="B77" i="292" s="1"/>
  <c r="B78" i="292" s="1"/>
  <c r="B79" i="292" s="1"/>
  <c r="B80" i="292" s="1"/>
  <c r="B81" i="292" s="1"/>
  <c r="B82" i="292" s="1"/>
  <c r="B83" i="292" s="1"/>
  <c r="B84" i="292" s="1"/>
  <c r="B85" i="292" s="1"/>
  <c r="B86" i="292" s="1"/>
  <c r="B87" i="292" s="1"/>
  <c r="B88" i="292" s="1"/>
  <c r="B89" i="292" s="1"/>
  <c r="B90" i="292" s="1"/>
  <c r="B91" i="292" s="1"/>
  <c r="B92" i="292" s="1"/>
  <c r="B93" i="292" s="1"/>
  <c r="B94" i="292" s="1"/>
  <c r="B95" i="292" s="1"/>
  <c r="B103" i="292" s="1"/>
  <c r="B104" i="292" s="1"/>
  <c r="B105" i="292" s="1"/>
  <c r="B106" i="292" s="1"/>
  <c r="B107" i="292" s="1"/>
  <c r="B108" i="292" s="1"/>
  <c r="X11" i="292"/>
  <c r="W11" i="292"/>
  <c r="V11" i="292"/>
  <c r="U11" i="292"/>
  <c r="T11" i="292"/>
  <c r="S11" i="292"/>
  <c r="R11" i="292"/>
  <c r="Q11" i="292"/>
  <c r="N5" i="292"/>
  <c r="N101" i="292" s="1"/>
  <c r="M5" i="292"/>
  <c r="M101" i="292" s="1"/>
  <c r="M118" i="292" s="1"/>
  <c r="L5" i="292"/>
  <c r="L101" i="292" s="1"/>
  <c r="N113" i="291"/>
  <c r="M113" i="291"/>
  <c r="L113" i="291"/>
  <c r="K113" i="291"/>
  <c r="N112" i="291"/>
  <c r="M112" i="291"/>
  <c r="L112" i="291"/>
  <c r="K112" i="291"/>
  <c r="N111" i="291"/>
  <c r="M111" i="291"/>
  <c r="L111" i="291"/>
  <c r="K111" i="291"/>
  <c r="N110" i="291"/>
  <c r="M110" i="291"/>
  <c r="L110" i="291"/>
  <c r="K110" i="291"/>
  <c r="N109" i="291"/>
  <c r="M109" i="291"/>
  <c r="L109" i="291"/>
  <c r="K109" i="291"/>
  <c r="N108" i="291"/>
  <c r="M108" i="291"/>
  <c r="L108" i="291"/>
  <c r="K108" i="291"/>
  <c r="N107" i="291"/>
  <c r="M107" i="291"/>
  <c r="L107" i="291"/>
  <c r="K107" i="291"/>
  <c r="N106" i="291"/>
  <c r="M106" i="291"/>
  <c r="L106" i="291"/>
  <c r="K106" i="291"/>
  <c r="K103" i="291"/>
  <c r="X98" i="291"/>
  <c r="W98" i="291"/>
  <c r="AA50" i="291" s="1"/>
  <c r="V98" i="291"/>
  <c r="Z50" i="291" s="1"/>
  <c r="U98" i="291"/>
  <c r="Y50" i="291" s="1"/>
  <c r="X94" i="291"/>
  <c r="W94" i="291"/>
  <c r="V94" i="291"/>
  <c r="U94" i="291"/>
  <c r="AB50" i="291"/>
  <c r="X47" i="291"/>
  <c r="W47" i="291"/>
  <c r="V47" i="291"/>
  <c r="U47" i="291"/>
  <c r="X28" i="291"/>
  <c r="W28" i="291"/>
  <c r="V28" i="291"/>
  <c r="U28" i="291"/>
  <c r="X27" i="291"/>
  <c r="W27" i="291"/>
  <c r="V27" i="291"/>
  <c r="U27" i="291"/>
  <c r="X22" i="291"/>
  <c r="W22" i="291"/>
  <c r="V22" i="291"/>
  <c r="U22" i="291"/>
  <c r="X21" i="291"/>
  <c r="W21" i="291"/>
  <c r="V21" i="291"/>
  <c r="U21" i="291"/>
  <c r="T21" i="291"/>
  <c r="S21" i="291"/>
  <c r="R21" i="291"/>
  <c r="Q21" i="291"/>
  <c r="X20" i="291"/>
  <c r="W20" i="291"/>
  <c r="V20" i="291"/>
  <c r="U20" i="291"/>
  <c r="T20" i="291"/>
  <c r="S20" i="291"/>
  <c r="R20" i="291"/>
  <c r="Q20" i="291"/>
  <c r="X19" i="291"/>
  <c r="W19" i="291"/>
  <c r="V19" i="291"/>
  <c r="U19" i="291"/>
  <c r="T19" i="291"/>
  <c r="S19" i="291"/>
  <c r="R19" i="291"/>
  <c r="Q19" i="291"/>
  <c r="X18" i="291"/>
  <c r="W18" i="291"/>
  <c r="V18" i="291"/>
  <c r="U18" i="291"/>
  <c r="T18" i="291"/>
  <c r="S18" i="291"/>
  <c r="R18" i="291"/>
  <c r="Q18" i="291"/>
  <c r="X17" i="291"/>
  <c r="W17" i="291"/>
  <c r="V17" i="291"/>
  <c r="U17" i="291"/>
  <c r="T17" i="291"/>
  <c r="S17" i="291"/>
  <c r="R17" i="291"/>
  <c r="Q17" i="291"/>
  <c r="X16" i="291"/>
  <c r="W16" i="291"/>
  <c r="V16" i="291"/>
  <c r="U16" i="291"/>
  <c r="T16" i="291"/>
  <c r="S16" i="291"/>
  <c r="R16" i="291"/>
  <c r="Q16" i="291"/>
  <c r="X15" i="291"/>
  <c r="W15" i="291"/>
  <c r="V15" i="291"/>
  <c r="U15" i="291"/>
  <c r="T15" i="291"/>
  <c r="S15" i="291"/>
  <c r="X14" i="291"/>
  <c r="W14" i="291"/>
  <c r="V14" i="291"/>
  <c r="U14" i="291"/>
  <c r="T14" i="291"/>
  <c r="S14" i="291"/>
  <c r="R14" i="291"/>
  <c r="Q14" i="291"/>
  <c r="X13" i="291"/>
  <c r="W13" i="291"/>
  <c r="V13" i="291"/>
  <c r="U13" i="291"/>
  <c r="T13" i="291"/>
  <c r="S13" i="291"/>
  <c r="R13" i="291"/>
  <c r="Q13" i="291"/>
  <c r="X12" i="291"/>
  <c r="W12" i="291"/>
  <c r="V12" i="291"/>
  <c r="V102" i="291" s="1"/>
  <c r="U12" i="291"/>
  <c r="T12" i="291"/>
  <c r="S12" i="291"/>
  <c r="R12" i="291"/>
  <c r="Q12" i="291"/>
  <c r="B12" i="291"/>
  <c r="B13" i="291" s="1"/>
  <c r="B14" i="291" s="1"/>
  <c r="B15" i="291" s="1"/>
  <c r="B16" i="291" s="1"/>
  <c r="B17" i="291" s="1"/>
  <c r="B18" i="291" s="1"/>
  <c r="B19" i="291" s="1"/>
  <c r="B20" i="291" s="1"/>
  <c r="B21" i="291" s="1"/>
  <c r="B22" i="291" s="1"/>
  <c r="B23" i="291" s="1"/>
  <c r="B24" i="291" s="1"/>
  <c r="B25" i="291" s="1"/>
  <c r="B26" i="291" s="1"/>
  <c r="B27" i="291" s="1"/>
  <c r="B28" i="291" s="1"/>
  <c r="B29" i="291" s="1"/>
  <c r="B30" i="291" s="1"/>
  <c r="B31" i="291" s="1"/>
  <c r="B32" i="291" s="1"/>
  <c r="B33" i="291" s="1"/>
  <c r="B34" i="291" s="1"/>
  <c r="B35" i="291" s="1"/>
  <c r="B36" i="291" s="1"/>
  <c r="B37" i="291" s="1"/>
  <c r="B38" i="291" s="1"/>
  <c r="B39" i="291" s="1"/>
  <c r="B40" i="291" s="1"/>
  <c r="B41" i="291" s="1"/>
  <c r="B42" i="291" s="1"/>
  <c r="B43" i="291" s="1"/>
  <c r="B44" i="291" s="1"/>
  <c r="B45" i="291" s="1"/>
  <c r="B46" i="291" s="1"/>
  <c r="B47" i="291" s="1"/>
  <c r="B48" i="291" s="1"/>
  <c r="B49" i="291" s="1"/>
  <c r="B50" i="291" s="1"/>
  <c r="B51" i="291" s="1"/>
  <c r="B52" i="291" s="1"/>
  <c r="B53" i="291" s="1"/>
  <c r="B54" i="291" s="1"/>
  <c r="B55" i="291" s="1"/>
  <c r="B56" i="291" s="1"/>
  <c r="B57" i="291" s="1"/>
  <c r="B58" i="291" s="1"/>
  <c r="B59" i="291" s="1"/>
  <c r="B60" i="291" s="1"/>
  <c r="B61" i="291" s="1"/>
  <c r="B62" i="291" s="1"/>
  <c r="B63" i="291" s="1"/>
  <c r="B64" i="291" s="1"/>
  <c r="B65" i="291" s="1"/>
  <c r="B66" i="291" s="1"/>
  <c r="B67" i="291" s="1"/>
  <c r="B68" i="291" s="1"/>
  <c r="B69" i="291" s="1"/>
  <c r="B70" i="291" s="1"/>
  <c r="B71" i="291" s="1"/>
  <c r="B72" i="291" s="1"/>
  <c r="B73" i="291" s="1"/>
  <c r="B74" i="291" s="1"/>
  <c r="B75" i="291" s="1"/>
  <c r="B76" i="291" s="1"/>
  <c r="B77" i="291" s="1"/>
  <c r="B78" i="291" s="1"/>
  <c r="B79" i="291" s="1"/>
  <c r="B80" i="291" s="1"/>
  <c r="B81" i="291" s="1"/>
  <c r="B82" i="291" s="1"/>
  <c r="B83" i="291" s="1"/>
  <c r="B84" i="291" s="1"/>
  <c r="B85" i="291" s="1"/>
  <c r="B86" i="291" s="1"/>
  <c r="B87" i="291" s="1"/>
  <c r="B88" i="291" s="1"/>
  <c r="B89" i="291" s="1"/>
  <c r="B90" i="291" s="1"/>
  <c r="B91" i="291" s="1"/>
  <c r="B92" i="291" s="1"/>
  <c r="B93" i="291" s="1"/>
  <c r="B94" i="291" s="1"/>
  <c r="B95" i="291" s="1"/>
  <c r="B96" i="291" s="1"/>
  <c r="B97" i="291" s="1"/>
  <c r="X11" i="291"/>
  <c r="W11" i="291"/>
  <c r="V11" i="291"/>
  <c r="U11" i="291"/>
  <c r="T11" i="291"/>
  <c r="S11" i="291"/>
  <c r="R11" i="291"/>
  <c r="Q11" i="291"/>
  <c r="N5" i="291"/>
  <c r="N103" i="291" s="1"/>
  <c r="M5" i="291"/>
  <c r="M103" i="291" s="1"/>
  <c r="L5" i="291"/>
  <c r="L103" i="291" s="1"/>
  <c r="N112" i="290"/>
  <c r="M112" i="290"/>
  <c r="L112" i="290"/>
  <c r="K112" i="290"/>
  <c r="N111" i="290"/>
  <c r="M111" i="290"/>
  <c r="L111" i="290"/>
  <c r="K111" i="290"/>
  <c r="N110" i="290"/>
  <c r="M110" i="290"/>
  <c r="L110" i="290"/>
  <c r="K110" i="290"/>
  <c r="N109" i="290"/>
  <c r="M109" i="290"/>
  <c r="L109" i="290"/>
  <c r="K109" i="290"/>
  <c r="N108" i="290"/>
  <c r="M108" i="290"/>
  <c r="L108" i="290"/>
  <c r="K108" i="290"/>
  <c r="N107" i="290"/>
  <c r="M107" i="290"/>
  <c r="L107" i="290"/>
  <c r="K107" i="290"/>
  <c r="N106" i="290"/>
  <c r="M106" i="290"/>
  <c r="L106" i="290"/>
  <c r="K106" i="290"/>
  <c r="N105" i="290"/>
  <c r="M105" i="290"/>
  <c r="L105" i="290"/>
  <c r="K105" i="290"/>
  <c r="K102" i="290"/>
  <c r="X97" i="290"/>
  <c r="AB50" i="290" s="1"/>
  <c r="W97" i="290"/>
  <c r="AA50" i="290" s="1"/>
  <c r="V97" i="290"/>
  <c r="Z50" i="290" s="1"/>
  <c r="U97" i="290"/>
  <c r="Y50" i="290" s="1"/>
  <c r="X93" i="290"/>
  <c r="W93" i="290"/>
  <c r="V93" i="290"/>
  <c r="U93" i="290"/>
  <c r="X47" i="290"/>
  <c r="W47" i="290"/>
  <c r="V47" i="290"/>
  <c r="U47" i="290"/>
  <c r="X27" i="290"/>
  <c r="W27" i="290"/>
  <c r="V27" i="290"/>
  <c r="U27" i="290"/>
  <c r="X24" i="290"/>
  <c r="W24" i="290"/>
  <c r="V24" i="290"/>
  <c r="U24" i="290"/>
  <c r="X23" i="290"/>
  <c r="W23" i="290"/>
  <c r="V23" i="290"/>
  <c r="U23" i="290"/>
  <c r="T23" i="290"/>
  <c r="S23" i="290"/>
  <c r="R23" i="290"/>
  <c r="Q23" i="290"/>
  <c r="X22" i="290"/>
  <c r="W22" i="290"/>
  <c r="V22" i="290"/>
  <c r="U22" i="290"/>
  <c r="T22" i="290"/>
  <c r="S22" i="290"/>
  <c r="R22" i="290"/>
  <c r="Q22" i="290"/>
  <c r="X21" i="290"/>
  <c r="W21" i="290"/>
  <c r="V21" i="290"/>
  <c r="U21" i="290"/>
  <c r="X20" i="290"/>
  <c r="W20" i="290"/>
  <c r="V20" i="290"/>
  <c r="U20" i="290"/>
  <c r="T20" i="290"/>
  <c r="S20" i="290"/>
  <c r="R20" i="290"/>
  <c r="Q20" i="290"/>
  <c r="X19" i="290"/>
  <c r="W19" i="290"/>
  <c r="V19" i="290"/>
  <c r="U19" i="290"/>
  <c r="T19" i="290"/>
  <c r="S19" i="290"/>
  <c r="R19" i="290"/>
  <c r="Q19" i="290"/>
  <c r="X18" i="290"/>
  <c r="W18" i="290"/>
  <c r="V18" i="290"/>
  <c r="U18" i="290"/>
  <c r="T18" i="290"/>
  <c r="S18" i="290"/>
  <c r="R18" i="290"/>
  <c r="Q18" i="290"/>
  <c r="X17" i="290"/>
  <c r="W17" i="290"/>
  <c r="V17" i="290"/>
  <c r="U17" i="290"/>
  <c r="T17" i="290"/>
  <c r="S17" i="290"/>
  <c r="R17" i="290"/>
  <c r="Q17" i="290"/>
  <c r="X16" i="290"/>
  <c r="W16" i="290"/>
  <c r="V16" i="290"/>
  <c r="U16" i="290"/>
  <c r="T16" i="290"/>
  <c r="S16" i="290"/>
  <c r="X15" i="290"/>
  <c r="W15" i="290"/>
  <c r="V15" i="290"/>
  <c r="U15" i="290"/>
  <c r="T15" i="290"/>
  <c r="S15" i="290"/>
  <c r="R15" i="290"/>
  <c r="Q15" i="290"/>
  <c r="X14" i="290"/>
  <c r="W14" i="290"/>
  <c r="V14" i="290"/>
  <c r="U14" i="290"/>
  <c r="T14" i="290"/>
  <c r="S14" i="290"/>
  <c r="R14" i="290"/>
  <c r="Q14" i="290"/>
  <c r="X13" i="290"/>
  <c r="W13" i="290"/>
  <c r="V13" i="290"/>
  <c r="U13" i="290"/>
  <c r="T13" i="290"/>
  <c r="S13" i="290"/>
  <c r="R13" i="290"/>
  <c r="Q13" i="290"/>
  <c r="X12" i="290"/>
  <c r="W12" i="290"/>
  <c r="V12" i="290"/>
  <c r="U12" i="290"/>
  <c r="T12" i="290"/>
  <c r="S12" i="290"/>
  <c r="R12" i="290"/>
  <c r="Q12" i="290"/>
  <c r="B12" i="290"/>
  <c r="B13" i="290" s="1"/>
  <c r="B14" i="290" s="1"/>
  <c r="B15" i="290" s="1"/>
  <c r="B16" i="290" s="1"/>
  <c r="B17" i="290" s="1"/>
  <c r="B18" i="290" s="1"/>
  <c r="B19" i="290" s="1"/>
  <c r="B20" i="290" s="1"/>
  <c r="B21" i="290" s="1"/>
  <c r="B22" i="290" s="1"/>
  <c r="B23" i="290" s="1"/>
  <c r="B24" i="290" s="1"/>
  <c r="B25" i="290" s="1"/>
  <c r="B26" i="290" s="1"/>
  <c r="B27" i="290" s="1"/>
  <c r="B28" i="290" s="1"/>
  <c r="B29" i="290" s="1"/>
  <c r="B30" i="290" s="1"/>
  <c r="B31" i="290" s="1"/>
  <c r="B32" i="290" s="1"/>
  <c r="B33" i="290" s="1"/>
  <c r="B34" i="290" s="1"/>
  <c r="B35" i="290" s="1"/>
  <c r="B36" i="290" s="1"/>
  <c r="B37" i="290" s="1"/>
  <c r="B38" i="290" s="1"/>
  <c r="B39" i="290" s="1"/>
  <c r="B40" i="290" s="1"/>
  <c r="B41" i="290" s="1"/>
  <c r="B42" i="290" s="1"/>
  <c r="B43" i="290" s="1"/>
  <c r="B44" i="290" s="1"/>
  <c r="B45" i="290" s="1"/>
  <c r="B46" i="290" s="1"/>
  <c r="B47" i="290" s="1"/>
  <c r="B48" i="290" s="1"/>
  <c r="B49" i="290" s="1"/>
  <c r="B50" i="290" s="1"/>
  <c r="B51" i="290" s="1"/>
  <c r="B52" i="290" s="1"/>
  <c r="B53" i="290" s="1"/>
  <c r="B54" i="290" s="1"/>
  <c r="B55" i="290" s="1"/>
  <c r="B56" i="290" s="1"/>
  <c r="B57" i="290" s="1"/>
  <c r="B58" i="290" s="1"/>
  <c r="B59" i="290" s="1"/>
  <c r="B60" i="290" s="1"/>
  <c r="B61" i="290" s="1"/>
  <c r="B62" i="290" s="1"/>
  <c r="B63" i="290" s="1"/>
  <c r="B64" i="290" s="1"/>
  <c r="B65" i="290" s="1"/>
  <c r="B66" i="290" s="1"/>
  <c r="B67" i="290" s="1"/>
  <c r="B68" i="290" s="1"/>
  <c r="B69" i="290" s="1"/>
  <c r="B70" i="290" s="1"/>
  <c r="B71" i="290" s="1"/>
  <c r="B72" i="290" s="1"/>
  <c r="B73" i="290" s="1"/>
  <c r="B74" i="290" s="1"/>
  <c r="B75" i="290" s="1"/>
  <c r="B76" i="290" s="1"/>
  <c r="B77" i="290" s="1"/>
  <c r="B78" i="290" s="1"/>
  <c r="B79" i="290" s="1"/>
  <c r="B80" i="290" s="1"/>
  <c r="B81" i="290" s="1"/>
  <c r="B82" i="290" s="1"/>
  <c r="B83" i="290" s="1"/>
  <c r="B84" i="290" s="1"/>
  <c r="B85" i="290" s="1"/>
  <c r="B86" i="290" s="1"/>
  <c r="B87" i="290" s="1"/>
  <c r="B88" i="290" s="1"/>
  <c r="B89" i="290" s="1"/>
  <c r="B90" i="290" s="1"/>
  <c r="B91" i="290" s="1"/>
  <c r="B92" i="290" s="1"/>
  <c r="B93" i="290" s="1"/>
  <c r="B94" i="290" s="1"/>
  <c r="B95" i="290" s="1"/>
  <c r="B96" i="290" s="1"/>
  <c r="X11" i="290"/>
  <c r="W11" i="290"/>
  <c r="V11" i="290"/>
  <c r="U11" i="290"/>
  <c r="T11" i="290"/>
  <c r="S11" i="290"/>
  <c r="R11" i="290"/>
  <c r="Q11" i="290"/>
  <c r="N5" i="290"/>
  <c r="N102" i="290" s="1"/>
  <c r="M5" i="290"/>
  <c r="M102" i="290" s="1"/>
  <c r="L5" i="290"/>
  <c r="L102" i="290" s="1"/>
  <c r="N90" i="289"/>
  <c r="M90" i="289"/>
  <c r="L90" i="289"/>
  <c r="K90" i="289"/>
  <c r="N89" i="289"/>
  <c r="M89" i="289"/>
  <c r="L89" i="289"/>
  <c r="K89" i="289"/>
  <c r="N88" i="289"/>
  <c r="M88" i="289"/>
  <c r="L88" i="289"/>
  <c r="K88" i="289"/>
  <c r="N87" i="289"/>
  <c r="M87" i="289"/>
  <c r="L87" i="289"/>
  <c r="K87" i="289"/>
  <c r="N86" i="289"/>
  <c r="M86" i="289"/>
  <c r="L86" i="289"/>
  <c r="K86" i="289"/>
  <c r="N85" i="289"/>
  <c r="M85" i="289"/>
  <c r="L85" i="289"/>
  <c r="K85" i="289"/>
  <c r="N84" i="289"/>
  <c r="M84" i="289"/>
  <c r="L84" i="289"/>
  <c r="K84" i="289"/>
  <c r="N83" i="289"/>
  <c r="M83" i="289"/>
  <c r="L83" i="289"/>
  <c r="K83" i="289"/>
  <c r="K80" i="289"/>
  <c r="X75" i="289"/>
  <c r="AB41" i="289" s="1"/>
  <c r="W75" i="289"/>
  <c r="AA41" i="289" s="1"/>
  <c r="V75" i="289"/>
  <c r="Z41" i="289" s="1"/>
  <c r="U75" i="289"/>
  <c r="Y41" i="289" s="1"/>
  <c r="X71" i="289"/>
  <c r="W71" i="289"/>
  <c r="V71" i="289"/>
  <c r="U71" i="289"/>
  <c r="X23" i="289"/>
  <c r="W23" i="289"/>
  <c r="V23" i="289"/>
  <c r="U23" i="289"/>
  <c r="X22" i="289"/>
  <c r="W22" i="289"/>
  <c r="V22" i="289"/>
  <c r="U22" i="289"/>
  <c r="X18" i="289"/>
  <c r="W18" i="289"/>
  <c r="V18" i="289"/>
  <c r="U18" i="289"/>
  <c r="X17" i="289"/>
  <c r="W17" i="289"/>
  <c r="V17" i="289"/>
  <c r="U17" i="289"/>
  <c r="T17" i="289"/>
  <c r="S17" i="289"/>
  <c r="R17" i="289"/>
  <c r="Q17" i="289"/>
  <c r="X16" i="289"/>
  <c r="W16" i="289"/>
  <c r="V16" i="289"/>
  <c r="U16" i="289"/>
  <c r="X15" i="289"/>
  <c r="W15" i="289"/>
  <c r="V15" i="289"/>
  <c r="U15" i="289"/>
  <c r="T15" i="289"/>
  <c r="S15" i="289"/>
  <c r="R15" i="289"/>
  <c r="Q15" i="289"/>
  <c r="X14" i="289"/>
  <c r="W14" i="289"/>
  <c r="V14" i="289"/>
  <c r="U14" i="289"/>
  <c r="T14" i="289"/>
  <c r="S14" i="289"/>
  <c r="R14" i="289"/>
  <c r="Q14" i="289"/>
  <c r="X13" i="289"/>
  <c r="W13" i="289"/>
  <c r="V13" i="289"/>
  <c r="U13" i="289"/>
  <c r="T13" i="289"/>
  <c r="S13" i="289"/>
  <c r="R13" i="289"/>
  <c r="Q13" i="289"/>
  <c r="X12" i="289"/>
  <c r="W12" i="289"/>
  <c r="V12" i="289"/>
  <c r="U12" i="289"/>
  <c r="T12" i="289"/>
  <c r="S12" i="289"/>
  <c r="R12" i="289"/>
  <c r="Q12" i="289"/>
  <c r="B12" i="289"/>
  <c r="B13" i="289" s="1"/>
  <c r="B14" i="289" s="1"/>
  <c r="B15" i="289" s="1"/>
  <c r="B16" i="289" s="1"/>
  <c r="B17" i="289" s="1"/>
  <c r="B18" i="289" s="1"/>
  <c r="B19" i="289" s="1"/>
  <c r="B20" i="289" s="1"/>
  <c r="B21" i="289" s="1"/>
  <c r="B22" i="289" s="1"/>
  <c r="B23" i="289" s="1"/>
  <c r="B24" i="289" s="1"/>
  <c r="B25" i="289" s="1"/>
  <c r="B26" i="289" s="1"/>
  <c r="B27" i="289" s="1"/>
  <c r="B28" i="289" s="1"/>
  <c r="B29" i="289" s="1"/>
  <c r="B30" i="289" s="1"/>
  <c r="B31" i="289" s="1"/>
  <c r="B32" i="289" s="1"/>
  <c r="B33" i="289" s="1"/>
  <c r="B34" i="289" s="1"/>
  <c r="B35" i="289" s="1"/>
  <c r="B36" i="289" s="1"/>
  <c r="B37" i="289" s="1"/>
  <c r="B38" i="289" s="1"/>
  <c r="B39" i="289" s="1"/>
  <c r="B40" i="289" s="1"/>
  <c r="B41" i="289" s="1"/>
  <c r="B42" i="289" s="1"/>
  <c r="B43" i="289" s="1"/>
  <c r="B44" i="289" s="1"/>
  <c r="B45" i="289" s="1"/>
  <c r="B46" i="289" s="1"/>
  <c r="B47" i="289" s="1"/>
  <c r="B48" i="289" s="1"/>
  <c r="B49" i="289" s="1"/>
  <c r="B50" i="289" s="1"/>
  <c r="B51" i="289" s="1"/>
  <c r="B52" i="289" s="1"/>
  <c r="B53" i="289" s="1"/>
  <c r="B54" i="289" s="1"/>
  <c r="B55" i="289" s="1"/>
  <c r="B56" i="289" s="1"/>
  <c r="B57" i="289" s="1"/>
  <c r="B58" i="289" s="1"/>
  <c r="B59" i="289" s="1"/>
  <c r="B60" i="289" s="1"/>
  <c r="B61" i="289" s="1"/>
  <c r="B62" i="289" s="1"/>
  <c r="B63" i="289" s="1"/>
  <c r="B64" i="289" s="1"/>
  <c r="B65" i="289" s="1"/>
  <c r="B66" i="289" s="1"/>
  <c r="B67" i="289" s="1"/>
  <c r="B68" i="289" s="1"/>
  <c r="B69" i="289" s="1"/>
  <c r="B70" i="289" s="1"/>
  <c r="B71" i="289" s="1"/>
  <c r="B72" i="289" s="1"/>
  <c r="B73" i="289" s="1"/>
  <c r="B74" i="289" s="1"/>
  <c r="X11" i="289"/>
  <c r="W11" i="289"/>
  <c r="V11" i="289"/>
  <c r="U11" i="289"/>
  <c r="T11" i="289"/>
  <c r="S11" i="289"/>
  <c r="R11" i="289"/>
  <c r="Q11" i="289"/>
  <c r="N5" i="289"/>
  <c r="N80" i="289" s="1"/>
  <c r="M5" i="289"/>
  <c r="M80" i="289" s="1"/>
  <c r="L5" i="289"/>
  <c r="L80" i="289" s="1"/>
  <c r="N92" i="288"/>
  <c r="M92" i="288"/>
  <c r="L92" i="288"/>
  <c r="K92" i="288"/>
  <c r="N91" i="288"/>
  <c r="M91" i="288"/>
  <c r="L91" i="288"/>
  <c r="K91" i="288"/>
  <c r="N90" i="288"/>
  <c r="M90" i="288"/>
  <c r="L90" i="288"/>
  <c r="K90" i="288"/>
  <c r="N89" i="288"/>
  <c r="M89" i="288"/>
  <c r="L89" i="288"/>
  <c r="K89" i="288"/>
  <c r="N88" i="288"/>
  <c r="M88" i="288"/>
  <c r="L88" i="288"/>
  <c r="K88" i="288"/>
  <c r="N87" i="288"/>
  <c r="M87" i="288"/>
  <c r="L87" i="288"/>
  <c r="K87" i="288"/>
  <c r="N86" i="288"/>
  <c r="M86" i="288"/>
  <c r="L86" i="288"/>
  <c r="K86" i="288"/>
  <c r="N85" i="288"/>
  <c r="M85" i="288"/>
  <c r="L85" i="288"/>
  <c r="K85" i="288"/>
  <c r="K82" i="288"/>
  <c r="X77" i="288"/>
  <c r="W77" i="288"/>
  <c r="V77" i="288"/>
  <c r="U77" i="288"/>
  <c r="X73" i="288"/>
  <c r="W73" i="288"/>
  <c r="V73" i="288"/>
  <c r="U73" i="288"/>
  <c r="X22" i="288"/>
  <c r="W22" i="288"/>
  <c r="V22" i="288"/>
  <c r="U22" i="288"/>
  <c r="X17" i="288"/>
  <c r="W17" i="288"/>
  <c r="V17" i="288"/>
  <c r="U17" i="288"/>
  <c r="X16" i="288"/>
  <c r="W16" i="288"/>
  <c r="V16" i="288"/>
  <c r="U16" i="288"/>
  <c r="T16" i="288"/>
  <c r="S16" i="288"/>
  <c r="R16" i="288"/>
  <c r="Q16" i="288"/>
  <c r="X15" i="288"/>
  <c r="W15" i="288"/>
  <c r="V15" i="288"/>
  <c r="U15" i="288"/>
  <c r="T15" i="288"/>
  <c r="S15" i="288"/>
  <c r="R15" i="288"/>
  <c r="Q15" i="288"/>
  <c r="X14" i="288"/>
  <c r="W14" i="288"/>
  <c r="V14" i="288"/>
  <c r="U14" i="288"/>
  <c r="T14" i="288"/>
  <c r="S14" i="288"/>
  <c r="R14" i="288"/>
  <c r="Q14" i="288"/>
  <c r="X13" i="288"/>
  <c r="W13" i="288"/>
  <c r="V13" i="288"/>
  <c r="U13" i="288"/>
  <c r="T13" i="288"/>
  <c r="S13" i="288"/>
  <c r="R13" i="288"/>
  <c r="Q13" i="288"/>
  <c r="X12" i="288"/>
  <c r="W12" i="288"/>
  <c r="V12" i="288"/>
  <c r="U12" i="288"/>
  <c r="T12" i="288"/>
  <c r="S12" i="288"/>
  <c r="R12" i="288"/>
  <c r="Q12" i="288"/>
  <c r="X11" i="288"/>
  <c r="W11" i="288"/>
  <c r="W81" i="288" s="1"/>
  <c r="V11" i="288"/>
  <c r="V81" i="288" s="1"/>
  <c r="U11" i="288"/>
  <c r="T11" i="288"/>
  <c r="S11" i="288"/>
  <c r="R11" i="288"/>
  <c r="Q11" i="288"/>
  <c r="B12" i="288"/>
  <c r="B13" i="288" s="1"/>
  <c r="B14" i="288" s="1"/>
  <c r="B15" i="288" s="1"/>
  <c r="B16" i="288" s="1"/>
  <c r="B17" i="288" s="1"/>
  <c r="B18" i="288" s="1"/>
  <c r="B19" i="288" s="1"/>
  <c r="B20" i="288" s="1"/>
  <c r="B21" i="288" s="1"/>
  <c r="B22" i="288" s="1"/>
  <c r="B23" i="288" s="1"/>
  <c r="B24" i="288" s="1"/>
  <c r="B25" i="288" s="1"/>
  <c r="B26" i="288" s="1"/>
  <c r="B27" i="288" s="1"/>
  <c r="B28" i="288" s="1"/>
  <c r="B29" i="288" s="1"/>
  <c r="B30" i="288" s="1"/>
  <c r="B31" i="288" s="1"/>
  <c r="B32" i="288" s="1"/>
  <c r="B33" i="288" s="1"/>
  <c r="B34" i="288" s="1"/>
  <c r="B35" i="288" s="1"/>
  <c r="B36" i="288" s="1"/>
  <c r="B37" i="288" s="1"/>
  <c r="B38" i="288" s="1"/>
  <c r="B39" i="288" s="1"/>
  <c r="B40" i="288" s="1"/>
  <c r="B41" i="288" s="1"/>
  <c r="B42" i="288" s="1"/>
  <c r="B43" i="288" s="1"/>
  <c r="B44" i="288" s="1"/>
  <c r="B45" i="288" s="1"/>
  <c r="B46" i="288" s="1"/>
  <c r="B47" i="288" s="1"/>
  <c r="B48" i="288" s="1"/>
  <c r="B49" i="288" s="1"/>
  <c r="B50" i="288" s="1"/>
  <c r="B51" i="288" s="1"/>
  <c r="B52" i="288" s="1"/>
  <c r="B53" i="288" s="1"/>
  <c r="B54" i="288" s="1"/>
  <c r="B55" i="288" s="1"/>
  <c r="B56" i="288" s="1"/>
  <c r="B57" i="288" s="1"/>
  <c r="B58" i="288" s="1"/>
  <c r="B59" i="288" s="1"/>
  <c r="B60" i="288" s="1"/>
  <c r="B61" i="288" s="1"/>
  <c r="B62" i="288" s="1"/>
  <c r="B63" i="288" s="1"/>
  <c r="B64" i="288" s="1"/>
  <c r="B65" i="288" s="1"/>
  <c r="B66" i="288" s="1"/>
  <c r="B67" i="288" s="1"/>
  <c r="B68" i="288" s="1"/>
  <c r="B69" i="288" s="1"/>
  <c r="B70" i="288" s="1"/>
  <c r="B71" i="288" s="1"/>
  <c r="B72" i="288" s="1"/>
  <c r="B73" i="288" s="1"/>
  <c r="B74" i="288" s="1"/>
  <c r="B75" i="288" s="1"/>
  <c r="B76" i="288" s="1"/>
  <c r="N5" i="288"/>
  <c r="N82" i="288" s="1"/>
  <c r="M5" i="288"/>
  <c r="M82" i="288" s="1"/>
  <c r="L5" i="288"/>
  <c r="L82" i="288" s="1"/>
  <c r="U105" i="293"/>
  <c r="L110" i="293"/>
  <c r="U103" i="295"/>
  <c r="N125" i="294"/>
  <c r="X112" i="294"/>
  <c r="U112" i="294"/>
  <c r="W96" i="293"/>
  <c r="AA50" i="293" s="1"/>
  <c r="W105" i="293"/>
  <c r="U109" i="296"/>
  <c r="V105" i="292"/>
  <c r="M118" i="293"/>
  <c r="U96" i="293"/>
  <c r="Y50" i="293" s="1"/>
  <c r="AA56" i="295"/>
  <c r="V103" i="299"/>
  <c r="U102" i="298"/>
  <c r="AA51" i="297" l="1"/>
  <c r="M116" i="297"/>
  <c r="X102" i="291"/>
  <c r="X102" i="298"/>
  <c r="W102" i="298"/>
  <c r="X103" i="299"/>
  <c r="V103" i="295"/>
  <c r="K105" i="298"/>
  <c r="U100" i="294"/>
  <c r="AB56" i="294"/>
  <c r="U100" i="296"/>
  <c r="U96" i="296"/>
  <c r="AB51" i="297"/>
  <c r="L105" i="299"/>
  <c r="M114" i="296"/>
  <c r="V105" i="293"/>
  <c r="N105" i="291"/>
  <c r="K110" i="293"/>
  <c r="M82" i="289"/>
  <c r="M81" i="289" s="1"/>
  <c r="W96" i="296"/>
  <c r="W109" i="296"/>
  <c r="M122" i="296"/>
  <c r="M113" i="296" s="1"/>
  <c r="L106" i="295"/>
  <c r="N116" i="297"/>
  <c r="M117" i="294"/>
  <c r="V102" i="298"/>
  <c r="K104" i="290"/>
  <c r="K103" i="290" s="1"/>
  <c r="W100" i="296"/>
  <c r="K108" i="297"/>
  <c r="U100" i="293"/>
  <c r="X103" i="297"/>
  <c r="L116" i="297"/>
  <c r="U105" i="292"/>
  <c r="N110" i="292"/>
  <c r="W103" i="295"/>
  <c r="K110" i="292"/>
  <c r="K109" i="292" s="1"/>
  <c r="V103" i="297"/>
  <c r="X100" i="297"/>
  <c r="N108" i="297"/>
  <c r="U100" i="292"/>
  <c r="L105" i="291"/>
  <c r="U102" i="291"/>
  <c r="W102" i="291"/>
  <c r="X109" i="296"/>
  <c r="N122" i="296"/>
  <c r="X96" i="296"/>
  <c r="L118" i="293"/>
  <c r="U79" i="289"/>
  <c r="Y56" i="294"/>
  <c r="U100" i="297"/>
  <c r="K105" i="291"/>
  <c r="K104" i="291" s="1"/>
  <c r="V100" i="293"/>
  <c r="Z51" i="297"/>
  <c r="M105" i="298"/>
  <c r="M104" i="298" s="1"/>
  <c r="L105" i="298"/>
  <c r="L104" i="298" s="1"/>
  <c r="X100" i="296"/>
  <c r="W103" i="299"/>
  <c r="N117" i="294"/>
  <c r="N116" i="294" s="1"/>
  <c r="L109" i="293"/>
  <c r="N104" i="291"/>
  <c r="M110" i="292"/>
  <c r="M109" i="292" s="1"/>
  <c r="L117" i="294"/>
  <c r="L116" i="294" s="1"/>
  <c r="Y56" i="295"/>
  <c r="X103" i="295"/>
  <c r="L105" i="295"/>
  <c r="N84" i="288"/>
  <c r="N83" i="288" s="1"/>
  <c r="M105" i="291"/>
  <c r="M104" i="291" s="1"/>
  <c r="N118" i="293"/>
  <c r="X105" i="293"/>
  <c r="X96" i="293"/>
  <c r="AB50" i="293" s="1"/>
  <c r="M125" i="294"/>
  <c r="W96" i="294"/>
  <c r="W112" i="294"/>
  <c r="W100" i="294"/>
  <c r="N118" i="292"/>
  <c r="X105" i="292"/>
  <c r="X100" i="292"/>
  <c r="X96" i="292"/>
  <c r="AB53" i="292" s="1"/>
  <c r="V109" i="296"/>
  <c r="V96" i="296"/>
  <c r="L122" i="296"/>
  <c r="L113" i="296" s="1"/>
  <c r="V100" i="296"/>
  <c r="N106" i="295"/>
  <c r="N105" i="295" s="1"/>
  <c r="K82" i="289"/>
  <c r="K81" i="289" s="1"/>
  <c r="K117" i="294"/>
  <c r="N114" i="296"/>
  <c r="Z56" i="294"/>
  <c r="V112" i="294"/>
  <c r="K109" i="293"/>
  <c r="Y51" i="297"/>
  <c r="W103" i="297"/>
  <c r="V100" i="294"/>
  <c r="V96" i="294"/>
  <c r="L104" i="290"/>
  <c r="L103" i="290" s="1"/>
  <c r="K106" i="295"/>
  <c r="K105" i="295" s="1"/>
  <c r="W100" i="297"/>
  <c r="X81" i="288"/>
  <c r="V100" i="292"/>
  <c r="W100" i="293"/>
  <c r="L108" i="297"/>
  <c r="L107" i="297" s="1"/>
  <c r="N106" i="299"/>
  <c r="N105" i="299" s="1"/>
  <c r="K84" i="288"/>
  <c r="K83" i="288" s="1"/>
  <c r="K104" i="298"/>
  <c r="AB56" i="295"/>
  <c r="M106" i="295"/>
  <c r="M105" i="295" s="1"/>
  <c r="Z56" i="295"/>
  <c r="K106" i="299"/>
  <c r="K105" i="299" s="1"/>
  <c r="N105" i="298"/>
  <c r="N104" i="298" s="1"/>
  <c r="V101" i="290"/>
  <c r="M84" i="288"/>
  <c r="M83" i="288" s="1"/>
  <c r="W79" i="289"/>
  <c r="U101" i="290"/>
  <c r="U96" i="292"/>
  <c r="Y53" i="292" s="1"/>
  <c r="X100" i="294"/>
  <c r="V79" i="289"/>
  <c r="V100" i="297"/>
  <c r="W100" i="292"/>
  <c r="L82" i="289"/>
  <c r="L81" i="289" s="1"/>
  <c r="L104" i="291"/>
  <c r="X100" i="293"/>
  <c r="M106" i="299"/>
  <c r="M105" i="299" s="1"/>
  <c r="N82" i="289"/>
  <c r="N81" i="289" s="1"/>
  <c r="X79" i="289"/>
  <c r="N104" i="290"/>
  <c r="N103" i="290" s="1"/>
  <c r="X101" i="290"/>
  <c r="V96" i="292"/>
  <c r="Z53" i="292" s="1"/>
  <c r="L118" i="292"/>
  <c r="L109" i="292" s="1"/>
  <c r="W96" i="292"/>
  <c r="AA53" i="292" s="1"/>
  <c r="W105" i="292"/>
  <c r="U81" i="288"/>
  <c r="W101" i="290"/>
  <c r="M104" i="290"/>
  <c r="M103" i="290" s="1"/>
  <c r="L84" i="288"/>
  <c r="L83" i="288" s="1"/>
  <c r="X96" i="294"/>
  <c r="N110" i="293"/>
  <c r="N109" i="293" s="1"/>
  <c r="M110" i="293"/>
  <c r="M109" i="293" s="1"/>
  <c r="K114" i="296"/>
  <c r="K113" i="296" s="1"/>
  <c r="AA56" i="294"/>
  <c r="K116" i="297"/>
  <c r="K107" i="297" s="1"/>
  <c r="U96" i="297"/>
  <c r="M108" i="297"/>
  <c r="M107" i="297" s="1"/>
  <c r="K125" i="294"/>
  <c r="U103" i="299"/>
  <c r="N109" i="292" l="1"/>
  <c r="K116" i="294"/>
  <c r="M116" i="294"/>
  <c r="N113" i="296"/>
  <c r="N107" i="297"/>
</calcChain>
</file>

<file path=xl/sharedStrings.xml><?xml version="1.0" encoding="utf-8"?>
<sst xmlns="http://schemas.openxmlformats.org/spreadsheetml/2006/main" count="6388" uniqueCount="393">
  <si>
    <t>肉質鞭毛虫</t>
  </si>
  <si>
    <t>採取地点</t>
  </si>
  <si>
    <t>採取年月日</t>
  </si>
  <si>
    <t>採取時刻</t>
  </si>
  <si>
    <t>全水深</t>
  </si>
  <si>
    <t>(ｍ)</t>
  </si>
  <si>
    <t>採取水深</t>
  </si>
  <si>
    <t>採水量</t>
  </si>
  <si>
    <t>(ml)</t>
  </si>
  <si>
    <t>№</t>
  </si>
  <si>
    <t>門</t>
  </si>
  <si>
    <t>綱</t>
  </si>
  <si>
    <t>出現種名</t>
  </si>
  <si>
    <t>藍藻</t>
  </si>
  <si>
    <t>群体</t>
  </si>
  <si>
    <t>黄金色藻</t>
  </si>
  <si>
    <t>珪藻</t>
  </si>
  <si>
    <t>Nitzschia acicularis</t>
  </si>
  <si>
    <t>Skeletonema potamos</t>
  </si>
  <si>
    <t>Thalassiosiraceae－5</t>
  </si>
  <si>
    <t>Thalassiosiraceae－10</t>
  </si>
  <si>
    <t>Thalassiosiraceae－25</t>
  </si>
  <si>
    <t>クリプト植物</t>
  </si>
  <si>
    <t>クリプト藻</t>
  </si>
  <si>
    <t>渦鞭毛植物</t>
  </si>
  <si>
    <t>渦鞭毛藻</t>
  </si>
  <si>
    <t>緑藻</t>
  </si>
  <si>
    <t>Chodatella quadriseta</t>
  </si>
  <si>
    <t>Pandorina morum</t>
  </si>
  <si>
    <t>Pediastrum boryanum</t>
  </si>
  <si>
    <t>Pediastrum duplex</t>
  </si>
  <si>
    <t>Pediastrum tetras</t>
  </si>
  <si>
    <t>Tetrastrum elegans</t>
  </si>
  <si>
    <t>CHLOROPHYCEAE</t>
  </si>
  <si>
    <t>輪形動物</t>
  </si>
  <si>
    <t>輪虫</t>
  </si>
  <si>
    <t>EUROTATOREA</t>
  </si>
  <si>
    <t>多膜口</t>
  </si>
  <si>
    <t>POLYHYMENOPHORA</t>
  </si>
  <si>
    <t>－</t>
  </si>
  <si>
    <t>CILIOPHORA</t>
  </si>
  <si>
    <t>真正太陽虫</t>
  </si>
  <si>
    <t>HELIOZOA</t>
  </si>
  <si>
    <t>不明プランクトン</t>
  </si>
  <si>
    <t>微小鞭毛藻（５μｍ以下）</t>
  </si>
  <si>
    <t>鞭毛藻</t>
  </si>
  <si>
    <t>動物性</t>
  </si>
  <si>
    <t>総　　　　　　　　　　　数</t>
  </si>
  <si>
    <t>種　　類　　組　　成</t>
  </si>
  <si>
    <t>その他の植物性</t>
  </si>
  <si>
    <t>検　　査　　条　　件</t>
  </si>
  <si>
    <t>固定条件</t>
  </si>
  <si>
    <t>定量試料：グルタールアルデヒド溶液による固定（１％）</t>
  </si>
  <si>
    <t>定性試料：無処理</t>
  </si>
  <si>
    <t>分離条件</t>
  </si>
  <si>
    <t>定量試料：採水試料を原液及び適宜希釈して検鏡試料とした。</t>
  </si>
  <si>
    <t>検鏡条件</t>
  </si>
  <si>
    <t>検鏡者所属氏名</t>
  </si>
  <si>
    <t>備　　　　　　　　考</t>
  </si>
  <si>
    <t>・計数値の単位は、「細胞／ml」又は「個体／ml」である。</t>
  </si>
  <si>
    <t>・細胞数の計数が困難である種については、群体数で計数してその結果に（　）を付した。</t>
  </si>
  <si>
    <t>・定量検鏡（計数時）において未出現の種が定性検鏡で確認された場合は、結果を＋で示した。</t>
  </si>
  <si>
    <t>　区別して各々計数した。</t>
  </si>
  <si>
    <t>調査名：千葉県公共用水域水質監視調査（印旛沼）プランクトン同定計数結果</t>
  </si>
  <si>
    <t>阿　宗　橋</t>
  </si>
  <si>
    <t>上水道取水口下</t>
  </si>
  <si>
    <t>一 本 松 下</t>
  </si>
  <si>
    <t>北印旛沼中央</t>
  </si>
  <si>
    <t>阿宗</t>
  </si>
  <si>
    <t>上水</t>
  </si>
  <si>
    <t>一本</t>
  </si>
  <si>
    <t>北印</t>
  </si>
  <si>
    <t>ラフィド藻</t>
  </si>
  <si>
    <t>Achnanthes sp.</t>
  </si>
  <si>
    <t>Melosira varians</t>
  </si>
  <si>
    <t>節足動物</t>
  </si>
  <si>
    <t>甲殻</t>
  </si>
  <si>
    <t>Trichocercidae</t>
  </si>
  <si>
    <t>ｷﾈﾄﾌﾗｸﾞﾐﾉﾌｫｰﾗ</t>
  </si>
  <si>
    <t>貧膜口</t>
  </si>
  <si>
    <t>鞭毛虫</t>
  </si>
  <si>
    <t>黄緑藻</t>
    <phoneticPr fontId="2"/>
  </si>
  <si>
    <t>ユーグレナ植物</t>
    <phoneticPr fontId="2"/>
  </si>
  <si>
    <t>ユーグレナ藻</t>
    <phoneticPr fontId="2"/>
  </si>
  <si>
    <t>　また、単独細胞を計数したものは,すべて M.aeruginosa とした。</t>
    <phoneticPr fontId="2"/>
  </si>
  <si>
    <t>RAPHIDOPHYCEAE</t>
    <phoneticPr fontId="2"/>
  </si>
  <si>
    <t>黄金色藻</t>
    <rPh sb="0" eb="3">
      <t>コガネイロ</t>
    </rPh>
    <rPh sb="3" eb="4">
      <t>ソウ</t>
    </rPh>
    <phoneticPr fontId="2"/>
  </si>
  <si>
    <t>珪藻</t>
    <rPh sb="0" eb="2">
      <t>ケイソウ</t>
    </rPh>
    <phoneticPr fontId="2"/>
  </si>
  <si>
    <t>Scenedesmus acuminatus</t>
  </si>
  <si>
    <t>Scenedesmus bicaudatus</t>
  </si>
  <si>
    <t>　　　　　により10倍に濃縮した。</t>
    <rPh sb="10" eb="11">
      <t>バイ</t>
    </rPh>
    <phoneticPr fontId="2"/>
  </si>
  <si>
    <t>Chodatella wratislawiensis</t>
  </si>
  <si>
    <t>藍色植物</t>
    <rPh sb="1" eb="2">
      <t>イロ</t>
    </rPh>
    <phoneticPr fontId="2"/>
  </si>
  <si>
    <t>不等毛植物</t>
    <rPh sb="0" eb="1">
      <t>フ</t>
    </rPh>
    <rPh sb="1" eb="2">
      <t>トウ</t>
    </rPh>
    <rPh sb="2" eb="3">
      <t>モウ</t>
    </rPh>
    <phoneticPr fontId="2"/>
  </si>
  <si>
    <t>緑色植物</t>
    <rPh sb="1" eb="2">
      <t>イロ</t>
    </rPh>
    <phoneticPr fontId="2"/>
  </si>
  <si>
    <t>・藍藻綱 Microcystis 属の種は、群体の形質から M.viridis、M.wesenbergii は容易に同定できるが、この２種類以外のものについては同定が困難な場合がある。したがって、</t>
    <rPh sb="55" eb="57">
      <t>ヨウイ</t>
    </rPh>
    <rPh sb="68" eb="70">
      <t>シュルイ</t>
    </rPh>
    <rPh sb="70" eb="72">
      <t>イガイ</t>
    </rPh>
    <rPh sb="80" eb="82">
      <t>ドウテイ</t>
    </rPh>
    <rPh sb="83" eb="85">
      <t>コンナン</t>
    </rPh>
    <rPh sb="86" eb="88">
      <t>バアイ</t>
    </rPh>
    <phoneticPr fontId="2"/>
  </si>
  <si>
    <t>　M.viridis、M.wesenbergii 以外の種類は、最も一般的に出現している M.aeruginosa として同定し、M.aeruginosa、M.viridis、M.wesenbergii の３種類について各々計数した。</t>
    <rPh sb="104" eb="106">
      <t>シュルイ</t>
    </rPh>
    <rPh sb="110" eb="112">
      <t>オノオノ</t>
    </rPh>
    <rPh sb="112" eb="114">
      <t>ケイスウ</t>
    </rPh>
    <phoneticPr fontId="2"/>
  </si>
  <si>
    <t>定性試料：採水試料50mlをプランクトンネット（5μmメッシュ）</t>
  </si>
  <si>
    <t>　　　　　倒立型顕微鏡（100～ 400倍）で検鏡した。</t>
  </si>
  <si>
    <t>定性試料：枠付界線入スライドガラス (1.0ml）に検鏡試料を注入し、</t>
    <phoneticPr fontId="24"/>
  </si>
  <si>
    <t>　　　　　倒立型顕微鏡（100～ 400倍）で検鏡した。</t>
    <phoneticPr fontId="2"/>
  </si>
  <si>
    <t>定量試料：枠付界線入スライドガラス (1.0ml）に検鏡試料を注入し、</t>
    <rPh sb="5" eb="6">
      <t>ワク</t>
    </rPh>
    <rPh sb="6" eb="7">
      <t>ヅケ</t>
    </rPh>
    <rPh sb="7" eb="8">
      <t>カイ</t>
    </rPh>
    <rPh sb="8" eb="9">
      <t>セン</t>
    </rPh>
    <rPh sb="9" eb="10">
      <t>ニュウ</t>
    </rPh>
    <rPh sb="26" eb="28">
      <t>ケンキョウ</t>
    </rPh>
    <rPh sb="28" eb="30">
      <t>シリョウ</t>
    </rPh>
    <rPh sb="31" eb="33">
      <t>チュウニュウ</t>
    </rPh>
    <phoneticPr fontId="2"/>
  </si>
  <si>
    <t>Euglena spp.</t>
    <phoneticPr fontId="24"/>
  </si>
  <si>
    <t>SESSILIDA</t>
    <phoneticPr fontId="24"/>
  </si>
  <si>
    <t>Peridinium spp.</t>
    <phoneticPr fontId="2"/>
  </si>
  <si>
    <t>Scenedesmus denticulatus</t>
  </si>
  <si>
    <t>Aulacoseira ambigua</t>
  </si>
  <si>
    <t>Aulacoseira granulata</t>
  </si>
  <si>
    <t>Staurosirella berolinensis</t>
  </si>
  <si>
    <t>Nitzschia fruticosa</t>
  </si>
  <si>
    <t>Aphanocapsa spp.</t>
    <phoneticPr fontId="24"/>
  </si>
  <si>
    <t>Nitzschia spp.</t>
    <phoneticPr fontId="24"/>
  </si>
  <si>
    <t>Dictyosphaerium spp.</t>
    <phoneticPr fontId="24"/>
  </si>
  <si>
    <t>Micractinium spp.</t>
    <phoneticPr fontId="24"/>
  </si>
  <si>
    <t>Monoraphidium spp.</t>
    <phoneticPr fontId="24"/>
  </si>
  <si>
    <t>Scenedesmus spp.</t>
    <phoneticPr fontId="24"/>
  </si>
  <si>
    <t>・珪藻綱 Thalassiosira 科の種（Cyclotella 属、Stephanodiscus 属等）は、光学顕微鏡下での同定が困難であるため細胞の殻面直径（３サイズ：５μｍ、１０μｍ、２５μｍ）で</t>
  </si>
  <si>
    <t>Asterionella formosa</t>
    <phoneticPr fontId="24"/>
  </si>
  <si>
    <t>Aulacoseira pusilla</t>
    <phoneticPr fontId="24"/>
  </si>
  <si>
    <t>CRYPTOPHYCEAE</t>
    <phoneticPr fontId="24"/>
  </si>
  <si>
    <t>Tetraedron spp.</t>
    <phoneticPr fontId="24"/>
  </si>
  <si>
    <t>OSCILLATORIALES</t>
    <phoneticPr fontId="24"/>
  </si>
  <si>
    <t>Pseudanabaenaceae</t>
    <phoneticPr fontId="24"/>
  </si>
  <si>
    <t>CHROOCOCCALES</t>
    <phoneticPr fontId="24"/>
  </si>
  <si>
    <t>CRUSTACEA</t>
    <phoneticPr fontId="24"/>
  </si>
  <si>
    <t>Tintinnidium spp.</t>
    <phoneticPr fontId="24"/>
  </si>
  <si>
    <t>Actinastrum spp.</t>
    <phoneticPr fontId="24"/>
  </si>
  <si>
    <t>Schroederia spp.</t>
    <phoneticPr fontId="24"/>
  </si>
  <si>
    <t>Polyarthra spp.</t>
    <phoneticPr fontId="24"/>
  </si>
  <si>
    <t>　果もこれに従った。</t>
    <phoneticPr fontId="24"/>
  </si>
  <si>
    <t>Bacillaria paxillifer</t>
    <phoneticPr fontId="24"/>
  </si>
  <si>
    <t>Acanthoceras zachariasi</t>
    <phoneticPr fontId="24"/>
  </si>
  <si>
    <t>Ulnaria japonica</t>
    <phoneticPr fontId="24"/>
  </si>
  <si>
    <t>　再分類されたため、本結果もこれに従うとともに、異質細胞とアキネートが形成されていないトリコームはNostocaceae 科として計数した。</t>
    <rPh sb="10" eb="11">
      <t>ホン</t>
    </rPh>
    <rPh sb="11" eb="13">
      <t>ケッカ</t>
    </rPh>
    <rPh sb="17" eb="18">
      <t>シタガ</t>
    </rPh>
    <phoneticPr fontId="24"/>
  </si>
  <si>
    <t>・緑藻綱 Chodatella 属、Lagerheimia 属、Franceia 属は、針状突起の形態等から区別されるが、本結果では区別せずにChodatella 属に一括して計数した。</t>
    <rPh sb="1" eb="3">
      <t>リョクソウ</t>
    </rPh>
    <rPh sb="16" eb="17">
      <t>ゾク</t>
    </rPh>
    <rPh sb="30" eb="31">
      <t>ゾク</t>
    </rPh>
    <rPh sb="44" eb="46">
      <t>ハリジョウ</t>
    </rPh>
    <rPh sb="46" eb="48">
      <t>トッキ</t>
    </rPh>
    <rPh sb="49" eb="51">
      <t>ケイタイ</t>
    </rPh>
    <rPh sb="51" eb="52">
      <t>トウ</t>
    </rPh>
    <rPh sb="54" eb="56">
      <t>クベツ</t>
    </rPh>
    <rPh sb="61" eb="62">
      <t>ホン</t>
    </rPh>
    <rPh sb="62" eb="64">
      <t>ケッカ</t>
    </rPh>
    <rPh sb="66" eb="68">
      <t>クベツ</t>
    </rPh>
    <rPh sb="84" eb="86">
      <t>イッカツ</t>
    </rPh>
    <rPh sb="88" eb="90">
      <t>ケイスウ</t>
    </rPh>
    <phoneticPr fontId="24"/>
  </si>
  <si>
    <t>・珪藻綱 Navicula 属は、類似の属を含めて計数した。</t>
    <rPh sb="14" eb="15">
      <t>ゾク</t>
    </rPh>
    <rPh sb="20" eb="21">
      <t>ゾク</t>
    </rPh>
    <phoneticPr fontId="24"/>
  </si>
  <si>
    <t>・藍藻綱 Aphanizomenon 属として従来分類されていた種のうち、トリコーム先端部が段階的に明瞭に細くなり尖って終わる種は Cuspidothrix 属に移されたため、本結果もこれに従った。</t>
    <rPh sb="23" eb="25">
      <t>ジュウライ</t>
    </rPh>
    <rPh sb="25" eb="27">
      <t>ブンルイ</t>
    </rPh>
    <rPh sb="32" eb="33">
      <t>シュ</t>
    </rPh>
    <rPh sb="42" eb="44">
      <t>センタン</t>
    </rPh>
    <rPh sb="44" eb="45">
      <t>ブ</t>
    </rPh>
    <rPh sb="46" eb="49">
      <t>ダンカイテキ</t>
    </rPh>
    <rPh sb="50" eb="52">
      <t>メイリョウ</t>
    </rPh>
    <rPh sb="53" eb="54">
      <t>ホソ</t>
    </rPh>
    <rPh sb="57" eb="58">
      <t>トガ</t>
    </rPh>
    <rPh sb="60" eb="61">
      <t>オ</t>
    </rPh>
    <rPh sb="63" eb="64">
      <t>シュ</t>
    </rPh>
    <rPh sb="79" eb="80">
      <t>ゾク</t>
    </rPh>
    <rPh sb="81" eb="82">
      <t>ウツ</t>
    </rPh>
    <rPh sb="88" eb="89">
      <t>ホン</t>
    </rPh>
    <rPh sb="89" eb="91">
      <t>ケッカ</t>
    </rPh>
    <rPh sb="95" eb="96">
      <t>シタガ</t>
    </rPh>
    <phoneticPr fontId="2"/>
  </si>
  <si>
    <t>・藍藻綱 Anabaena 属として従来分類されていた種のうち、ガス胞をもつ種（浮遊性種）は、異質細胞とアキネートの位置関係から Dolichospermum 属と Sphaerospermopsis 属に</t>
    <rPh sb="18" eb="20">
      <t>ジュウライ</t>
    </rPh>
    <rPh sb="20" eb="22">
      <t>ブンルイ</t>
    </rPh>
    <rPh sb="27" eb="28">
      <t>シュ</t>
    </rPh>
    <rPh sb="34" eb="35">
      <t>ホウ</t>
    </rPh>
    <rPh sb="38" eb="39">
      <t>シュ</t>
    </rPh>
    <rPh sb="40" eb="43">
      <t>フユウセイ</t>
    </rPh>
    <rPh sb="43" eb="44">
      <t>シュ</t>
    </rPh>
    <rPh sb="47" eb="49">
      <t>イシツ</t>
    </rPh>
    <rPh sb="49" eb="51">
      <t>サイボウ</t>
    </rPh>
    <rPh sb="58" eb="60">
      <t>イチ</t>
    </rPh>
    <rPh sb="60" eb="62">
      <t>カンケイ</t>
    </rPh>
    <phoneticPr fontId="2"/>
  </si>
  <si>
    <t>　特徴的な種及び属以外は OSCILLATORIALES 目等の上位の分類群までの同定に留めた。</t>
    <rPh sb="6" eb="7">
      <t>オヨ</t>
    </rPh>
    <rPh sb="8" eb="9">
      <t>ゾク</t>
    </rPh>
    <phoneticPr fontId="24"/>
  </si>
  <si>
    <t>・珪藻綱 Acanthoceras zachariasiiは、従来シノニムである Atteya zachariasii とされていたが、本結果では Acanthoceras zachariasii を採用した。</t>
    <rPh sb="31" eb="33">
      <t>ジュウライ</t>
    </rPh>
    <rPh sb="68" eb="69">
      <t>ホン</t>
    </rPh>
    <rPh sb="69" eb="71">
      <t>ケッカ</t>
    </rPh>
    <rPh sb="100" eb="102">
      <t>サイヨウ</t>
    </rPh>
    <phoneticPr fontId="2"/>
  </si>
  <si>
    <t>・珪藻綱 Aulacoseira 属の種は、従来 Melosira 属で分類されていたが、胞紋構造や連結針の違いから Aulacoseira 属に組み替えられており、一般的に使用されていることから本結</t>
    <rPh sb="19" eb="20">
      <t>シュ</t>
    </rPh>
    <rPh sb="22" eb="24">
      <t>ジュウライ</t>
    </rPh>
    <rPh sb="34" eb="35">
      <t>ゾク</t>
    </rPh>
    <rPh sb="36" eb="38">
      <t>ブンルイ</t>
    </rPh>
    <rPh sb="45" eb="46">
      <t>ホウシ</t>
    </rPh>
    <rPh sb="46" eb="47">
      <t>カモン</t>
    </rPh>
    <rPh sb="47" eb="49">
      <t>コウゾウ</t>
    </rPh>
    <rPh sb="50" eb="52">
      <t>レンケツ</t>
    </rPh>
    <rPh sb="52" eb="53">
      <t>シン</t>
    </rPh>
    <rPh sb="54" eb="55">
      <t>チガ</t>
    </rPh>
    <rPh sb="73" eb="76">
      <t>クミカ</t>
    </rPh>
    <rPh sb="83" eb="86">
      <t>イッパンテキ</t>
    </rPh>
    <rPh sb="87" eb="89">
      <t>シヨウ</t>
    </rPh>
    <rPh sb="98" eb="99">
      <t>ホン</t>
    </rPh>
    <rPh sb="99" eb="100">
      <t>ケッカ</t>
    </rPh>
    <phoneticPr fontId="2"/>
  </si>
  <si>
    <t>・珪藻綱 Asterionella formosa、Aulacoseira pusilla、Nitzschia acicularis は、それぞれ類似種を含めて計数した。</t>
    <phoneticPr fontId="24"/>
  </si>
  <si>
    <t>・藍藻綱 Oscillatoria 属、Phormidium 属、Lyngbya 属として従来分類されていた種の一部は、光学顕微鏡下での確認が困難な特徴から Pseudanabaena 属等に再分類されたため、</t>
    <rPh sb="18" eb="19">
      <t>ゾク</t>
    </rPh>
    <rPh sb="31" eb="32">
      <t>ゾク</t>
    </rPh>
    <rPh sb="41" eb="42">
      <t>ゾク</t>
    </rPh>
    <rPh sb="47" eb="49">
      <t>ブンルイ</t>
    </rPh>
    <rPh sb="54" eb="55">
      <t>シュ</t>
    </rPh>
    <rPh sb="56" eb="58">
      <t>イチブ</t>
    </rPh>
    <rPh sb="60" eb="62">
      <t>コウガク</t>
    </rPh>
    <rPh sb="62" eb="65">
      <t>ケンビキョウ</t>
    </rPh>
    <rPh sb="65" eb="66">
      <t>カ</t>
    </rPh>
    <rPh sb="68" eb="70">
      <t>カクニン</t>
    </rPh>
    <rPh sb="71" eb="73">
      <t>コンナン</t>
    </rPh>
    <rPh sb="74" eb="76">
      <t>トクチョウ</t>
    </rPh>
    <rPh sb="93" eb="94">
      <t>ゾク</t>
    </rPh>
    <rPh sb="94" eb="95">
      <t>ナド</t>
    </rPh>
    <rPh sb="96" eb="99">
      <t>サイブンルイ</t>
    </rPh>
    <phoneticPr fontId="2"/>
  </si>
  <si>
    <t>・珪藻綱 Bacillaria paxillifer は従来シノニムである Bacillaria paradoxa とされていたが、本結果では Bacillaria paxillifer を採用した。</t>
    <rPh sb="28" eb="30">
      <t>ジュウライ</t>
    </rPh>
    <rPh sb="66" eb="67">
      <t>ホン</t>
    </rPh>
    <rPh sb="67" eb="69">
      <t>ケッカ</t>
    </rPh>
    <rPh sb="95" eb="97">
      <t>サイヨウ掆뤪掆뤺掆륊掆륚掆륪掆륺掆릊掆릚掆릪掆릺掆맊掆맚掆맪掆맺掆먊掆먚掆먪掆먴掆멊掆멢掆멾掆몘掆몮掆뫈掆뫞掆뫶掆묐掆묤掆문掆뭈掆뭚掆뭬掆뮂掆뮞掆뮶掆믐掆믪掆믴掆밂掆밐掆밞掆밬掆밺掆뱈掆뱖掆뱢掆뱴掆_x0000__x0000__x0000__x0000__x0000_䀀怄ٲ`_x0000_똈Ħꏈ揭黠揭ᔘ揵ʢ⨠揵윴揺⪠揵ʢⲐ揵黠揭Ⲱ揵黠揭㋘揵۞㎐揵臐ʢ㏨揵ퟐ͟㘈揵⛸揱㛨揵舀ʢ㜈揵꫔揭㭐揵黠揭㯐揵ʢ㻠揵臨ʢ䃀揵ꎰ揭䋐揵꫔揭䋰揵揻讔揵ꎰ揭谰揵着ʢꚤ揵꫔揭Ꜹ揵ꎰ揭Ꞙ揵ꎰ揭괈揾ꎰ揭괈揾黠揭_x0000__x0000__x0000__x0000__x0000_䀀怄ٲ`_x0000_밈Ħ䷀捭¸_x0000_ٯ_x0001__x0000__x0001__x0000_剆捭掌ٯ_x0001__x0000__x0001__x0000_囼捭掌ٯ_x0001__x0000__x0001__x0000_圤捭掌ٯ_x0001__x0000__x0001__x0000_坌捭掌ٯ_x0001__x0000__x0001__x0000_坴捭掌ٯ_x0001__x0000__x0001__x0000_垜捭掌ٯ_x0001__x0000__x0001__x0000_埄捭掌ٯ_x0001__x0000__x0001__x0000_埦捭掌ٯ_x0001__x0000__x0001__x0000_堒捭掌ٯ_x0001__x0000__x0001__x0000_堒捭窰ƪٯ_x0001__x0000__x0001__x0000__x0000__x0000_嚬捭ᛐ܃吀۠_x0001__x0000__x0001__x0000_囔捭_x0000__x0000_各۠_x0001__x0000__x0001__x0000_囼捭_x0000__x0000_合۠_x0001__x0000__x0001__x0000_圤捭_x0000__x0000_同۠_x0001__x0000__x0001__x0000_坌捭_x0000__x0000_吐۠_x0001__x0000__x0001__x0000_坴捭_x0000__x0000_吔۠_x0001__x0000__x0001__x0000_垜捭_x0000__x0000_吘۠_x0001__x0000__x0001__x0000_埄捭_x0000__x0000_吜۠_x0001__x0000__x0001__x0000_埦捭_x0000__x0000_吠۠_x0001__x0000__x0001__x0000_堒捭_x0000__x0000_吤۠_x0001__x0000__x0001__x0000__x0001__x0000__x0000__x0000__x0000__x0000__x0000__x0000__x0000__x0000__x0000__x0000_벘掆벨掆벸掆볈掆볘掆볨掆본掆봈掆봘掆봨掆봸掆뵈掆뵘掆뵨掆뵸掆불掆붘掆붨掆붸掆뷈掆뷒掆뷨掆븀掆븜掆븶掆빌掆빦掆빼掆뺔掆뺮掆뻂掆뻖掆뻦掆뻸掆뼊掆뼠掆뼼掆뽔掆뽮掆뾈掆뾒掆뾠掆뾮掆뾼掆뿊掆뿘掆뿦掆뿴掆쀀掆쀒掆推推推推推推ꘐ揱_x0006__x0000__x0000__x0000__x0015__x0000__x0006__x0000__x0000__x0000__x0015__x0000__x0000__x0000__x0000__x0000__xFFFF__xFFFF__x0000__x0000__x0000__x0000__x0000__x0000__x0000__x0000__x0000__x0000__x0000__x0000__x0000__x0000__x0000__x0000__x001C__x0000__x0006__x0000__x000C__x0000__x001F_螐Έૠɀ_x0000__x0000_ഀ܉Ỡ԰฀܉_x0000__x0000_	_x0000__x0003__x0000_	_x0000__x0003__x0000__x0001__x0000_č_x0000__xFFFF__xFFFF__xFFFF__xFFFF__x0001__x0000__x0001__x0000__x0000__x0000__x0000__x0000__x0000__x0000__x0000__x0000__x0000__x0000__x0000__x0000__x0000__x0000__x0000__x0000__x0000__x0000__x0002__x0000_̰_x0000__x0014__x0000__x0017__x0000_`_x0000__x0000__x0000_・珪藻綱 Bacillaria paxilliferはシノニムであるAtteya zachariasiiとされていたが、本結果ではAcanthoceras zachariasiiを採用した。_x0000__x0000__x0000__x0000__x0000__x0000__x0000__x0000__x0000__x0000_䀀␄Ӯ`_x0000__x0000__x0000_揻揻_x0000__x0000__x0000__x0000__x0000_䀀怀ٲ_x0000__x0000__x0000__x0000_慀܈慀܈_x0000__x0000__x0001__x0000__x0000__x0000__x0014__x0000_䨀ذ誀ܝ_x0000__x0000__x0014__x0000_㌠܈ꭄ揎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䀀怄ٲ`_x0000__x0000__x0000__x0000__x0000__x0000__x0000__x0000__x0000__x0000__x0000__x0000__x0000__x0000__x0000__x0000__x0000__x0000__x0000__x0000__x0000__x0000__x0000__x0000__x0000__x0000__x0000__x0000__x0000__x0000__x0000__x0000__x0000__x0000__x0000_TcidString_x0000__x0000__x0000__x0000_ζ_x0000__x0000__x000B__x0000_⓰揱_x0000__x0000__x0000__x0000_ζ_x0000__x0000__x000B__x0000_댐揭_x0000__x0000__x0000__x0000_ζ_x0000__x0000__x000B__x0000_윴揺_x0000__x0000__x0000__x0000_ζ_x0000__x0000__x000B__x0000_⛠揱_x0000__x0000__x0000__x0000__x0000__x0000__x0000__x0000_ζ_x0000__x0000__x000B__x0000_⛸揱_x0000__x0000__x0000__x0000_ζ_x0000__x0000__x000B__x0000_✐揱_x0000__x0000__x0000__x0000_ζ_x0000__x0000__x000B__x0000_᜸揼_x0000__x0000__x0000__x0000_ζ_x0000__x0000__x000B__x0000_✨揱_x0000__x0000__x0000__x0000_ζ_x0000__x0000__x000B__x0000_❀揱_x0000__x0000__x0000__x0000__x0000__x0000__x0000__x0000_ζ_x0000__x0000__x000B__x0000_ζ_x0000__x0000__x0000__x0000_ζ_x0000__x0000__x000B__x0000_ζ_x0000__x0000__x0000__x0000_ζ_x0000__x0000__x000B__x0000_ζ_x0000__x0000__x0000__x0000_ζ_x0000__x0000__x000B__x0000_ζ_x0000__x0000__x0000__x0000_ζ_x0000__x0000__x000B__x0000_ζ_x0000__x0000__x0000__x0000__x0000__x0000__x0000__x0000_ζ_x0000__x0000__x000B__x0000_ζ_x0000__x0000__x0000__x0000_ζ_x0000__x0000__x000B__x0000_ζ_x0000__x0000__x0000__x0000_ζ_x0000__x0000__x000B__x0000_ζ_x0000__x0000__x0000__x0000_ζ_x0000__x0000__x000B__x0000_￨ζ_x0000__x0000__x0000__x0000_￐ζ_x0000__x0000__x000B__x0000_ﾸζ_x0000__x0000__x0000__x0000__x0000__x0000__x0000__x0000_ﾠζ_x0000__x0000__x000B__x0000_ﾈζ_x0000__x0000__x0000__x0000_ｰζ_x0000__x0000__x000B__x0000_ｘζ_x0000__x0000__x0000__x0000_｀ζ_x0000__x0000__x000B__x0000_Ｈζ_x0000__x0000__x0000__x0000_０ζ_x0000__x0000__x000B__x0000_ﻸζ_x0000__x0000__x0000__x0000_ﻠζ_x0000__x0000__x000B__x0000_ﻈζ_x0000__x0000__x0000__x0000__x0000__x0000__x0000__x0000_ﺰζ_x0000__x0000__x000B__x0000_ﺘζ_x0000__x0000__x0000__x0000_ﺀζ_x0000__x0000__x000B__x0000_﹨ζ_x0000__x0000__x0000__x0000_﹐ζ_x0000__x0000__x000B__x0000_︸ζ_x0000__x0000__x0000__x0000_︠ζ_x0000__x0000__x000B__x0000_︈ζ_x0000__x0000__x0000__x0000_ﷰζ_x0000__x0000__x000B__x0000_﷘ζ_x0000__x0000__x0000__x0000__x0000__x0000__x0000__x0000_ﷀζ_x0000__x0000__x000B__x0000_ﶨζ_x0000__x0000__x0000__x0000_﶐ζ_x0000__x0000__x000B__x0000_ﵸζ_x0000__x0000__x0000__x0000_ﵠζ_x0000__x0000__x000B__x0000_﵈ζ_x0000__x0000__x0000__x0000_ﴰζ_x0000__x0000__x000B__x0000_ﴘζ_x0000__x0000__x0000__x0000_ﴀζ_x0000__x0000__x000B__x0000_ﳨζ_x0000__x0000__x0000__x0000__x0000__x0000__x0000__x0000_ﳐζ_x0000__x0000__x000B__x0000_ﲸζ_x0000__x0000__x0000__x0000_ﲠζ_x0000__x0000__x000B__x0000_ﲈζ_x0000__x0000__x0000__x0000_ﱰζ_x0000__x0000__x000B__x0000_ﱘζ_x0000__x0000__x0000__x0000_ﱀζ_x0000__x0000__x000B__x0000_ﰨζ_x0000__x0000__x0000__x0000_ﰐζ_x0000__x0000__x000B__x0000_ﯸζ_x0000__x0000__x0000__x0000__x0000__x0000__x0000__x0000_ﯠζ_x0000__x0000__x000B__x0000_﯈ζ_x0000__x0000__x0000__x0000_ﮰζ_x0000__x0000__x000B__x0000_ﮘζ_x0000__x0000__x0000__x0000_ﮀζ_x0000__x0000__x000B__x0000_ﭨζ_x0000__x0000__x0000__x0000_ﭐζ_x0000__x0000__x000B__x0000_טּζ_x0000__x0000__x0000__x0000_ﬠζ_x0000__x0000__x000B__x0000_﬈ζ_x0000__x0000__x0000__x0000__x0000__x0000__x0000__x0000_﫰ζ_x0000__x0000__x000B__x0000_齃ζ_x0000__x0000__x0000__x0000_變ζ_x0000__x0000__x000B__x0000_直ζ_x0000__x0000__x0000__x0000_敖ζ_x0000__x0000__x000B__x0000_喝ζ_x0000__x0000__x0000__x0000_褐ζ_x0000__x0000__x000B__x0000_煮ζ_x0000__x0000__x0000__x0000_侮ζ_x0000__x0000__x000B__x0000_礼ζ_x0000__x0000__x0000__x0000__x0000__x0000__x0000__x0000_切ζ_x0000__x0000__x000B__x0000_裡ζ_x0000__x0000_揭扨ヌ½_x001C_ಠӯ錀 ⴏ_x0000_揭戠ヌ_x0019__x000C_ൠӯ耰_x0010_ࢌ_x0000_ﮬ凰㶬ヌ_x0000__x0000_⤀チ_x0004__x0000__x0000__x0000_舴΋舴΋舴΋舴΋舴΋_x0000__x0000__x0000__x0000__x0000__x0000__x0002__x0000__x0000__x0000_햰ӯ�_xFFFF_H؁￼_xFFFF__x0000__x0000__x0000__x0000__x0003__x0000_ꪠ҇_x0000__x0000__x0000__x0000__x0014__x0000__x0007__x0000__x0000__x0000_ÿ_x0000__x0000__x0000__x0000__x0000__x0002__x0000__x0000__x0000_혘ӯ�_xFFFF_A؁￼_xFFFF__x0000__x0000_ζ_x0000__x0000_0_x0000_͟_x0000__x0000__x0000__x0000__x0000__x0000_=_x0000_࿨Ӳ_x0000__x0000_@_x0000_ζ_x0000__x0000__x0014__x0000__x0007__x0000__x0000__x0000_ÿ_x0000__x0000__x0000__x0000__x0000_ﮬ凰㶬ヌ_x0000__x0000_⤀チ_x0004__x0000__x0000__x0000_TcidName_x0000__x0000__x0000__x0000_OutSource_x0000__x0000__x0000__x0000__x0000__x0000__x0000_龐⿑_x0001__x0000__x0000__x0000_룀ӱ_x0000_Ӳ_x0000__x0000_IsFishbowl_x0000__x0000_HelpIDFiles_x0000__x0011_─_x0005__x0000__x0005__x0000_쀃쀋မཬᯈ䈵_x0011_─_x0004__x0000__x0004__x0000_쀃쀋မཬ_x0000__x0000__x0000__x0000__x0000__x0000__x0001__x0000_2_x0000_2_x0000__x0004__x0000__x0004__x0000_ᯈ䈵=_x0000_ະӲ_x0000__x0000_@_x0000_❀揱_x0000__x0000_ﮬ凰Ξ_x0004__x0000_Ξ_x001C__x0000_⤀チ훘揱_x0002__x0000_㕲㐱_x0002__x0000__x0001__x0000_鏠_x0004__x0002__x0000__x0003__x0000__x0004__x0001_鮐ܑ_x0000__x0000_f)_x0000__x0000__x0000__x0000_Ꮠ揵베Ģ_x0001__x0000_Ᏸ揵벜Ģ_x0001__x0000_਀ఋ܉_x0001__x0000_欨_x0000_䝰_x0000__x000B__x0000_
Print_Area_x0000_龐⿑_x0001__x0000__x0000__x0000_뤀ӱ_x0000_Ӳ_x0000__x0000__x0000__x0000__x0000__x0000__x0000__x0000__x0000__x0000__x0000__x0000__x0000__x0000__x0000__x0000__x0000__x0000_
Print_Area_x0000_龐⿑_x0001__x0000__x0000__x0000_륀ӱ_x0000_Ӳ_x0000__x0000_並べて​​比較(&amp;B)_x0000_
Print_Area_x0000_龐⿑_x0001__x0000__x0000__x0000_릀ӱ_x0000_Ӳ_x0000__x0000__x0000__x0000__x0000__x0000_Ᏸ揵藰ʢ揻ꔀ·ᓜ揵藘ʢ
Print_Area_x0000_龐⿑_x0001__x0000__x0000__x0000_맀ӱ_x0000_Ӳ_x0000__x0000_⪠揵絈ʢⲐ揵黠揭⾀揵꫔揭IsVisible_x0000_숀ӱ_x0000__x0000__x0000__x0000__x0011_─_x0006__x0000__x0006__x0000_쀃쀋မཬ_x0000__x0000_ShowLabel_x0000__x0000__x0000_㯐揵౬Ӯ_x0002__x0000_㻠揵రӮ_x0005__x0000_DataContext_x0000_ActivePlace_x0000__x0000__x0000__x0000__x0000_FSControls_x0000__x0000_TcidName_x0000__x0000__x0000__x0000_Application_x0000_OutSpace_x0000__x0000__x0000__x0000_=_x0000_ຘӲ_x0000__x0000_@_x0000_ζ_x0000__x0000__x0000__x0000__x0000__x0000_⹄ӱ⼄ӱ⼄ӱ〄ӱつӱツӱ_x0001__x0000__x0000__x0000__x0000__x0000__x0000__x0000_陀Ģ_x0000__x0000_ﮬ凰㶬ヌ_x0000__x0000_⤀チ_x0004__x0000__x0000__x0000_=_x0000_෰Ӳ_x0000__x0000_@_x0000_❀揱_x0000__x0000__x0000__x0000__x0000__x0000__x0000__x0000__x0000__x0000__x0000__x0000__x0000__x0000__x0000__x0000__x0000__x0000_谰揵딀҇_x0002__x0000_ꚤ揵벨Ģ_x0001__x0000_=_x0000_ൠӲ_x0000__x0000_@_x0000_❀揱_x0000__x0000_㪰Ξ_xDAB0_ӯ_xDE00_܉꒘ӯ_x0000__x0000__x0000__x0000_ACROBAT_3D_x0000__x0000_=_x0000_೐Ӳ_x0000__x0000_@_x0000_❀揱_x0000__x0000__x0000__x0000__x0000__x0000_랄函ꖐӯᄀӱ가Οᄐӱ_x0000__x0000_SlabStyle_x0000__x0000__x0000_=_x0000_ీӲ_x0000__x0000_@_x0000_❀揱_x0000__x0000_Ⲱ揵黠揭㎰揵ʢ㟨揵꫔揭끘揵벬Ģ_x0001__x0000_끴揵벤Ģ_x0001__x0000__x0000__x0000__x0000__x0000_㴐揜_x0001__x0000__x0000__x0000__xDC48_揵_x0000__x0000__x0000__x0000__x0014__x0000__x0007__x0000__x0000__x0000__x0000__x0000__x0000__x0000__x0000__x0000_ꚤ揵벰Ģ_x0001__x0000_nt_x0000__xFFFF__x0000__x0000_Ᏸ揵藰ʢ揻꘸·ᓜ揵藘ʢ튤揵벴Ģ_x0001__x0000_ab_x0000__x0000__x0000__x0000__x0000__x0000__x0000__x0000_䅀揵벸Ģ_x0001__x0000_br_x0000__x0000__x0000__x0000_괈揺변Ģ_x0001__x0000_괨揺벼Ģ_x0001__x0000_Ᏸ揵별Ģ_x0001__x0000_hi_x0000__x0000__x0000__x0000_诤揵딈҇_x0002__x0000_ng_x0000__x0000__x0000__x0000_㺀揵෠Ӯ_x0003__x0000_㻠揵ුӮ_x0001__x0000__x0000__x0000__x0000__x0000_Ᏸ揵볈Ģ_x0001__x0000_mr_x0000__x0000__x0000__x0000_Ᏸ揵볌Ģ_x0001__x0000_da_x0000__x0000__x0000__x0000_鰌揵ៀӱ_x0004__x0000_Ᏸ揵_xDCC8_ӯ_x0006__x0000_⧰揵㎰揵躨揵䋰揵䌐揵_x0002__x0000_㭐揵ᒬӮ_x0001__x0000_㯐揵ᒸӮ_x0001__x0000__x0000__x0000__x0000__x0000_㺀揵ᓐӮ_x0001__x0000_㺠揵ᓜӮ_x0001__x0000_❨揵ᓴӮ_x0001__x0000_⦘揵ᓨӮ_x0001__x0000_ﮬ凰_x0006__x0000__x0004_桁区切り_x0000__x0000__x0000_ﮬ凰_x0007__x0000__x0005_見出し 1_x0000__x0000_ﮬ凰_x0007__x0000__x0005_見出し 2_x0000__x0000__x0000__x0000__x0000__x0000_랄函콨⿐ቄӱꥤ҇_xFFFF__xFFFF_ቐӱ_x0000__x0000__x0000__x0000__x0000__x0000__x0000__x0000__x0000__x0000__x0000__x0000_ﮬ凰虀۠_x0004__x0000_ኔӱ_x0004__x0000_⤀チﮬ凰勔Ο_xFFFF__xFFFF__x0004__x0000__x0000__x0000__x0000__x0000_ﮬ凰㶬ヌ_x0000__x0000_⤀チ_x0004__x0000__x0000__x0000__x0000__x0000__x0000__x0000_ﮬ凰ዀӱ_x0004__x0000_ኴӱ_x0001__x0000_⤀チﮬ凰⒴Ο_xFFFF__xFFFF__xFFFF__xFFFF__x0000__x0000__x0000__x0000_ﮬ凰ዠӱ_x0004__x0000_ዔӱ_x0001__x0000_⤀チﮬ凰匤Ο_xFFFF__xFFFF__xFFFF__xFFFF__x0000__x0000__x0000__x0000__x0000__x0000__x0000__x0000__x0000__x0000__x0000__x0000__x0000__x0000__x0000__x0000__x0000__x0000__x0000__x0000_ﮬ凰_x0000__x0000__x0004__x0000_ጄӱ_x0000__x0000_⤀チﮬ凰_x0000__x0000__x0004__x0000_ጔӱ_x0000__x0000_⤀チﮬ凰࢐ƪ_x0004__x0000_ጤӱ_x0001__x0000_⤀チ_x0003__x0000__x0003__x0000__x0004__x0001_፰ӱ_x0000__x0000__x0000__x0000__x0001__x0000__x0001__x0000__x0004__x0001_버Ģ_x0000__x0000__x0000__x0000__x0000__x0000__x0000__x0000_砂԰䴈ƪ쀐ذ_x0000__x0000__x0000__x0000_Ľ_x0000_͘揳_x0001__x0000_뎀ӯ_x0000__x0000__x0000__x0000__x0000__x0000_͘揳_x0001__x0000_됀ӯ_x0000__x0000__x0000__x0000__x0000__x0000_͘揳_x0001__x0000_뒀ӯ_x0000__x0000__x0000__x0000__x0000__x0000_¸揳¨揳_x0001__x0000__x0003__x0000_뎀ӯ_x0000__x0000__x0000__x0000__x0000__x0000__x0000__x0000__x0000__x0000__x0003__x0000_ꩠ҇_x0000__x0000__x0000__x0000_¸揳¨揳_x0001__x0000__x0003__x0000_됀ӯ_x0000__x0000__x0000__x0000__x0000__x0000__x0003__x0000_ꪀ҇_x0000__x0000__x0000__x0000_¸揳¨揳_x0001__x0000__x0003__x0000_뒀ӯ_x0000__x0000_ﮬ凰_x0007__x0000__x0005_見出し 3_x0000__x0000__x0000__x0000__x0000__x0000_揭_x0001__x0000__x0016__x0001_ӯ_x0001_Ё칈҇_x0001__x0000_⤐͵_x0001__x0000__x0000__x0000__x0000__x0000__x0000__x0000__x0003__x0000_揭揭揭揭枀Ɓ_x0000__x0000__x0001__x0000__x0000__x0000__x0000__x0000_甲_x0006__x0000__x0000_듐揭_x0001__x0000__x0016__x0001_ӯ_x0002_Ѐ츘҇_x0001__x0000_⣀͵_x0001__x0000__x0000__x0000__x0000__x0000__x0000__x0000__x0003__x0000_뒈揭둠揭둄揭돈揭枀Ɓ_x0000__x0000__x0001__x0000__x0000__x0000__x0000__x0000_甲_x0006__x0000__x0000_깸揙_x0001__x0000__x0016__x0001_ӯ_x0002_Ѐ칠҇态_x0000_⟐͵_x0001__x0000__x0000__x0000__x0000__x0000__x0000__x0000__x0003__x0000_기揙금揙귬揙군揙枀Ɓ_x0000__x0000__x0001__x0000__x0000__x0000__x0000__x0000_甲_x0006__x0000__x0000_듐揭_x0001__x0000__x0016__x0001_ӯ_x0003_Ё㘀҄_x0001__x0000_⣀͵_x0001__x0000__x0000__x0000__x0000__x0000__x0000__x0000__x0003__x0000_뒈揭둠揭둄揭돈揭枀Ɓ_x0000__x0000__x0001__x0000__x0000__x0000__x0000__x0000_甲_x0006__x0000__x0000_揭_x0001__x0000__x0016__x0001_ӯ_x0001_Ё캰҇_x0001__x0000_⤐͵_x0001__x0000__x0000__x0000__x0000__x0000__x0000__x0000__x0003__x0000_揭揭揭揭枀Ɓ_x0000__x0000__x0001__x0000__x0000__x0000__x0000__x0000_甲_x0006__x0000__x0000_揭_x0001__x0000__x0016__x0001_ӯ_x0001_Ё컈҇_x0001__x0000_⤐͵_x0001__x0000__x0000__x0000__x0000__x0000__x0000__x0000__x0003__x0000_揭揭揭揭枀Ɓ_x0000__x0000__x0001__x0000__x0000__x0000__x0000__x0000_甲_x0006__x0000__x0000_揭_x0001__x0000__x0016__x0001_ӯ_x0001_Ё컠҇_x0001__x0000_⤐͵_x0001__x0000__x0000__x0000__x0000__x0000__x0000__x0000__x0003__x0000_揭揭揭揭枀Ɓ_x0000__x0000__x0001__x0000__x0000__x0000__x0000__x0000_甲_x0006__x0000__x0000_揭_x0001__x0000__x0016__x0001_ӯ_x0001_Ё케҇_x0001__x0000_⤐͵_x0001__x0000__x0000__x0000__x0000__x0000__x0000__x0000__x0003__x0000_揭揭揭揭枀Ɓ_x0000__x0000__x0001__x0000__x0000__x0000__x0000__x0000_甲_x0006__x0000__x0000_揭_x0001__x0000__x0016__x0001_ӯ_x0001_Ё켘҇_x0001__x0000_⤐͵_x0001__x0000__x0000__x0000__x0000__x0000__x0000__x0000__x0003__x0000_揭揭揭揭枀Ɓ_x0000__x0000__x0001__x0000__x0000__x0000__x0000__x0000_甲_x0006__x0000__x0000_揭_x0001__x0000__x0016__x0001_ӯ_x0001_Ё켰҇_x0001__x0000_⤐͵_x0001__x0000__x0000__x0000__x0000__x0000__x0000__x0000__x0003__x0000_揭揭揭揭枀Ɓ_x0000__x0000__x0001__x0000__x0000__x0000__x0000__x0000_甲_x0006__x0000__x0000_揭_x0001__x0000__x0016__x0001_ӯ_x0001_Ё캀҇_x0001__x0000_⤐͵_x0001__x0000__x0000__x0000__x0000__x0000__x0000__x0000__x0003__x0000_揭揭揭揭枀Ɓ_x0000__x0000__x0001__x0000__x0000__x0000__x0000__x0000_甲_x0006__x0000__x0000_듐揭_x0001__x0000__x0016__x0001_ӯ_x0002_Ѐ콈҇_x0001__x0000_⣀͵_x0001__x0000__x0000__x0000__x0000__x0000__x0000__x0000__x0003__x0000_뒈揭둠揭둄揭돈揭枀Ɓ_x0000__x0000__x0001__x0000__x0000__x0000__x0000__x0000_甲_x0006__x0000__x0000_揭_x0001__x0000__x0016__x0001_ӯ_x0001_Ё콠҇态_x0000_⤐͵_x0001__x0000__x0000__x0000__x0000__x0000__x0000__x0000__x0003__x0000_揭揭揭揭枀Ɓ_x0000__x0000__x0001__x0000__x0000__x0000__x0000__x0000_甲_x0006__x0000__x0000_듐揭_x0001__x0000__x0016__x0001_ӯ_x0003_Ё㛰҄_x0001__x0000_⣀͵_x0001__x0000__x0000__x0000__x0000__x0000__x0000__x0000__x0003__x0000_뒈揭둠揭둄揭돈揭枀Ɓ_x0000__x0000__x0001__x0000__x0000__x0000__x0000__x0000_甲_x0006__x0000__x0000_揭_x0001__x0000__x0016__x0001_ӯ_x0002_Ѐ퀘ӯ냘҇倀Ο_x0001__x0000__x0000__x0000__x0000__x0000__x0000__x0000__x0003__x0000_揭揭揭揭枀Ɓ_x0000__x0000__x0001__x0000__x0000__x0000__x0000__x0000_甲_x0006__x0000__x0000_揭_x0001__x0000__x0016__x0001_ӯ_x0002_Ѐ퀰ӯ냠҇倀Ο_x0001__x0000__x0000__x0000__x0000__x0000__x0000__x0000__x0003__x0000_揭揭揭揭枀Ɓ_x0000__x0000__x0001__x0000__x0000__x0000__x0000__x0000_甲_x0006__x0000__x0000_揭_x0001__x0000__x0016__x0001_ӯ_x0002_Ѐ큈ӯ냨҇倀Ο_x0001__x0000__x0000__x0000__x0000__x0000__x0000__x0000__x0003__x0000_揭揭揭揭枀Ɓ_x0000__x0000__x0001__x0000__x0000__x0000__x0000__x0000_甲_x0006__x0000__x0000_揭_x0001__x0000__x0016__x0001_ӯ_x0002_Ѐ큠ӯ냰҇倀Ο_x0001__x0000__x0000__x0000__x0000__x0000__x0000__x0000__x0003__x0000_揭揭揭揭枀Ɓ_x0000__x0000__x0001__x0000__x0000__x0000__x0000__x0000_甲_x0006__x0000__x0000_揭_x0001__x0000__x0016__x0001_ӯ_x0002_Ѐ킀ӯ냸҇倀Ο_x0001__x0000__x0000__x0000__x0000__x0000__x0000__x0000__x0003__x0000_揭揭揭揭枀Ɓ_x0000__x0000__x0001__x0000__x0000__x0000__x0000__x0000_甲_x0006__x0000__x0000_揭_x0001__x0000__x0016__x0001_ӯ_x0002_Ѐ킘ӯ넀҇倀Ο_x0001__x0000__x0000__x0000__x0000__x0000__x0000__x0000__x0003__x0000_揭揭揭揭枀Ɓ_x0000__x0000__x0001__x0000__x0000__x0000__x0000__x0000_甲_x0006__x0000__x0000_揭_x0001__x0000__x0016__x0001_ӯ_x0002_Ѐ킰ӯ너҇倀Ο_x0001__x0000__x0000__x0000__x0000__x0000__x0000__x0000__x0003__x0000_揭揭揭揭枀Ɓ_x0000__x0000__x0001__x0000__x0000__x0000__x0000__x0000_甲_x0006__x0000__x0000_揭_x0001__x0000__x0016__x0001_ӯ_x0002_Ѐ탈ӯ널҇倀Ο_x0001__x0000__x0000__x0000__x0000__x0000__x0000__x0000__x0003__x0000_揭揭揭揭枀Ɓ_x0000__x0000__x0001__x0000__x0000__x0000__x0000__x0000_甲_x0006__x0000__x0000_揭_x0001__x0000__x0016__x0001_ӯ_x0002_Ѐ탠ӯ넘҇倀Ο_x0001__x0000__x0000__x0000__x0000__x0000__x0000__x0000__x0003__x0000_揭揭揭揭枀Ɓ_x0000__x0000__x0001__x0000__x0000__x0000__x0000__x0000_甲_x0006__x0000__x0000_揭_x0001__x0000__x0016__x0001_ӯ_x0002_Ѐ턀ӯ넠҇倀Ο_x0001__x0000__x0000__x0000__x0000__x0000__x0000__x0000__x0003__x0000_揭揭揭揭枀Ɓ_x0000__x0000__x0001__x0000__x0000__x0000__x0000__x0000_甲_x0006__x0000__x0000_揭_x0001__x0000__x0016__x0001_ӯ_x0002_Ѐ턘ӯ넨҇倀Ο_x0001__x0000__x0000__x0000__x0000__x0000__x0000__x0000__x0003__x0000_揭揭揭揭枀Ɓ_x0000__x0000__x0001__x0000__x0000__x0000__x0000__x0000_甲_x0006__x0000__x0000_揭_x0001__x0000__x0016__x0001_ӯ_x0002_Ѐ터ӯ넰҇倀Ο_x0001__x0000__x0000__x0000__x0000__x0000__x0000__x0000__x0003__x0000_揭揭揭揭枀Ɓ_x0000__x0000__x0001__x0000__x0000__x0000__x0000__x0000_甲_x0006__x0000__x0000_揭_x0001__x0000__x0016__x0001_ӯ_x0002_Ѐ텈ӯ넸҇倀Ο_x0001__x0000__x0000__x0000__x0000__x0000__x0000__x0000__x0003__x0000_揭揭揭揭枀Ɓ_x0000__x0000__x0001__x0000__x0000__x0000__x0000__x0000_甲_x0006__x0000__x0000_揭_x0001__x0000__x0016__x0001_ӯ_x0002_Ѐ텠ӯ녀҇倀Ο_x0001__x0000__x0000__x0000__x0000__x0000__x0000__x0000__x0003__x0000_揭揭揭揭枀Ɓ_x0000__x0000__x0001__x0000__x0000__x0000__x0000__x0000_甲_x0006__x0000__x0000_揭_x0001__x0000__x0016__x0001_ӯ_x0002_Ѐ톀ӯ녈҇倀Ο_x0001__x0000__x0000__x0000__x0000__x0000__x0000__x0000__x0003__x0000_揭揭揭揭枀Ɓ_x0000__x0000__x0001__x0000__x0000__x0000__x0000__x0000_甲_x0006__x0000__x0000_揭_x0001__x0000__x0016__x0001_ӯ_x0002_Ѐ톘ӯ념҇倀Ο_x0001__x0000__x0000__x0000__x0000__x0000__x0000__x0000__x0003__x0000_揭揭揭揭枀Ɓ_x0000__x0000__x0001__x0000__x0000__x0000__x0000__x0000_甲_x0006__x0000__x0000_揭_x0001__x0000__x0016__x0001_ӯ_x0002_Ѐ톰ӯ녘҇倀Ο_x0001__x0000__x0000__x0000__x0000__x0000__x0000__x0000__x0003__x0000_揭揭揭揭枀Ɓ_x0000__x0000__x0001__x0000__x0000__x0000__x0000__x0000_甲_x0006__x0000__x0000_揭_x0001__x0000__x0016__x0001_ӯ_x0002_Ѐ퇈ӯ녠҇倀Ο_x0001__x0000__x0000__x0000__x0000__x0000__x0000__x0000__x0003__x0000_揭揭揭揭枀Ɓ_x0000__x0000__x0001__x0000__x0000__x0000__x0000__x0000_甲_x0006__x0000__x0000_揭_x0001__x0000__x0016__x0001_ӯ_x0002_Ѐ퇠ӯ녨҇倀Ο_x0001__x0000__x0000__x0000__x0000__x0000__x0000__x0000__x0003__x0000_揭揭揭揭枀Ɓ_x0000__x0000__x0001__x0000__x0000__x0000__x0000__x0000_甲_x0006__x0000__x0000_揭_x0001__x0000__x0016__x0001_ӯ_x0002_Ѐ툀ӯ녰҇倀Ο_x0001__x0000__x0000__x0000__x0000__x0000__x0000__x0000__x0003__x0000_揭揭揭揭枀Ɓ_x0000__x0000__x0001__x0000__x0000__x0000__x0000__x0000_甲_x0006__x0000__x0000_揭_x0001__x0000__x0016__x0001_ӯ_x0002_Ѐ툘ӯ노҇倀Ο_x0001__x0000__x0000__x0000__x0000__x0000__x0000__x0000__x0003__x0000_揭揭揭揭枀Ɓ_x0000__x0000__x0001__x0000__x0000__x0000__x0000__x0000_甲_x0006__x0000__x0000_揭_x0001__x0000__x0016__x0001_ӯ_x0002_Ѐ툰ӯ놀҇倀Ο_x0001__x0000__x0000__x0000__x0000__x0000__x0000__x0000__x0003__x0000_揭揭揭揭枀Ɓ_x0000__x0000__x0001__x0000__x0000__x0000__x0000__x0000_甲_x0006__x0000__x0000_揭_x0001__x0000__x0016__x0001_ӯ_x0002_Ѐ퉈ӯ놈҇倀Ο_x0001__x0000__x0000__x0000__x0000__x0000__x0000__x0000__x0003__x0000_揭揭揭揭枀Ɓ_x0000__x0000__x0001__x0000__x0000__x0000__x0000__x0000_甲_x0006__x0000__x0000_揭_x0001__x0000__x0016__x0001_ӯ_x0002_Ѐ퉠ӯ놐҇倀Ο_x0001__x0000__x0000__x0000__x0000__x0000__x0000__x0000__x0003__x0000_揭揭揭揭枀Ɓ_x0000__x0000__x0001__x0000__x0000__x0000__x0000__x0000_甲_x0006__x0000__x0000_揭_x0001__x0000__x0016__x0001_ӯ_x0002_Ѐ튀ӯ놘҇倀Ο_x0001__x0000__x0000__x0000__x0000__x0000__x0000__x0000__x0003__x0000_揭揭揭揭枀Ɓ_x0000__x0000__x0001__x0000__x0000__x0000__x0000__x0000_甲_x0006__x0000__x0000_揭_x0001__x0000__x0016__x0001_ӯ_x0002_Ѐ튘ӯ놠҇倀Ο_x0001__x0000__x0000__x0000__x0000__x0000__x0000__x0000__x0003__x0000_揭揭揭揭枀Ɓ_x0000__x0000__x0001__x0000__x0000__x0000__x0000__x0000_甲_x0006__x0000__x0000_揭_x0001__x0000__x0016__x0001_ӯ_x0002_Ѐ튰ӯ놨҇倀Ο_x0001__x0000__x0000__x0000__x0000__x0000__x0000__x0000__x0003__x0000_揭揭揭揭枀Ɓ_x0000__x0000__x0001__x0000__x0000__x0000__x0000__x0000_甲_x0006__x0000__x0000_揭_x0001__x0000__x0016__x0001_ӯ_x0002_Ѐ틈ӯ놰҇倀Ο_x0001__x0000__x0000__x0000__x0000__x0000__x0000__x0000__x0003__x0000_揭揭揭揭枀Ɓ_x0000__x0000__x0001__x0000__x0000__x0000__x0000__x0000_甲_x0006__x0000__x0000__x0000__x0000__x0000__x0000__x0000__x0000__x0000__x0000__x0000__x0000__x0000__x0000__x0000__x0000__x0000__x0000__x0000__x0000__x0000__x0000__x0000__x0000__x0000__x0000__x0000__x0000__x0000__x0000__x0000__x0000__x0000__x0000_揭_x0001__x0000__x0016__x0001_ӯ_x0002_Ѐ틠ӯ놸҇倀Ο_x0001__x0000__x0000__x0000__x0000__x0000__x0000__x0000__x0003__x0000_揭揭揭揭枀Ɓ_x0000__x0000__x0001__x0000__x0000__x0000__x0000__x0000_甲_x0006__x0000__x0000_揭_x0001__x0000__x0016__x0001_ӯ_x0002_Ѐ팀ӯ뇀҇倀Ο_x0001__x0000__x0000__x0000__x0000__x0000__x0000__x0000__x0003__x0000_揭揭揭揭枀Ɓ_x0000__x0000__x0001__x0000__x0000__x0000__x0000__x0000_甲_x0006__x0000__x0000_揭_x0001__x0000__x0016__x0001_ӯ_x0002_Ѐ팘ӯ뇈҇倀Ο_x0001__x0000__x0000__x0000__x0000__x0000__x0000__x0000__x0003__x0000_揭揭揭揭枀Ɓ_x0000__x0000__x0001__x0000__x0000__x0000__x0000__x0000_甲_x0006__x0000__x0000_揭_x0001__x0000__x0016__x0001_ӯ_x0002_Ѐ팰ӯ뇐҇倀Ο_x0001__x0000__x0000__x0000__x0000__x0000__x0000__x0000__x0003__x0000_揭揭揭揭枀Ɓ_x0000__x0000__x0001__x0000__x0000__x0000__x0000__x0000_甲_x0006__x0000__x0000_揭_x0001__x0000__x0016__x0001_ӯ_x0002_Ѐ퍈ӯ뇘҇倀Ο_x0001__x0000__x0000__x0000__x0000__x0000__x0000__x0000__x0003__x0000_揭揭揭揭枀Ɓ_x0000__x0000__x0001__x0000__x0000__x0000__x0000__x0000_甲_x0006__x0000__x0000_揭_x0001__x0000__x0016__x0001_ӯ_x0002_Ѐ퍠ӯ뇠҇倀Ο_x0001__x0000__x0000__x0000__x0000__x0000__x0000__x0000__x0003__x0000_揭揭揭揭枀Ɓ_x0000__x0000__x0001__x0000__x0000__x0000__x0000__x0000_甲_x0006__x0000__x0000_揭_x0001__x0000__x0016__x0001_ӯ_x0002_Ѐ펀ӯ뇨҇倀Ο_x0001__x0000__x0000__x0000__x0000__x0000__x0000__x0000__x0003__x0000_揭揭揭揭枀Ɓ_x0000__x0000__x0001__x0000__x0000__x0000__x0000__x0000_甲_x0006__x0000__x0000_揭_x0001__x0000__x0016__x0001_ӯ_x0002_Ѐ페ӯ뇰҇倀Ο_x0001__x0000__x0000__x0000__x0000__x0000__x0000__x0000__x0003__x0000_揭揭揭揭枀Ɓ_x0000__x0000__x0001__x0000__x0000__x0000__x0000__x0000_甲_x0006__x0000__x0000_揭_x0001__x0000__x0016__x0001_ӯ_x0002_Ѐ펰ӯ뇸҇倀Ο_x0001__x0000__x0000__x0000__x0000__x0000__x0000__x0000__x0003__x0000_揭揭揭揭枀Ɓ_x0000__x0000__x0001__x0000__x0000__x0000__x0000__x0000_甲_x0006__x0000__x0000_揭_x0001__x0000__x0016__x0001_ӯ_x0002_Ѐ폈ӯ눀҇倀Ο_x0001__x0000__x0000__x0000__x0000__x0000__x0000__x0000__x0003__x0000_揭揭揭揭枀Ɓ_x0000__x0000__x0001__x0000__x0000__x0000__x0000__x0000_甲_x0006__x0000__x0000_揭_x0001__x0000__x0016__x0001_ӯ_x0002_Ѐ폠ӯ눈҇倀Ο_x0001__x0000__x0000__x0000__x0000__x0000__x0000__x0000__x0003__x0000_揭揭揭揭枀Ɓ_x0000__x0000__x0001__x0000__x0000__x0000__x0000__x0000_甲_x0006__x0000__x0000_揭_x0001__x0000__x0016__x0001_ӯ_x0002_Ѐ퐀ӯ눐҇倀Ο_x0001__x0000__x0000__x0000__x0000__x0000__x0000__x0000__x0003__x0000_揭揭揭揭枀Ɓ_x0000__x0000__x0001__x0000__x0000__x0000__x0000__x0000_甲_x0006__x0000__x0000_揭_x0001__x0000__x0016__x0001_ӯ_x0002_Ѐ퐘ӯ눘҇倀Ο_x0001__x0000__x0000__x0000__x0000__x0000__x0000__x0000__x0003__x0000_揭揭揭揭枀Ɓ_x0000__x0000__x0001__x0000__x0000__x0000__x0000__x0000_甲_x0006__x0000__x0000_揭_x0001__x0000__x0016__x0001_ӯ_x0002_Ѐ퐰ӯ눠҇倀Ο_x0001__x0000__x0000__x0000__x0000__x0000__x0000__x0000__x0003__x0000_揭揭揭揭枀Ɓ_x0000__x0000__x0001__x0000__x0000__x0000__x0000__x0000_甲_x0006__x0000__x0000_揭_x0001__x0000__x0016__x0001_ӯ_x0002_Ѐ푈ӯ눨҇倀Ο_x0001__x0000__x0000__x0000__x0000__x0000__x0000__x0000__x0003__x0000_揭揭揭揭枀Ɓ_x0000__x0000__x0001__x0000__x0000__x0000__x0000__x0000_甲_x0006__x0000__x0000_揭_x0001__x0000__x0016__x0001_ӯ_x0002_Ѐ푠ӯ눰҇倀Ο_x0001__x0000__x0000__x0000__x0000__x0000__x0000__x0000__x0003__x0000_揭揭揭揭枀Ɓ_x0000__x0000__x0001__x0000__x0000__x0000__x0000__x0000_甲_x0006__x0000__x0000_揭_x0001__x0000__x0016__x0001_ӯ_x0002_Ѐ풀ӯ눸҇倀Ο_x0001__x0000__x0000__x0000__x0000__x0000__x0000__x0000__x0003__x0000_揭揭揭揭枀Ɓ_x0000__x0000__x0001__x0000__x0000__x0000__x0000__x0000_甲_x0006__x0000__x0000_揭_x0001__x0000__x0016__x0001_ӯ_x0002_Ѐ풘ӯ뉀҇倀Ο_x0001__x0000__x0000__x0000__x0000__x0000__x0000__x0000__x0003__x0000_揭揭揭揭枀Ɓ_x0000__x0000__x0001__x0000__x0000__x0000__x0000__x0000_甲_x0006__x0000__x0000_揭_x0001__x0000__x0016__x0001_ӯ_x0002_Ѐ풰ӯ뉈҇倀Ο_x0001__x0000__x0000__x0000__x0000__x0000__x0000__x0000__x0003__x0000_揭揭揭揭枀Ɓ_x0000__x0000__x0001__x0000__x0000__x0000__x0000__x0000_甲_x0006__x0000__x0000_揭_x0001__x0000__x0016__x0001_ӯ_x0002_Ѐ퓈ӯ뉐҇倀Ο_x0001__x0000__x0000__x0000__x0000__x0000__x0000__x0000__x0003__x0000_揭揭揭揭枀Ɓ_x0000__x0000__x0001__x0000__x0000__x0000__x0000__x0000_甲_x0006__x0000__x0000_揭_x0001__x0000__x0016__x0001_ӯ_x0002_Ѐ퓠ӯ뉘҇倀Ο_x0001__x0000__x0000__x0000__x0000__x0000__x0000__x0000__x0003__x0000_揭揭揭揭枀Ɓ_x0000__x0000__x0001__x0000__x0000__x0000__x0000__x0000_甲_x0006__x0000__x0000_揭_x0001__x0000__x0016__x0001_ӯ_x0002_Ѐ픀ӯ뉠҇倀Ο_x0001__x0000__x0000__x0000__x0000__x0000__x0000__x0000__x0003__x0000_揭揭揭揭枀Ɓ_x0000__x0000__x0001__x0000__x0000__x0000__x0000__x0000_甲_x0006__x0000__x0000_揭_x0001__x0000__x0016__x0001_ӯ_x0001_Ё◠͠_x0001__x0000_⤐͵_x0001__x0000__x0000__x0000__x0000__x0000__x0000__x0000__x0003__x0000_揭揭揭揭枀Ɓ_x0000__x0000__x0001__x0000__x0000__x0000__x0000__x0000_甲_x0006__x0000__x0000_揭_x0001__x0000__x0016__x0001_ӯ_x0001_Ё쾀҇_x0001__x0000_⤐͵_x0001__x0000__x0000__x0000__x0000__x0000__x0000__x0000__x0003__x0000_揭揭揭揭枀Ɓ_x0000__x0000__x0001__x0000__x0000__x0000__x0000__x0000_甲_x0006__x0000__x0000__x0000__x0000_⓰揱_x0000__x0000__x000E__x0000_냸·_x0000__x0000__x0010__x0000_널·_x0000__x0000__x0013__x0000_넨·_x0000__x0000__x0017__x0000_냠·_x0000__x0000__x001B__x0000_鹿ζ_x0000__x0000__x001C__x0000_廊ζ_x0000__x0000__x0000__x0000__x0000__x0000__x0000__x0000_揭_x0001__x0000__x0016__x0001_怒ӯ_x0008_Ѐ燎ӯ뉸҇⤐͵_x0001__x0000__x0000__x0000__x0000__x0000__x0000__x0000__x0003__x0000_揭揭揭揭枀Ɓ_x0000__x0000__x0001__x0000__x0000__x0000__x0000__x0000_甲_x0006__x0000__x0000__x0000__x0000_⓰揱_x0000__x0000__x000E__x0000_ζ_x0000__x0000__x0010__x0000_ζ_x0000__x0000__x0012__x0000_ζ_x0000__x0000__x0013__x0000_뀈·_x0000__x0000__x0017__x0000_ζ_x0000__x0000__x001B__x0000_ζ_x0000__x0000__x001C__x0000_ζ_x0000__x0000__x0000__x0000_⓰揱_x0000__x0000__x000E__x0000_ζ_x0000__x0000__x0010__x0000_ζ_x0000__x0000__x0013__x0000_ζ_x0000__x0000__x0017__x0000_ζ_x0000__x0000__x001B__x0000_ζ_x0000__x0000__x001C__x0000_ζ_x0000__x0000__x0000__x0000__x0000__x0000__x0000__x0000_듐揭_x0001__x0000__x0016__x0001_婢ӯ_x0002_Ѐ혀ӯ늈҇⣀͵_x000B__x0000__x0000__x0000__x0000__x0000__x0000__x0000__x0003__x0000_뒈揭둠揭둄揭돈揭枀Ɓ_x0000__x0000__x0001__x0000__x0000__x0000__x0000__x0000__x0000__x0000_)_x0000_듐揭_x0001__x0000__x0016__x0001_﫠ӯ_x0002_Ѐ_xD9E0_ӯ느҇⣀͵_x000B__x0000__x0000__x0000__x0000__x0000__x0000__x0000__x0003__x0000_뒈揭둠揭둄揭돈揭枀Ɓ_x0000__x0000__x0001__x0000__x0000__x0000__x0000__x0000__x0000__x0000_)_x0000_N䐀_x0015__x0000_쀌ė଀௿ș_x0007__x001E_ᤀ㔈䐀_x0015__x0000_쀌̗⠀଀⧿଀ș_x0007__x001E_ᤀᄈ䐀_x0015__x0000_쀌ᡁᤀ̈∀ăᤀ̈䈀ă_x0000__x0000__x0000__x0000__x0000__x0000__x0000__x0000_N䐀 _x0000_쀌ė଀௿ș_x0007__x001E_ᤀ㔈䐀 _x0000_쀌̗⠀଀⧿଀ș_x0007__x001E_ᤀᄈ䐀 _x0000_쀌ᡁᤀ̈∀ăᤀ̈䈀ă_x0000__x0000__x0000__x0000__x0000__x0000__x0000__x0000_N䐀 _x0000_쀊ė଀௿ș_x0007__x001E_ᤀ㔈䐀 _x0000_쀊̗⠀଀⧿଀ș_x0007__x001E_ᤀᄈ䐀 _x0000_쀊ᡁᤀ̈∀ăᤀ̈䈀ă_x0000__x0000__x0000__x0000__x0000__x0000__x0000__x0000_듐揭_x0001__x0000__x0016__x0001_ﱠӯ_x0004_Ѐ㤀҄늸҇⣀͵_x000B__x0000__x0000__x0000__x0000__x0000__x0000__x0000__x0003__x0000_뒈揭둠揭둄揭돈揭枀Ɓ_x0000__x0000__x0001__x0000__x0000__x0000__x0000__x0000__x0000__x0000_=_x0000_N䐀_x0015__x0000_쀍ė଀௿ș_x0007__x001E_ᤀ㔈䐀_x0015__x0000_쀍̗⠀଀⧿଀ș_x0007__x001E_ᤀᄈ䐀_x0015__x0000_쀍ᡁᤀ̈∀ăᤀ̈䈀ă_x0000__x0000__x0000__x0000__x0000__x0000__x0000__x0000_N䐀_x0015__x0000_쀋ė଀௿ș_x0007__x001E_ᤀ㔈䐀_x0015__x0000_쀋̗⠀଀⧿଀ș_x0007__x001E_ᤀᄈ䐀_x0015__x0000_쀋ᡁᤀ̈∀ăᤀ̈䈀ă_x0000__x0000__x0000__x0000__x0000__x0000__x0000__x0000_N䐀 _x0000_쀍ė଀௿ș_x0007__x001E_ᤀ㔈䐀 _x0000_쀍̗⠀଀⧿଀ș_x0007__x001E_ᤀᄈ䐀 _x0000_쀍ᡁᤀ̈∀ăᤀ̈䈀ă_x0000__x0000__x0000__x0000__x0000__x0000__x0000__x0000_듐揭_x0004__x0000__x0016__x0001_﷠ӯ_x0002_Ѐ宰΋ꀠɀ⺰͵_x000B__x0000__x0002__x0000__x0002__x0000_ꄨɀ_x0003__x0000_뒈揭둠揭둄揭돈揭枀Ɓ_x0000__x0000__x0001__x0000__x0000__x0000__x0000__x0000_ⴕ_x0000__x0001__x0000_揭_x0003__x0000__x0016__x0001_﹀ӯ_x0007_Ёﺠӯ닠҇⤐͵_x000B__x0000__x0000__x0000__x0000__x0000__x0000__x0000__x0003__x0000_揭揭揭揭枀Ɓ䕀͹델҇_x0000__x0000__x0000__x0000__x0000__x0000_&lt;_x0000__x0000__x0000_⓰揱_x0000__x0000__x000E__x0000_냸·_x0000__x0000__x0010__x0000_널·_x0000__x0000__x0013__x0000_넨·_x0000__x0000__x0017__x0000_냠·_x0000__x0000__x001B__x0000_鹿ζ_x0000__x0000__x001C__x0000_廊ζ_x0000__x0000__x0000__x0000__x0000__x0000__x0000__x0000_揭_x0008__x0000__x0016__x0001_＀ӯ_x0005_Ё─ɀ_x0001__x0000_⤐͵_x000F__x0000__x0003__x0000__x0004__x0000_֠ƪ_x0013_ᤀ揭揭揭揭枀Ɓ舠Ξ_x0001__x0000__x0000__x0000__x0000__x0000_ⴕ_x0000_ဴ_x0000_듐揭_x0001__x0000__x0016__x0001_｠ӯ_x0002_Ѐ톰͹_x0001__x0000_⣀͵_x0001__x0000__x0000__x0000__x0000__x0000__x0000__x0000_s_x0001_뒈揭둠揭둄揭돈揭枀Ɓ_x0000__x0000__x0001__x0000__x0000__x0000__x0000__x0000_ⴕ_x0000__x0000__x0000__x0000__x0000__x0000__x0000__x0000__x0000__x0000__x0000__x0000__x0000__x0000__x0000__x0000__x0000__x0000__x0000__x0000__x0000__x0000__x0000__x0000__x0000__x0000__x0000__x0000__x0000__x0000__x0000__x0000__x0000__x0000__x0000__x0005_ジュウライ</t>
    </rPh>
    <phoneticPr fontId="24"/>
  </si>
  <si>
    <t>・珪藻綱 Rhizosolenia 属として従来分類されていた種のうち、淡水性の種は Urosolenia 属として扱うことが一般的であるため、本結果もこれに従った。</t>
    <rPh sb="18" eb="19">
      <t>ゾク</t>
    </rPh>
    <rPh sb="22" eb="24">
      <t>ジュウライ</t>
    </rPh>
    <rPh sb="24" eb="26">
      <t>ブンルイ</t>
    </rPh>
    <rPh sb="31" eb="32">
      <t>シュ</t>
    </rPh>
    <rPh sb="36" eb="39">
      <t>タンスイセイ</t>
    </rPh>
    <rPh sb="40" eb="41">
      <t>シュ</t>
    </rPh>
    <rPh sb="54" eb="55">
      <t>ゾク</t>
    </rPh>
    <rPh sb="58" eb="59">
      <t>アツカ</t>
    </rPh>
    <rPh sb="63" eb="66">
      <t>イッパンテキ</t>
    </rPh>
    <rPh sb="72" eb="73">
      <t>ホン</t>
    </rPh>
    <rPh sb="73" eb="75">
      <t>ケッカ</t>
    </rPh>
    <rPh sb="79" eb="80">
      <t>シタガ</t>
    </rPh>
    <phoneticPr fontId="24"/>
  </si>
  <si>
    <t>・緑藻綱 Golenkinia 属と Golenkiniopsis 属は、形態から両属を識別することは困難であるため、Golenkinia 属に一括して計数した。</t>
    <rPh sb="1" eb="3">
      <t>リョクソウ</t>
    </rPh>
    <rPh sb="72" eb="74">
      <t>イッカツ</t>
    </rPh>
    <rPh sb="76" eb="78">
      <t>ケイスウ</t>
    </rPh>
    <phoneticPr fontId="24"/>
  </si>
  <si>
    <t>繊毛虫</t>
    <phoneticPr fontId="24"/>
  </si>
  <si>
    <t>XANTHOPHYCEAE</t>
    <phoneticPr fontId="24"/>
  </si>
  <si>
    <t>Brachionus spp.</t>
    <phoneticPr fontId="2"/>
  </si>
  <si>
    <t>Urosolenia spp.</t>
    <phoneticPr fontId="24"/>
  </si>
  <si>
    <t>・珪藻綱 Pinnularia 属は、類似の属を含めて計数した。</t>
    <rPh sb="16" eb="17">
      <t>ゾク</t>
    </rPh>
    <phoneticPr fontId="24"/>
  </si>
  <si>
    <t>Aphanizomenon spp.</t>
    <phoneticPr fontId="24"/>
  </si>
  <si>
    <t>Chlorogonium spp.</t>
    <phoneticPr fontId="24"/>
  </si>
  <si>
    <t>Aphanothece spp.</t>
    <phoneticPr fontId="24"/>
  </si>
  <si>
    <t>Keratella spp.</t>
    <phoneticPr fontId="2"/>
  </si>
  <si>
    <t>Golenkinia spp.</t>
    <phoneticPr fontId="24"/>
  </si>
  <si>
    <t>Coelastrum sp.</t>
    <phoneticPr fontId="24"/>
  </si>
  <si>
    <t>Treubaria spp.</t>
    <phoneticPr fontId="24"/>
  </si>
  <si>
    <t>（一財）千葉県環境財団　業務部　五味真人</t>
    <rPh sb="1" eb="2">
      <t>イチ</t>
    </rPh>
    <rPh sb="12" eb="14">
      <t>ギョウム</t>
    </rPh>
    <rPh sb="14" eb="15">
      <t>ブ</t>
    </rPh>
    <rPh sb="16" eb="18">
      <t>ゴミ</t>
    </rPh>
    <rPh sb="18" eb="20">
      <t>マサト</t>
    </rPh>
    <phoneticPr fontId="2"/>
  </si>
  <si>
    <t>Mallomonas spp.</t>
    <phoneticPr fontId="24"/>
  </si>
  <si>
    <t>Surirella spp.</t>
    <phoneticPr fontId="24"/>
  </si>
  <si>
    <t>Dinobryon sp.</t>
    <phoneticPr fontId="24"/>
  </si>
  <si>
    <t>Closterium sp.</t>
    <phoneticPr fontId="24"/>
  </si>
  <si>
    <t>＋</t>
    <phoneticPr fontId="24"/>
  </si>
  <si>
    <t>・緑藻綱 Crucigenia 属と Crucigeniella 属は、細胞の分裂様式から区別されるが、分裂様式が不明なものは Crucigenia 属に一括して計数した。</t>
    <rPh sb="1" eb="3">
      <t>リョクソウ</t>
    </rPh>
    <rPh sb="36" eb="38">
      <t>サイボウ</t>
    </rPh>
    <rPh sb="39" eb="41">
      <t>ブンレツ</t>
    </rPh>
    <rPh sb="41" eb="43">
      <t>ヨウシキ</t>
    </rPh>
    <rPh sb="45" eb="47">
      <t>クベツ</t>
    </rPh>
    <rPh sb="52" eb="54">
      <t>ブンレツ</t>
    </rPh>
    <rPh sb="54" eb="56">
      <t>ヨウシキ</t>
    </rPh>
    <rPh sb="57" eb="59">
      <t>フメイ</t>
    </rPh>
    <rPh sb="77" eb="79">
      <t>イッカツ</t>
    </rPh>
    <rPh sb="81" eb="83">
      <t>ケイスウ</t>
    </rPh>
    <phoneticPr fontId="24"/>
  </si>
  <si>
    <t>(25)</t>
    <phoneticPr fontId="24"/>
  </si>
  <si>
    <t>(75)</t>
    <phoneticPr fontId="24"/>
  </si>
  <si>
    <t>(200)</t>
    <phoneticPr fontId="24"/>
  </si>
  <si>
    <t>(150)</t>
    <phoneticPr fontId="24"/>
  </si>
  <si>
    <t>(＋)</t>
    <phoneticPr fontId="24"/>
  </si>
  <si>
    <t>(175)</t>
    <phoneticPr fontId="24"/>
  </si>
  <si>
    <t>(350)</t>
    <phoneticPr fontId="24"/>
  </si>
  <si>
    <t>(800)</t>
    <phoneticPr fontId="24"/>
  </si>
  <si>
    <t>(225)</t>
    <phoneticPr fontId="24"/>
  </si>
  <si>
    <t>(375)</t>
    <phoneticPr fontId="24"/>
  </si>
  <si>
    <t>(50)</t>
    <phoneticPr fontId="24"/>
  </si>
  <si>
    <t>(700)</t>
    <phoneticPr fontId="24"/>
  </si>
  <si>
    <t>(100)</t>
    <phoneticPr fontId="24"/>
  </si>
  <si>
    <t>Pseudanabaena spp.</t>
    <phoneticPr fontId="24"/>
  </si>
  <si>
    <t>Synura sp.</t>
    <phoneticPr fontId="24"/>
  </si>
  <si>
    <t>Navicula spp.</t>
    <phoneticPr fontId="24"/>
  </si>
  <si>
    <t>Staurastrum sp.</t>
    <phoneticPr fontId="24"/>
  </si>
  <si>
    <t>Coleps sp.</t>
    <phoneticPr fontId="24"/>
  </si>
  <si>
    <t>2020.4.16</t>
    <phoneticPr fontId="24"/>
  </si>
  <si>
    <t>2020.4.24</t>
    <phoneticPr fontId="24"/>
  </si>
  <si>
    <t>(625)</t>
    <phoneticPr fontId="24"/>
  </si>
  <si>
    <t>(125)</t>
    <phoneticPr fontId="24"/>
  </si>
  <si>
    <t>(425)</t>
    <phoneticPr fontId="24"/>
  </si>
  <si>
    <t>(325)</t>
    <phoneticPr fontId="24"/>
  </si>
  <si>
    <t>Dinobryon spp.</t>
    <phoneticPr fontId="24"/>
  </si>
  <si>
    <t>Urosolenia sp.</t>
    <phoneticPr fontId="24"/>
  </si>
  <si>
    <t>Closterium spp.</t>
    <phoneticPr fontId="24"/>
  </si>
  <si>
    <t>Coelastrum spp.</t>
    <phoneticPr fontId="24"/>
  </si>
  <si>
    <t>Eudorina spp.</t>
    <phoneticPr fontId="24"/>
  </si>
  <si>
    <t>Oocystis sp.</t>
    <phoneticPr fontId="24"/>
  </si>
  <si>
    <t>Brachionus sp.</t>
    <phoneticPr fontId="2"/>
  </si>
  <si>
    <t>Coleps spp.</t>
    <phoneticPr fontId="24"/>
  </si>
  <si>
    <t>・珪藻綱 Bacillaria paxillifer は従来シノニムである Bacillaria paradoxa とされていたが、本結果では Bacillaria paxillifer を採用した。</t>
    <rPh sb="28" eb="30">
      <t>ジュウライ</t>
    </rPh>
    <rPh sb="66" eb="67">
      <t>ホン</t>
    </rPh>
    <rPh sb="67" eb="69">
      <t>ケッカ</t>
    </rPh>
    <rPh sb="95" eb="97">
      <t>サイヨウ掆뤪掆뤺掆륊掆륚掆륪掆륺掆릊掆릚掆릪掆릺掆맊掆맚掆맪掆맺掆먊掆먚掆먪掆먴掆멊掆멢掆멾掆몘掆몮掆뫈掆뫞掆뫶掆묐掆묤掆문掆뭈掆뭚掆뭬掆뮂掆뮞掆뮶掆믐掆믪掆믴掆밂掆밐掆밞掆밬掆밺掆뱈掆뱖掆뱢掆뱴掆_x0000__x0000__x0000__x0000__x0000_䀀怄ٲ`_x0000_똈Ħꏈ揭黠揭ᔘ揵ʢ⨠揵윴揺⪠揵ʢⲐ揵黠揭Ⲱ揵黠揭㋘揵۞㎐揵臐ʢ㏨揵ퟐ͟㘈揵⛸揱㛨揵舀ʢ㜈揵꫔揭㭐揵黠揭㯐揵ʢ㻠揵臨ʢ䃀揵ꎰ揭䋐揵꫔揭䋰揵揻讔揵ꎰ揭谰揵着ʢꚤ揵꫔揭Ꜹ揵ꎰ揭Ꞙ揵ꎰ揭괈揾ꎰ揭괈揾黠揭_x0000__x0000__x0000__x0000__x0000_䀀怄ٲ`_x0000_밈Ħ䷀捭¸_x0000_ٯ_x0001__x0000__x0001__x0000_剆捭掌ٯ_x0001__x0000__x0001__x0000_囼捭掌ٯ_x0001__x0000__x0001__x0000_圤捭掌ٯ_x0001__x0000__x0001__x0000_坌捭掌ٯ_x0001__x0000__x0001__x0000_坴捭掌ٯ_x0001__x0000__x0001__x0000_垜捭掌ٯ_x0001__x0000__x0001__x0000_埄捭掌ٯ_x0001__x0000__x0001__x0000_埦捭掌ٯ_x0001__x0000__x0001__x0000_堒捭掌ٯ_x0001__x0000__x0001__x0000_堒捭窰ƪٯ_x0001__x0000__x0001__x0000__x0000__x0000_嚬捭ᛐ܃吀۠_x0001__x0000__x0001__x0000_囔捭_x0000__x0000_各۠_x0001__x0000__x0001__x0000_囼捭_x0000__x0000_合۠_x0001__x0000__x0001__x0000_圤捭_x0000__x0000_同۠_x0001__x0000__x0001__x0000_坌捭_x0000__x0000_吐۠_x0001__x0000__x0001__x0000_坴捭_x0000__x0000_吔۠_x0001__x0000__x0001__x0000_垜捭_x0000__x0000_吘۠_x0001__x0000__x0001__x0000_埄捭_x0000__x0000_吜۠_x0001__x0000__x0001__x0000_埦捭_x0000__x0000_吠۠_x0001__x0000__x0001__x0000_堒捭_x0000__x0000_吤۠_x0001__x0000__x0001__x0000__x0001__x0000__x0000__x0000__x0000__x0000__x0000__x0000__x0000__x0000__x0000__x0000_벘掆벨掆벸掆볈掆볘掆볨掆본掆봈掆봘掆봨掆봸掆뵈掆뵘掆뵨掆뵸掆불掆붘掆붨掆붸掆뷈掆뷒掆뷨掆븀掆븜掆븶掆빌掆빦掆빼掆뺔掆뺮掆뻂掆뻖掆뻦掆뻸掆뼊掆뼠掆뼼掆뽔掆뽮掆뾈掆뾒掆뾠掆뾮掆뾼掆뿊掆뿘掆뿦掆뿴掆쀀掆쀒掆推推推推推推ꘐ揱_x0006__x0000__x0000__x0000__x0015__x0000__x0006__x0000__x0000__x0000__x0015__x0000__x0000__x0000__x0000__x0000__xFFFF__xFFFF__x0000__x0000__x0000__x0000__x0000__x0000__x0000__x0000__x0000__x0000__x0000__x0000__x0000__x0000__x0000__x0000__x001C__x0000__x0006__x0000__x000C__x0000__x001F_螐Έૠɀ_x0000__x0000_ഀ܉Ỡ԰฀܉_x0000__x0000_	_x0000__x0003__x0000_	_x0000__x0003__x0000__x0001__x0000_č_x0000__xFFFF__xFFFF__xFFFF__xFFFF__x0001__x0000__x0001__x0000__x0000__x0000__x0000__x0000__x0000__x0000__x0000__x0000__x0000__x0000__x0000__x0000__x0000__x0000__x0000__x0000__x0000__x0000__x0002__x0000_̰_x0000__x0014__x0000__x0017__x0000_`_x0000__x0000__x0000_・珪藻綱 Bacillaria paxilliferハシノニムデアルAtteya zachariasiiトサレテイタガ、本結果デハAcanthoceras zachariasiiヲ採用シタ。_x0000__x0000__x0000__x0000__x0000__x0000__x0000__x0000__x0000__x0000_䀀␄Ӯ`_x0000__x0000__x0000_揻揻_x0000__x0000__x0000__x0000__x0000_䀀怀ٲ_x0000__x0000__x0000__x0000_慀܈慀܈_x0000__x0000__x0001__x0000__x0000__x0000__x0014__x0000_䨀ذ誀ܝ_x0000__x0000__x0014__x0000_㌠܈ꭄ揎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䀀怄ٲ`_x0000__x0000__x0000__x0000__x0000__x0000__x0000__x0000__x0000__x0000__x0000__x0000__x0000__x0000__x0000__x0000__x0000__x0000__x0000__x0000__x0000__x0000__x0000__x0000__x0000__x0000__x0000__x0000__x0000__x0000__x0000__x0000__x0000__x0000__x0000_TcidString_x0000__x0000__x0000__x0000_ζ_x0000__x0000__x000B__x0000_⓰揱_x0000__x0000__x0000__x0000_ζ_x0000__x0000__x000B__x0000_댐揭_x0000__x0000__x0000__x0000_ζ_x0000__x0000__x000B__x0000_윴揺_x0000__x0000__x0000__x0000_ζ_x0000__x0000__x000B__x0000_⛠揱_x0000__x0000__x0000__x0000__x0000__x0000__x0000__x0000_ζ_x0000__x0000__x000B__x0000_⛸揱_x0000__x0000__x0000__x0000_ζ_x0000__x0000__x000B__x0000_✐揱_x0000__x0000__x0000__x0000_ζ_x0000__x0000__x000B__x0000_᜸揼_x0000__x0000__x0000__x0000_ζ_x0000__x0000__x000B__x0000_✨揱_x0000__x0000__x0000__x0000_ζ_x0000__x0000__x000B__x0000_❀揱_x0000__x0000__x0000__x0000__x0000__x0000__x0000__x0000_ζ_x0000__x0000__x000B__x0000_ζ_x0000__x0000__x0000__x0000_ζ_x0000__x0000__x000B__x0000_ζ_x0000__x0000__x0000__x0000_ζ_x0000__x0000__x000B__x0000_ζ_x0000__x0000__x0000__x0000_ζ_x0000__x0000__x000B__x0000_ζ_x0000__x0000__x0000__x0000_ζ_x0000__x0000__x000B__x0000_ζ_x0000__x0000__x0000__x0000__x0000__x0000__x0000__x0000_ζ_x0000__x0000__x000B__x0000_ζ_x0000__x0000__x0000__x0000_ζ_x0000__x0000__x000B__x0000_ζ_x0000__x0000__x0000__x0000_ζ_x0000__x0000__x000B__x0000_ζ_x0000__x0000__x0000__x0000_ζ_x0000__x0000__x000B__x0000_￨ζ_x0000__x0000__x0000__x0000_￐ζ_x0000__x0000__x000B__x0000_ﾸζ_x0000__x0000__x0000__x0000__x0000__x0000__x0000__x0000_ﾠζ_x0000__x0000__x000B__x0000_ネζ_x0000__x0000__x0000__x0000_ーζ_x0000__x0000__x000B__x0000_ｘζ_x0000__x0000__x0000__x0000_｀ζ_x0000__x0000__x000B__x0000_Ｈζ_x0000__x0000__x0000__x0000_０ζ_x0000__x0000__x000B__x0000_ﻸζ_x0000__x0000__x0000__x0000_ﻠζ_x0000__x0000__x000B__x0000_ﻈζ_x0000__x0000__x0000__x0000__x0000__x0000__x0000__x0000_ﺰζ_x0000__x0000__x000B__x0000_ﺘζ_x0000__x0000__x0000__x0000_ﺀζ_x0000__x0000__x000B__x0000_﹨ζ_x0000__x0000__x0000__x0000_﹐ζ_x0000__x0000__x000B__x0000_︸ζ_x0000__x0000__x0000__x0000_︠ζ_x0000__x0000__x000B__x0000_︈ζ_x0000__x0000__x0000__x0000_ﷰζ_x0000__x0000__x000B__x0000_﷘ζ_x0000__x0000__x0000__x0000__x0000__x0000__x0000__x0000_ﷀζ_x0000__x0000__x000B__x0000_ﶨζ_x0000__x0000__x0000__x0000_﶐ζ_x0000__x0000__x000B__x0000_ﵸζ_x0000__x0000__x0000__x0000_ﵠζ_x0000__x0000__x000B__x0000_﵈ζ_x0000__x0000__x0000__x0000_ﴰζ_x0000__x0000__x000B__x0000_ﴘζ_x0000__x0000__x0000__x0000_ﴀζ_x0000__x0000__x000B__x0000_ﳨζ_x0000__x0000__x0000__x0000__x0000__x0000__x0000__x0000_ﳐζ_x0000__x0000__x000B__x0000_ﲸζ_x0000__x0000__x0000__x0000_ﲠζ_x0000__x0000__x000B__x0000_ﲈζ_x0000__x0000__x0000__x0000_ﱰζ_x0000__x0000__x000B__x0000_ﱘζ_x0000__x0000__x0000__x0000_ﱀζ_x0000__x0000__x000B__x0000_ﰨζ_x0000__x0000__x0000__x0000_ﰐζ_x0000__x0000__x000B__x0000_ﯸζ_x0000__x0000__x0000__x0000__x0000__x0000__x0000__x0000_ﯠζ_x0000__x0000__x000B__x0000_﯈ζ_x0000__x0000__x0000__x0000_ﮰζ_x0000__x0000__x000B__x0000_ﮘζ_x0000__x0000__x0000__x0000_ﮀζ_x0000__x0000__x000B__x0000_ﭨζ_x0000__x0000__x0000__x0000_ﭐζ_x0000__x0000__x000B__x0000_טּζ_x0000__x0000__x0000__x0000_ﬠζ_x0000__x0000__x000B__x0000_﬈ζ_x0000__x0000__x0000__x0000__x0000__x0000__x0000__x0000_﫰ζ_x0000__x0000__x000B__x0000_齃ζ_x0000__x0000__x0000__x0000_變ζ_x0000__x0000__x000B__x0000_直ζ_x0000__x0000__x0000__x0000_敖ζ_x0000__x0000__x000B__x0000_喝ζ_x0000__x0000__x0000__x0000_褐ζ_x0000__x0000__x000B__x0000_煮ζ_x0000__x0000__x0000__x0000_侮ζ_x0000__x0000__x000B__x0000_礼ζ_x0000__x0000__x0000__x0000__x0000__x0000__x0000__x0000_切ζ_x0000__x0000__x000B__x0000_裡ζ_x0000__x0000_揭扨ヌ½_x001C_ಠӯ錀 ⴏ_x0000_揭戠ヌ_x0019__x000C_ൠӯ耰_x0010_ࢌ_x0000_ﮬ凰㶬ヌ_x0000__x0000_⤀チ_x0004__x0000__x0000__x0000_舴΋舴΋舴΋舴΋舴΋_x0000__x0000__x0000__x0000__x0000__x0000__x0002__x0000__x0000__x0000_햰ӯ�_xFFFF_H؁￼_xFFFF__x0000__x0000__x0000__x0000__x0003__x0000_ꪠ҇_x0000__x0000__x0000__x0000__x0014__x0000__x0007__x0000__x0000__x0000_ÿ_x0000__x0000__x0000__x0000__x0000__x0002__x0000__x0000__x0000_혘ӯ�_xFFFF_A؁￼_xFFFF__x0000__x0000_ζ_x0000__x0000_0_x0000_͟_x0000__x0000__x0000__x0000__x0000__x0000_=_x0000_࿨Ӳ_x0000__x0000_@_x0000_ζ_x0000__x0000__x0014__x0000__x0007__x0000__x0000__x0000_ÿ_x0000__x0000__x0000__x0000__x0000_ﮬ凰㶬ヌ_x0000__x0000_⤀チ_x0004__x0000__x0000__x0000_TcidName_x0000__x0000__x0000__x0000_OutSource_x0000__x0000__x0000__x0000__x0000__x0000__x0000_龐⿑_x0001__x0000__x0000__x0000_룀ӱ_x0000_Ӳ_x0000__x0000_IsFishbowl_x0000__x0000_HelpIDFiles_x0000__x0011_─_x0005__x0000__x0005__x0000_쀃쀋မཬᯈ䈵_x0011_─_x0004__x0000__x0004__x0000_쀃쀋မཬ_x0000__x0000__x0000__x0000__x0000__x0000__x0001__x0000_2_x0000_2_x0000__x0004__x0000__x0004__x0000_ᯈ䈵=_x0000_ະӲ_x0000__x0000_@_x0000_❀揱_x0000__x0000_ﮬ凰Ξ_x0004__x0000_Ξ_x001C__x0000_⤀チ훘揱_x0002__x0000_㕲㐱_x0002__x0000__x0001__x0000_鏠_x0004__x0002__x0000__x0003__x0000__x0004__x0001_鮐ܑ_x0000__x0000_f)_x0000__x0000__x0000__x0000_Ꮠ揵베Ģ_x0001__x0000_Ᏸ揵벜Ģ_x0001__x0000_਀ఋ܉_x0001__x0000_欨_x0000_䝰_x0000__x000B__x0000_
Print_Area_x0000_龐⿑_x0001__x0000__x0000__x0000_뤀ӱ_x0000_Ӳ_x0000__x0000__x0000__x0000__x0000__x0000__x0000__x0000__x0000__x0000__x0000__x0000__x0000__x0000__x0000__x0000__x0000__x0000_
Print_Area_x0000_龐⿑_x0001__x0000__x0000__x0000_륀ӱ_x0000_Ӳ_x0000__x0000_並ベテ​​比較(&amp;B)_x0000_
Print_Area_x0000_龐⿑_x0001__x0000__x0000__x0000_릀ӱ_x0000_Ӳ_x0000__x0000__x0000__x0000__x0000__x0000_Ᏸ揵藰ʢ揻ꔀ·ᓜ揵藘ʢ
Print_Area_x0000_龐⿑_x0001__x0000__x0000__x0000_맀ӱ_x0000_Ӳ_x0000__x0000_⪠揵絈ʢⲐ揵黠揭⾀揵꫔揭IsVisible_x0000_숀ӱ_x0000__x0000__x0000__x0000__x0011_─_x0006__x0000__x0006__x0000_쀃쀋မཬ_x0000__x0000_ShowLabel_x0000__x0000__x0000_㯐揵౬Ӯ_x0002__x0000_㻠揵రӮ_x0005__x0000_DataContext_x0000_ActivePlace_x0000__x0000__x0000__x0000__x0000_FSControls_x0000__x0000_TcidName_x0000__x0000__x0000__x0000_Application_x0000_OutSpace_x0000__x0000__x0000__x0000_=_x0000_ຘӲ_x0000__x0000_@_x0000_ζ_x0000__x0000__x0000__x0000__x0000__x0000_⹄ӱ⼄ӱ⼄ӱ〄ӱツӱツӱ_x0001__x0000__x0000__x0000__x0000__x0000__x0000__x0000_陀Ģ_x0000__x0000_ﮬ凰㶬ヌ_x0000__x0000_⤀チ_x0004__x0000__x0000__x0000_=_x0000_෰Ӳ_x0000__x0000_@_x0000_❀揱_x0000__x0000__x0000__x0000__x0000__x0000__x0000__x0000__x0000__x0000__x0000__x0000__x0000__x0000__x0000__x0000__x0000__x0000_谰揵딀҇_x0002__x0000_ꚤ揵벨Ģ_x0001__x0000_=_x0000_ൠӲ_x0000__x0000_@_x0000_❀揱_x0000__x0000_㪰Ξ_xDAB0_ӯ_xDE00_܉꒘ӯ_x0000__x0000__x0000__x0000_ACROBAT_3D_x0000__x0000_=_x0000_೐Ӳ_x0000__x0000_@_x0000_❀揱_x0000__x0000__x0000__x0000__x0000__x0000_랄函ꖐӯᄀӱ가Οᄐӱ_x0000__x0000_SlabStyle_x0000__x0000__x0000_=_x0000_ీӲ_x0000__x0000_@_x0000_❀揱_x0000__x0000_Ⲱ揵黠揭㎰揵ʢ㟨揵꫔揭끘揵벬Ģ_x0001__x0000_끴揵벤Ģ_x0001__x0000__x0000__x0000__x0000__x0000_㴐揜_x0001__x0000__x0000__x0000__xDC48_揵_x0000__x0000__x0000__x0000__x0014__x0000__x0007__x0000__x0000__x0000__x0000__x0000__x0000__x0000__x0000__x0000_ꚤ揵벰Ģ_x0001__x0000_nt_x0000__xFFFF__x0000__x0000_Ᏸ揵藰ʢ揻꘸·ᓜ揵藘ʢ튤揵벴Ģ_x0001__x0000_ab_x0000__x0000__x0000__x0000__x0000__x0000__x0000__x0000_䅀揵벸Ģ_x0001__x0000_br_x0000__x0000__x0000__x0000_괈揺변Ģ_x0001__x0000_괨揺벼Ģ_x0001__x0000_Ᏸ揵별Ģ_x0001__x0000_hi_x0000__x0000__x0000__x0000_诤揵딈҇_x0002__x0000_ng_x0000__x0000__x0000__x0000_㺀揵෠Ӯ_x0003__x0000_㻠揵ුӮ_x0001__x0000__x0000__x0000__x0000__x0000_Ᏸ揵볈Ģ_x0001__x0000_mr_x0000__x0000__x0000__x0000_Ᏸ揵볌Ģ_x0001__x0000_da_x0000__x0000__x0000__x0000_鰌揵ៀӱ_x0004__x0000_Ᏸ揵_xDCC8_ӯ_x0006__x0000_⧰揵㎰揵躨揵䋰揵䌐揵_x0002__x0000_㭐揵ᒬӮ_x0001__x0000_㯐揵ᒸӮ_x0001__x0000__x0000__x0000__x0000__x0000_㺀揵ᓐӮ_x0001__x0000_㺠揵ᓜӮ_x0001__x0000_❨揵ᓴӮ_x0001__x0000_⦘揵ᓨӮ_x0001__x0000_ﮬ凰_x0006__x0000__x0004_桁区切リ_x0000__x0000__x0000_ﮬ凰_x0007__x0000__x0005_見出シ 1_x0000__x0000_ﮬ凰_x0007__x0000__x0005_見出シ 2_x0000__x0000__x0000__x0000__x0000__x0000_랄函콨⿐ቄӱꥤ҇_xFFFF__xFFFF_ቐӱ_x0000__x0000__x0000__x0000__x0000__x0000__x0000__x0000__x0000__x0000__x0000__x0000_ﮬ凰虀۠_x0004__x0000_ኔӱ_x0004__x0000_⤀チﮬ凰勔Ο_xFFFF__xFFFF__x0004__x0000__x0000__x0000__x0000__x0000_ﮬ凰㶬ヌ_x0000__x0000_⤀チ_x0004__x0000__x0000__x0000__x0000__x0000__x0000__x0000_ﮬ凰ዀӱ_x0004__x0000_ኴӱ_x0001__x0000_⤀チﮬ凰⒴Ο_xFFFF__xFFFF__xFFFF__xFFFF__x0000__x0000__x0000__x0000_ﮬ凰ዠӱ_x0004__x0000_ዔӱ_x0001__x0000_⤀チﮬ凰匤Ο_xFFFF__xFFFF__xFFFF__xFFFF__x0000__x0000__x0000__x0000__x0000__x0000__x0000__x0000__x0000__x0000__x0000__x0000__x0000__x0000__x0000__x0000__x0000__x0000__x0000__x0000_ﮬ凰_x0000__x0000__x0004__x0000_ጄӱ_x0000__x0000_⤀チﮬ凰_x0000__x0000__x0004__x0000_ጔӱ_x0000__x0000_⤀チﮬ凰࢐ƪ_x0004__x0000_ጤӱ_x0001__x0000_⤀チ_x0003__x0000__x0003__x0000__x0004__x0001_፰ӱ_x0000__x0000__x0000__x0000__x0001__x0000__x0001__x0000__x0004__x0001_버Ģ_x0000__x0000__x0000__x0000__x0000__x0000__x0000__x0000_砂԰䴈ƪ쀐ذ_x0000__x0000__x0000__x0000_Ľ_x0000_͘揳_x0001__x0000_뎀ӯ_x0000__x0000__x0000__x0000__x0000__x0000_͘揳_x0001__x0000_됀ӯ_x0000__x0000__x0000__x0000__x0000__x0000_͘揳_x0001__x0000_뒀ӯ_x0000__x0000__x0000__x0000__x0000__x0000_¸揳¨揳_x0001__x0000__x0003__x0000_뎀ӯ_x0000__x0000__x0000__x0000__x0000__x0000__x0000__x0000__x0000__x0000__x0003__x0000_ꩠ҇_x0000__x0000__x0000__x0000_¸揳¨揳_x0001__x0000__x0003__x0000_됀ӯ_x0000__x0000__x0000__x0000__x0000__x0000__x0003__x0000_ꪀ҇_x0000__x0000__x0000__x0000_¸揳¨揳_x0001__x0000__x0003__x0000_뒀ӯ_x0000__x0000_ﮬ凰_x0007__x0000__x0005_見出シ 3_x0000__x0000__x0000__x0000__x0000__x0000_揭_x0001__x0000__x0016__x0001_ӯ_x0001_Ё칈҇_x0001__x0000_⤐͵_x0001__x0000__x0000__x0000__x0000__x0000__x0000__x0000__x0003__x0000_揭揭揭揭枀Ɓ_x0000__x0000__x0001__x0000__x0000__x0000__x0000__x0000_甲_x0006__x0000__x0000_듐揭_x0001__x0000__x0016__x0001_ӯ_x0002_Ѐ츘҇_x0001__x0000_⣀͵_x0001__x0000__x0000__x0000__x0000__x0000__x0000__x0000__x0003__x0000_뒈揭둠揭둄揭돈揭枀Ɓ_x0000__x0000__x0001__x0000__x0000__x0000__x0000__x0000_甲_x0006__x0000__x0000_깸揙_x0001__x0000__x0016__x0001_ӯ_x0002_Ѐ칠҇态_x0000_⟐͵_x0001__x0000__x0000__x0000__x0000__x0000__x0000__x0000__x0003__x0000_기揙금揙귬揙군揙枀Ɓ_x0000__x0000__x0001__x0000__x0000__x0000__x0000__x0000_甲_x0006__x0000__x0000_듐揭_x0001__x0000__x0016__x0001_ӯ_x0003_Ё㘀҄_x0001__x0000_⣀͵_x0001__x0000__x0000__x0000__x0000__x0000__x0000__x0000__x0003__x0000_뒈揭둠揭둄揭돈揭枀Ɓ_x0000__x0000__x0001__x0000__x0000__x0000__x0000__x0000_甲_x0006__x0000__x0000_揭_x0001__x0000__x0016__x0001_ӯ_x0001_Ё캰҇_x0001__x0000_⤐͵_x0001__x0000__x0000__x0000__x0000__x0000__x0000__x0000__x0003__x0000_揭揭揭揭枀Ɓ_x0000__x0000__x0001__x0000__x0000__x0000__x0000__x0000_甲_x0006__x0000__x0000_揭_x0001__x0000__x0016__x0001_ӯ_x0001_Ё컈҇_x0001__x0000_⤐͵_x0001__x0000__x0000__x0000__x0000__x0000__x0000__x0000__x0003__x0000_揭揭揭揭枀Ɓ_x0000__x0000__x0001__x0000__x0000__x0000__x0000__x0000_甲_x0006__x0000__x0000_揭_x0001__x0000__x0016__x0001_ӯ_x0001_Ё컠҇_x0001__x0000_⤐͵_x0001__x0000__x0000__x0000__x0000__x0000__x0000__x0000__x0003__x0000_揭揭揭揭枀Ɓ_x0000__x0000__x0001__x0000__x0000__x0000__x0000__x0000_甲_x0006__x0000__x0000_揭_x0001__x0000__x0016__x0001_ӯ_x0001_Ё케҇_x0001__x0000_⤐͵_x0001__x0000__x0000__x0000__x0000__x0000__x0000__x0000__x0003__x0000_揭揭揭揭枀Ɓ_x0000__x0000__x0001__x0000__x0000__x0000__x0000__x0000_甲_x0006__x0000__x0000_揭_x0001__x0000__x0016__x0001_ӯ_x0001_Ё켘҇_x0001__x0000_⤐͵_x0001__x0000__x0000__x0000__x0000__x0000__x0000__x0000__x0003__x0000_揭揭揭揭枀Ɓ_x0000__x0000__x0001__x0000__x0000__x0000__x0000__x0000_甲_x0006__x0000__x0000_揭_x0001__x0000__x0016__x0001_ӯ_x0001_Ё켰҇_x0001__x0000_⤐͵_x0001__x0000__x0000__x0000__x0000__x0000__x0000__x0000__x0003__x0000_揭揭揭揭枀Ɓ_x0000__x0000__x0001__x0000__x0000__x0000__x0000__x0000_甲_x0006__x0000__x0000_揭_x0001__x0000__x0016__x0001_ӯ_x0001_Ё캀҇_x0001__x0000_⤐͵_x0001__x0000__x0000__x0000__x0000__x0000__x0000__x0000__x0003__x0000_揭揭揭揭枀Ɓ_x0000__x0000__x0001__x0000__x0000__x0000__x0000__x0000_甲_x0006__x0000__x0000_듐揭_x0001__x0000__x0016__x0001_ӯ_x0002_Ѐ콈҇_x0001__x0000_⣀͵_x0001__x0000__x0000__x0000__x0000__x0000__x0000__x0000__x0003__x0000_뒈揭둠揭둄揭돈揭枀Ɓ_x0000__x0000__x0001__x0000__x0000__x0000__x0000__x0000_甲_x0006__x0000__x0000_揭_x0001__x0000__x0016__x0001_ӯ_x0001_Ё콠҇态_x0000_⤐͵_x0001__x0000__x0000__x0000__x0000__x0000__x0000__x0000__x0003__x0000_揭揭揭揭枀Ɓ_x0000__x0000__x0001__x0000__x0000__x0000__x0000__x0000_甲_x0006__x0000__x0000_듐揭_x0001__x0000__x0016__x0001_ӯ_x0003_Ё㛰҄_x0001__x0000_⣀͵_x0001__x0000__x0000__x0000__x0000__x0000__x0000__x0000__x0003__x0000_뒈揭둠揭둄揭돈揭枀Ɓ_x0000__x0000__x0001__x0000__x0000__x0000__x0000__x0000_甲_x0006__x0000__x0000_揭_x0001__x0000__x0016__x0001_ӯ_x0002_Ѐ퀘ӯ냘҇倀Ο_x0001__x0000__x0000__x0000__x0000__x0000__x0000__x0000__x0003__x0000_揭揭揭揭枀Ɓ_x0000__x0000__x0001__x0000__x0000__x0000__x0000__x0000_甲_x0006__x0000__x0000_揭_x0001__x0000__x0016__x0001_ӯ_x0002_Ѐ퀰ӯ냠҇倀Ο_x0001__x0000__x0000__x0000__x0000__x0000__x0000__x0000__x0003__x0000_揭揭揭揭枀Ɓ_x0000__x0000__x0001__x0000__x0000__x0000__x0000__x0000_甲_x0006__x0000__x0000_揭_x0001__x0000__x0016__x0001_ӯ_x0002_Ѐ큈ӯ냨҇倀Ο_x0001__x0000__x0000__x0000__x0000__x0000__x0000__x0000__x0003__x0000_揭揭揭揭枀Ɓ_x0000__x0000__x0001__x0000__x0000__x0000__x0000__x0000_甲_x0006__x0000__x0000_揭_x0001__x0000__x0016__x0001_ӯ_x0002_Ѐ큠ӯ냰҇倀Ο_x0001__x0000__x0000__x0000__x0000__x0000__x0000__x0000__x0003__x0000_揭揭揭揭枀Ɓ_x0000__x0000__x0001__x0000__x0000__x0000__x0000__x0000_甲_x0006__x0000__x0000_揭_x0001__x0000__x0016__x0001_ӯ_x0002_Ѐ킀ӯ냸҇倀Ο_x0001__x0000__x0000__x0000__x0000__x0000__x0000__x0000__x0003__x0000_揭揭揭揭枀Ɓ_x0000__x0000__x0001__x0000__x0000__x0000__x0000__x0000_甲_x0006__x0000__x0000_揭_x0001__x0000__x0016__x0001_ӯ_x0002_Ѐ킘ӯ넀҇倀Ο_x0001__x0000__x0000__x0000__x0000__x0000__x0000__x0000__x0003__x0000_揭揭揭揭枀Ɓ_x0000__x0000__x0001__x0000__x0000__x0000__x0000__x0000_甲_x0006__x0000__x0000_揭_x0001__x0000__x0016__x0001_ӯ_x0002_Ѐ킰ӯ너҇倀Ο_x0001__x0000__x0000__x0000__x0000__x0000__x0000__x0000__x0003__x0000_揭揭揭揭枀Ɓ_x0000__x0000__x0001__x0000__x0000__x0000__x0000__x0000_甲_x0006__x0000__x0000_揭_x0001__x0000__x0016__x0001_ӯ_x0002_Ѐ탈ӯ널҇倀Ο_x0001__x0000__x0000__x0000__x0000__x0000__x0000__x0000__x0003__x0000_揭揭揭揭枀Ɓ_x0000__x0000__x0001__x0000__x0000__x0000__x0000__x0000_甲_x0006__x0000__x0000_揭_x0001__x0000__x0016__x0001_ӯ_x0002_Ѐ탠ӯ넘҇倀Ο_x0001__x0000__x0000__x0000__x0000__x0000__x0000__x0000__x0003__x0000_揭揭揭揭枀Ɓ_x0000__x0000__x0001__x0000__x0000__x0000__x0000__x0000_甲_x0006__x0000__x0000_揭_x0001__x0000__x0016__x0001_ӯ_x0002_Ѐ턀ӯ넠҇倀Ο_x0001__x0000__x0000__x0000__x0000__x0000__x0000__x0000__x0003__x0000_揭揭揭揭枀Ɓ_x0000__x0000__x0001__x0000__x0000__x0000__x0000__x0000_甲_x0006__x0000__x0000_揭_x0001__x0000__x0016__x0001_ӯ_x0002_Ѐ턘ӯ넨҇倀Ο_x0001__x0000__x0000__x0000__x0000__x0000__x0000__x0000__x0003__x0000_揭揭揭揭枀Ɓ_x0000__x0000__x0001__x0000__x0000__x0000__x0000__x0000_甲_x0006__x0000__x0000_揭_x0001__x0000__x0016__x0001_ӯ_x0002_Ѐ터ӯ넰҇倀Ο_x0001__x0000__x0000__x0000__x0000__x0000__x0000__x0000__x0003__x0000_揭揭揭揭枀Ɓ_x0000__x0000__x0001__x0000__x0000__x0000__x0000__x0000_甲_x0006__x0000__x0000_揭_x0001__x0000__x0016__x0001_ӯ_x0002_Ѐ텈ӯ넸҇倀Ο_x0001__x0000__x0000__x0000__x0000__x0000__x0000__x0000__x0003__x0000_揭揭揭揭枀Ɓ_x0000__x0000__x0001__x0000__x0000__x0000__x0000__x0000_甲_x0006__x0000__x0000_揭_x0001__x0000__x0016__x0001_ӯ_x0002_Ѐ텠ӯ녀҇倀Ο_x0001__x0000__x0000__x0000__x0000__x0000__x0000__x0000__x0003__x0000_揭揭揭揭枀Ɓ_x0000__x0000__x0001__x0000__x0000__x0000__x0000__x0000_甲_x0006__x0000__x0000_揭_x0001__x0000__x0016__x0001_ӯ_x0002_Ѐ톀ӯ녈҇倀Ο_x0001__x0000__x0000__x0000__x0000__x0000__x0000__x0000__x0003__x0000_揭揭揭揭枀Ɓ_x0000__x0000__x0001__x0000__x0000__x0000__x0000__x0000_甲_x0006__x0000__x0000_揭_x0001__x0000__x0016__x0001_ӯ_x0002_Ѐ톘ӯ념҇倀Ο_x0001__x0000__x0000__x0000__x0000__x0000__x0000__x0000__x0003__x0000_揭揭揭揭枀Ɓ_x0000__x0000__x0001__x0000__x0000__x0000__x0000__x0000_甲_x0006__x0000__x0000_揭_x0001__x0000__x0016__x0001_ӯ_x0002_Ѐ톰ӯ녘҇倀Ο_x0001__x0000__x0000__x0000__x0000__x0000__x0000__x0000__x0003__x0000_揭揭揭揭枀Ɓ_x0000__x0000__x0001__x0000__x0000__x0000__x0000__x0000_甲_x0006__x0000__x0000_揭_x0001__x0000__x0016__x0001_ӯ_x0002_Ѐ퇈ӯ녠҇倀Ο_x0001__x0000__x0000__x0000__x0000__x0000__x0000__x0000__x0003__x0000_揭揭揭揭枀Ɓ_x0000__x0000__x0001__x0000__x0000__x0000__x0000__x0000_甲_x0006__x0000__x0000_揭_x0001__x0000__x0016__x0001_ӯ_x0002_Ѐ퇠ӯ녨҇倀Ο_x0001__x0000__x0000__x0000__x0000__x0000__x0000__x0000__x0003__x0000_揭揭揭揭枀Ɓ_x0000__x0000__x0001__x0000__x0000__x0000__x0000__x0000_甲_x0006__x0000__x0000_揭_x0001__x0000__x0016__x0001_ӯ_x0002_Ѐ툀ӯ녰҇倀Ο_x0001__x0000__x0000__x0000__x0000__x0000__x0000__x0000__x0003__x0000_揭揭揭揭枀Ɓ_x0000__x0000__x0001__x0000__x0000__x0000__x0000__x0000_甲_x0006__x0000__x0000_揭_x0001__x0000__x0016__x0001_ӯ_x0002_Ѐ툘ӯ노҇倀Ο_x0001__x0000__x0000__x0000__x0000__x0000__x0000__x0000__x0003__x0000_揭揭揭揭枀Ɓ_x0000__x0000__x0001__x0000__x0000__x0000__x0000__x0000_甲_x0006__x0000__x0000_揭_x0001__x0000__x0016__x0001_ӯ_x0002_Ѐ툰ӯ놀҇倀Ο_x0001__x0000__x0000__x0000__x0000__x0000__x0000__x0000__x0003__x0000_揭揭揭揭枀Ɓ_x0000__x0000__x0001__x0000__x0000__x0000__x0000__x0000_甲_x0006__x0000__x0000_揭_x0001__x0000__x0016__x0001_ӯ_x0002_Ѐ퉈ӯ놈҇倀Ο_x0001__x0000__x0000__x0000__x0000__x0000__x0000__x0000__x0003__x0000_揭揭揭揭枀Ɓ_x0000__x0000__x0001__x0000__x0000__x0000__x0000__x0000_甲_x0006__x0000__x0000_揭_x0001__x0000__x0016__x0001_ӯ_x0002_Ѐ퉠ӯ놐҇倀Ο_x0001__x0000__x0000__x0000__x0000__x0000__x0000__x0000__x0003__x0000_揭揭揭揭枀Ɓ_x0000__x0000__x0001__x0000__x0000__x0000__x0000__x0000_甲_x0006__x0000__x0000_揭_x0001__x0000__x0016__x0001_ӯ_x0002_Ѐ튀ӯ놘҇倀Ο_x0001__x0000__x0000__x0000__x0000__x0000__x0000__x0000__x0003__x0000_揭揭揭揭枀Ɓ_x0000__x0000__x0001__x0000__x0000__x0000__x0000__x0000_甲_x0006__x0000__x0000_揭_x0001__x0000__x0016__x0001_ӯ_x0002_Ѐ튘ӯ놠҇倀Ο_x0001__x0000__x0000__x0000__x0000__x0000__x0000__x0000__x0003__x0000_揭揭揭揭枀Ɓ_x0000__x0000__x0001__x0000__x0000__x0000__x0000__x0000_甲_x0006__x0000__x0000_揭_x0001__x0000__x0016__x0001_ӯ_x0002_Ѐ튰ӯ놨҇倀Ο_x0001__x0000__x0000__x0000__x0000__x0000__x0000__x0000__x0003__x0000_揭揭揭揭枀Ɓ_x0000__x0000__x0001__x0000__x0000__x0000__x0000__x0000_甲_x0006__x0000__x0000_揭_x0001__x0000__x0016__x0001_ӯ_x0002_Ѐ틈ӯ놰҇倀Ο_x0001__x0000__x0000__x0000__x0000__x0000__x0000__x0000__x0003__x0000_揭揭揭揭枀Ɓ_x0000__x0000__x0001__x0000__x0000__x0000__x0000__x0000_甲_x0006__x0000__x0000__x0000__x0000__x0000__x0000__x0000__x0000__x0000__x0000__x0000__x0000__x0000__x0000__x0000__x0000__x0000__x0000__x0000__x0000__x0000__x0000__x0000__x0000__x0000__x0000__x0000__x0000__x0000__x0000__x0000__x0000__x0000__x0000_揭_x0001__x0000__x0016__x0001_ӯ_x0002_Ѐ틠ӯ놸҇倀Ο_x0001__x0000__x0000__x0000__x0000__x0000__x0000__x0000__x0003__x0000_揭揭揭揭枀Ɓ_x0000__x0000__x0001__x0000__x0000__x0000__x0000__x0000_甲_x0006__x0000__x0000_揭_x0001__x0000__x0016__x0001_ӯ_x0002_Ѐ팀ӯ뇀҇倀Ο_x0001__x0000__x0000__x0000__x0000__x0000__x0000__x0000__x0003__x0000_揭揭揭揭枀Ɓ_x0000__x0000__x0001__x0000__x0000__x0000__x0000__x0000_甲_x0006__x0000__x0000_揭_x0001__x0000__x0016__x0001_ӯ_x0002_Ѐ팘ӯ뇈҇倀Ο_x0001__x0000__x0000__x0000__x0000__x0000__x0000__x0000__x0003__x0000_揭揭揭揭枀Ɓ_x0000__x0000__x0001__x0000__x0000__x0000__x0000__x0000_甲_x0006__x0000__x0000_揭_x0001__x0000__x0016__x0001_ӯ_x0002_Ѐ팰ӯ뇐҇倀Ο_x0001__x0000__x0000__x0000__x0000__x0000__x0000__x0000__x0003__x0000_揭揭揭揭枀Ɓ_x0000__x0000__x0001__x0000__x0000__x0000__x0000__x0000_甲_x0006__x0000__x0000_揭_x0001__x0000__x0016__x0001_ӯ_x0002_Ѐ퍈ӯ뇘҇倀Ο_x0001__x0000__x0000__x0000__x0000__x0000__x0000__x0000__x0003__x0000_揭揭揭揭枀Ɓ_x0000__x0000__x0001__x0000__x0000__x0000__x0000__x0000_甲_x0006__x0000__x0000_揭_x0001__x0000__x0016__x0001_ӯ_x0002_Ѐ퍠ӯ뇠҇倀Ο_x0001__x0000__x0000__x0000__x0000__x0000__x0000__x0000__x0003__x0000_揭揭揭揭枀Ɓ_x0000__x0000__x0001__x0000__x0000__x0000__x0000__x0000_甲_x0006__x0000__x0000_揭_x0001__x0000__x0016__x0001_ӯ_x0002_Ѐ펀ӯ뇨҇倀Ο_x0001__x0000__x0000__x0000__x0000__x0000__x0000__x0000__x0003__x0000_揭揭揭揭枀Ɓ_x0000__x0000__x0001__x0000__x0000__x0000__x0000__x0000_甲_x0006__x0000__x0000_揭_x0001__x0000__x0016__x0001_ӯ_x0002_Ѐ페ӯ뇰҇倀Ο_x0001__x0000__x0000__x0000__x0000__x0000__x0000__x0000__x0003__x0000_揭揭揭揭枀Ɓ_x0000__x0000__x0001__x0000__x0000__x0000__x0000__x0000_甲_x0006__x0000__x0000_揭_x0001__x0000__x0016__x0001_ӯ_x0002_Ѐ펰ӯ뇸҇倀Ο_x0001__x0000__x0000__x0000__x0000__x0000__x0000__x0000__x0003__x0000_揭揭揭揭枀Ɓ_x0000__x0000__x0001__x0000__x0000__x0000__x0000__x0000_甲_x0006__x0000__x0000_揭_x0001__x0000__x0016__x0001_ӯ_x0002_Ѐ폈ӯ눀҇倀Ο_x0001__x0000__x0000__x0000__x0000__x0000__x0000__x0000__x0003__x0000_揭揭揭揭枀Ɓ_x0000__x0000__x0001__x0000__x0000__x0000__x0000__x0000_甲_x0006__x0000__x0000_揭_x0001__x0000__x0016__x0001_ӯ_x0002_Ѐ폠ӯ눈҇倀Ο_x0001__x0000__x0000__x0000__x0000__x0000__x0000__x0000__x0003__x0000_揭揭揭揭枀Ɓ_x0000__x0000__x0001__x0000__x0000__x0000__x0000__x0000_甲_x0006__x0000__x0000_揭_x0001__x0000__x0016__x0001_ӯ_x0002_Ѐ퐀ӯ눐҇倀Ο_x0001__x0000__x0000__x0000__x0000__x0000__x0000__x0000__x0003__x0000_揭揭揭揭枀Ɓ_x0000__x0000__x0001__x0000__x0000__x0000__x0000__x0000_甲_x0006__x0000__x0000_揭_x0001__x0000__x0016__x0001_ӯ_x0002_Ѐ퐘ӯ눘҇倀Ο_x0001__x0000__x0000__x0000__x0000__x0000__x0000__x0000__x0003__x0000_揭揭揭揭枀Ɓ_x0000__x0000__x0001__x0000__x0000__x0000__x0000__x0000_甲_x0006__x0000__x0000_揭_x0001__x0000__x0016__x0001_ӯ_x0002_Ѐ퐰ӯ눠҇倀Ο_x0001__x0000__x0000__x0000__x0000__x0000__x0000__x0000__x0003__x0000_揭揭揭揭枀Ɓ_x0000__x0000__x0001__x0000__x0000__x0000__x0000__x0000_甲_x0006__x0000__x0000_揭_x0001__x0000__x0016__x0001_ӯ_x0002_Ѐ푈ӯ눨҇倀Ο_x0001__x0000__x0000__x0000__x0000__x0000__x0000__x0000__x0003__x0000_揭揭揭揭枀Ɓ_x0000__x0000__x0001__x0000__x0000__x0000__x0000__x0000_甲_x0006__x0000__x0000_揭_x0001__x0000__x0016__x0001_ӯ_x0002_Ѐ푠ӯ눰҇倀Ο_x0001__x0000__x0000__x0000__x0000__x0000__x0000__x0000__x0003__x0000_揭揭揭揭枀Ɓ_x0000__x0000__x0001__x0000__x0000__x0000__x0000__x0000_甲_x0006__x0000__x0000_揭_x0001__x0000__x0016__x0001_ӯ_x0002_Ѐ풀ӯ눸҇倀Ο_x0001__x0000__x0000__x0000__x0000__x0000__x0000__x0000__x0003__x0000_揭揭揭揭枀Ɓ_x0000__x0000__x0001__x0000__x0000__x0000__x0000__x0000_甲_x0006__x0000__x0000_揭_x0001__x0000__x0016__x0001_ӯ_x0002_Ѐ풘ӯ뉀҇倀Ο_x0001__x0000__x0000__x0000__x0000__x0000__x0000__x0000__x0003__x0000_揭揭揭揭枀Ɓ_x0000__x0000__x0001__x0000__x0000__x0000__x0000__x0000_甲_x0006__x0000__x0000_揭_x0001__x0000__x0016__x0001_ӯ_x0002_Ѐ풰ӯ뉈҇倀Ο_x0001__x0000__x0000__x0000__x0000__x0000__x0000__x0000__x0003__x0000_揭揭揭揭枀Ɓ_x0000__x0000__x0001__x0000__x0000__x0000__x0000__x0000_甲_x0006__x0000__x0000_揭_x0001__x0000__x0016__x0001_ӯ_x0002_Ѐ퓈ӯ뉐҇倀Ο_x0001__x0000__x0000__x0000__x0000__x0000__x0000__x0000__x0003__x0000_揭揭揭揭枀Ɓ_x0000__x0000__x0001__x0000__x0000__x0000__x0000__x0000_甲_x0006__x0000__x0000_揭_x0001__x0000__x0016__x0001_ӯ_x0002_Ѐ퓠ӯ뉘҇倀Ο_x0001__x0000__x0000__x0000__x0000__x0000__x0000__x0000__x0003__x0000_揭揭揭揭枀Ɓ_x0000__x0000__x0001__x0000__x0000__x0000__x0000__x0000_甲_x0006__x0000__x0000_揭_x0001__x0000__x0016__x0001_ӯ_x0002_Ѐ픀ӯ뉠҇倀Ο_x0001__x0000__x0000__x0000__x0000__x0000__x0000__x0000__x0003__x0000_揭揭揭揭枀Ɓ_x0000__x0000__x0001__x0000__x0000__x0000__x0000__x0000_甲_x0006__x0000__x0000_揭_x0001__x0000__x0016__x0001_ӯ_x0001_Ё◠͠_x0001__x0000_⤐͵_x0001__x0000__x0000__x0000__x0000__x0000__x0000__x0000__x0003__x0000_揭揭揭揭枀Ɓ_x0000__x0000__x0001__x0000__x0000__x0000__x0000__x0000_甲_x0006__x0000__x0000_揭_x0001__x0000__x0016__x0001_ӯ_x0001_Ё쾀҇_x0001__x0000_⤐͵_x0001__x0000__x0000__x0000__x0000__x0000__x0000__x0000__x0003__x0000_揭揭揭揭枀Ɓ_x0000__x0000__x0001__x0000__x0000__x0000__x0000__x0000_甲_x0006__x0000__x0000__x0000__x0000_⓰揱_x0000__x0000__x000E__x0000_냸·_x0000__x0000__x0010__x0000_널·_x0000__x0000__x0013__x0000_넨·_x0000__x0000__x0017__x0000_냠·_x0000__x0000__x001B__x0000_鹿ζ_x0000__x0000__x001C__x0000_廊ζ_x0000__x0000__x0000__x0000__x0000__x0000__x0000__x0000_揭_x0001__x0000__x0016__x0001_怒ӯ_x0008_Ѐ燎ӯ뉸҇⤐͵_x0001__x0000__x0000__x0000__x0000__x0000__x0000__x0000__x0003__x0000_揭揭揭揭枀Ɓ_x0000__x0000__x0001__x0000__x0000__x0000__x0000__x0000_甲_x0006__x0000__x0000__x0000__x0000_⓰揱_x0000__x0000__x000E__x0000_ζ_x0000__x0000__x0010__x0000_ζ_x0000__x0000__x0012__x0000_ζ_x0000__x0000__x0013__x0000_뀈·_x0000__x0000__x0017__x0000_ζ_x0000__x0000__x001B__x0000_ζ_x0000__x0000__x001C__x0000_ζ_x0000__x0000__x0000__x0000_⓰揱_x0000__x0000__x000E__x0000_ζ_x0000__x0000__x0010__x0000_ζ_x0000__x0000__x0013__x0000_ζ_x0000__x0000__x0017__x0000_ζ_x0000__x0000__x001B__x0000_ζ_x0000__x0000__x001C__x0000_ζ_x0000__x0000__x0000__x0000__x0000__x0000__x0000__x0000_듐揭_x0001__x0000__x0016__x0001_婢ӯ_x0002_Ѐ혀ӯ늈҇⣀͵_x000B__x0000__x0000__x0000__x0000__x0000__x0000__x0000__x0003__x0000_뒈揭둠揭둄揭돈揭枀Ɓ_x0000__x0000__x0001__x0000__x0000__x0000__x0000__x0000__x0000__x0000_)_x0000_듐揭_x0001__x0000__x0016__x0001_﫠ӯ_x0002_Ѐ_xD9E0_ӯ느҇⣀͵_x000B__x0000__x0000__x0000__x0000__x0000__x0000__x0000__x0003__x0000_뒈揭둠揭둄揭돈揭枀Ɓ_x0000__x0000__x0001__x0000__x0000__x0000__x0000__x0000__x0000__x0000_)_x0000_N䐀_x0015__x0000_쀌ė଀௿ș_x0007__x001E_ᤀ㔈䐀_x0015__x0000_쀌̗⠀଀⧿଀ș_x0007__x001E_ᤀᄈ䐀_x0015__x0000_쀌ᡁᤀ̈∀ăᤀ̈䈀ă_x0000__x0000__x0000__x0000__x0000__x0000__x0000__x0000_N䐀 _x0000_쀌ė଀௿ș_x0007__x001E_ᤀ㔈䐀 _x0000_쀌̗⠀଀⧿଀ș_x0007__x001E_ᤀᄈ䐀 _x0000_쀌ᡁᤀ̈∀ăᤀ̈䈀ă_x0000__x0000__x0000__x0000__x0000__x0000__x0000__x0000_N䐀 _x0000_쀊ė଀௿ș_x0007__x001E_ᤀ㔈䐀 _x0000_쀊̗⠀଀⧿଀ș_x0007__x001E_ᤀᄈ䐀 _x0000_쀊ᡁᤀ̈∀ăᤀ̈䈀ă_x0000__x0000__x0000__x0000__x0000__x0000__x0000__x0000_듐揭_x0001__x0000__x0016__x0001_ﱠӯ_x0004_Ѐ㤀҄늸҇⣀͵_x000B__x0000__x0000__x0000__x0000__x0000__x0000__x0000__x0003__x0000_뒈揭둠揭둄揭돈揭枀Ɓ_x0000__x0000__x0001__x0000__x0000__x0000__x0000__x0000__x0000__x0000_=_x0000_N䐀_x0015__x0000_쀍ė଀௿ș_x0007__x001E_ᤀ㔈䐀_x0015__x0000_쀍̗⠀଀⧿଀ș_x0007__x001E_ᤀᄈ䐀_x0015__x0000_쀍ᡁᤀ̈∀ăᤀ̈䈀ă_x0000__x0000__x0000__x0000__x0000__x0000__x0000__x0000_N䐀_x0015__x0000_쀋ė଀௿ș_x0007__x001E_ᤀ㔈䐀_x0015__x0000_쀋̗⠀଀⧿଀ș_x0007__x001E_ᤀᄈ䐀_x0015__x0000_쀋ᡁᤀ̈∀ăᤀ̈䈀ă_x0000__x0000__x0000__x0000__x0000__x0000__x0000__x0000_N䐀 _x0000_쀍ė଀௿ș_x0007__x001E_ᤀ㔈䐀 _x0000_쀍̗⠀଀⧿଀ș_x0007__x001E_ᤀᄈ䐀 _x0000_쀍ᡁᤀ̈∀ăᤀ̈䈀ă_x0000__x0000__x0000__x0000__x0000__x0000__x0000__x0000_듐揭_x0004__x0000__x0016__x0001_﷠ӯ_x0002_Ѐ宰΋ꀠɀ⺰͵_x000B__x0000__x0002__x0000__x0002__x0000_ꄨɀ_x0003__x0000_뒈揭둠揭둄揭돈揭枀Ɓ_x0000__x0000__x0001__x0000__x0000__x0000__x0000__x0000_ⴕ_x0000__x0001__x0000_揭_x0003__x0000__x0016__x0001_﹀ӯ_x0007_Ёﺠӯ닠҇⤐͵_x000B__x0000__x0000__x0000__x0000__x0000__x0000__x0000__x0003__x0000_揭揭揭揭枀Ɓ䕀͹델҇_x0000__x0000__x0000__x0000__x0000__x0000_&lt;_x0000__x0000__x0000_⓰揱_x0000__x0000__x000E__x0000_냸·_x0000__x0000__x0010__x0000_널·_x0000__x0000__x0013__x0000_넨·_x0000__x0000__x0017__x0000_냠·_x0000__x0000__x001B__x0000_鹿ζ_x0000__x0000__x001C__x0000_廊ζ_x0000__x0000__x0000__x0000__x0000__x0000__x0000__x0000_揭_x0008__x0000__x0016__x0001_＀ӯ_x0005_Ё─ɀ_x0001__x0000_⤐͵_x000F__x0000__x0003__x0000__x0004__x0000_֠ƪ_x0013_ᤀ揭揭揭揭枀Ɓ舠Ξ_x0001__x0000__x0000__x0000__x0000__x0000_ⴕ_x0000_ဴ_x0000_듐揭_x0001__x0000__x0016__x0001_｠ӯ_x0002_Ѐ톰͹_x0001__x0000_⣀͵_x0001__x0000__x0000__x0000__x0000__x0000__x0000__x0000_s_x0001_뒈揭둠揭둄揭돈揭枀Ɓ_x0000__x0000__x0001__x0000__x0000__x0000__x0000__x0000_ⴕ_x0000__x0000__x0000__x0000__x0000__x0000__x0000__x0000__x0000__x0000__x0000__x0000__x0000__x0000__x0000__x0000__x0000__x0000__x0000__x0000__x0000__x0000__x0000__x0000__x0000__x0000__x0000__x0000__x0000__x0000__x0000__x0000__x0000__x0000__x0000__x0005_ジュウライ</t>
    </rPh>
    <phoneticPr fontId="24"/>
  </si>
  <si>
    <t>2020.5.14</t>
    <phoneticPr fontId="24"/>
  </si>
  <si>
    <t>Coelosphaerium spp.</t>
    <phoneticPr fontId="24"/>
  </si>
  <si>
    <t>Cuspidothrix spp.</t>
    <phoneticPr fontId="24"/>
  </si>
  <si>
    <t>Dolichospermum sp.</t>
    <phoneticPr fontId="24"/>
  </si>
  <si>
    <t>Merismopedia spp.</t>
    <phoneticPr fontId="24"/>
  </si>
  <si>
    <t>細胞</t>
  </si>
  <si>
    <t>Microcystis aeruginosa</t>
  </si>
  <si>
    <t>Microcystis wesenbergii</t>
    <phoneticPr fontId="24"/>
  </si>
  <si>
    <t>(2050)</t>
    <phoneticPr fontId="24"/>
  </si>
  <si>
    <t>(5000)</t>
    <phoneticPr fontId="24"/>
  </si>
  <si>
    <t>(7000)</t>
    <phoneticPr fontId="24"/>
  </si>
  <si>
    <t>(2750)</t>
    <phoneticPr fontId="24"/>
  </si>
  <si>
    <t>Snowella spp.</t>
    <phoneticPr fontId="24"/>
  </si>
  <si>
    <t>Nostocaceae</t>
    <phoneticPr fontId="24"/>
  </si>
  <si>
    <t>Fragilaria crotonensis</t>
  </si>
  <si>
    <t>Navicula sp.</t>
    <phoneticPr fontId="24"/>
  </si>
  <si>
    <t>Phacus spp.</t>
    <phoneticPr fontId="24"/>
  </si>
  <si>
    <t>Trachelomonas spp.</t>
    <phoneticPr fontId="24"/>
  </si>
  <si>
    <t>Ankistrodesmus spp.</t>
    <phoneticPr fontId="24"/>
  </si>
  <si>
    <t>Chodatella spp.</t>
    <phoneticPr fontId="24"/>
  </si>
  <si>
    <t>Crucigenia lauterbornii</t>
  </si>
  <si>
    <t>Crucigeniella crucifera</t>
    <phoneticPr fontId="24"/>
  </si>
  <si>
    <t>Dichotomococcus spp.</t>
    <phoneticPr fontId="24"/>
  </si>
  <si>
    <t>Eudorina sp.</t>
    <phoneticPr fontId="24"/>
  </si>
  <si>
    <t>Gloeotaenium sp.</t>
    <phoneticPr fontId="24"/>
  </si>
  <si>
    <t>Gonium sp.</t>
    <phoneticPr fontId="24"/>
  </si>
  <si>
    <t>Pandorina morum</t>
    <phoneticPr fontId="24"/>
  </si>
  <si>
    <t>Pediastrum simplex</t>
  </si>
  <si>
    <t>Tetrastrum heterocanthum</t>
  </si>
  <si>
    <t>Yamagishiella unicocca</t>
    <phoneticPr fontId="24"/>
  </si>
  <si>
    <t>Diaphanosoma sp.</t>
    <phoneticPr fontId="24"/>
  </si>
  <si>
    <t>Asplanchna sp.</t>
    <phoneticPr fontId="2"/>
  </si>
  <si>
    <t>Filinia sp.</t>
    <phoneticPr fontId="24"/>
  </si>
  <si>
    <t>Keratella sp.</t>
    <phoneticPr fontId="2"/>
  </si>
  <si>
    <t>2020.5.25</t>
    <phoneticPr fontId="24"/>
  </si>
  <si>
    <t>Coelosphaerium sp.</t>
    <phoneticPr fontId="24"/>
  </si>
  <si>
    <t>(300)</t>
    <phoneticPr fontId="24"/>
  </si>
  <si>
    <t>Euglena sp.</t>
    <phoneticPr fontId="24"/>
  </si>
  <si>
    <t>Chodatella sp.</t>
    <phoneticPr fontId="24"/>
  </si>
  <si>
    <t>Crucigenia tetrapedia</t>
    <phoneticPr fontId="24"/>
  </si>
  <si>
    <t>Crucigenia sp.</t>
    <phoneticPr fontId="24"/>
  </si>
  <si>
    <t>Gloeotaenium spp.</t>
    <phoneticPr fontId="24"/>
  </si>
  <si>
    <t>Golenkinia sp.</t>
    <phoneticPr fontId="24"/>
  </si>
  <si>
    <t>Gonium spp.</t>
    <phoneticPr fontId="24"/>
  </si>
  <si>
    <t>Oocystis spp.</t>
    <phoneticPr fontId="24"/>
  </si>
  <si>
    <t>Staurastrum spp.</t>
    <phoneticPr fontId="24"/>
  </si>
  <si>
    <t>2020.6.1</t>
    <phoneticPr fontId="24"/>
  </si>
  <si>
    <t>(250)</t>
    <phoneticPr fontId="24"/>
  </si>
  <si>
    <t>(450)</t>
    <phoneticPr fontId="24"/>
  </si>
  <si>
    <t>Snowella sp.</t>
    <phoneticPr fontId="24"/>
  </si>
  <si>
    <t>Mallomonas akrokomos</t>
    <phoneticPr fontId="2"/>
  </si>
  <si>
    <t>Synura spp.</t>
    <phoneticPr fontId="24"/>
  </si>
  <si>
    <t>Cymbella sp.</t>
  </si>
  <si>
    <t>Surirella sp.</t>
    <phoneticPr fontId="24"/>
  </si>
  <si>
    <t>Trachelomonas sp.</t>
    <phoneticPr fontId="24"/>
  </si>
  <si>
    <t>Ankistrodesmus sp.</t>
    <phoneticPr fontId="24"/>
  </si>
  <si>
    <t xml:space="preserve">Crucigeniella sp. </t>
    <phoneticPr fontId="24"/>
  </si>
  <si>
    <t>Polyedriopsis spinulosa</t>
    <phoneticPr fontId="24"/>
  </si>
  <si>
    <t>Treubaria sp.</t>
    <phoneticPr fontId="24"/>
  </si>
  <si>
    <t>Asplanchna spp.</t>
    <phoneticPr fontId="2"/>
  </si>
  <si>
    <t>Filinia spp.</t>
    <phoneticPr fontId="24"/>
  </si>
  <si>
    <t>Testudinella sp.</t>
    <phoneticPr fontId="2"/>
  </si>
  <si>
    <t>多膜口</t>
    <phoneticPr fontId="24"/>
  </si>
  <si>
    <t>2020.6.15</t>
    <phoneticPr fontId="24"/>
  </si>
  <si>
    <t>400</t>
    <phoneticPr fontId="24"/>
  </si>
  <si>
    <t>50</t>
    <phoneticPr fontId="24"/>
  </si>
  <si>
    <t>Pseudanabaena mucicola</t>
  </si>
  <si>
    <t>(＋)</t>
  </si>
  <si>
    <t>Ceratium hirundinella</t>
  </si>
  <si>
    <t>Fragilaria sp.</t>
  </si>
  <si>
    <t>Ulnaria spp.</t>
    <phoneticPr fontId="24"/>
  </si>
  <si>
    <t>Acanthosphaera sp.</t>
  </si>
  <si>
    <t>Cosmarium sp.</t>
    <phoneticPr fontId="24"/>
  </si>
  <si>
    <t>Lobomonas sp.</t>
    <phoneticPr fontId="24"/>
  </si>
  <si>
    <t>Pteromonas sp.</t>
    <phoneticPr fontId="24"/>
  </si>
  <si>
    <t>Hexarthra mira</t>
    <phoneticPr fontId="24"/>
  </si>
  <si>
    <t>繊毛虫</t>
  </si>
  <si>
    <t>2020.7.14</t>
    <phoneticPr fontId="24"/>
  </si>
  <si>
    <t>Anabaenopsis sp.</t>
    <phoneticPr fontId="24"/>
  </si>
  <si>
    <t>(475)</t>
    <phoneticPr fontId="24"/>
  </si>
  <si>
    <t>(550)</t>
    <phoneticPr fontId="24"/>
  </si>
  <si>
    <t>(525)</t>
    <phoneticPr fontId="24"/>
  </si>
  <si>
    <t>(1875)</t>
    <phoneticPr fontId="24"/>
  </si>
  <si>
    <t>(575)</t>
    <phoneticPr fontId="24"/>
  </si>
  <si>
    <t>450</t>
    <phoneticPr fontId="24"/>
  </si>
  <si>
    <t>250</t>
    <phoneticPr fontId="24"/>
  </si>
  <si>
    <t>200</t>
    <phoneticPr fontId="24"/>
  </si>
  <si>
    <t>225</t>
    <phoneticPr fontId="24"/>
  </si>
  <si>
    <t>Microcystis viridis</t>
    <phoneticPr fontId="24"/>
  </si>
  <si>
    <t>(675)</t>
    <phoneticPr fontId="24"/>
  </si>
  <si>
    <t>Gymnodinium spp.</t>
    <phoneticPr fontId="2"/>
  </si>
  <si>
    <t>Gyrosigma sp.</t>
    <phoneticPr fontId="24"/>
  </si>
  <si>
    <t>Chodatella chodatii</t>
  </si>
  <si>
    <t>Cosmarium spp.</t>
    <phoneticPr fontId="24"/>
  </si>
  <si>
    <t>Lobomonas spp.</t>
    <phoneticPr fontId="24"/>
  </si>
  <si>
    <t>Mougeotia sp.</t>
    <phoneticPr fontId="24"/>
  </si>
  <si>
    <t>Schizocerca diversicornis</t>
    <phoneticPr fontId="24"/>
  </si>
  <si>
    <t>Synchaeta sp.</t>
    <phoneticPr fontId="2"/>
  </si>
  <si>
    <t>Trichocercidae</t>
    <phoneticPr fontId="24"/>
  </si>
  <si>
    <t>Tintinnopsis sp.</t>
    <phoneticPr fontId="24"/>
  </si>
  <si>
    <t>2020.7.27</t>
    <phoneticPr fontId="24"/>
  </si>
  <si>
    <t>Cuspidothrix sp.</t>
    <phoneticPr fontId="24"/>
  </si>
  <si>
    <t>(275)</t>
    <phoneticPr fontId="24"/>
  </si>
  <si>
    <t>75</t>
    <phoneticPr fontId="24"/>
  </si>
  <si>
    <t>875</t>
    <phoneticPr fontId="24"/>
  </si>
  <si>
    <t>Ulnaria sp.</t>
    <phoneticPr fontId="24"/>
  </si>
  <si>
    <t>2020.8.6</t>
    <phoneticPr fontId="24"/>
  </si>
  <si>
    <t>Aphanizomenon sp.</t>
    <phoneticPr fontId="24"/>
  </si>
  <si>
    <t>(400)</t>
    <phoneticPr fontId="24"/>
  </si>
  <si>
    <t>(500)</t>
    <phoneticPr fontId="24"/>
  </si>
  <si>
    <t>（50)</t>
    <phoneticPr fontId="24"/>
  </si>
  <si>
    <t>(1350)</t>
    <phoneticPr fontId="24"/>
  </si>
  <si>
    <t>425</t>
    <phoneticPr fontId="24"/>
  </si>
  <si>
    <t>275</t>
    <phoneticPr fontId="24"/>
  </si>
  <si>
    <t>975</t>
    <phoneticPr fontId="24"/>
  </si>
  <si>
    <t>1300</t>
    <phoneticPr fontId="24"/>
  </si>
  <si>
    <t>Woronichinia sp.</t>
    <phoneticPr fontId="24"/>
  </si>
  <si>
    <t>(2875)</t>
    <phoneticPr fontId="24"/>
  </si>
  <si>
    <t>(900)</t>
    <phoneticPr fontId="24"/>
  </si>
  <si>
    <t>(1050)</t>
    <phoneticPr fontId="24"/>
  </si>
  <si>
    <t>Amphora sp.</t>
    <phoneticPr fontId="24"/>
  </si>
  <si>
    <t>Elakatothrix sp.</t>
    <phoneticPr fontId="24"/>
  </si>
  <si>
    <t>2020.8.24</t>
    <phoneticPr fontId="24"/>
  </si>
  <si>
    <t>Anabaenopsis spp.</t>
    <phoneticPr fontId="24"/>
  </si>
  <si>
    <t>(950)</t>
    <phoneticPr fontId="24"/>
  </si>
  <si>
    <t>13875</t>
    <phoneticPr fontId="24"/>
  </si>
  <si>
    <t>5150</t>
    <phoneticPr fontId="24"/>
  </si>
  <si>
    <t>4650</t>
    <phoneticPr fontId="24"/>
  </si>
  <si>
    <t>2125</t>
    <phoneticPr fontId="24"/>
  </si>
  <si>
    <t>5875</t>
    <phoneticPr fontId="24"/>
  </si>
  <si>
    <t>1125</t>
    <phoneticPr fontId="24"/>
  </si>
  <si>
    <t>2020.9.14</t>
    <phoneticPr fontId="24"/>
  </si>
  <si>
    <t>Aphanothece sp.</t>
    <phoneticPr fontId="24"/>
  </si>
  <si>
    <t>(1300)</t>
    <phoneticPr fontId="24"/>
  </si>
  <si>
    <t>(3125)</t>
    <phoneticPr fontId="24"/>
  </si>
  <si>
    <t>(1200)</t>
    <phoneticPr fontId="24"/>
  </si>
  <si>
    <t>(750)</t>
    <phoneticPr fontId="24"/>
  </si>
  <si>
    <t>4625</t>
    <phoneticPr fontId="24"/>
  </si>
  <si>
    <t>15750</t>
    <phoneticPr fontId="24"/>
  </si>
  <si>
    <t>6875</t>
    <phoneticPr fontId="24"/>
  </si>
  <si>
    <t>5625</t>
    <phoneticPr fontId="24"/>
  </si>
  <si>
    <t>600</t>
    <phoneticPr fontId="24"/>
  </si>
  <si>
    <t>1325</t>
    <phoneticPr fontId="24"/>
  </si>
  <si>
    <t>325</t>
    <phoneticPr fontId="24"/>
  </si>
  <si>
    <t>Actinastrum sp.</t>
    <phoneticPr fontId="24"/>
  </si>
  <si>
    <t>Collothecidae</t>
    <phoneticPr fontId="24"/>
  </si>
  <si>
    <t>2020.9.23</t>
    <phoneticPr fontId="24"/>
  </si>
  <si>
    <t>(850)</t>
    <phoneticPr fontId="24"/>
  </si>
  <si>
    <t>(600)</t>
    <phoneticPr fontId="24"/>
  </si>
  <si>
    <t>(1000)</t>
    <phoneticPr fontId="24"/>
  </si>
  <si>
    <t>7050</t>
    <phoneticPr fontId="24"/>
  </si>
  <si>
    <t>1850</t>
    <phoneticPr fontId="24"/>
  </si>
  <si>
    <t>4125</t>
    <phoneticPr fontId="24"/>
  </si>
  <si>
    <t>3550</t>
    <phoneticPr fontId="24"/>
  </si>
  <si>
    <t>(1100)</t>
    <phoneticPr fontId="24"/>
  </si>
  <si>
    <t>Elakatothrix spp.</t>
    <phoneticPr fontId="24"/>
  </si>
  <si>
    <t>Tetrastrum spp.</t>
    <phoneticPr fontId="24"/>
  </si>
  <si>
    <t>Tintinnopsis spp.</t>
    <phoneticPr fontId="24"/>
  </si>
  <si>
    <t>葉状根足虫</t>
  </si>
  <si>
    <t>LOBOSEA</t>
  </si>
  <si>
    <t>2020.10.22</t>
    <phoneticPr fontId="24"/>
  </si>
  <si>
    <t>1650</t>
    <phoneticPr fontId="24"/>
  </si>
  <si>
    <t>Gymnodinium sp.</t>
    <phoneticPr fontId="2"/>
  </si>
  <si>
    <t>Polyarthra sp.</t>
    <phoneticPr fontId="24"/>
  </si>
  <si>
    <t>2020.10.27</t>
    <phoneticPr fontId="24"/>
  </si>
  <si>
    <t>Cymatopleura solea</t>
  </si>
  <si>
    <t>Tetrastrum staurogeniaeforme</t>
  </si>
  <si>
    <t>2020.11.10</t>
    <phoneticPr fontId="24"/>
  </si>
  <si>
    <t>BACILLARIOPHYCEAE</t>
  </si>
  <si>
    <t>Synchaeta spp.</t>
    <phoneticPr fontId="2"/>
  </si>
  <si>
    <t>2020.11.24</t>
    <phoneticPr fontId="24"/>
  </si>
  <si>
    <t>2020.12.8</t>
    <phoneticPr fontId="24"/>
  </si>
  <si>
    <t>(2500)</t>
    <phoneticPr fontId="24"/>
  </si>
  <si>
    <t>2020.12.21</t>
    <phoneticPr fontId="24"/>
  </si>
  <si>
    <t>(1250)</t>
    <phoneticPr fontId="24"/>
  </si>
  <si>
    <t>2021.1.21</t>
    <phoneticPr fontId="24"/>
  </si>
  <si>
    <t>Uroglena spp.</t>
    <phoneticPr fontId="2"/>
  </si>
  <si>
    <t>Phacus sp.</t>
    <phoneticPr fontId="24"/>
  </si>
  <si>
    <t>Micractinium sp.</t>
    <phoneticPr fontId="24"/>
  </si>
  <si>
    <t>2021.1.27</t>
    <phoneticPr fontId="24"/>
  </si>
  <si>
    <t>(25)</t>
  </si>
  <si>
    <t>＋</t>
  </si>
  <si>
    <t>2021.2.4</t>
    <phoneticPr fontId="24"/>
  </si>
  <si>
    <t>Merismopedia sp.</t>
    <phoneticPr fontId="24"/>
  </si>
  <si>
    <t>CHRYSOPHYCEAE</t>
    <phoneticPr fontId="2"/>
  </si>
  <si>
    <t>Schroederia sp.</t>
    <phoneticPr fontId="24"/>
  </si>
  <si>
    <t>BDELLOIDEA</t>
    <phoneticPr fontId="24"/>
  </si>
  <si>
    <t>2021.2.18</t>
    <phoneticPr fontId="24"/>
  </si>
  <si>
    <t>2021.3.4</t>
    <phoneticPr fontId="24"/>
  </si>
  <si>
    <t>Uroglena sp.</t>
    <phoneticPr fontId="2"/>
  </si>
  <si>
    <t>Tetrastrum sp.</t>
    <phoneticPr fontId="24"/>
  </si>
  <si>
    <t>2021.3.9</t>
    <phoneticPr fontId="24"/>
  </si>
  <si>
    <t>Aphanocapsa sp.</t>
    <phoneticPr fontId="24"/>
  </si>
  <si>
    <t>Mallomonas sp.</t>
    <phoneticPr fontId="24"/>
  </si>
  <si>
    <t>Gyrosigma spp.</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</si>
</sst>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明朝"/>
      <family val="1"/>
      <charset val="128"/>
    </font>
    <font>
      <sz val="11"/>
      <name val="ＭＳ 明朝"/>
      <family val="1"/>
      <charset val="128"/>
    </font>
    <font>
      <sz val="6"/>
      <name val="ＭＳ Ｐ明朝"/>
      <family val="1"/>
      <charset val="128"/>
    </font>
    <font>
      <sz val="14"/>
      <name val="ＭＳ 明朝"/>
      <family val="1"/>
      <charset val="128"/>
    </font>
    <font>
      <sz val="9"/>
      <name val="ＭＳ 明朝"/>
      <family val="1"/>
      <charset val="128"/>
    </font>
    <font>
      <sz val="10"/>
      <name val="ＭＳ 明朝"/>
      <family val="1"/>
      <charset val="128"/>
    </font>
    <font>
      <u/>
      <sz val="8.25"/>
      <color indexed="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明朝"/>
      <family val="1"/>
      <charset val="128"/>
    </font>
    <font>
      <sz val="11"/>
      <name val="ＭＳ Ｐ明朝"/>
      <family val="1"/>
      <charset val="128"/>
    </font>
    <font>
      <sz val="11"/>
      <name val="ＭＳ Ｐゴシック"/>
      <family val="3"/>
      <charset val="128"/>
    </font>
    <font>
      <sz val="11"/>
      <name val="ＭＳ 明朝"/>
      <family val="1"/>
      <charset val="128"/>
    </font>
    <font>
      <sz val="11"/>
      <color theme="1"/>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bottom style="medium">
        <color indexed="64"/>
      </bottom>
      <diagonal/>
    </border>
    <border>
      <left/>
      <right/>
      <top style="double">
        <color indexed="64"/>
      </top>
      <bottom/>
      <diagonal/>
    </border>
    <border>
      <left/>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double">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double">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double">
        <color indexed="64"/>
      </top>
      <bottom/>
      <diagonal/>
    </border>
    <border>
      <left style="medium">
        <color indexed="64"/>
      </left>
      <right/>
      <top style="double">
        <color indexed="64"/>
      </top>
      <bottom style="thin">
        <color indexed="64"/>
      </bottom>
      <diagonal/>
    </border>
  </borders>
  <cellStyleXfs count="49">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0" borderId="0" applyNumberFormat="0" applyFill="0" applyBorder="0" applyAlignment="0" applyProtection="0">
      <alignment vertical="top"/>
      <protection locked="0"/>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1" fillId="0" borderId="0"/>
    <xf numFmtId="0" fontId="1" fillId="0" borderId="0"/>
    <xf numFmtId="0" fontId="7" fillId="0" borderId="0">
      <alignment vertical="center"/>
    </xf>
    <xf numFmtId="0" fontId="26" fillId="0" borderId="0">
      <alignment vertical="center"/>
    </xf>
    <xf numFmtId="0" fontId="27" fillId="0" borderId="0"/>
    <xf numFmtId="0" fontId="1" fillId="0" borderId="0"/>
    <xf numFmtId="0" fontId="23" fillId="4" borderId="0" applyNumberFormat="0" applyBorder="0" applyAlignment="0" applyProtection="0">
      <alignment vertical="center"/>
    </xf>
  </cellStyleXfs>
  <cellXfs count="206">
    <xf numFmtId="0" fontId="0" fillId="0" borderId="0" xfId="0"/>
    <xf numFmtId="0" fontId="0" fillId="0" borderId="10" xfId="0" applyFill="1" applyBorder="1" applyAlignment="1">
      <alignment horizontal="center" vertical="center"/>
    </xf>
    <xf numFmtId="0" fontId="0" fillId="0" borderId="11" xfId="0" applyFill="1" applyBorder="1" applyAlignment="1">
      <alignment horizontal="distributed" vertical="center" justifyLastLine="1"/>
    </xf>
    <xf numFmtId="0" fontId="0" fillId="0" borderId="12" xfId="0" applyFill="1" applyBorder="1" applyAlignment="1">
      <alignment horizontal="distributed" vertical="center" justifyLastLine="1"/>
    </xf>
    <xf numFmtId="0" fontId="0" fillId="0" borderId="13" xfId="0" applyFill="1" applyBorder="1" applyAlignment="1">
      <alignment vertical="center"/>
    </xf>
    <xf numFmtId="0" fontId="0" fillId="0" borderId="14" xfId="0" applyFill="1" applyBorder="1" applyAlignment="1">
      <alignment vertical="center"/>
    </xf>
    <xf numFmtId="0" fontId="0" fillId="0" borderId="15" xfId="0" applyFill="1" applyBorder="1" applyAlignment="1">
      <alignment vertical="center"/>
    </xf>
    <xf numFmtId="0" fontId="0" fillId="0" borderId="16" xfId="0" applyFill="1" applyBorder="1" applyAlignment="1">
      <alignment horizontal="distributed" vertical="center" justifyLastLine="1"/>
    </xf>
    <xf numFmtId="0" fontId="0" fillId="0" borderId="17" xfId="0" applyFill="1" applyBorder="1" applyAlignment="1">
      <alignment horizontal="distributed" vertical="center" justifyLastLine="1"/>
    </xf>
    <xf numFmtId="0" fontId="0" fillId="0" borderId="14" xfId="0" applyFill="1" applyBorder="1" applyAlignment="1">
      <alignment horizontal="distributed" vertical="center" justifyLastLine="1"/>
    </xf>
    <xf numFmtId="0" fontId="0" fillId="0" borderId="18" xfId="0" applyFill="1" applyBorder="1" applyAlignment="1">
      <alignment vertical="center"/>
    </xf>
    <xf numFmtId="0" fontId="0" fillId="0" borderId="19" xfId="0" applyFill="1" applyBorder="1" applyAlignment="1">
      <alignment vertical="center"/>
    </xf>
    <xf numFmtId="0" fontId="0" fillId="0" borderId="20" xfId="0" applyFill="1" applyBorder="1" applyAlignment="1">
      <alignment vertical="center"/>
    </xf>
    <xf numFmtId="0" fontId="0" fillId="0" borderId="21" xfId="0" applyFill="1" applyBorder="1" applyAlignment="1">
      <alignment horizontal="center" vertical="center"/>
    </xf>
    <xf numFmtId="0" fontId="0" fillId="0" borderId="13" xfId="0" applyFill="1" applyBorder="1" applyAlignment="1">
      <alignment horizontal="center" vertical="center"/>
    </xf>
    <xf numFmtId="0" fontId="0" fillId="0" borderId="13" xfId="0" applyFill="1" applyBorder="1" applyAlignment="1">
      <alignment horizontal="distributed" vertical="center"/>
    </xf>
    <xf numFmtId="0" fontId="0" fillId="0" borderId="22" xfId="0" applyFill="1" applyBorder="1" applyAlignment="1">
      <alignment horizontal="center" vertical="center"/>
    </xf>
    <xf numFmtId="0" fontId="0" fillId="0" borderId="21" xfId="0" applyFill="1" applyBorder="1" applyAlignment="1">
      <alignment vertical="center"/>
    </xf>
    <xf numFmtId="0" fontId="0" fillId="0" borderId="22" xfId="0" applyFill="1" applyBorder="1" applyAlignment="1">
      <alignment horizontal="distributed" vertical="center"/>
    </xf>
    <xf numFmtId="0" fontId="0" fillId="0" borderId="23" xfId="0" applyFill="1" applyBorder="1" applyAlignment="1">
      <alignment vertical="center"/>
    </xf>
    <xf numFmtId="0" fontId="0" fillId="0" borderId="18" xfId="0" applyFill="1" applyBorder="1" applyAlignment="1">
      <alignment horizontal="center" vertical="center"/>
    </xf>
    <xf numFmtId="0" fontId="0" fillId="0" borderId="24" xfId="0" applyFill="1" applyBorder="1" applyAlignment="1">
      <alignment horizontal="center" vertical="center"/>
    </xf>
    <xf numFmtId="49" fontId="0" fillId="0" borderId="14" xfId="0" applyNumberFormat="1" applyFill="1" applyBorder="1" applyAlignment="1">
      <alignment horizontal="right" vertical="center"/>
    </xf>
    <xf numFmtId="49" fontId="0" fillId="0" borderId="15" xfId="0" applyNumberFormat="1" applyFill="1" applyBorder="1" applyAlignment="1">
      <alignment horizontal="right" vertical="center"/>
    </xf>
    <xf numFmtId="0" fontId="0" fillId="0" borderId="14" xfId="0" applyFill="1" applyBorder="1" applyAlignment="1">
      <alignment horizontal="right" vertical="center"/>
    </xf>
    <xf numFmtId="0" fontId="0" fillId="0" borderId="15" xfId="0" applyFill="1" applyBorder="1" applyAlignment="1">
      <alignment horizontal="right" vertical="center"/>
    </xf>
    <xf numFmtId="0" fontId="0" fillId="0" borderId="25" xfId="0" applyFill="1" applyBorder="1" applyAlignment="1">
      <alignment vertical="center"/>
    </xf>
    <xf numFmtId="0" fontId="0" fillId="0" borderId="26" xfId="0" applyFill="1" applyBorder="1" applyAlignment="1">
      <alignment vertical="center"/>
    </xf>
    <xf numFmtId="0" fontId="0" fillId="0" borderId="14" xfId="0" applyNumberFormat="1" applyFill="1" applyBorder="1" applyAlignment="1">
      <alignment horizontal="right" vertical="center"/>
    </xf>
    <xf numFmtId="0" fontId="5" fillId="0" borderId="21" xfId="0" applyFont="1" applyFill="1" applyBorder="1" applyAlignment="1">
      <alignment vertical="center"/>
    </xf>
    <xf numFmtId="0" fontId="0" fillId="0" borderId="0" xfId="0" applyFill="1"/>
    <xf numFmtId="0" fontId="0" fillId="0" borderId="27" xfId="0" applyFill="1" applyBorder="1" applyAlignment="1">
      <alignment horizontal="center" vertical="center"/>
    </xf>
    <xf numFmtId="0" fontId="0" fillId="0" borderId="14" xfId="0" applyFill="1" applyBorder="1" applyAlignment="1">
      <alignment horizontal="center" vertical="center"/>
    </xf>
    <xf numFmtId="2" fontId="0" fillId="0" borderId="11" xfId="0" applyNumberFormat="1" applyFill="1" applyBorder="1" applyAlignment="1">
      <alignment horizontal="center" vertical="center"/>
    </xf>
    <xf numFmtId="0" fontId="0" fillId="0" borderId="19" xfId="0" applyFill="1" applyBorder="1" applyAlignment="1">
      <alignment horizontal="center" vertical="center"/>
    </xf>
    <xf numFmtId="0" fontId="0" fillId="0" borderId="17" xfId="0" applyFill="1" applyBorder="1" applyAlignment="1">
      <alignment vertical="center"/>
    </xf>
    <xf numFmtId="0" fontId="0" fillId="0" borderId="11" xfId="0" applyFill="1" applyBorder="1" applyAlignment="1">
      <alignment horizontal="center" vertical="center"/>
    </xf>
    <xf numFmtId="0" fontId="0" fillId="0" borderId="28" xfId="0" applyFill="1" applyBorder="1" applyAlignment="1">
      <alignment vertical="center"/>
    </xf>
    <xf numFmtId="0" fontId="5" fillId="0" borderId="29" xfId="0" applyFont="1" applyFill="1" applyBorder="1" applyAlignment="1">
      <alignment vertical="center"/>
    </xf>
    <xf numFmtId="0" fontId="5" fillId="0" borderId="30" xfId="0" applyFont="1" applyFill="1" applyBorder="1" applyAlignment="1">
      <alignment vertical="center"/>
    </xf>
    <xf numFmtId="0" fontId="5" fillId="0" borderId="31" xfId="0" applyFont="1" applyFill="1" applyBorder="1" applyAlignment="1">
      <alignment vertical="center"/>
    </xf>
    <xf numFmtId="0" fontId="5" fillId="0" borderId="12" xfId="0" applyFont="1" applyFill="1" applyBorder="1" applyAlignment="1">
      <alignment vertical="center"/>
    </xf>
    <xf numFmtId="0" fontId="4" fillId="0" borderId="0" xfId="0" applyFont="1" applyFill="1" applyBorder="1" applyAlignment="1">
      <alignment vertical="center"/>
    </xf>
    <xf numFmtId="0" fontId="4" fillId="0" borderId="32" xfId="0" applyFont="1" applyFill="1" applyBorder="1" applyAlignment="1">
      <alignment vertical="center"/>
    </xf>
    <xf numFmtId="0" fontId="5" fillId="0" borderId="33" xfId="0" applyFont="1" applyFill="1" applyBorder="1" applyAlignment="1">
      <alignment vertical="center"/>
    </xf>
    <xf numFmtId="0" fontId="5" fillId="0" borderId="34" xfId="0" applyFont="1" applyFill="1" applyBorder="1" applyAlignment="1">
      <alignment vertical="center"/>
    </xf>
    <xf numFmtId="0" fontId="5" fillId="0" borderId="35" xfId="0" applyFont="1" applyFill="1" applyBorder="1" applyAlignment="1">
      <alignment vertical="center"/>
    </xf>
    <xf numFmtId="0" fontId="5" fillId="0" borderId="36" xfId="0" applyFont="1" applyFill="1" applyBorder="1" applyAlignment="1">
      <alignment vertical="center"/>
    </xf>
    <xf numFmtId="0" fontId="5" fillId="0" borderId="37" xfId="0" applyFont="1" applyFill="1" applyBorder="1" applyAlignment="1">
      <alignment vertical="center"/>
    </xf>
    <xf numFmtId="0" fontId="5" fillId="0" borderId="38" xfId="0" applyFont="1" applyFill="1" applyBorder="1" applyAlignment="1">
      <alignment vertical="center"/>
    </xf>
    <xf numFmtId="0" fontId="5" fillId="0" borderId="25" xfId="0" applyFont="1" applyFill="1" applyBorder="1" applyAlignment="1">
      <alignment vertical="center"/>
    </xf>
    <xf numFmtId="0" fontId="5" fillId="0" borderId="0" xfId="0" applyFont="1" applyFill="1" applyBorder="1" applyAlignment="1">
      <alignment vertical="center"/>
    </xf>
    <xf numFmtId="0" fontId="5" fillId="0" borderId="13" xfId="0" applyFont="1" applyFill="1" applyBorder="1" applyAlignment="1">
      <alignment vertical="center"/>
    </xf>
    <xf numFmtId="2" fontId="0" fillId="0" borderId="39" xfId="0" applyNumberFormat="1" applyFill="1" applyBorder="1" applyAlignment="1">
      <alignment horizontal="center" vertical="center"/>
    </xf>
    <xf numFmtId="0" fontId="0" fillId="0" borderId="20" xfId="0" applyFill="1" applyBorder="1" applyAlignment="1">
      <alignment horizontal="center" vertical="center"/>
    </xf>
    <xf numFmtId="0" fontId="0" fillId="0" borderId="40" xfId="0" applyFill="1" applyBorder="1" applyAlignment="1">
      <alignment horizontal="center" vertical="center"/>
    </xf>
    <xf numFmtId="0" fontId="0" fillId="0" borderId="41" xfId="0" applyFill="1" applyBorder="1" applyAlignment="1">
      <alignment vertical="center"/>
    </xf>
    <xf numFmtId="0" fontId="5" fillId="0" borderId="42" xfId="0" applyFont="1" applyFill="1" applyBorder="1" applyAlignment="1">
      <alignment vertical="center"/>
    </xf>
    <xf numFmtId="0" fontId="0" fillId="0" borderId="35" xfId="0" applyFill="1" applyBorder="1" applyAlignment="1">
      <alignment vertical="center"/>
    </xf>
    <xf numFmtId="0" fontId="4" fillId="0" borderId="36" xfId="0" applyFont="1" applyFill="1" applyBorder="1" applyAlignment="1">
      <alignment vertical="center"/>
    </xf>
    <xf numFmtId="0" fontId="0" fillId="0" borderId="14" xfId="0" quotePrefix="1" applyNumberFormat="1" applyFill="1" applyBorder="1" applyAlignment="1">
      <alignment horizontal="right" vertical="center"/>
    </xf>
    <xf numFmtId="0" fontId="25" fillId="0" borderId="0" xfId="46" applyFont="1" applyFill="1" applyBorder="1" applyAlignment="1">
      <alignment vertical="center"/>
    </xf>
    <xf numFmtId="0" fontId="27" fillId="0" borderId="0" xfId="46" applyFill="1" applyBorder="1" applyAlignment="1">
      <alignment vertical="center"/>
    </xf>
    <xf numFmtId="0" fontId="27" fillId="0" borderId="0" xfId="46" applyFill="1" applyBorder="1"/>
    <xf numFmtId="0" fontId="27" fillId="0" borderId="0" xfId="46" applyFont="1" applyFill="1" applyBorder="1"/>
    <xf numFmtId="0" fontId="27" fillId="0" borderId="0" xfId="46" applyFont="1" applyFill="1" applyBorder="1" applyAlignment="1">
      <alignment vertical="center"/>
    </xf>
    <xf numFmtId="0" fontId="0" fillId="0" borderId="15" xfId="0" quotePrefix="1" applyNumberFormat="1" applyFill="1" applyBorder="1" applyAlignment="1">
      <alignment horizontal="right" vertical="center"/>
    </xf>
    <xf numFmtId="0" fontId="0" fillId="0" borderId="0" xfId="0" applyFill="1" applyBorder="1" applyAlignment="1">
      <alignment horizontal="right" vertical="center"/>
    </xf>
    <xf numFmtId="0" fontId="0" fillId="0" borderId="32" xfId="0" applyFill="1" applyBorder="1"/>
    <xf numFmtId="0" fontId="0" fillId="0" borderId="43" xfId="0" applyFill="1" applyBorder="1"/>
    <xf numFmtId="0" fontId="0" fillId="0" borderId="0" xfId="0" applyFill="1" applyBorder="1"/>
    <xf numFmtId="0" fontId="0" fillId="0" borderId="36" xfId="0" applyFill="1" applyBorder="1"/>
    <xf numFmtId="0" fontId="0" fillId="0" borderId="0" xfId="0" applyFill="1" applyAlignment="1">
      <alignment vertical="center"/>
    </xf>
    <xf numFmtId="0" fontId="0" fillId="0" borderId="44" xfId="0" applyFill="1" applyBorder="1" applyAlignment="1">
      <alignment vertical="center"/>
    </xf>
    <xf numFmtId="0" fontId="0" fillId="0" borderId="45" xfId="0" applyFill="1" applyBorder="1" applyAlignment="1">
      <alignment vertical="center"/>
    </xf>
    <xf numFmtId="0" fontId="0" fillId="0" borderId="46" xfId="0" applyFill="1" applyBorder="1" applyAlignment="1">
      <alignment vertical="center"/>
    </xf>
    <xf numFmtId="0" fontId="0" fillId="0" borderId="47" xfId="0" applyFill="1" applyBorder="1" applyAlignment="1">
      <alignment vertical="center"/>
    </xf>
    <xf numFmtId="0" fontId="0" fillId="0" borderId="22" xfId="0" applyFill="1" applyBorder="1" applyAlignment="1">
      <alignment vertical="center"/>
    </xf>
    <xf numFmtId="0" fontId="0" fillId="0" borderId="13" xfId="0" applyFill="1" applyBorder="1" applyAlignment="1">
      <alignment horizontal="right" vertical="center"/>
    </xf>
    <xf numFmtId="0" fontId="0" fillId="0" borderId="48" xfId="0" applyFill="1" applyBorder="1" applyAlignment="1">
      <alignment vertical="center"/>
    </xf>
    <xf numFmtId="0" fontId="0" fillId="0" borderId="49" xfId="0" applyFill="1" applyBorder="1" applyAlignment="1">
      <alignment vertical="center"/>
    </xf>
    <xf numFmtId="0" fontId="0" fillId="0" borderId="50" xfId="0" applyFill="1" applyBorder="1" applyAlignment="1">
      <alignment vertical="center"/>
    </xf>
    <xf numFmtId="0" fontId="0" fillId="0" borderId="18" xfId="0" applyFill="1" applyBorder="1" applyAlignment="1">
      <alignment horizontal="right" vertical="center"/>
    </xf>
    <xf numFmtId="0" fontId="0" fillId="0" borderId="24" xfId="0" applyFill="1" applyBorder="1" applyAlignment="1">
      <alignment vertical="center"/>
    </xf>
    <xf numFmtId="0" fontId="0" fillId="0" borderId="0" xfId="0" applyFill="1" applyAlignment="1">
      <alignment horizontal="center"/>
    </xf>
    <xf numFmtId="0" fontId="0" fillId="0" borderId="51" xfId="0" applyFill="1" applyBorder="1" applyAlignment="1">
      <alignment horizontal="center" vertical="center"/>
    </xf>
    <xf numFmtId="0" fontId="0" fillId="0" borderId="17" xfId="0" applyFill="1" applyBorder="1" applyAlignment="1">
      <alignment horizontal="center" vertical="center"/>
    </xf>
    <xf numFmtId="0" fontId="0" fillId="0" borderId="30" xfId="0" applyFill="1" applyBorder="1" applyAlignment="1">
      <alignment vertical="center"/>
    </xf>
    <xf numFmtId="0" fontId="0" fillId="0" borderId="34" xfId="0" applyFill="1" applyBorder="1" applyAlignment="1">
      <alignment vertical="center"/>
    </xf>
    <xf numFmtId="0" fontId="0" fillId="0" borderId="52" xfId="0" applyFill="1" applyBorder="1" applyAlignment="1">
      <alignment vertical="center"/>
    </xf>
    <xf numFmtId="0" fontId="0" fillId="0" borderId="0" xfId="0" applyFill="1" applyAlignment="1">
      <alignment horizontal="right"/>
    </xf>
    <xf numFmtId="0" fontId="0" fillId="0" borderId="53" xfId="0" applyFill="1" applyBorder="1" applyAlignment="1">
      <alignment horizontal="distributed" vertical="center" justifyLastLine="1"/>
    </xf>
    <xf numFmtId="0" fontId="0" fillId="0" borderId="26" xfId="0" applyFill="1" applyBorder="1" applyAlignment="1">
      <alignment horizontal="center" vertical="center"/>
    </xf>
    <xf numFmtId="0" fontId="0" fillId="0" borderId="26" xfId="0" applyFill="1" applyBorder="1" applyAlignment="1">
      <alignment horizontal="distributed" vertical="center" justifyLastLine="1"/>
    </xf>
    <xf numFmtId="0" fontId="0" fillId="0" borderId="54" xfId="0" applyFill="1" applyBorder="1" applyAlignment="1">
      <alignment vertical="center"/>
    </xf>
    <xf numFmtId="0" fontId="0" fillId="0" borderId="25" xfId="0" applyFill="1" applyBorder="1" applyAlignment="1">
      <alignment horizontal="center" vertical="center"/>
    </xf>
    <xf numFmtId="0" fontId="0" fillId="0" borderId="49" xfId="0" applyFill="1" applyBorder="1" applyAlignment="1">
      <alignment horizontal="center" vertical="center"/>
    </xf>
    <xf numFmtId="0" fontId="0" fillId="0" borderId="55" xfId="0" applyFill="1" applyBorder="1" applyAlignment="1">
      <alignment vertical="center"/>
    </xf>
    <xf numFmtId="0" fontId="0" fillId="0" borderId="0" xfId="0" applyFill="1" applyBorder="1" applyAlignment="1">
      <alignment vertical="center"/>
    </xf>
    <xf numFmtId="0" fontId="0" fillId="0" borderId="53" xfId="0" applyFill="1" applyBorder="1" applyAlignment="1">
      <alignment vertical="center"/>
    </xf>
    <xf numFmtId="0" fontId="0" fillId="0" borderId="56" xfId="0" applyFill="1" applyBorder="1" applyAlignment="1">
      <alignment vertical="center"/>
    </xf>
    <xf numFmtId="0" fontId="0" fillId="0" borderId="57" xfId="0" applyFill="1" applyBorder="1" applyAlignment="1">
      <alignment vertical="center"/>
    </xf>
    <xf numFmtId="0" fontId="0" fillId="0" borderId="58" xfId="0" applyFill="1" applyBorder="1" applyAlignment="1">
      <alignment vertical="center"/>
    </xf>
    <xf numFmtId="0" fontId="0" fillId="0" borderId="33" xfId="0" applyFill="1" applyBorder="1" applyAlignment="1">
      <alignment horizontal="center" vertical="center"/>
    </xf>
    <xf numFmtId="0" fontId="0" fillId="0" borderId="59" xfId="0" applyFill="1" applyBorder="1" applyAlignment="1">
      <alignment horizontal="center" vertical="center"/>
    </xf>
    <xf numFmtId="0" fontId="0" fillId="0" borderId="29" xfId="0" applyFill="1" applyBorder="1" applyAlignment="1">
      <alignment horizontal="center" vertical="center"/>
    </xf>
    <xf numFmtId="0" fontId="0" fillId="0" borderId="55" xfId="0" applyFill="1" applyBorder="1" applyAlignment="1">
      <alignment horizontal="center" vertical="center"/>
    </xf>
    <xf numFmtId="0" fontId="0" fillId="0" borderId="0" xfId="0" applyFill="1" applyBorder="1" applyAlignment="1">
      <alignment horizontal="center" vertical="center"/>
    </xf>
    <xf numFmtId="0" fontId="0" fillId="0" borderId="30" xfId="0" applyFill="1" applyBorder="1" applyAlignment="1">
      <alignment horizontal="center" vertical="center"/>
    </xf>
    <xf numFmtId="0" fontId="0" fillId="0" borderId="34" xfId="0" applyFill="1" applyBorder="1" applyAlignment="1">
      <alignment horizontal="center" vertical="center"/>
    </xf>
    <xf numFmtId="0" fontId="0" fillId="0" borderId="34" xfId="0" applyFill="1" applyBorder="1" applyAlignment="1">
      <alignment horizontal="distributed" vertical="center"/>
    </xf>
    <xf numFmtId="0" fontId="0" fillId="0" borderId="52" xfId="0" applyFill="1" applyBorder="1" applyAlignment="1">
      <alignment horizontal="center" vertical="center"/>
    </xf>
    <xf numFmtId="0" fontId="0" fillId="0" borderId="31" xfId="0" applyFill="1" applyBorder="1" applyAlignment="1">
      <alignment vertical="center"/>
    </xf>
    <xf numFmtId="0" fontId="0" fillId="0" borderId="12" xfId="0" applyFill="1" applyBorder="1" applyAlignment="1">
      <alignment vertical="center"/>
    </xf>
    <xf numFmtId="0" fontId="0" fillId="0" borderId="0" xfId="0" applyFill="1" applyBorder="1" applyAlignment="1">
      <alignment horizontal="distributed" vertical="center"/>
    </xf>
    <xf numFmtId="0" fontId="0" fillId="0" borderId="53" xfId="0" applyFill="1" applyBorder="1" applyAlignment="1">
      <alignment horizontal="center" vertical="center"/>
    </xf>
    <xf numFmtId="0" fontId="0" fillId="0" borderId="60" xfId="0" applyFill="1" applyBorder="1" applyAlignment="1">
      <alignment vertical="center"/>
    </xf>
    <xf numFmtId="0" fontId="4" fillId="0" borderId="5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5" xfId="0" applyFont="1" applyFill="1" applyBorder="1" applyAlignment="1">
      <alignment vertical="center"/>
    </xf>
    <xf numFmtId="0" fontId="0" fillId="0" borderId="55" xfId="0" applyFill="1" applyBorder="1"/>
    <xf numFmtId="0" fontId="0" fillId="0" borderId="61" xfId="0" applyFill="1" applyBorder="1"/>
    <xf numFmtId="20" fontId="0" fillId="0" borderId="14" xfId="0" applyNumberFormat="1" applyFont="1" applyFill="1" applyBorder="1" applyAlignment="1">
      <alignment horizontal="center" vertical="center"/>
    </xf>
    <xf numFmtId="20" fontId="0" fillId="0" borderId="15" xfId="0" applyNumberFormat="1" applyFont="1" applyFill="1" applyBorder="1" applyAlignment="1">
      <alignment horizontal="center" vertical="center"/>
    </xf>
    <xf numFmtId="2" fontId="0" fillId="0" borderId="14" xfId="0" applyNumberFormat="1" applyFont="1" applyFill="1" applyBorder="1" applyAlignment="1">
      <alignment horizontal="center" vertical="center"/>
    </xf>
    <xf numFmtId="2" fontId="0" fillId="0" borderId="15" xfId="0" applyNumberFormat="1" applyFont="1" applyFill="1" applyBorder="1" applyAlignment="1">
      <alignment horizontal="center" vertical="center"/>
    </xf>
    <xf numFmtId="0" fontId="0" fillId="0" borderId="41" xfId="0" applyFill="1" applyBorder="1" applyAlignment="1">
      <alignment horizontal="right" vertical="center"/>
    </xf>
    <xf numFmtId="0" fontId="0" fillId="0" borderId="17" xfId="0" applyFill="1" applyBorder="1"/>
    <xf numFmtId="49" fontId="0" fillId="0" borderId="14" xfId="0" applyNumberFormat="1" applyFont="1" applyFill="1" applyBorder="1" applyAlignment="1">
      <alignment horizontal="right" vertical="center"/>
    </xf>
    <xf numFmtId="0" fontId="0" fillId="0" borderId="15" xfId="0" applyFont="1" applyFill="1" applyBorder="1" applyAlignment="1">
      <alignment horizontal="center" vertical="center"/>
    </xf>
    <xf numFmtId="0" fontId="6" fillId="0" borderId="0" xfId="28" applyAlignment="1" applyProtection="1"/>
    <xf numFmtId="0" fontId="25" fillId="0" borderId="0" xfId="47" applyFont="1" applyFill="1" applyBorder="1" applyAlignment="1">
      <alignment vertical="center"/>
    </xf>
    <xf numFmtId="0" fontId="1" fillId="0" borderId="0" xfId="47" applyFill="1" applyBorder="1" applyAlignment="1">
      <alignment vertical="center"/>
    </xf>
    <xf numFmtId="0" fontId="1" fillId="0" borderId="0" xfId="47" applyFill="1" applyBorder="1"/>
    <xf numFmtId="0" fontId="1" fillId="0" borderId="0" xfId="47" applyFont="1" applyFill="1" applyBorder="1"/>
    <xf numFmtId="0" fontId="1" fillId="0" borderId="0" xfId="47" applyFont="1" applyFill="1" applyBorder="1" applyAlignment="1">
      <alignment vertical="center"/>
    </xf>
    <xf numFmtId="0" fontId="0" fillId="0" borderId="15" xfId="0" quotePrefix="1" applyFill="1" applyBorder="1" applyAlignment="1">
      <alignment horizontal="right" vertical="center"/>
    </xf>
    <xf numFmtId="0" fontId="0" fillId="0" borderId="14" xfId="0" applyFill="1" applyBorder="1" applyAlignment="1">
      <alignment horizontal="right"/>
    </xf>
    <xf numFmtId="0" fontId="0" fillId="0" borderId="39" xfId="0" applyFill="1" applyBorder="1" applyAlignment="1">
      <alignment horizontal="center" vertical="center"/>
    </xf>
    <xf numFmtId="0" fontId="0" fillId="0" borderId="62" xfId="0" applyFill="1" applyBorder="1" applyAlignment="1">
      <alignment horizontal="center" vertical="center"/>
    </xf>
    <xf numFmtId="0" fontId="0" fillId="0" borderId="28" xfId="0" applyFill="1" applyBorder="1" applyAlignment="1">
      <alignment horizontal="center" vertical="center"/>
    </xf>
    <xf numFmtId="0" fontId="0" fillId="0" borderId="63" xfId="0" applyFill="1" applyBorder="1" applyAlignment="1">
      <alignment vertical="center"/>
    </xf>
    <xf numFmtId="0" fontId="0" fillId="0" borderId="64" xfId="0" applyFill="1" applyBorder="1" applyAlignment="1">
      <alignment vertical="center"/>
    </xf>
    <xf numFmtId="0" fontId="0" fillId="0" borderId="16" xfId="0" applyFill="1" applyBorder="1"/>
    <xf numFmtId="49" fontId="0" fillId="0" borderId="15" xfId="0" quotePrefix="1" applyNumberFormat="1" applyFill="1" applyBorder="1" applyAlignment="1">
      <alignment horizontal="right" vertical="center"/>
    </xf>
    <xf numFmtId="0" fontId="0" fillId="0" borderId="15" xfId="0" applyFill="1" applyBorder="1" applyAlignment="1">
      <alignment horizontal="right"/>
    </xf>
    <xf numFmtId="0" fontId="0" fillId="0" borderId="0" xfId="47" applyFont="1" applyFill="1" applyBorder="1" applyAlignment="1">
      <alignment vertical="center"/>
    </xf>
    <xf numFmtId="0" fontId="0" fillId="0" borderId="17" xfId="0" applyFill="1" applyBorder="1" applyAlignment="1">
      <alignment horizontal="right" vertical="center"/>
    </xf>
    <xf numFmtId="0" fontId="0" fillId="0" borderId="65" xfId="0" applyFill="1" applyBorder="1" applyAlignment="1">
      <alignment horizontal="right" vertical="center"/>
    </xf>
    <xf numFmtId="0" fontId="0" fillId="0" borderId="66" xfId="0" applyFill="1" applyBorder="1" applyAlignment="1">
      <alignment horizontal="distributed" vertical="center" justifyLastLine="1"/>
    </xf>
    <xf numFmtId="0" fontId="0" fillId="0" borderId="13" xfId="0" applyFill="1" applyBorder="1" applyAlignment="1">
      <alignment horizontal="distributed" vertical="center"/>
    </xf>
    <xf numFmtId="0" fontId="0" fillId="0" borderId="25" xfId="0" applyFill="1" applyBorder="1" applyAlignment="1">
      <alignment horizontal="center" vertical="center"/>
    </xf>
    <xf numFmtId="0" fontId="0" fillId="0" borderId="33" xfId="0" applyFill="1" applyBorder="1" applyAlignment="1">
      <alignment horizontal="center" vertical="center"/>
    </xf>
    <xf numFmtId="0" fontId="0" fillId="0" borderId="59" xfId="0" applyFill="1" applyBorder="1" applyAlignment="1">
      <alignment horizontal="center" vertical="center"/>
    </xf>
    <xf numFmtId="0" fontId="0" fillId="0" borderId="49" xfId="0" applyFill="1" applyBorder="1" applyAlignment="1">
      <alignment horizontal="center" vertical="center"/>
    </xf>
    <xf numFmtId="0" fontId="0" fillId="0" borderId="13" xfId="0" applyFill="1" applyBorder="1" applyAlignment="1">
      <alignment vertical="center"/>
    </xf>
    <xf numFmtId="0" fontId="0" fillId="0" borderId="13" xfId="0" applyFill="1" applyBorder="1" applyAlignment="1">
      <alignment horizontal="distributed" vertical="center"/>
    </xf>
    <xf numFmtId="0" fontId="0" fillId="0" borderId="25" xfId="0" applyFill="1" applyBorder="1" applyAlignment="1">
      <alignment horizontal="center" vertical="center"/>
    </xf>
    <xf numFmtId="0" fontId="0" fillId="0" borderId="33" xfId="0" applyFill="1" applyBorder="1" applyAlignment="1">
      <alignment horizontal="center" vertical="center"/>
    </xf>
    <xf numFmtId="0" fontId="0" fillId="0" borderId="59" xfId="0" applyFill="1" applyBorder="1" applyAlignment="1">
      <alignment horizontal="center" vertical="center"/>
    </xf>
    <xf numFmtId="0" fontId="0" fillId="0" borderId="49" xfId="0" applyFill="1" applyBorder="1" applyAlignment="1">
      <alignment horizontal="center" vertical="center"/>
    </xf>
    <xf numFmtId="0" fontId="0" fillId="0" borderId="13" xfId="0" applyFill="1" applyBorder="1" applyAlignment="1">
      <alignment vertical="center"/>
    </xf>
    <xf numFmtId="0" fontId="0" fillId="0" borderId="13" xfId="0" applyFill="1" applyBorder="1" applyAlignment="1">
      <alignment horizontal="distributed" vertical="center"/>
    </xf>
    <xf numFmtId="0" fontId="0" fillId="0" borderId="25" xfId="0" applyFill="1" applyBorder="1" applyAlignment="1">
      <alignment horizontal="center" vertical="center"/>
    </xf>
    <xf numFmtId="0" fontId="0" fillId="0" borderId="33" xfId="0" applyFill="1" applyBorder="1" applyAlignment="1">
      <alignment horizontal="center" vertical="center"/>
    </xf>
    <xf numFmtId="0" fontId="0" fillId="0" borderId="59" xfId="0" applyFill="1" applyBorder="1" applyAlignment="1">
      <alignment horizontal="center" vertical="center"/>
    </xf>
    <xf numFmtId="0" fontId="0" fillId="0" borderId="49" xfId="0" applyFill="1" applyBorder="1" applyAlignment="1">
      <alignment horizontal="center" vertical="center"/>
    </xf>
    <xf numFmtId="0" fontId="0" fillId="0" borderId="13" xfId="0" applyFill="1" applyBorder="1" applyAlignment="1">
      <alignment vertical="center"/>
    </xf>
    <xf numFmtId="0" fontId="0" fillId="0" borderId="13" xfId="0" applyFill="1" applyBorder="1" applyAlignment="1">
      <alignment horizontal="distributed" vertical="center"/>
    </xf>
    <xf numFmtId="0" fontId="0" fillId="0" borderId="25" xfId="0" applyFill="1" applyBorder="1" applyAlignment="1">
      <alignment horizontal="center" vertical="center"/>
    </xf>
    <xf numFmtId="0" fontId="0" fillId="0" borderId="33" xfId="0" applyFill="1" applyBorder="1" applyAlignment="1">
      <alignment horizontal="center" vertical="center"/>
    </xf>
    <xf numFmtId="0" fontId="0" fillId="0" borderId="59" xfId="0" applyFill="1" applyBorder="1" applyAlignment="1">
      <alignment horizontal="center" vertical="center"/>
    </xf>
    <xf numFmtId="0" fontId="0" fillId="0" borderId="49" xfId="0" applyFill="1" applyBorder="1" applyAlignment="1">
      <alignment horizontal="center" vertical="center"/>
    </xf>
    <xf numFmtId="0" fontId="0" fillId="0" borderId="13" xfId="0" applyFill="1" applyBorder="1" applyAlignment="1">
      <alignment vertical="center"/>
    </xf>
    <xf numFmtId="0" fontId="28" fillId="0" borderId="13" xfId="0" applyFont="1" applyFill="1" applyBorder="1" applyAlignment="1">
      <alignment vertical="center"/>
    </xf>
    <xf numFmtId="0" fontId="0" fillId="0" borderId="13" xfId="0" applyFill="1" applyBorder="1" applyAlignment="1">
      <alignment horizontal="distributed" vertical="center"/>
    </xf>
    <xf numFmtId="0" fontId="0" fillId="0" borderId="25" xfId="0" applyFill="1" applyBorder="1" applyAlignment="1">
      <alignment horizontal="center" vertical="center"/>
    </xf>
    <xf numFmtId="0" fontId="0" fillId="0" borderId="33" xfId="0" applyFill="1" applyBorder="1" applyAlignment="1">
      <alignment horizontal="center" vertical="center"/>
    </xf>
    <xf numFmtId="0" fontId="0" fillId="0" borderId="59" xfId="0" applyFill="1" applyBorder="1" applyAlignment="1">
      <alignment horizontal="center" vertical="center"/>
    </xf>
    <xf numFmtId="0" fontId="0" fillId="0" borderId="49" xfId="0" applyFill="1" applyBorder="1" applyAlignment="1">
      <alignment horizontal="center" vertical="center"/>
    </xf>
    <xf numFmtId="0" fontId="0" fillId="0" borderId="13" xfId="0" applyFill="1" applyBorder="1" applyAlignment="1">
      <alignment vertical="center"/>
    </xf>
    <xf numFmtId="0" fontId="0" fillId="0" borderId="14" xfId="0" applyFont="1" applyFill="1" applyBorder="1" applyAlignment="1">
      <alignment horizontal="right" vertical="center"/>
    </xf>
    <xf numFmtId="0" fontId="0" fillId="0" borderId="0" xfId="0" applyFill="1" applyAlignment="1">
      <alignment horizontal="right" vertical="center"/>
    </xf>
    <xf numFmtId="0" fontId="0" fillId="0" borderId="13" xfId="0" applyFill="1" applyBorder="1" applyAlignment="1">
      <alignment horizontal="distributed" vertical="center"/>
    </xf>
    <xf numFmtId="0" fontId="0" fillId="0" borderId="25" xfId="0" applyFill="1" applyBorder="1" applyAlignment="1">
      <alignment horizontal="center" vertical="center"/>
    </xf>
    <xf numFmtId="0" fontId="0" fillId="0" borderId="33" xfId="0" applyFill="1" applyBorder="1" applyAlignment="1">
      <alignment horizontal="center" vertical="center"/>
    </xf>
    <xf numFmtId="0" fontId="0" fillId="0" borderId="59" xfId="0" applyFill="1" applyBorder="1" applyAlignment="1">
      <alignment horizontal="center" vertical="center"/>
    </xf>
    <xf numFmtId="0" fontId="0" fillId="0" borderId="49" xfId="0" applyFill="1" applyBorder="1" applyAlignment="1">
      <alignment horizontal="center" vertical="center"/>
    </xf>
    <xf numFmtId="0" fontId="0" fillId="0" borderId="13" xfId="0" applyFill="1" applyBorder="1" applyAlignment="1">
      <alignment vertical="center"/>
    </xf>
    <xf numFmtId="0" fontId="0" fillId="0" borderId="13" xfId="0" applyFill="1" applyBorder="1" applyAlignment="1">
      <alignment horizontal="distributed" vertical="center"/>
    </xf>
    <xf numFmtId="0" fontId="0" fillId="0" borderId="48" xfId="0" applyFill="1" applyBorder="1" applyAlignment="1">
      <alignment horizontal="center" vertical="center"/>
    </xf>
    <xf numFmtId="0" fontId="0" fillId="0" borderId="25" xfId="0" applyFill="1" applyBorder="1" applyAlignment="1">
      <alignment horizontal="center" vertical="center"/>
    </xf>
    <xf numFmtId="0" fontId="0" fillId="0" borderId="18" xfId="0" applyFill="1" applyBorder="1" applyAlignment="1">
      <alignment horizontal="distributed" vertical="center"/>
    </xf>
    <xf numFmtId="0" fontId="0" fillId="0" borderId="67" xfId="0" applyFill="1" applyBorder="1" applyAlignment="1">
      <alignment horizontal="center" vertical="center"/>
    </xf>
    <xf numFmtId="0" fontId="0" fillId="0" borderId="33" xfId="0" applyFill="1" applyBorder="1" applyAlignment="1">
      <alignment horizontal="center" vertical="center"/>
    </xf>
    <xf numFmtId="0" fontId="0" fillId="0" borderId="59" xfId="0" applyFill="1" applyBorder="1" applyAlignment="1">
      <alignment horizontal="center" vertical="center"/>
    </xf>
    <xf numFmtId="0" fontId="0" fillId="0" borderId="33" xfId="0" applyFill="1" applyBorder="1" applyAlignment="1">
      <alignment horizontal="distributed" vertical="center"/>
    </xf>
    <xf numFmtId="0" fontId="0" fillId="0" borderId="25" xfId="0" applyFill="1" applyBorder="1" applyAlignment="1">
      <alignment horizontal="distributed" vertical="center"/>
    </xf>
    <xf numFmtId="0" fontId="0" fillId="0" borderId="64" xfId="0" applyFill="1" applyBorder="1" applyAlignment="1">
      <alignment horizontal="distributed" vertical="center"/>
    </xf>
    <xf numFmtId="0" fontId="0" fillId="0" borderId="31" xfId="0" applyFill="1" applyBorder="1" applyAlignment="1">
      <alignment horizontal="distributed" vertical="center" justifyLastLine="1"/>
    </xf>
    <xf numFmtId="0" fontId="0" fillId="0" borderId="49" xfId="0" applyFill="1" applyBorder="1" applyAlignment="1">
      <alignment horizontal="distributed" vertical="center" justifyLastLine="1"/>
    </xf>
    <xf numFmtId="0" fontId="0" fillId="0" borderId="45" xfId="0" applyFill="1" applyBorder="1" applyAlignment="1">
      <alignment horizontal="distributed" vertical="center"/>
    </xf>
    <xf numFmtId="0" fontId="3" fillId="0" borderId="68" xfId="0" applyFont="1" applyFill="1" applyBorder="1" applyAlignment="1">
      <alignment horizontal="center" vertical="center"/>
    </xf>
    <xf numFmtId="0" fontId="0" fillId="0" borderId="64" xfId="0" applyFill="1" applyBorder="1" applyAlignment="1">
      <alignment horizontal="center" vertical="center"/>
    </xf>
    <xf numFmtId="0" fontId="0" fillId="0" borderId="49" xfId="0" applyFill="1" applyBorder="1" applyAlignment="1">
      <alignment horizontal="center" vertical="center"/>
    </xf>
    <xf numFmtId="0" fontId="0" fillId="0" borderId="13" xfId="0" applyFill="1" applyBorder="1" applyAlignment="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2 2" xfId="43"/>
    <cellStyle name="標準 2_亀山Ｈ20入力0819" xfId="44"/>
    <cellStyle name="標準 3" xfId="45"/>
    <cellStyle name="標準_原本 2" xfId="46"/>
    <cellStyle name="標準_原本 2 2" xfId="47"/>
    <cellStyle name="良い" xfId="48" builtinId="26" customBuiltin="1"/>
  </cellStyles>
  <dxfs count="10">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Y127"/>
  <sheetViews>
    <sheetView view="pageBreakPreview" zoomScale="75" zoomScaleNormal="75" zoomScaleSheetLayoutView="75" workbookViewId="0">
      <pane xSplit="10" ySplit="10" topLeftCell="K11" activePane="bottomRight" state="frozen"/>
      <selection activeCell="L230" sqref="L230"/>
      <selection pane="topRight" activeCell="L230" sqref="L230"/>
      <selection pane="bottomLeft" activeCell="L230" sqref="L230"/>
      <selection pane="bottomRight" activeCell="O15" sqref="O15"/>
    </sheetView>
  </sheetViews>
  <sheetFormatPr defaultRowHeight="13.5" x14ac:dyDescent="0.15"/>
  <cols>
    <col min="1" max="1" width="2.625" style="30" customWidth="1"/>
    <col min="2" max="2" width="4.75" style="30" customWidth="1"/>
    <col min="3" max="4" width="16.75" style="30" customWidth="1"/>
    <col min="5" max="5" width="1.75" style="30" customWidth="1"/>
    <col min="6" max="9" width="10.75" style="30" customWidth="1"/>
    <col min="10" max="10" width="1.75" style="30" customWidth="1"/>
    <col min="11" max="14" width="14.875" style="30" customWidth="1"/>
    <col min="15" max="15" width="9" style="30"/>
    <col min="16" max="20" width="9" style="30" hidden="1" customWidth="1"/>
    <col min="21" max="23" width="9" style="30"/>
    <col min="24" max="24" width="9.25" style="30" customWidth="1"/>
    <col min="25" max="16384" width="9" style="30"/>
  </cols>
  <sheetData>
    <row r="1" spans="2:24" ht="18" customHeight="1" x14ac:dyDescent="0.15"/>
    <row r="2" spans="2:24" ht="18" customHeight="1" x14ac:dyDescent="0.15">
      <c r="B2" s="72" t="s">
        <v>63</v>
      </c>
      <c r="U2" s="61"/>
    </row>
    <row r="3" spans="2:24" ht="9" customHeight="1" thickBot="1" x14ac:dyDescent="0.2"/>
    <row r="4" spans="2:24" ht="18" customHeight="1" x14ac:dyDescent="0.15">
      <c r="B4" s="73"/>
      <c r="C4" s="74"/>
      <c r="D4" s="201" t="s">
        <v>1</v>
      </c>
      <c r="E4" s="201"/>
      <c r="F4" s="201"/>
      <c r="G4" s="201"/>
      <c r="H4" s="74"/>
      <c r="I4" s="74"/>
      <c r="J4" s="75"/>
      <c r="K4" s="31" t="s">
        <v>64</v>
      </c>
      <c r="L4" s="31" t="s">
        <v>65</v>
      </c>
      <c r="M4" s="31" t="s">
        <v>66</v>
      </c>
      <c r="N4" s="55" t="s">
        <v>67</v>
      </c>
    </row>
    <row r="5" spans="2:24" ht="18" customHeight="1" x14ac:dyDescent="0.15">
      <c r="B5" s="76"/>
      <c r="C5" s="4"/>
      <c r="D5" s="189" t="s">
        <v>2</v>
      </c>
      <c r="E5" s="189"/>
      <c r="F5" s="189"/>
      <c r="G5" s="189"/>
      <c r="H5" s="4"/>
      <c r="I5" s="4"/>
      <c r="J5" s="77"/>
      <c r="K5" s="32" t="s">
        <v>183</v>
      </c>
      <c r="L5" s="32" t="str">
        <f>K5</f>
        <v>2020.4.16</v>
      </c>
      <c r="M5" s="32" t="str">
        <f>K5</f>
        <v>2020.4.16</v>
      </c>
      <c r="N5" s="129" t="str">
        <f>K5</f>
        <v>2020.4.16</v>
      </c>
    </row>
    <row r="6" spans="2:24" ht="18" customHeight="1" x14ac:dyDescent="0.15">
      <c r="B6" s="76"/>
      <c r="C6" s="4"/>
      <c r="D6" s="189" t="s">
        <v>3</v>
      </c>
      <c r="E6" s="189"/>
      <c r="F6" s="189"/>
      <c r="G6" s="189"/>
      <c r="H6" s="4"/>
      <c r="I6" s="4"/>
      <c r="J6" s="77"/>
      <c r="K6" s="122">
        <v>0.41180555555555554</v>
      </c>
      <c r="L6" s="122">
        <v>0.37916666666666665</v>
      </c>
      <c r="M6" s="122">
        <v>0.4381944444444445</v>
      </c>
      <c r="N6" s="123">
        <v>0.46458333333333335</v>
      </c>
    </row>
    <row r="7" spans="2:24" ht="18" customHeight="1" x14ac:dyDescent="0.15">
      <c r="B7" s="76"/>
      <c r="C7" s="4"/>
      <c r="D7" s="189" t="s">
        <v>4</v>
      </c>
      <c r="E7" s="205"/>
      <c r="F7" s="205"/>
      <c r="G7" s="78" t="s">
        <v>5</v>
      </c>
      <c r="H7" s="4"/>
      <c r="I7" s="4"/>
      <c r="J7" s="77"/>
      <c r="K7" s="124">
        <v>2.4</v>
      </c>
      <c r="L7" s="124">
        <v>1.45</v>
      </c>
      <c r="M7" s="124">
        <v>1.5</v>
      </c>
      <c r="N7" s="125">
        <v>1.3</v>
      </c>
    </row>
    <row r="8" spans="2:24" ht="18" customHeight="1" x14ac:dyDescent="0.15">
      <c r="B8" s="79"/>
      <c r="C8" s="26"/>
      <c r="D8" s="189" t="s">
        <v>6</v>
      </c>
      <c r="E8" s="189"/>
      <c r="F8" s="189"/>
      <c r="G8" s="78" t="s">
        <v>5</v>
      </c>
      <c r="H8" s="26"/>
      <c r="I8" s="26"/>
      <c r="J8" s="80"/>
      <c r="K8" s="33">
        <v>0.5</v>
      </c>
      <c r="L8" s="33">
        <v>0.5</v>
      </c>
      <c r="M8" s="33">
        <v>0.5</v>
      </c>
      <c r="N8" s="53">
        <v>0.5</v>
      </c>
    </row>
    <row r="9" spans="2:24" ht="18" customHeight="1" thickBot="1" x14ac:dyDescent="0.2">
      <c r="B9" s="81"/>
      <c r="C9" s="10"/>
      <c r="D9" s="192" t="s">
        <v>7</v>
      </c>
      <c r="E9" s="192"/>
      <c r="F9" s="192"/>
      <c r="G9" s="82" t="s">
        <v>8</v>
      </c>
      <c r="H9" s="10"/>
      <c r="I9" s="10"/>
      <c r="J9" s="83"/>
      <c r="K9" s="34">
        <v>100</v>
      </c>
      <c r="L9" s="34">
        <v>100</v>
      </c>
      <c r="M9" s="34">
        <v>100</v>
      </c>
      <c r="N9" s="54">
        <v>100</v>
      </c>
      <c r="Q9" s="84" t="s">
        <v>68</v>
      </c>
      <c r="R9" s="84" t="s">
        <v>69</v>
      </c>
      <c r="S9" s="84" t="s">
        <v>70</v>
      </c>
      <c r="T9" s="84" t="s">
        <v>71</v>
      </c>
      <c r="U9" s="84" t="s">
        <v>68</v>
      </c>
      <c r="V9" s="84" t="s">
        <v>69</v>
      </c>
      <c r="W9" s="84" t="s">
        <v>70</v>
      </c>
      <c r="X9" s="84" t="s">
        <v>71</v>
      </c>
    </row>
    <row r="10" spans="2:24" ht="18" customHeight="1" thickTop="1" x14ac:dyDescent="0.15">
      <c r="B10" s="85" t="s">
        <v>9</v>
      </c>
      <c r="C10" s="86" t="s">
        <v>10</v>
      </c>
      <c r="D10" s="86" t="s">
        <v>11</v>
      </c>
      <c r="E10" s="87"/>
      <c r="F10" s="88"/>
      <c r="G10" s="198" t="s">
        <v>12</v>
      </c>
      <c r="H10" s="198"/>
      <c r="I10" s="88"/>
      <c r="J10" s="89"/>
      <c r="K10" s="35"/>
      <c r="L10" s="35"/>
      <c r="M10" s="35"/>
      <c r="N10" s="126"/>
    </row>
    <row r="11" spans="2:24" ht="13.5" customHeight="1" x14ac:dyDescent="0.15">
      <c r="B11" s="1">
        <v>1</v>
      </c>
      <c r="C11" s="2" t="s">
        <v>92</v>
      </c>
      <c r="D11" s="2" t="s">
        <v>13</v>
      </c>
      <c r="E11" s="4"/>
      <c r="F11" s="4" t="s">
        <v>151</v>
      </c>
      <c r="G11" s="4"/>
      <c r="H11" s="4"/>
      <c r="I11" s="4"/>
      <c r="J11" s="4"/>
      <c r="K11" s="22" t="s">
        <v>165</v>
      </c>
      <c r="L11" s="22" t="s">
        <v>169</v>
      </c>
      <c r="M11" s="22" t="s">
        <v>169</v>
      </c>
      <c r="N11" s="23" t="s">
        <v>169</v>
      </c>
      <c r="P11" s="30" t="s">
        <v>14</v>
      </c>
      <c r="Q11" s="30">
        <f t="shared" ref="Q11:T13" si="0">IF(K11="",0,VALUE(MID(K11,2,LEN(K11)-2)))</f>
        <v>25</v>
      </c>
      <c r="R11" s="30" t="e">
        <f t="shared" si="0"/>
        <v>#VALUE!</v>
      </c>
      <c r="S11" s="30" t="e">
        <f t="shared" si="0"/>
        <v>#VALUE!</v>
      </c>
      <c r="T11" s="30" t="e">
        <f t="shared" si="0"/>
        <v>#VALUE!</v>
      </c>
      <c r="U11" s="30">
        <f t="shared" ref="U11:X16" si="1">IF(K11="＋",0,IF(K11="(＋)",0,ABS(K11)))</f>
        <v>25</v>
      </c>
      <c r="V11" s="30">
        <f t="shared" si="1"/>
        <v>0</v>
      </c>
      <c r="W11" s="30">
        <f t="shared" si="1"/>
        <v>0</v>
      </c>
      <c r="X11" s="30">
        <f t="shared" si="1"/>
        <v>0</v>
      </c>
    </row>
    <row r="12" spans="2:24" ht="13.5" customHeight="1" x14ac:dyDescent="0.15">
      <c r="B12" s="1">
        <f t="shared" ref="B12:B75" si="2">B11+1</f>
        <v>2</v>
      </c>
      <c r="C12" s="3"/>
      <c r="D12" s="7"/>
      <c r="E12" s="4"/>
      <c r="F12" s="4" t="s">
        <v>110</v>
      </c>
      <c r="G12" s="4"/>
      <c r="H12" s="4"/>
      <c r="I12" s="4"/>
      <c r="J12" s="4"/>
      <c r="K12" s="22" t="s">
        <v>166</v>
      </c>
      <c r="L12" s="22" t="s">
        <v>170</v>
      </c>
      <c r="M12" s="128" t="s">
        <v>165</v>
      </c>
      <c r="N12" s="23" t="s">
        <v>175</v>
      </c>
      <c r="P12" s="30" t="s">
        <v>14</v>
      </c>
      <c r="Q12" s="30">
        <f t="shared" si="0"/>
        <v>75</v>
      </c>
      <c r="R12" s="30">
        <f t="shared" si="0"/>
        <v>175</v>
      </c>
      <c r="S12" s="30">
        <f t="shared" si="0"/>
        <v>25</v>
      </c>
      <c r="T12" s="30">
        <f t="shared" si="0"/>
        <v>50</v>
      </c>
      <c r="U12" s="30">
        <f t="shared" si="1"/>
        <v>75</v>
      </c>
      <c r="V12" s="30">
        <f t="shared" si="1"/>
        <v>175</v>
      </c>
      <c r="W12" s="30">
        <f t="shared" si="1"/>
        <v>25</v>
      </c>
      <c r="X12" s="30">
        <f t="shared" si="1"/>
        <v>50</v>
      </c>
    </row>
    <row r="13" spans="2:24" ht="13.9" customHeight="1" x14ac:dyDescent="0.15">
      <c r="B13" s="1">
        <f t="shared" si="2"/>
        <v>3</v>
      </c>
      <c r="C13" s="3"/>
      <c r="D13" s="7"/>
      <c r="E13" s="4"/>
      <c r="F13" s="4" t="s">
        <v>153</v>
      </c>
      <c r="G13" s="4"/>
      <c r="H13" s="4"/>
      <c r="I13" s="4"/>
      <c r="J13" s="4"/>
      <c r="K13" s="22" t="s">
        <v>167</v>
      </c>
      <c r="L13" s="22" t="s">
        <v>171</v>
      </c>
      <c r="M13" s="22" t="s">
        <v>170</v>
      </c>
      <c r="N13" s="23" t="s">
        <v>168</v>
      </c>
      <c r="P13" s="30" t="s">
        <v>14</v>
      </c>
      <c r="Q13" s="30">
        <f t="shared" si="0"/>
        <v>200</v>
      </c>
      <c r="R13" s="30">
        <f t="shared" si="0"/>
        <v>350</v>
      </c>
      <c r="S13" s="30">
        <f t="shared" si="0"/>
        <v>175</v>
      </c>
      <c r="T13" s="30">
        <f t="shared" si="0"/>
        <v>150</v>
      </c>
      <c r="U13" s="30">
        <f t="shared" si="1"/>
        <v>200</v>
      </c>
      <c r="V13" s="30">
        <f t="shared" si="1"/>
        <v>350</v>
      </c>
      <c r="W13" s="30">
        <f t="shared" si="1"/>
        <v>175</v>
      </c>
      <c r="X13" s="30">
        <f t="shared" si="1"/>
        <v>150</v>
      </c>
    </row>
    <row r="14" spans="2:24" ht="13.9" customHeight="1" x14ac:dyDescent="0.15">
      <c r="B14" s="1">
        <f t="shared" si="2"/>
        <v>4</v>
      </c>
      <c r="C14" s="3"/>
      <c r="D14" s="7"/>
      <c r="E14" s="4"/>
      <c r="F14" s="4" t="s">
        <v>178</v>
      </c>
      <c r="G14" s="4"/>
      <c r="H14" s="4"/>
      <c r="I14" s="4"/>
      <c r="J14" s="4"/>
      <c r="K14" s="22" t="s">
        <v>168</v>
      </c>
      <c r="L14" s="22" t="s">
        <v>172</v>
      </c>
      <c r="M14" s="22" t="s">
        <v>174</v>
      </c>
      <c r="N14" s="23" t="s">
        <v>176</v>
      </c>
      <c r="P14" s="30" t="s">
        <v>14</v>
      </c>
      <c r="Q14" s="30">
        <f>IF(K14="",0,VALUE(MID(K14,2,LEN(K14)-2)))</f>
        <v>150</v>
      </c>
      <c r="R14" s="30">
        <f>IF(L14="",0,VALUE(MID(L14,2,LEN(L14)-2)))</f>
        <v>800</v>
      </c>
      <c r="S14" s="30">
        <f>IF(M14="",0,VALUE(MID(M14,2,LEN(M14)-2)))</f>
        <v>375</v>
      </c>
      <c r="T14" s="30">
        <f>IF(N14="",0,VALUE(MID(N14,2,LEN(N14)-2)))</f>
        <v>700</v>
      </c>
      <c r="U14" s="30">
        <f t="shared" si="1"/>
        <v>150</v>
      </c>
      <c r="V14" s="30">
        <f t="shared" si="1"/>
        <v>800</v>
      </c>
      <c r="W14" s="30">
        <f t="shared" si="1"/>
        <v>375</v>
      </c>
      <c r="X14" s="30">
        <f t="shared" si="1"/>
        <v>700</v>
      </c>
    </row>
    <row r="15" spans="2:24" ht="13.9" customHeight="1" x14ac:dyDescent="0.15">
      <c r="B15" s="1">
        <f t="shared" si="2"/>
        <v>5</v>
      </c>
      <c r="C15" s="3"/>
      <c r="D15" s="7"/>
      <c r="E15" s="4"/>
      <c r="F15" s="4" t="s">
        <v>122</v>
      </c>
      <c r="G15" s="4"/>
      <c r="H15" s="4"/>
      <c r="I15" s="4"/>
      <c r="J15" s="4"/>
      <c r="K15" s="22"/>
      <c r="L15" s="22" t="s">
        <v>165</v>
      </c>
      <c r="M15" s="22"/>
      <c r="N15" s="23"/>
      <c r="P15" s="30" t="s">
        <v>14</v>
      </c>
      <c r="Q15" s="30">
        <f>IF(K15="",0,VALUE(MID(K15,2,LEN(K15)-2)))</f>
        <v>0</v>
      </c>
      <c r="R15" s="30">
        <f>IF(L16="",0,VALUE(MID(L16,2,LEN(L16)-2)))</f>
        <v>225</v>
      </c>
      <c r="S15" s="30">
        <f>IF(M15="",0,VALUE(MID(M15,2,LEN(M15)-2)))</f>
        <v>0</v>
      </c>
      <c r="T15" s="30">
        <f>IF(N15="",0,VALUE(MID(N15,2,LEN(N15)-2)))</f>
        <v>0</v>
      </c>
      <c r="U15" s="30">
        <f t="shared" si="1"/>
        <v>0</v>
      </c>
      <c r="V15" s="30">
        <f t="shared" si="1"/>
        <v>25</v>
      </c>
      <c r="W15" s="30">
        <f t="shared" si="1"/>
        <v>0</v>
      </c>
      <c r="X15" s="30">
        <f t="shared" si="1"/>
        <v>0</v>
      </c>
    </row>
    <row r="16" spans="2:24" ht="13.5" customHeight="1" x14ac:dyDescent="0.15">
      <c r="B16" s="1">
        <f t="shared" si="2"/>
        <v>6</v>
      </c>
      <c r="C16" s="3"/>
      <c r="D16" s="7"/>
      <c r="E16" s="4"/>
      <c r="F16" s="4" t="s">
        <v>121</v>
      </c>
      <c r="G16" s="4"/>
      <c r="H16" s="4"/>
      <c r="I16" s="4"/>
      <c r="J16" s="4"/>
      <c r="K16" s="22" t="s">
        <v>165</v>
      </c>
      <c r="L16" s="22" t="s">
        <v>173</v>
      </c>
      <c r="M16" s="22" t="s">
        <v>168</v>
      </c>
      <c r="N16" s="23" t="s">
        <v>177</v>
      </c>
      <c r="P16" s="30" t="s">
        <v>14</v>
      </c>
      <c r="Q16" s="30">
        <f>IF(K16="",0,VALUE(MID(K16,2,LEN(K16)-2)))</f>
        <v>25</v>
      </c>
      <c r="R16" s="30" t="e">
        <f>IF(#REF!="",0,VALUE(MID(#REF!,2,LEN(#REF!)-2)))</f>
        <v>#REF!</v>
      </c>
      <c r="S16" s="30">
        <f>IF(M16="",0,VALUE(MID(M16,2,LEN(M16)-2)))</f>
        <v>150</v>
      </c>
      <c r="T16" s="30">
        <f>IF(N16="",0,VALUE(MID(N16,2,LEN(N16)-2)))</f>
        <v>100</v>
      </c>
      <c r="U16" s="30">
        <f t="shared" si="1"/>
        <v>25</v>
      </c>
      <c r="V16" s="30">
        <f t="shared" si="1"/>
        <v>225</v>
      </c>
      <c r="W16" s="30">
        <f t="shared" si="1"/>
        <v>150</v>
      </c>
      <c r="X16" s="30">
        <f t="shared" si="1"/>
        <v>100</v>
      </c>
    </row>
    <row r="17" spans="2:24" ht="13.5" customHeight="1" x14ac:dyDescent="0.15">
      <c r="B17" s="1">
        <f t="shared" si="2"/>
        <v>7</v>
      </c>
      <c r="C17" s="2" t="s">
        <v>22</v>
      </c>
      <c r="D17" s="2" t="s">
        <v>23</v>
      </c>
      <c r="E17" s="4"/>
      <c r="F17" s="4" t="s">
        <v>119</v>
      </c>
      <c r="G17" s="4"/>
      <c r="H17" s="4"/>
      <c r="I17" s="4"/>
      <c r="J17" s="4"/>
      <c r="K17" s="28">
        <v>1300</v>
      </c>
      <c r="L17" s="24">
        <v>950</v>
      </c>
      <c r="M17" s="24">
        <v>850</v>
      </c>
      <c r="N17" s="25">
        <v>550</v>
      </c>
      <c r="P17" s="90"/>
      <c r="U17" s="30">
        <f>COUNTA(K11:K16)</f>
        <v>5</v>
      </c>
      <c r="V17" s="30">
        <f>COUNTA(L11:L16)</f>
        <v>6</v>
      </c>
      <c r="W17" s="30">
        <f>COUNTA(M11:M16)</f>
        <v>5</v>
      </c>
      <c r="X17" s="30">
        <f>COUNTA(N11:N16)</f>
        <v>5</v>
      </c>
    </row>
    <row r="18" spans="2:24" ht="13.9" customHeight="1" x14ac:dyDescent="0.15">
      <c r="B18" s="1">
        <f t="shared" si="2"/>
        <v>8</v>
      </c>
      <c r="C18" s="2" t="s">
        <v>24</v>
      </c>
      <c r="D18" s="2" t="s">
        <v>25</v>
      </c>
      <c r="E18" s="4"/>
      <c r="F18" s="4" t="s">
        <v>104</v>
      </c>
      <c r="G18" s="4"/>
      <c r="H18" s="4"/>
      <c r="I18" s="4"/>
      <c r="J18" s="4"/>
      <c r="K18" s="24" t="s">
        <v>163</v>
      </c>
      <c r="L18" s="28"/>
      <c r="M18" s="24"/>
      <c r="N18" s="25">
        <v>50</v>
      </c>
      <c r="P18" s="90"/>
    </row>
    <row r="19" spans="2:24" ht="13.5" customHeight="1" x14ac:dyDescent="0.15">
      <c r="B19" s="1">
        <f t="shared" si="2"/>
        <v>9</v>
      </c>
      <c r="C19" s="2" t="s">
        <v>93</v>
      </c>
      <c r="D19" s="2" t="s">
        <v>15</v>
      </c>
      <c r="E19" s="4"/>
      <c r="F19" s="4" t="s">
        <v>161</v>
      </c>
      <c r="G19" s="4"/>
      <c r="H19" s="4"/>
      <c r="I19" s="4"/>
      <c r="J19" s="4"/>
      <c r="K19" s="24" t="s">
        <v>163</v>
      </c>
      <c r="L19" s="24"/>
      <c r="M19" s="24"/>
      <c r="N19" s="25"/>
    </row>
    <row r="20" spans="2:24" ht="14.85" customHeight="1" x14ac:dyDescent="0.15">
      <c r="B20" s="1">
        <f t="shared" si="2"/>
        <v>10</v>
      </c>
      <c r="C20" s="7"/>
      <c r="D20" s="7"/>
      <c r="E20" s="4"/>
      <c r="F20" s="4" t="s">
        <v>159</v>
      </c>
      <c r="G20" s="4"/>
      <c r="H20" s="4"/>
      <c r="I20" s="4"/>
      <c r="J20" s="4"/>
      <c r="K20" s="24">
        <v>25</v>
      </c>
      <c r="L20" s="24"/>
      <c r="M20" s="24" t="s">
        <v>163</v>
      </c>
      <c r="N20" s="25"/>
    </row>
    <row r="21" spans="2:24" ht="13.5" customHeight="1" x14ac:dyDescent="0.15">
      <c r="B21" s="1">
        <f t="shared" si="2"/>
        <v>11</v>
      </c>
      <c r="C21" s="7"/>
      <c r="D21" s="7"/>
      <c r="E21" s="4"/>
      <c r="F21" s="4" t="s">
        <v>179</v>
      </c>
      <c r="G21" s="4"/>
      <c r="H21" s="4"/>
      <c r="I21" s="4"/>
      <c r="J21" s="4"/>
      <c r="K21" s="28"/>
      <c r="L21" s="24">
        <v>300</v>
      </c>
      <c r="M21" s="24"/>
      <c r="N21" s="25"/>
    </row>
    <row r="22" spans="2:24" ht="13.9" customHeight="1" x14ac:dyDescent="0.15">
      <c r="B22" s="1">
        <f t="shared" si="2"/>
        <v>12</v>
      </c>
      <c r="C22" s="7"/>
      <c r="D22" s="2" t="s">
        <v>81</v>
      </c>
      <c r="E22" s="4"/>
      <c r="F22" s="4" t="s">
        <v>147</v>
      </c>
      <c r="G22" s="4"/>
      <c r="H22" s="4"/>
      <c r="I22" s="4"/>
      <c r="J22" s="4"/>
      <c r="K22" s="24"/>
      <c r="L22" s="24"/>
      <c r="M22" s="24"/>
      <c r="N22" s="25">
        <v>25</v>
      </c>
      <c r="U22" s="30">
        <f>COUNTA(K22:K22)</f>
        <v>0</v>
      </c>
      <c r="V22" s="30">
        <f>COUNTA(L22:L22)</f>
        <v>0</v>
      </c>
      <c r="W22" s="30">
        <f>COUNTA(M22:M22)</f>
        <v>0</v>
      </c>
      <c r="X22" s="30">
        <f>COUNTA(N22:N22)</f>
        <v>1</v>
      </c>
    </row>
    <row r="23" spans="2:24" ht="13.9" customHeight="1" x14ac:dyDescent="0.15">
      <c r="B23" s="1">
        <f t="shared" si="2"/>
        <v>13</v>
      </c>
      <c r="C23" s="7"/>
      <c r="D23" s="2" t="s">
        <v>16</v>
      </c>
      <c r="E23" s="4"/>
      <c r="F23" s="4" t="s">
        <v>131</v>
      </c>
      <c r="G23" s="4"/>
      <c r="H23" s="4"/>
      <c r="I23" s="4"/>
      <c r="J23" s="4"/>
      <c r="K23" s="24"/>
      <c r="L23" s="24"/>
      <c r="M23" s="24"/>
      <c r="N23" s="25" t="s">
        <v>163</v>
      </c>
    </row>
    <row r="24" spans="2:24" ht="13.9" customHeight="1" x14ac:dyDescent="0.15">
      <c r="B24" s="1">
        <f t="shared" si="2"/>
        <v>14</v>
      </c>
      <c r="C24" s="7"/>
      <c r="D24" s="7"/>
      <c r="E24" s="4"/>
      <c r="F24" s="4" t="s">
        <v>117</v>
      </c>
      <c r="G24" s="4"/>
      <c r="H24" s="4"/>
      <c r="I24" s="4"/>
      <c r="J24" s="4"/>
      <c r="K24" s="24" t="s">
        <v>163</v>
      </c>
      <c r="L24" s="24">
        <v>100</v>
      </c>
      <c r="M24" s="24" t="s">
        <v>163</v>
      </c>
      <c r="N24" s="25">
        <v>150</v>
      </c>
    </row>
    <row r="25" spans="2:24" ht="13.5" customHeight="1" x14ac:dyDescent="0.15">
      <c r="B25" s="1">
        <f t="shared" si="2"/>
        <v>15</v>
      </c>
      <c r="C25" s="7"/>
      <c r="D25" s="7"/>
      <c r="E25" s="4"/>
      <c r="F25" s="4" t="s">
        <v>106</v>
      </c>
      <c r="G25" s="4"/>
      <c r="H25" s="4"/>
      <c r="I25" s="4"/>
      <c r="J25" s="4"/>
      <c r="K25" s="28">
        <v>50</v>
      </c>
      <c r="L25" s="24">
        <v>475</v>
      </c>
      <c r="M25" s="24">
        <v>475</v>
      </c>
      <c r="N25" s="25">
        <v>1275</v>
      </c>
    </row>
    <row r="26" spans="2:24" ht="13.5" customHeight="1" x14ac:dyDescent="0.15">
      <c r="B26" s="1">
        <f t="shared" si="2"/>
        <v>16</v>
      </c>
      <c r="C26" s="7"/>
      <c r="D26" s="7"/>
      <c r="E26" s="4"/>
      <c r="F26" s="4" t="s">
        <v>118</v>
      </c>
      <c r="G26" s="4"/>
      <c r="H26" s="4"/>
      <c r="I26" s="4"/>
      <c r="J26" s="4"/>
      <c r="K26" s="24">
        <v>100</v>
      </c>
      <c r="L26" s="24">
        <v>200</v>
      </c>
      <c r="M26" s="24">
        <v>300</v>
      </c>
      <c r="N26" s="25">
        <v>1125</v>
      </c>
      <c r="O26" s="67"/>
    </row>
    <row r="27" spans="2:24" ht="13.9" customHeight="1" x14ac:dyDescent="0.15">
      <c r="B27" s="1">
        <f t="shared" si="2"/>
        <v>17</v>
      </c>
      <c r="C27" s="7"/>
      <c r="D27" s="7"/>
      <c r="E27" s="4"/>
      <c r="F27" s="4" t="s">
        <v>107</v>
      </c>
      <c r="G27" s="4"/>
      <c r="H27" s="4"/>
      <c r="I27" s="4"/>
      <c r="J27" s="4"/>
      <c r="K27" s="24">
        <v>150</v>
      </c>
      <c r="L27" s="24">
        <v>50</v>
      </c>
      <c r="M27" s="24" t="s">
        <v>163</v>
      </c>
      <c r="N27" s="25">
        <v>300</v>
      </c>
    </row>
    <row r="28" spans="2:24" ht="13.9" customHeight="1" x14ac:dyDescent="0.15">
      <c r="B28" s="1">
        <f t="shared" si="2"/>
        <v>18</v>
      </c>
      <c r="C28" s="7"/>
      <c r="D28" s="7"/>
      <c r="E28" s="4"/>
      <c r="F28" s="4" t="s">
        <v>130</v>
      </c>
      <c r="G28" s="4"/>
      <c r="H28" s="4"/>
      <c r="I28" s="4"/>
      <c r="J28" s="4"/>
      <c r="K28" s="24"/>
      <c r="L28" s="24"/>
      <c r="M28" s="24" t="s">
        <v>163</v>
      </c>
      <c r="N28" s="25"/>
    </row>
    <row r="29" spans="2:24" ht="13.9" customHeight="1" x14ac:dyDescent="0.15">
      <c r="B29" s="1">
        <f t="shared" si="2"/>
        <v>19</v>
      </c>
      <c r="C29" s="7"/>
      <c r="D29" s="7"/>
      <c r="E29" s="4"/>
      <c r="F29" s="4" t="s">
        <v>74</v>
      </c>
      <c r="G29" s="4"/>
      <c r="H29" s="4"/>
      <c r="I29" s="4"/>
      <c r="J29" s="4"/>
      <c r="K29" s="24"/>
      <c r="L29" s="24" t="s">
        <v>163</v>
      </c>
      <c r="M29" s="24" t="s">
        <v>163</v>
      </c>
      <c r="N29" s="25"/>
    </row>
    <row r="30" spans="2:24" ht="13.5" customHeight="1" x14ac:dyDescent="0.15">
      <c r="B30" s="1">
        <f t="shared" si="2"/>
        <v>20</v>
      </c>
      <c r="C30" s="7"/>
      <c r="D30" s="7"/>
      <c r="E30" s="4"/>
      <c r="F30" s="4" t="s">
        <v>180</v>
      </c>
      <c r="G30" s="4"/>
      <c r="H30" s="4"/>
      <c r="I30" s="4"/>
      <c r="J30" s="4"/>
      <c r="K30" s="24"/>
      <c r="L30" s="24" t="s">
        <v>163</v>
      </c>
      <c r="M30" s="24" t="s">
        <v>163</v>
      </c>
      <c r="N30" s="25"/>
    </row>
    <row r="31" spans="2:24" ht="13.5" customHeight="1" x14ac:dyDescent="0.15">
      <c r="B31" s="1">
        <f t="shared" si="2"/>
        <v>21</v>
      </c>
      <c r="C31" s="7"/>
      <c r="D31" s="7"/>
      <c r="E31" s="4"/>
      <c r="F31" s="4" t="s">
        <v>17</v>
      </c>
      <c r="G31" s="4"/>
      <c r="H31" s="4"/>
      <c r="I31" s="4"/>
      <c r="J31" s="4"/>
      <c r="K31" s="28">
        <v>325</v>
      </c>
      <c r="L31" s="24">
        <v>725</v>
      </c>
      <c r="M31" s="24">
        <v>400</v>
      </c>
      <c r="N31" s="25">
        <v>575</v>
      </c>
    </row>
    <row r="32" spans="2:24" ht="13.5" customHeight="1" x14ac:dyDescent="0.15">
      <c r="B32" s="1">
        <f t="shared" si="2"/>
        <v>22</v>
      </c>
      <c r="C32" s="7"/>
      <c r="D32" s="7"/>
      <c r="E32" s="4"/>
      <c r="F32" s="4" t="s">
        <v>109</v>
      </c>
      <c r="G32" s="4"/>
      <c r="H32" s="4"/>
      <c r="I32" s="4"/>
      <c r="J32" s="4"/>
      <c r="K32" s="24" t="s">
        <v>163</v>
      </c>
      <c r="L32" s="24" t="s">
        <v>163</v>
      </c>
      <c r="M32" s="24">
        <v>300</v>
      </c>
      <c r="N32" s="25" t="s">
        <v>163</v>
      </c>
    </row>
    <row r="33" spans="2:25" ht="13.5" customHeight="1" x14ac:dyDescent="0.15">
      <c r="B33" s="1">
        <f t="shared" si="2"/>
        <v>23</v>
      </c>
      <c r="C33" s="7"/>
      <c r="D33" s="7"/>
      <c r="E33" s="4"/>
      <c r="F33" s="4" t="s">
        <v>111</v>
      </c>
      <c r="G33" s="4"/>
      <c r="H33" s="4"/>
      <c r="I33" s="4"/>
      <c r="J33" s="4"/>
      <c r="K33" s="24">
        <v>125</v>
      </c>
      <c r="L33" s="24">
        <v>175</v>
      </c>
      <c r="M33" s="24">
        <v>75</v>
      </c>
      <c r="N33" s="25">
        <v>175</v>
      </c>
    </row>
    <row r="34" spans="2:25" ht="13.9" customHeight="1" x14ac:dyDescent="0.15">
      <c r="B34" s="1">
        <f t="shared" si="2"/>
        <v>24</v>
      </c>
      <c r="C34" s="7"/>
      <c r="D34" s="7"/>
      <c r="E34" s="4"/>
      <c r="F34" s="4" t="s">
        <v>18</v>
      </c>
      <c r="G34" s="4"/>
      <c r="H34" s="4"/>
      <c r="I34" s="4"/>
      <c r="J34" s="4"/>
      <c r="K34" s="24"/>
      <c r="L34" s="24">
        <v>850</v>
      </c>
      <c r="M34" s="24">
        <v>750</v>
      </c>
      <c r="N34" s="25">
        <v>950</v>
      </c>
    </row>
    <row r="35" spans="2:25" ht="13.9" customHeight="1" x14ac:dyDescent="0.15">
      <c r="B35" s="1">
        <f t="shared" si="2"/>
        <v>25</v>
      </c>
      <c r="C35" s="7"/>
      <c r="D35" s="7"/>
      <c r="E35" s="4"/>
      <c r="F35" s="4" t="s">
        <v>108</v>
      </c>
      <c r="G35" s="4"/>
      <c r="H35" s="4"/>
      <c r="I35" s="4"/>
      <c r="J35" s="4"/>
      <c r="K35" s="24"/>
      <c r="L35" s="24"/>
      <c r="M35" s="24" t="s">
        <v>163</v>
      </c>
      <c r="N35" s="25" t="s">
        <v>163</v>
      </c>
    </row>
    <row r="36" spans="2:25" ht="13.5" customHeight="1" x14ac:dyDescent="0.15">
      <c r="B36" s="1">
        <f t="shared" si="2"/>
        <v>26</v>
      </c>
      <c r="C36" s="7"/>
      <c r="D36" s="7"/>
      <c r="E36" s="4"/>
      <c r="F36" s="4" t="s">
        <v>160</v>
      </c>
      <c r="G36" s="4"/>
      <c r="H36" s="4"/>
      <c r="I36" s="4"/>
      <c r="J36" s="4"/>
      <c r="K36" s="24"/>
      <c r="L36" s="24"/>
      <c r="M36" s="24">
        <v>2</v>
      </c>
      <c r="N36" s="25">
        <v>1</v>
      </c>
    </row>
    <row r="37" spans="2:25" ht="13.5" customHeight="1" x14ac:dyDescent="0.15">
      <c r="B37" s="1">
        <f t="shared" si="2"/>
        <v>27</v>
      </c>
      <c r="C37" s="7"/>
      <c r="D37" s="7"/>
      <c r="E37" s="4"/>
      <c r="F37" s="4" t="s">
        <v>132</v>
      </c>
      <c r="G37" s="4"/>
      <c r="H37" s="4"/>
      <c r="I37" s="4"/>
      <c r="J37" s="4"/>
      <c r="K37" s="24">
        <v>75</v>
      </c>
      <c r="L37" s="24">
        <v>375</v>
      </c>
      <c r="M37" s="24">
        <v>275</v>
      </c>
      <c r="N37" s="25">
        <v>425</v>
      </c>
    </row>
    <row r="38" spans="2:25" ht="13.9" customHeight="1" x14ac:dyDescent="0.15">
      <c r="B38" s="1">
        <f t="shared" si="2"/>
        <v>28</v>
      </c>
      <c r="C38" s="7"/>
      <c r="D38" s="7"/>
      <c r="E38" s="4"/>
      <c r="F38" s="4" t="s">
        <v>149</v>
      </c>
      <c r="G38" s="4"/>
      <c r="H38" s="4"/>
      <c r="I38" s="4"/>
      <c r="J38" s="4"/>
      <c r="K38" s="28" t="s">
        <v>163</v>
      </c>
      <c r="L38" s="24"/>
      <c r="M38" s="24"/>
      <c r="N38" s="25">
        <v>25</v>
      </c>
      <c r="Y38" s="130"/>
    </row>
    <row r="39" spans="2:25" ht="13.9" customHeight="1" x14ac:dyDescent="0.15">
      <c r="B39" s="1">
        <f t="shared" si="2"/>
        <v>29</v>
      </c>
      <c r="C39" s="7"/>
      <c r="D39" s="7"/>
      <c r="E39" s="4"/>
      <c r="F39" s="4" t="s">
        <v>19</v>
      </c>
      <c r="G39" s="4"/>
      <c r="H39" s="4"/>
      <c r="I39" s="4"/>
      <c r="J39" s="4"/>
      <c r="K39" s="28">
        <v>500</v>
      </c>
      <c r="L39" s="24">
        <v>2000</v>
      </c>
      <c r="M39" s="24">
        <v>1000</v>
      </c>
      <c r="N39" s="25">
        <v>1250</v>
      </c>
    </row>
    <row r="40" spans="2:25" ht="13.5" customHeight="1" x14ac:dyDescent="0.15">
      <c r="B40" s="1">
        <f t="shared" si="2"/>
        <v>30</v>
      </c>
      <c r="C40" s="7"/>
      <c r="D40" s="7"/>
      <c r="E40" s="4"/>
      <c r="F40" s="4" t="s">
        <v>20</v>
      </c>
      <c r="G40" s="4"/>
      <c r="H40" s="4"/>
      <c r="I40" s="4"/>
      <c r="J40" s="4"/>
      <c r="K40" s="24">
        <v>10750</v>
      </c>
      <c r="L40" s="24">
        <v>11500</v>
      </c>
      <c r="M40" s="60">
        <v>3875</v>
      </c>
      <c r="N40" s="66">
        <v>9500</v>
      </c>
    </row>
    <row r="41" spans="2:25" ht="13.9" customHeight="1" x14ac:dyDescent="0.15">
      <c r="B41" s="1">
        <f t="shared" si="2"/>
        <v>31</v>
      </c>
      <c r="C41" s="7"/>
      <c r="D41" s="7"/>
      <c r="E41" s="4"/>
      <c r="F41" s="4" t="s">
        <v>21</v>
      </c>
      <c r="G41" s="4"/>
      <c r="H41" s="4"/>
      <c r="I41" s="4"/>
      <c r="J41" s="4"/>
      <c r="K41" s="24"/>
      <c r="L41" s="24" t="s">
        <v>163</v>
      </c>
      <c r="M41" s="24" t="s">
        <v>163</v>
      </c>
      <c r="N41" s="25" t="s">
        <v>163</v>
      </c>
    </row>
    <row r="42" spans="2:25" ht="13.5" customHeight="1" x14ac:dyDescent="0.15">
      <c r="B42" s="1">
        <f t="shared" si="2"/>
        <v>32</v>
      </c>
      <c r="C42" s="2" t="s">
        <v>82</v>
      </c>
      <c r="D42" s="2" t="s">
        <v>83</v>
      </c>
      <c r="E42" s="4"/>
      <c r="F42" s="4" t="s">
        <v>102</v>
      </c>
      <c r="G42" s="4"/>
      <c r="H42" s="4"/>
      <c r="I42" s="4"/>
      <c r="J42" s="4"/>
      <c r="K42" s="28"/>
      <c r="L42" s="28">
        <v>25</v>
      </c>
      <c r="M42" s="24" t="s">
        <v>163</v>
      </c>
      <c r="N42" s="25">
        <v>25</v>
      </c>
    </row>
    <row r="43" spans="2:25" ht="13.9" customHeight="1" x14ac:dyDescent="0.15">
      <c r="B43" s="1">
        <f t="shared" si="2"/>
        <v>33</v>
      </c>
      <c r="C43" s="2" t="s">
        <v>94</v>
      </c>
      <c r="D43" s="2" t="s">
        <v>26</v>
      </c>
      <c r="E43" s="4"/>
      <c r="F43" s="4" t="s">
        <v>126</v>
      </c>
      <c r="G43" s="4"/>
      <c r="H43" s="4"/>
      <c r="I43" s="4"/>
      <c r="J43" s="4"/>
      <c r="K43" s="24" t="s">
        <v>163</v>
      </c>
      <c r="L43" s="28"/>
      <c r="M43" s="24"/>
      <c r="N43" s="25" t="s">
        <v>163</v>
      </c>
      <c r="Y43" s="62"/>
    </row>
    <row r="44" spans="2:25" ht="13.9" customHeight="1" x14ac:dyDescent="0.15">
      <c r="B44" s="1">
        <f t="shared" si="2"/>
        <v>34</v>
      </c>
      <c r="C44" s="7"/>
      <c r="D44" s="7"/>
      <c r="E44" s="4"/>
      <c r="F44" s="4" t="s">
        <v>152</v>
      </c>
      <c r="G44" s="4"/>
      <c r="H44" s="4"/>
      <c r="I44" s="4"/>
      <c r="J44" s="4"/>
      <c r="K44" s="24">
        <v>25</v>
      </c>
      <c r="L44" s="24">
        <v>225</v>
      </c>
      <c r="M44" s="24" t="s">
        <v>163</v>
      </c>
      <c r="N44" s="25">
        <v>50</v>
      </c>
      <c r="Y44" s="62"/>
    </row>
    <row r="45" spans="2:25" ht="13.5" customHeight="1" x14ac:dyDescent="0.15">
      <c r="B45" s="1">
        <f t="shared" si="2"/>
        <v>35</v>
      </c>
      <c r="C45" s="7"/>
      <c r="D45" s="7"/>
      <c r="E45" s="4"/>
      <c r="F45" s="4" t="s">
        <v>91</v>
      </c>
      <c r="G45" s="4"/>
      <c r="H45" s="4"/>
      <c r="I45" s="4"/>
      <c r="J45" s="4"/>
      <c r="K45" s="24"/>
      <c r="L45" s="24"/>
      <c r="M45" s="24"/>
      <c r="N45" s="25" t="s">
        <v>163</v>
      </c>
      <c r="Y45" s="63"/>
    </row>
    <row r="46" spans="2:25" ht="13.9" customHeight="1" x14ac:dyDescent="0.15">
      <c r="B46" s="1">
        <f t="shared" si="2"/>
        <v>36</v>
      </c>
      <c r="C46" s="7"/>
      <c r="D46" s="7"/>
      <c r="E46" s="4"/>
      <c r="F46" s="4" t="s">
        <v>162</v>
      </c>
      <c r="G46" s="4"/>
      <c r="H46" s="4"/>
      <c r="I46" s="4"/>
      <c r="J46" s="4"/>
      <c r="K46" s="24"/>
      <c r="L46" s="24"/>
      <c r="M46" s="24"/>
      <c r="N46" s="25" t="s">
        <v>163</v>
      </c>
      <c r="Y46" s="63"/>
    </row>
    <row r="47" spans="2:25" ht="13.5" customHeight="1" x14ac:dyDescent="0.15">
      <c r="B47" s="1">
        <f t="shared" si="2"/>
        <v>37</v>
      </c>
      <c r="C47" s="7"/>
      <c r="D47" s="7"/>
      <c r="E47" s="4"/>
      <c r="F47" s="4" t="s">
        <v>156</v>
      </c>
      <c r="G47" s="4"/>
      <c r="H47" s="4"/>
      <c r="I47" s="4"/>
      <c r="J47" s="4"/>
      <c r="K47" s="24"/>
      <c r="L47" s="24" t="s">
        <v>163</v>
      </c>
      <c r="M47" s="24"/>
      <c r="N47" s="25"/>
      <c r="Y47" s="64"/>
    </row>
    <row r="48" spans="2:25" ht="13.5" customHeight="1" x14ac:dyDescent="0.15">
      <c r="B48" s="1">
        <f t="shared" si="2"/>
        <v>38</v>
      </c>
      <c r="C48" s="7"/>
      <c r="D48" s="7"/>
      <c r="E48" s="4"/>
      <c r="F48" s="4" t="s">
        <v>112</v>
      </c>
      <c r="G48" s="4"/>
      <c r="H48" s="4"/>
      <c r="I48" s="4"/>
      <c r="J48" s="4"/>
      <c r="K48" s="24" t="s">
        <v>163</v>
      </c>
      <c r="L48" s="24">
        <v>100</v>
      </c>
      <c r="M48" s="24" t="s">
        <v>163</v>
      </c>
      <c r="N48" s="25">
        <v>1100</v>
      </c>
      <c r="Y48" s="63"/>
    </row>
    <row r="49" spans="2:25" ht="13.9" customHeight="1" x14ac:dyDescent="0.15">
      <c r="B49" s="1">
        <f t="shared" si="2"/>
        <v>39</v>
      </c>
      <c r="C49" s="7"/>
      <c r="D49" s="7"/>
      <c r="E49" s="4"/>
      <c r="F49" s="4" t="s">
        <v>155</v>
      </c>
      <c r="G49" s="4"/>
      <c r="H49" s="4"/>
      <c r="I49" s="4"/>
      <c r="J49" s="4"/>
      <c r="K49" s="24">
        <v>50</v>
      </c>
      <c r="L49" s="90"/>
      <c r="M49" s="24">
        <v>25</v>
      </c>
      <c r="N49" s="25">
        <v>25</v>
      </c>
      <c r="Y49" s="62"/>
    </row>
    <row r="50" spans="2:25" ht="13.9" customHeight="1" x14ac:dyDescent="0.15">
      <c r="B50" s="1">
        <f t="shared" si="2"/>
        <v>40</v>
      </c>
      <c r="C50" s="7"/>
      <c r="D50" s="7"/>
      <c r="E50" s="4"/>
      <c r="F50" s="4" t="s">
        <v>113</v>
      </c>
      <c r="G50" s="4"/>
      <c r="H50" s="4"/>
      <c r="I50" s="4"/>
      <c r="J50" s="4"/>
      <c r="K50" s="24">
        <v>1000</v>
      </c>
      <c r="L50" s="24">
        <v>950</v>
      </c>
      <c r="M50" s="24">
        <v>100</v>
      </c>
      <c r="N50" s="25">
        <v>550</v>
      </c>
      <c r="Y50" s="65"/>
    </row>
    <row r="51" spans="2:25" ht="13.5" customHeight="1" x14ac:dyDescent="0.15">
      <c r="B51" s="1">
        <f t="shared" si="2"/>
        <v>41</v>
      </c>
      <c r="C51" s="7"/>
      <c r="D51" s="7"/>
      <c r="E51" s="4"/>
      <c r="F51" s="4" t="s">
        <v>114</v>
      </c>
      <c r="G51" s="4"/>
      <c r="H51" s="4"/>
      <c r="I51" s="4"/>
      <c r="J51" s="4"/>
      <c r="K51" s="24">
        <v>225</v>
      </c>
      <c r="L51" s="24">
        <v>200</v>
      </c>
      <c r="M51" s="24">
        <v>125</v>
      </c>
      <c r="N51" s="25">
        <v>600</v>
      </c>
      <c r="Y51" s="62"/>
    </row>
    <row r="52" spans="2:25" ht="13.9" customHeight="1" x14ac:dyDescent="0.15">
      <c r="B52" s="1">
        <f t="shared" si="2"/>
        <v>42</v>
      </c>
      <c r="C52" s="7"/>
      <c r="D52" s="7"/>
      <c r="E52" s="4"/>
      <c r="F52" s="4" t="s">
        <v>28</v>
      </c>
      <c r="G52" s="4"/>
      <c r="H52" s="4"/>
      <c r="I52" s="4"/>
      <c r="J52" s="4"/>
      <c r="K52" s="24"/>
      <c r="L52" s="24" t="s">
        <v>163</v>
      </c>
      <c r="M52" s="24"/>
      <c r="N52" s="25"/>
      <c r="Y52" s="62"/>
    </row>
    <row r="53" spans="2:25" ht="13.5" customHeight="1" x14ac:dyDescent="0.15">
      <c r="B53" s="1">
        <f t="shared" si="2"/>
        <v>43</v>
      </c>
      <c r="C53" s="7"/>
      <c r="D53" s="7"/>
      <c r="E53" s="4"/>
      <c r="F53" s="4" t="s">
        <v>29</v>
      </c>
      <c r="G53" s="4"/>
      <c r="H53" s="4"/>
      <c r="I53" s="4"/>
      <c r="J53" s="4"/>
      <c r="K53" s="28">
        <v>8</v>
      </c>
      <c r="L53" s="24"/>
      <c r="M53" s="24"/>
      <c r="N53" s="25"/>
      <c r="Y53" s="62"/>
    </row>
    <row r="54" spans="2:25" ht="13.5" customHeight="1" x14ac:dyDescent="0.15">
      <c r="B54" s="1">
        <f t="shared" si="2"/>
        <v>44</v>
      </c>
      <c r="C54" s="7"/>
      <c r="D54" s="7"/>
      <c r="E54" s="4"/>
      <c r="F54" s="4" t="s">
        <v>30</v>
      </c>
      <c r="G54" s="4"/>
      <c r="H54" s="4"/>
      <c r="I54" s="4"/>
      <c r="J54" s="4"/>
      <c r="K54" s="28"/>
      <c r="L54" s="24"/>
      <c r="M54" s="24"/>
      <c r="N54" s="25" t="s">
        <v>163</v>
      </c>
      <c r="Y54" s="62"/>
    </row>
    <row r="55" spans="2:25" ht="13.9" customHeight="1" x14ac:dyDescent="0.15">
      <c r="B55" s="1">
        <f t="shared" si="2"/>
        <v>45</v>
      </c>
      <c r="C55" s="7"/>
      <c r="D55" s="7"/>
      <c r="E55" s="4"/>
      <c r="F55" s="4" t="s">
        <v>31</v>
      </c>
      <c r="G55" s="4"/>
      <c r="H55" s="4"/>
      <c r="I55" s="4"/>
      <c r="J55" s="4"/>
      <c r="K55" s="28" t="s">
        <v>163</v>
      </c>
      <c r="L55" s="28"/>
      <c r="M55" s="24"/>
      <c r="N55" s="25"/>
      <c r="Y55" s="62"/>
    </row>
    <row r="56" spans="2:25" ht="13.9" customHeight="1" x14ac:dyDescent="0.15">
      <c r="B56" s="1">
        <f t="shared" si="2"/>
        <v>46</v>
      </c>
      <c r="C56" s="7"/>
      <c r="D56" s="7"/>
      <c r="E56" s="4"/>
      <c r="F56" s="4" t="s">
        <v>88</v>
      </c>
      <c r="G56" s="4"/>
      <c r="H56" s="4"/>
      <c r="I56" s="4"/>
      <c r="J56" s="4"/>
      <c r="K56" s="28" t="s">
        <v>163</v>
      </c>
      <c r="L56" s="24" t="s">
        <v>163</v>
      </c>
      <c r="M56" s="24" t="s">
        <v>163</v>
      </c>
      <c r="N56" s="25">
        <v>150</v>
      </c>
      <c r="Y56" s="62"/>
    </row>
    <row r="57" spans="2:25" ht="13.5" customHeight="1" x14ac:dyDescent="0.15">
      <c r="B57" s="1">
        <f t="shared" si="2"/>
        <v>47</v>
      </c>
      <c r="C57" s="7"/>
      <c r="D57" s="7"/>
      <c r="E57" s="4"/>
      <c r="F57" s="4" t="s">
        <v>115</v>
      </c>
      <c r="G57" s="4"/>
      <c r="H57" s="4"/>
      <c r="I57" s="4"/>
      <c r="J57" s="4"/>
      <c r="K57" s="24">
        <v>900</v>
      </c>
      <c r="L57" s="24">
        <v>1250</v>
      </c>
      <c r="M57" s="24">
        <v>250</v>
      </c>
      <c r="N57" s="25">
        <v>100</v>
      </c>
      <c r="Y57" s="62"/>
    </row>
    <row r="58" spans="2:25" ht="13.5" customHeight="1" x14ac:dyDescent="0.15">
      <c r="B58" s="1">
        <f t="shared" si="2"/>
        <v>48</v>
      </c>
      <c r="C58" s="7"/>
      <c r="D58" s="7"/>
      <c r="E58" s="4"/>
      <c r="F58" s="4" t="s">
        <v>181</v>
      </c>
      <c r="G58" s="4"/>
      <c r="H58" s="4"/>
      <c r="I58" s="4"/>
      <c r="J58" s="4"/>
      <c r="K58" s="24" t="s">
        <v>163</v>
      </c>
      <c r="L58" s="24"/>
      <c r="M58" s="24"/>
      <c r="N58" s="25"/>
      <c r="Y58" s="62"/>
    </row>
    <row r="59" spans="2:25" ht="13.9" customHeight="1" x14ac:dyDescent="0.15">
      <c r="B59" s="1">
        <f t="shared" si="2"/>
        <v>49</v>
      </c>
      <c r="C59" s="7"/>
      <c r="D59" s="7"/>
      <c r="E59" s="4"/>
      <c r="F59" s="4" t="s">
        <v>120</v>
      </c>
      <c r="G59" s="4"/>
      <c r="H59" s="4"/>
      <c r="I59" s="4"/>
      <c r="J59" s="4"/>
      <c r="K59" s="24" t="s">
        <v>163</v>
      </c>
      <c r="L59" s="24" t="s">
        <v>163</v>
      </c>
      <c r="M59" s="24" t="s">
        <v>163</v>
      </c>
      <c r="N59" s="25">
        <v>25</v>
      </c>
      <c r="Y59" s="62"/>
    </row>
    <row r="60" spans="2:25" ht="13.9" customHeight="1" x14ac:dyDescent="0.15">
      <c r="B60" s="1">
        <f t="shared" si="2"/>
        <v>50</v>
      </c>
      <c r="C60" s="7"/>
      <c r="D60" s="7"/>
      <c r="E60" s="4"/>
      <c r="F60" s="4" t="s">
        <v>157</v>
      </c>
      <c r="G60" s="4"/>
      <c r="H60" s="4"/>
      <c r="I60" s="4"/>
      <c r="J60" s="4"/>
      <c r="K60" s="28"/>
      <c r="L60" s="24">
        <v>50</v>
      </c>
      <c r="M60" s="24">
        <v>25</v>
      </c>
      <c r="N60" s="25"/>
      <c r="Y60" s="62"/>
    </row>
    <row r="61" spans="2:25" ht="13.9" customHeight="1" x14ac:dyDescent="0.15">
      <c r="B61" s="1">
        <f t="shared" si="2"/>
        <v>51</v>
      </c>
      <c r="C61" s="7"/>
      <c r="D61" s="7"/>
      <c r="E61" s="4"/>
      <c r="F61" s="4" t="s">
        <v>33</v>
      </c>
      <c r="G61" s="4"/>
      <c r="H61" s="4"/>
      <c r="I61" s="4"/>
      <c r="J61" s="4"/>
      <c r="K61" s="24">
        <v>800</v>
      </c>
      <c r="L61" s="24">
        <v>650</v>
      </c>
      <c r="M61" s="24">
        <v>525</v>
      </c>
      <c r="N61" s="25">
        <v>600</v>
      </c>
      <c r="Y61" s="62"/>
    </row>
    <row r="62" spans="2:25" ht="13.9" customHeight="1" x14ac:dyDescent="0.15">
      <c r="B62" s="1">
        <f t="shared" si="2"/>
        <v>52</v>
      </c>
      <c r="C62" s="2" t="s">
        <v>75</v>
      </c>
      <c r="D62" s="2" t="s">
        <v>76</v>
      </c>
      <c r="E62" s="4"/>
      <c r="F62" s="4" t="s">
        <v>124</v>
      </c>
      <c r="G62" s="4"/>
      <c r="H62" s="4"/>
      <c r="I62" s="4"/>
      <c r="J62" s="4"/>
      <c r="K62" s="24" t="s">
        <v>163</v>
      </c>
      <c r="L62" s="24"/>
      <c r="M62" s="24">
        <v>1</v>
      </c>
      <c r="N62" s="25"/>
    </row>
    <row r="63" spans="2:25" ht="13.9" customHeight="1" x14ac:dyDescent="0.15">
      <c r="B63" s="1">
        <f t="shared" si="2"/>
        <v>53</v>
      </c>
      <c r="C63" s="2" t="s">
        <v>34</v>
      </c>
      <c r="D63" s="2" t="s">
        <v>35</v>
      </c>
      <c r="E63" s="4"/>
      <c r="F63" s="4" t="s">
        <v>148</v>
      </c>
      <c r="G63" s="4"/>
      <c r="H63" s="4"/>
      <c r="I63" s="4"/>
      <c r="J63" s="4"/>
      <c r="K63" s="24" t="s">
        <v>163</v>
      </c>
      <c r="L63" s="24"/>
      <c r="M63" s="24" t="s">
        <v>163</v>
      </c>
      <c r="N63" s="25">
        <v>1</v>
      </c>
    </row>
    <row r="64" spans="2:25" ht="13.5" customHeight="1" x14ac:dyDescent="0.15">
      <c r="B64" s="1">
        <f t="shared" si="2"/>
        <v>54</v>
      </c>
      <c r="C64" s="7"/>
      <c r="D64" s="7"/>
      <c r="E64" s="4"/>
      <c r="F64" s="4" t="s">
        <v>154</v>
      </c>
      <c r="G64" s="4"/>
      <c r="H64" s="4"/>
      <c r="I64" s="4"/>
      <c r="J64" s="4"/>
      <c r="K64" s="24"/>
      <c r="L64" s="28">
        <v>1</v>
      </c>
      <c r="M64" s="24"/>
      <c r="N64" s="25">
        <v>2</v>
      </c>
    </row>
    <row r="65" spans="2:24" ht="13.9" customHeight="1" x14ac:dyDescent="0.15">
      <c r="B65" s="1">
        <f t="shared" si="2"/>
        <v>55</v>
      </c>
      <c r="C65" s="7"/>
      <c r="D65" s="7"/>
      <c r="E65" s="4"/>
      <c r="F65" s="4" t="s">
        <v>128</v>
      </c>
      <c r="G65" s="4"/>
      <c r="H65" s="4"/>
      <c r="I65" s="4"/>
      <c r="J65" s="4"/>
      <c r="K65" s="24" t="s">
        <v>163</v>
      </c>
      <c r="L65" s="24">
        <v>2</v>
      </c>
      <c r="M65" s="24">
        <v>1</v>
      </c>
      <c r="N65" s="25">
        <v>3</v>
      </c>
    </row>
    <row r="66" spans="2:24" ht="13.9" customHeight="1" x14ac:dyDescent="0.15">
      <c r="B66" s="1">
        <f t="shared" si="2"/>
        <v>56</v>
      </c>
      <c r="C66" s="7"/>
      <c r="D66" s="7"/>
      <c r="E66" s="4"/>
      <c r="F66" s="4" t="s">
        <v>77</v>
      </c>
      <c r="G66" s="4"/>
      <c r="H66" s="4"/>
      <c r="I66" s="4"/>
      <c r="J66" s="4"/>
      <c r="K66" s="24"/>
      <c r="L66" s="24" t="s">
        <v>163</v>
      </c>
      <c r="M66" s="24"/>
      <c r="N66" s="25"/>
    </row>
    <row r="67" spans="2:24" ht="13.5" customHeight="1" x14ac:dyDescent="0.15">
      <c r="B67" s="1">
        <f t="shared" si="2"/>
        <v>57</v>
      </c>
      <c r="C67" s="7"/>
      <c r="D67" s="7"/>
      <c r="E67" s="4"/>
      <c r="F67" s="4" t="s">
        <v>36</v>
      </c>
      <c r="G67" s="4"/>
      <c r="H67" s="4"/>
      <c r="I67" s="4"/>
      <c r="J67" s="4"/>
      <c r="K67" s="24"/>
      <c r="L67" s="24"/>
      <c r="M67" s="24"/>
      <c r="N67" s="25">
        <v>2</v>
      </c>
    </row>
    <row r="68" spans="2:24" ht="13.5" customHeight="1" x14ac:dyDescent="0.15">
      <c r="B68" s="1">
        <f t="shared" si="2"/>
        <v>58</v>
      </c>
      <c r="C68" s="2" t="s">
        <v>146</v>
      </c>
      <c r="D68" s="2" t="s">
        <v>78</v>
      </c>
      <c r="E68" s="4"/>
      <c r="F68" s="4" t="s">
        <v>182</v>
      </c>
      <c r="G68" s="4"/>
      <c r="H68" s="4"/>
      <c r="I68" s="4"/>
      <c r="J68" s="4"/>
      <c r="K68" s="24" t="s">
        <v>163</v>
      </c>
      <c r="L68" s="24"/>
      <c r="M68" s="24"/>
      <c r="N68" s="25"/>
    </row>
    <row r="69" spans="2:24" ht="13.5" customHeight="1" x14ac:dyDescent="0.15">
      <c r="B69" s="1">
        <f t="shared" si="2"/>
        <v>59</v>
      </c>
      <c r="C69" s="7"/>
      <c r="D69" s="2" t="s">
        <v>79</v>
      </c>
      <c r="E69" s="4"/>
      <c r="F69" s="4" t="s">
        <v>103</v>
      </c>
      <c r="G69" s="4"/>
      <c r="H69" s="4"/>
      <c r="I69" s="4"/>
      <c r="J69" s="4"/>
      <c r="K69" s="24"/>
      <c r="L69" s="24"/>
      <c r="M69" s="24"/>
      <c r="N69" s="25" t="s">
        <v>163</v>
      </c>
    </row>
    <row r="70" spans="2:24" ht="13.5" customHeight="1" x14ac:dyDescent="0.15">
      <c r="B70" s="1">
        <f t="shared" si="2"/>
        <v>60</v>
      </c>
      <c r="C70" s="7"/>
      <c r="D70" s="2" t="s">
        <v>37</v>
      </c>
      <c r="E70" s="4"/>
      <c r="F70" s="4" t="s">
        <v>125</v>
      </c>
      <c r="G70" s="4"/>
      <c r="H70" s="4"/>
      <c r="I70" s="4"/>
      <c r="J70" s="4"/>
      <c r="K70" s="24">
        <v>1</v>
      </c>
      <c r="L70" s="24">
        <v>2</v>
      </c>
      <c r="M70" s="24">
        <v>1</v>
      </c>
      <c r="N70" s="25" t="s">
        <v>163</v>
      </c>
    </row>
    <row r="71" spans="2:24" ht="13.5" customHeight="1" x14ac:dyDescent="0.15">
      <c r="B71" s="1">
        <f t="shared" si="2"/>
        <v>61</v>
      </c>
      <c r="C71" s="7"/>
      <c r="D71" s="8"/>
      <c r="E71" s="4"/>
      <c r="F71" s="4" t="s">
        <v>38</v>
      </c>
      <c r="G71" s="4"/>
      <c r="H71" s="4"/>
      <c r="I71" s="4"/>
      <c r="J71" s="4"/>
      <c r="K71" s="24">
        <v>75</v>
      </c>
      <c r="L71" s="24">
        <v>25</v>
      </c>
      <c r="M71" s="24"/>
      <c r="N71" s="25" t="s">
        <v>163</v>
      </c>
    </row>
    <row r="72" spans="2:24" ht="13.5" customHeight="1" x14ac:dyDescent="0.15">
      <c r="B72" s="1">
        <f t="shared" si="2"/>
        <v>62</v>
      </c>
      <c r="C72" s="8"/>
      <c r="D72" s="9" t="s">
        <v>39</v>
      </c>
      <c r="E72" s="4"/>
      <c r="F72" s="4" t="s">
        <v>40</v>
      </c>
      <c r="G72" s="4"/>
      <c r="H72" s="4"/>
      <c r="I72" s="4"/>
      <c r="J72" s="4"/>
      <c r="K72" s="24">
        <v>50</v>
      </c>
      <c r="L72" s="24" t="s">
        <v>163</v>
      </c>
      <c r="M72" s="24">
        <v>50</v>
      </c>
      <c r="N72" s="25" t="s">
        <v>163</v>
      </c>
    </row>
    <row r="73" spans="2:24" ht="13.5" customHeight="1" x14ac:dyDescent="0.15">
      <c r="B73" s="1">
        <f t="shared" si="2"/>
        <v>63</v>
      </c>
      <c r="C73" s="2" t="s">
        <v>0</v>
      </c>
      <c r="D73" s="9" t="s">
        <v>41</v>
      </c>
      <c r="E73" s="4"/>
      <c r="F73" s="4" t="s">
        <v>42</v>
      </c>
      <c r="G73" s="4"/>
      <c r="H73" s="4"/>
      <c r="I73" s="4"/>
      <c r="J73" s="4"/>
      <c r="K73" s="24" t="s">
        <v>163</v>
      </c>
      <c r="L73" s="24">
        <v>25</v>
      </c>
      <c r="M73" s="24" t="s">
        <v>163</v>
      </c>
      <c r="N73" s="25"/>
      <c r="U73" s="30">
        <f>COUNTA(K62:K73)</f>
        <v>8</v>
      </c>
      <c r="V73" s="30">
        <f>COUNTA(L62:L73)</f>
        <v>7</v>
      </c>
      <c r="W73" s="30">
        <f>COUNTA(M62:M73)</f>
        <v>6</v>
      </c>
      <c r="X73" s="30">
        <f>COUNTA(N62:N73)</f>
        <v>8</v>
      </c>
    </row>
    <row r="74" spans="2:24" ht="13.5" customHeight="1" x14ac:dyDescent="0.15">
      <c r="B74" s="1">
        <f t="shared" si="2"/>
        <v>64</v>
      </c>
      <c r="C74" s="199" t="s">
        <v>43</v>
      </c>
      <c r="D74" s="200"/>
      <c r="E74" s="4"/>
      <c r="F74" s="4" t="s">
        <v>44</v>
      </c>
      <c r="G74" s="4"/>
      <c r="H74" s="4"/>
      <c r="I74" s="4"/>
      <c r="J74" s="4"/>
      <c r="K74" s="24">
        <v>250</v>
      </c>
      <c r="L74" s="24">
        <v>150</v>
      </c>
      <c r="M74" s="24">
        <v>350</v>
      </c>
      <c r="N74" s="25">
        <v>400</v>
      </c>
    </row>
    <row r="75" spans="2:24" ht="13.5" customHeight="1" x14ac:dyDescent="0.15">
      <c r="B75" s="1">
        <f t="shared" si="2"/>
        <v>65</v>
      </c>
      <c r="C75" s="3"/>
      <c r="D75" s="91"/>
      <c r="E75" s="4"/>
      <c r="F75" s="4" t="s">
        <v>45</v>
      </c>
      <c r="G75" s="4"/>
      <c r="H75" s="4"/>
      <c r="I75" s="4"/>
      <c r="J75" s="4"/>
      <c r="K75" s="24"/>
      <c r="L75" s="24">
        <v>100</v>
      </c>
      <c r="M75" s="24"/>
      <c r="N75" s="25">
        <v>100</v>
      </c>
    </row>
    <row r="76" spans="2:24" ht="13.9" customHeight="1" thickBot="1" x14ac:dyDescent="0.2">
      <c r="B76" s="1">
        <f>B75+1</f>
        <v>66</v>
      </c>
      <c r="C76" s="3"/>
      <c r="D76" s="91"/>
      <c r="E76" s="4"/>
      <c r="F76" s="4" t="s">
        <v>80</v>
      </c>
      <c r="G76" s="4"/>
      <c r="H76" s="4"/>
      <c r="I76" s="4"/>
      <c r="J76" s="4"/>
      <c r="K76" s="24">
        <v>50</v>
      </c>
      <c r="L76" s="24">
        <v>200</v>
      </c>
      <c r="M76" s="24">
        <v>150</v>
      </c>
      <c r="N76" s="25">
        <v>150</v>
      </c>
    </row>
    <row r="77" spans="2:24" ht="13.9" customHeight="1" x14ac:dyDescent="0.15">
      <c r="B77" s="92"/>
      <c r="C77" s="93"/>
      <c r="D77" s="93"/>
      <c r="E77" s="27"/>
      <c r="F77" s="27"/>
      <c r="G77" s="27"/>
      <c r="H77" s="27"/>
      <c r="I77" s="27"/>
      <c r="J77" s="27"/>
      <c r="K77" s="27"/>
      <c r="L77" s="27"/>
      <c r="M77" s="27"/>
      <c r="N77" s="27"/>
      <c r="U77" s="30">
        <f>COUNTA(K11:K76)</f>
        <v>43</v>
      </c>
      <c r="V77" s="30">
        <f>COUNTA(L11:L76)</f>
        <v>44</v>
      </c>
      <c r="W77" s="30">
        <f>COUNTA(M11:M76)</f>
        <v>43</v>
      </c>
      <c r="X77" s="30">
        <f>COUNTA(N11:N76)</f>
        <v>49</v>
      </c>
    </row>
    <row r="78" spans="2:24" ht="18" customHeight="1" x14ac:dyDescent="0.15"/>
    <row r="79" spans="2:24" ht="18" customHeight="1" x14ac:dyDescent="0.15">
      <c r="B79" s="72"/>
    </row>
    <row r="80" spans="2:24" ht="9" customHeight="1" thickBot="1" x14ac:dyDescent="0.2"/>
    <row r="81" spans="2:24" ht="18" customHeight="1" x14ac:dyDescent="0.15">
      <c r="B81" s="73"/>
      <c r="C81" s="74"/>
      <c r="D81" s="201" t="s">
        <v>1</v>
      </c>
      <c r="E81" s="201"/>
      <c r="F81" s="201"/>
      <c r="G81" s="201"/>
      <c r="H81" s="74"/>
      <c r="I81" s="74"/>
      <c r="J81" s="75"/>
      <c r="K81" s="31" t="s">
        <v>64</v>
      </c>
      <c r="L81" s="31" t="s">
        <v>65</v>
      </c>
      <c r="M81" s="31" t="s">
        <v>66</v>
      </c>
      <c r="N81" s="55" t="s">
        <v>67</v>
      </c>
      <c r="U81" s="30">
        <f>SUM(U11:U16,K17:K76)</f>
        <v>17309</v>
      </c>
      <c r="V81" s="30">
        <f>SUM(V11:V16,L17:L76)</f>
        <v>23230</v>
      </c>
      <c r="W81" s="30">
        <f>SUM(W11:W16,M17:M76)</f>
        <v>10630</v>
      </c>
      <c r="X81" s="30">
        <f>SUM(X11:X16,N17:N76)</f>
        <v>21259</v>
      </c>
    </row>
    <row r="82" spans="2:24" ht="18" customHeight="1" thickBot="1" x14ac:dyDescent="0.2">
      <c r="B82" s="79"/>
      <c r="C82" s="26"/>
      <c r="D82" s="197" t="s">
        <v>2</v>
      </c>
      <c r="E82" s="197"/>
      <c r="F82" s="197"/>
      <c r="G82" s="197"/>
      <c r="H82" s="26"/>
      <c r="I82" s="26"/>
      <c r="J82" s="80"/>
      <c r="K82" s="36" t="str">
        <f>K5</f>
        <v>2020.4.16</v>
      </c>
      <c r="L82" s="36" t="str">
        <f>L5</f>
        <v>2020.4.16</v>
      </c>
      <c r="M82" s="36" t="str">
        <f>M5</f>
        <v>2020.4.16</v>
      </c>
      <c r="N82" s="54" t="str">
        <f>N5</f>
        <v>2020.4.16</v>
      </c>
    </row>
    <row r="83" spans="2:24" ht="19.899999999999999" customHeight="1" thickTop="1" x14ac:dyDescent="0.15">
      <c r="B83" s="202" t="s">
        <v>47</v>
      </c>
      <c r="C83" s="203"/>
      <c r="D83" s="203"/>
      <c r="E83" s="203"/>
      <c r="F83" s="203"/>
      <c r="G83" s="203"/>
      <c r="H83" s="203"/>
      <c r="I83" s="203"/>
      <c r="J83" s="94"/>
      <c r="K83" s="37">
        <f>SUM(K84:K92)</f>
        <v>17309</v>
      </c>
      <c r="L83" s="37">
        <f>SUM(L84:L92)</f>
        <v>23230</v>
      </c>
      <c r="M83" s="37">
        <f>SUM(M84:M92)</f>
        <v>10630</v>
      </c>
      <c r="N83" s="56">
        <f>SUM(N84:N92)</f>
        <v>21259</v>
      </c>
    </row>
    <row r="84" spans="2:24" ht="13.9" customHeight="1" x14ac:dyDescent="0.15">
      <c r="B84" s="190" t="s">
        <v>48</v>
      </c>
      <c r="C84" s="191"/>
      <c r="D84" s="204"/>
      <c r="E84" s="13"/>
      <c r="F84" s="14"/>
      <c r="G84" s="189" t="s">
        <v>13</v>
      </c>
      <c r="H84" s="189"/>
      <c r="I84" s="14"/>
      <c r="J84" s="16"/>
      <c r="K84" s="5">
        <f>SUM(U$11:U$16)</f>
        <v>475</v>
      </c>
      <c r="L84" s="5">
        <f>SUM(V$11:V$16)</f>
        <v>1575</v>
      </c>
      <c r="M84" s="5">
        <f>SUM(W$11:W$16)</f>
        <v>725</v>
      </c>
      <c r="N84" s="6">
        <f>SUM(X$11:X$16)</f>
        <v>1000</v>
      </c>
    </row>
    <row r="85" spans="2:24" ht="13.9" customHeight="1" x14ac:dyDescent="0.15">
      <c r="B85" s="97"/>
      <c r="C85" s="98"/>
      <c r="D85" s="99"/>
      <c r="E85" s="17"/>
      <c r="F85" s="4"/>
      <c r="G85" s="189" t="s">
        <v>23</v>
      </c>
      <c r="H85" s="189"/>
      <c r="I85" s="15"/>
      <c r="J85" s="18"/>
      <c r="K85" s="5">
        <f>SUM(K$17)</f>
        <v>1300</v>
      </c>
      <c r="L85" s="5">
        <f>SUM(L$17)</f>
        <v>950</v>
      </c>
      <c r="M85" s="5">
        <f>SUM(M$17)</f>
        <v>850</v>
      </c>
      <c r="N85" s="6">
        <f>SUM(N$17)</f>
        <v>550</v>
      </c>
    </row>
    <row r="86" spans="2:24" ht="13.9" customHeight="1" x14ac:dyDescent="0.15">
      <c r="B86" s="97"/>
      <c r="C86" s="98"/>
      <c r="D86" s="99"/>
      <c r="E86" s="17"/>
      <c r="F86" s="4"/>
      <c r="G86" s="189" t="s">
        <v>25</v>
      </c>
      <c r="H86" s="189"/>
      <c r="I86" s="14"/>
      <c r="J86" s="16"/>
      <c r="K86" s="5">
        <f>SUM(K$18:K$18)</f>
        <v>0</v>
      </c>
      <c r="L86" s="5">
        <f>SUM(L$18:L$18)</f>
        <v>0</v>
      </c>
      <c r="M86" s="5">
        <f>SUM(M$18:M$18)</f>
        <v>0</v>
      </c>
      <c r="N86" s="6">
        <f>SUM(N$18:N$18)</f>
        <v>50</v>
      </c>
    </row>
    <row r="87" spans="2:24" ht="13.9" customHeight="1" x14ac:dyDescent="0.15">
      <c r="B87" s="97"/>
      <c r="C87" s="98"/>
      <c r="D87" s="99"/>
      <c r="E87" s="17"/>
      <c r="F87" s="4"/>
      <c r="G87" s="189" t="s">
        <v>86</v>
      </c>
      <c r="H87" s="189"/>
      <c r="I87" s="14"/>
      <c r="J87" s="16"/>
      <c r="K87" s="5">
        <f>SUM(K$19:K$21)</f>
        <v>25</v>
      </c>
      <c r="L87" s="5">
        <f>SUM(L$19:L$21)</f>
        <v>300</v>
      </c>
      <c r="M87" s="5">
        <f>SUM(M$19:M$21)</f>
        <v>0</v>
      </c>
      <c r="N87" s="6">
        <f>SUM(N$19:N$21)</f>
        <v>0</v>
      </c>
    </row>
    <row r="88" spans="2:24" ht="13.9" customHeight="1" x14ac:dyDescent="0.15">
      <c r="B88" s="97"/>
      <c r="C88" s="98"/>
      <c r="D88" s="99"/>
      <c r="E88" s="17"/>
      <c r="F88" s="4"/>
      <c r="G88" s="189" t="s">
        <v>87</v>
      </c>
      <c r="H88" s="189"/>
      <c r="I88" s="14"/>
      <c r="J88" s="16"/>
      <c r="K88" s="5">
        <f>SUM(K23:K41)</f>
        <v>12075</v>
      </c>
      <c r="L88" s="5">
        <f>SUM(L$23:L$41)</f>
        <v>16450</v>
      </c>
      <c r="M88" s="5">
        <f>SUM(M$23:M$41)</f>
        <v>7452</v>
      </c>
      <c r="N88" s="6">
        <f>SUM(N$23:N$41)</f>
        <v>15751</v>
      </c>
    </row>
    <row r="89" spans="2:24" ht="13.9" customHeight="1" x14ac:dyDescent="0.15">
      <c r="B89" s="97"/>
      <c r="C89" s="98"/>
      <c r="D89" s="99"/>
      <c r="E89" s="17"/>
      <c r="F89" s="4"/>
      <c r="G89" s="189" t="s">
        <v>83</v>
      </c>
      <c r="H89" s="189"/>
      <c r="I89" s="14"/>
      <c r="J89" s="16"/>
      <c r="K89" s="5">
        <f>SUM(K$42:K$42)</f>
        <v>0</v>
      </c>
      <c r="L89" s="5">
        <f>SUM(L$42:L$42)</f>
        <v>25</v>
      </c>
      <c r="M89" s="5">
        <f>SUM(M$42:M$42)</f>
        <v>0</v>
      </c>
      <c r="N89" s="6">
        <f>SUM(N$42:N$42)</f>
        <v>25</v>
      </c>
    </row>
    <row r="90" spans="2:24" ht="13.9" customHeight="1" x14ac:dyDescent="0.15">
      <c r="B90" s="97"/>
      <c r="C90" s="98"/>
      <c r="D90" s="99"/>
      <c r="E90" s="17"/>
      <c r="F90" s="4"/>
      <c r="G90" s="189" t="s">
        <v>26</v>
      </c>
      <c r="H90" s="189"/>
      <c r="I90" s="14"/>
      <c r="J90" s="16"/>
      <c r="K90" s="5">
        <f>SUM(K$43:K$61)</f>
        <v>3008</v>
      </c>
      <c r="L90" s="5">
        <f>SUM(L$43:L$61)</f>
        <v>3425</v>
      </c>
      <c r="M90" s="5">
        <f>SUM(M$43:M$61)</f>
        <v>1050</v>
      </c>
      <c r="N90" s="6">
        <f>SUM(N$43:N$61)</f>
        <v>3200</v>
      </c>
    </row>
    <row r="91" spans="2:24" ht="13.9" customHeight="1" x14ac:dyDescent="0.15">
      <c r="B91" s="97"/>
      <c r="C91" s="98"/>
      <c r="D91" s="99"/>
      <c r="E91" s="17"/>
      <c r="F91" s="4"/>
      <c r="G91" s="189" t="s">
        <v>49</v>
      </c>
      <c r="H91" s="189"/>
      <c r="I91" s="14"/>
      <c r="J91" s="16"/>
      <c r="K91" s="5">
        <f>SUM(K$22:K$22,K$74:K$75)</f>
        <v>250</v>
      </c>
      <c r="L91" s="5">
        <f>SUM(L22:L22,L$74:L$75)</f>
        <v>250</v>
      </c>
      <c r="M91" s="5">
        <f>SUM(M22:M22,M$74:M$75)</f>
        <v>350</v>
      </c>
      <c r="N91" s="6">
        <f>SUM(N22:N22,N$74:N$75)</f>
        <v>525</v>
      </c>
    </row>
    <row r="92" spans="2:24" ht="13.9" customHeight="1" thickBot="1" x14ac:dyDescent="0.2">
      <c r="B92" s="100"/>
      <c r="C92" s="101"/>
      <c r="D92" s="102"/>
      <c r="E92" s="19"/>
      <c r="F92" s="10"/>
      <c r="G92" s="192" t="s">
        <v>46</v>
      </c>
      <c r="H92" s="192"/>
      <c r="I92" s="20"/>
      <c r="J92" s="21"/>
      <c r="K92" s="11">
        <f>SUM(K$62:K$73,K$76)</f>
        <v>176</v>
      </c>
      <c r="L92" s="11">
        <f>SUM(L$62:L$73,L$76)</f>
        <v>255</v>
      </c>
      <c r="M92" s="11">
        <f>SUM(M$62:M$73,M$76)</f>
        <v>203</v>
      </c>
      <c r="N92" s="12">
        <f>SUM(N$62:N$73,N$76)</f>
        <v>158</v>
      </c>
    </row>
    <row r="93" spans="2:24" ht="18" customHeight="1" thickTop="1" x14ac:dyDescent="0.15">
      <c r="B93" s="193" t="s">
        <v>50</v>
      </c>
      <c r="C93" s="194"/>
      <c r="D93" s="195"/>
      <c r="E93" s="105"/>
      <c r="F93" s="103"/>
      <c r="G93" s="196" t="s">
        <v>51</v>
      </c>
      <c r="H93" s="196"/>
      <c r="I93" s="103"/>
      <c r="J93" s="104"/>
      <c r="K93" s="38" t="s">
        <v>52</v>
      </c>
      <c r="L93" s="44"/>
      <c r="M93" s="44"/>
      <c r="N93" s="57"/>
    </row>
    <row r="94" spans="2:24" ht="18" customHeight="1" x14ac:dyDescent="0.15">
      <c r="B94" s="106"/>
      <c r="C94" s="107"/>
      <c r="D94" s="107"/>
      <c r="E94" s="108"/>
      <c r="F94" s="109"/>
      <c r="G94" s="110"/>
      <c r="H94" s="110"/>
      <c r="I94" s="109"/>
      <c r="J94" s="111"/>
      <c r="K94" s="39" t="s">
        <v>53</v>
      </c>
      <c r="L94" s="45"/>
      <c r="M94" s="45"/>
      <c r="N94" s="48"/>
    </row>
    <row r="95" spans="2:24" ht="18" customHeight="1" x14ac:dyDescent="0.15">
      <c r="B95" s="97"/>
      <c r="C95" s="98"/>
      <c r="D95" s="98"/>
      <c r="E95" s="112"/>
      <c r="F95" s="26"/>
      <c r="G95" s="197" t="s">
        <v>54</v>
      </c>
      <c r="H95" s="197"/>
      <c r="I95" s="95"/>
      <c r="J95" s="96"/>
      <c r="K95" s="40" t="s">
        <v>55</v>
      </c>
      <c r="L95" s="46"/>
      <c r="M95" s="50"/>
      <c r="N95" s="46"/>
    </row>
    <row r="96" spans="2:24" ht="18" customHeight="1" x14ac:dyDescent="0.15">
      <c r="B96" s="97"/>
      <c r="C96" s="98"/>
      <c r="D96" s="98"/>
      <c r="E96" s="113"/>
      <c r="F96" s="98"/>
      <c r="G96" s="114"/>
      <c r="H96" s="114"/>
      <c r="I96" s="107"/>
      <c r="J96" s="115"/>
      <c r="K96" s="41" t="s">
        <v>97</v>
      </c>
      <c r="L96" s="47"/>
      <c r="M96" s="51"/>
      <c r="N96" s="47"/>
    </row>
    <row r="97" spans="2:14" ht="18" customHeight="1" x14ac:dyDescent="0.15">
      <c r="B97" s="97"/>
      <c r="C97" s="98"/>
      <c r="D97" s="98"/>
      <c r="E97" s="113"/>
      <c r="F97" s="98"/>
      <c r="G97" s="114"/>
      <c r="H97" s="114"/>
      <c r="I97" s="107"/>
      <c r="J97" s="115"/>
      <c r="K97" s="41" t="s">
        <v>90</v>
      </c>
      <c r="L97" s="45"/>
      <c r="M97" s="51"/>
      <c r="N97" s="47"/>
    </row>
    <row r="98" spans="2:14" ht="18" customHeight="1" x14ac:dyDescent="0.15">
      <c r="B98" s="97"/>
      <c r="C98" s="98"/>
      <c r="D98" s="98"/>
      <c r="E98" s="112"/>
      <c r="F98" s="26"/>
      <c r="G98" s="197" t="s">
        <v>56</v>
      </c>
      <c r="H98" s="197"/>
      <c r="I98" s="95"/>
      <c r="J98" s="96"/>
      <c r="K98" s="40" t="s">
        <v>101</v>
      </c>
      <c r="L98" s="46"/>
      <c r="M98" s="50"/>
      <c r="N98" s="46"/>
    </row>
    <row r="99" spans="2:14" ht="18" customHeight="1" x14ac:dyDescent="0.15">
      <c r="B99" s="97"/>
      <c r="C99" s="98"/>
      <c r="D99" s="98"/>
      <c r="E99" s="113"/>
      <c r="F99" s="98"/>
      <c r="G99" s="114"/>
      <c r="H99" s="114"/>
      <c r="I99" s="107"/>
      <c r="J99" s="115"/>
      <c r="K99" s="41" t="s">
        <v>98</v>
      </c>
      <c r="L99" s="47"/>
      <c r="M99" s="51"/>
      <c r="N99" s="47"/>
    </row>
    <row r="100" spans="2:14" ht="18" customHeight="1" x14ac:dyDescent="0.15">
      <c r="B100" s="97"/>
      <c r="C100" s="98"/>
      <c r="D100" s="98"/>
      <c r="E100" s="113"/>
      <c r="F100" s="98"/>
      <c r="G100" s="114"/>
      <c r="H100" s="114"/>
      <c r="I100" s="107"/>
      <c r="J100" s="115"/>
      <c r="K100" s="41" t="s">
        <v>99</v>
      </c>
      <c r="L100" s="47"/>
      <c r="M100" s="47"/>
      <c r="N100" s="47"/>
    </row>
    <row r="101" spans="2:14" ht="18" customHeight="1" x14ac:dyDescent="0.15">
      <c r="B101" s="97"/>
      <c r="C101" s="98"/>
      <c r="D101" s="98"/>
      <c r="E101" s="87"/>
      <c r="F101" s="88"/>
      <c r="G101" s="110"/>
      <c r="H101" s="110"/>
      <c r="I101" s="109"/>
      <c r="J101" s="111"/>
      <c r="K101" s="41" t="s">
        <v>100</v>
      </c>
      <c r="L101" s="48"/>
      <c r="M101" s="45"/>
      <c r="N101" s="48"/>
    </row>
    <row r="102" spans="2:14" ht="18" customHeight="1" x14ac:dyDescent="0.15">
      <c r="B102" s="116"/>
      <c r="C102" s="88"/>
      <c r="D102" s="88"/>
      <c r="E102" s="17"/>
      <c r="F102" s="4"/>
      <c r="G102" s="189" t="s">
        <v>57</v>
      </c>
      <c r="H102" s="189"/>
      <c r="I102" s="14"/>
      <c r="J102" s="16"/>
      <c r="K102" s="29" t="s">
        <v>158</v>
      </c>
      <c r="L102" s="49"/>
      <c r="M102" s="52"/>
      <c r="N102" s="49"/>
    </row>
    <row r="103" spans="2:14" ht="18" customHeight="1" x14ac:dyDescent="0.15">
      <c r="B103" s="190" t="s">
        <v>58</v>
      </c>
      <c r="C103" s="191"/>
      <c r="D103" s="191"/>
      <c r="E103" s="26"/>
      <c r="F103" s="26"/>
      <c r="G103" s="26"/>
      <c r="H103" s="26"/>
      <c r="I103" s="26"/>
      <c r="J103" s="26"/>
      <c r="K103" s="26"/>
      <c r="L103" s="26"/>
      <c r="M103" s="26"/>
      <c r="N103" s="58"/>
    </row>
    <row r="104" spans="2:14" ht="14.1" customHeight="1" x14ac:dyDescent="0.15">
      <c r="B104" s="117"/>
      <c r="C104" s="42" t="s">
        <v>59</v>
      </c>
      <c r="D104" s="118"/>
      <c r="E104" s="42"/>
      <c r="F104" s="42"/>
      <c r="G104" s="42"/>
      <c r="H104" s="42"/>
      <c r="I104" s="42"/>
      <c r="J104" s="42"/>
      <c r="K104" s="42"/>
      <c r="L104" s="42"/>
      <c r="M104" s="42"/>
      <c r="N104" s="59"/>
    </row>
    <row r="105" spans="2:14" ht="14.1" customHeight="1" x14ac:dyDescent="0.15">
      <c r="B105" s="117"/>
      <c r="C105" s="42" t="s">
        <v>60</v>
      </c>
      <c r="D105" s="118"/>
      <c r="E105" s="42"/>
      <c r="F105" s="42"/>
      <c r="G105" s="42"/>
      <c r="H105" s="42"/>
      <c r="I105" s="42"/>
      <c r="J105" s="42"/>
      <c r="K105" s="42"/>
      <c r="L105" s="42"/>
      <c r="M105" s="42"/>
      <c r="N105" s="59"/>
    </row>
    <row r="106" spans="2:14" ht="14.1" customHeight="1" x14ac:dyDescent="0.15">
      <c r="B106" s="117"/>
      <c r="C106" s="42" t="s">
        <v>61</v>
      </c>
      <c r="D106" s="118"/>
      <c r="E106" s="42"/>
      <c r="F106" s="42"/>
      <c r="G106" s="42"/>
      <c r="H106" s="42"/>
      <c r="I106" s="42"/>
      <c r="J106" s="42"/>
      <c r="K106" s="42"/>
      <c r="L106" s="42"/>
      <c r="M106" s="42"/>
      <c r="N106" s="59"/>
    </row>
    <row r="107" spans="2:14" ht="14.1" customHeight="1" x14ac:dyDescent="0.15">
      <c r="B107" s="117"/>
      <c r="C107" s="42" t="s">
        <v>136</v>
      </c>
      <c r="D107" s="118"/>
      <c r="E107" s="42"/>
      <c r="F107" s="42"/>
      <c r="G107" s="42"/>
      <c r="H107" s="42"/>
      <c r="I107" s="42"/>
      <c r="J107" s="42"/>
      <c r="K107" s="42"/>
      <c r="L107" s="42"/>
      <c r="M107" s="42"/>
      <c r="N107" s="59"/>
    </row>
    <row r="108" spans="2:14" ht="14.1" customHeight="1" x14ac:dyDescent="0.15">
      <c r="B108" s="119"/>
      <c r="C108" s="42" t="s">
        <v>137</v>
      </c>
      <c r="D108" s="42"/>
      <c r="E108" s="42"/>
      <c r="F108" s="42"/>
      <c r="G108" s="42"/>
      <c r="H108" s="42"/>
      <c r="I108" s="42"/>
      <c r="J108" s="42"/>
      <c r="K108" s="42"/>
      <c r="L108" s="42"/>
      <c r="M108" s="42"/>
      <c r="N108" s="59"/>
    </row>
    <row r="109" spans="2:14" ht="14.1" customHeight="1" x14ac:dyDescent="0.15">
      <c r="B109" s="119"/>
      <c r="C109" s="42" t="s">
        <v>133</v>
      </c>
      <c r="D109" s="42"/>
      <c r="E109" s="42"/>
      <c r="F109" s="42"/>
      <c r="G109" s="42"/>
      <c r="H109" s="42"/>
      <c r="I109" s="42"/>
      <c r="J109" s="42"/>
      <c r="K109" s="42"/>
      <c r="L109" s="42"/>
      <c r="M109" s="42"/>
      <c r="N109" s="59"/>
    </row>
    <row r="110" spans="2:14" ht="14.1" customHeight="1" x14ac:dyDescent="0.15">
      <c r="B110" s="119"/>
      <c r="C110" s="42" t="s">
        <v>95</v>
      </c>
      <c r="D110" s="42"/>
      <c r="E110" s="42"/>
      <c r="F110" s="42"/>
      <c r="G110" s="42"/>
      <c r="H110" s="42"/>
      <c r="I110" s="42"/>
      <c r="J110" s="42"/>
      <c r="K110" s="42"/>
      <c r="L110" s="42"/>
      <c r="M110" s="42"/>
      <c r="N110" s="59"/>
    </row>
    <row r="111" spans="2:14" ht="14.1" customHeight="1" x14ac:dyDescent="0.15">
      <c r="B111" s="119"/>
      <c r="C111" s="42" t="s">
        <v>96</v>
      </c>
      <c r="D111" s="42"/>
      <c r="E111" s="42"/>
      <c r="F111" s="42"/>
      <c r="G111" s="42"/>
      <c r="H111" s="42"/>
      <c r="I111" s="42"/>
      <c r="J111" s="42"/>
      <c r="K111" s="42"/>
      <c r="L111" s="42"/>
      <c r="M111" s="42"/>
      <c r="N111" s="59"/>
    </row>
    <row r="112" spans="2:14" ht="14.1" customHeight="1" x14ac:dyDescent="0.15">
      <c r="B112" s="119"/>
      <c r="C112" s="42" t="s">
        <v>84</v>
      </c>
      <c r="D112" s="42"/>
      <c r="E112" s="42"/>
      <c r="F112" s="42"/>
      <c r="G112" s="42"/>
      <c r="H112" s="42"/>
      <c r="I112" s="42"/>
      <c r="J112" s="42"/>
      <c r="K112" s="42"/>
      <c r="L112" s="42"/>
      <c r="M112" s="42"/>
      <c r="N112" s="59"/>
    </row>
    <row r="113" spans="2:14" ht="14.1" customHeight="1" x14ac:dyDescent="0.15">
      <c r="B113" s="119"/>
      <c r="C113" s="42" t="s">
        <v>142</v>
      </c>
      <c r="D113" s="42"/>
      <c r="E113" s="42"/>
      <c r="F113" s="42"/>
      <c r="G113" s="42"/>
      <c r="H113" s="42"/>
      <c r="I113" s="42"/>
      <c r="J113" s="42"/>
      <c r="K113" s="42"/>
      <c r="L113" s="42"/>
      <c r="M113" s="42"/>
      <c r="N113" s="59"/>
    </row>
    <row r="114" spans="2:14" ht="14.1" customHeight="1" x14ac:dyDescent="0.15">
      <c r="B114" s="119"/>
      <c r="C114" s="42" t="s">
        <v>138</v>
      </c>
      <c r="D114" s="42"/>
      <c r="E114" s="42"/>
      <c r="F114" s="42"/>
      <c r="G114" s="42"/>
      <c r="H114" s="42"/>
      <c r="I114" s="42"/>
      <c r="J114" s="42"/>
      <c r="K114" s="42"/>
      <c r="L114" s="42"/>
      <c r="M114" s="42"/>
      <c r="N114" s="59"/>
    </row>
    <row r="115" spans="2:14" ht="14.1" customHeight="1" x14ac:dyDescent="0.15">
      <c r="B115" s="119"/>
      <c r="C115" s="42" t="s">
        <v>139</v>
      </c>
      <c r="D115" s="42"/>
      <c r="E115" s="42"/>
      <c r="F115" s="42"/>
      <c r="G115" s="42"/>
      <c r="H115" s="42"/>
      <c r="I115" s="42"/>
      <c r="J115" s="42"/>
      <c r="K115" s="42"/>
      <c r="L115" s="42"/>
      <c r="M115" s="42"/>
      <c r="N115" s="59"/>
    </row>
    <row r="116" spans="2:14" ht="14.1" customHeight="1" x14ac:dyDescent="0.15">
      <c r="B116" s="119"/>
      <c r="C116" s="42" t="s">
        <v>140</v>
      </c>
      <c r="D116" s="42"/>
      <c r="E116" s="42"/>
      <c r="F116" s="42"/>
      <c r="G116" s="42"/>
      <c r="H116" s="42"/>
      <c r="I116" s="42"/>
      <c r="J116" s="42"/>
      <c r="K116" s="42"/>
      <c r="L116" s="42"/>
      <c r="M116" s="42"/>
      <c r="N116" s="59"/>
    </row>
    <row r="117" spans="2:14" ht="14.1" customHeight="1" x14ac:dyDescent="0.15">
      <c r="B117" s="119"/>
      <c r="C117" s="42" t="s">
        <v>129</v>
      </c>
      <c r="D117" s="42"/>
      <c r="E117" s="42"/>
      <c r="F117" s="42"/>
      <c r="G117" s="42"/>
      <c r="H117" s="42"/>
      <c r="I117" s="42"/>
      <c r="J117" s="42"/>
      <c r="K117" s="42"/>
      <c r="L117" s="42"/>
      <c r="M117" s="42"/>
      <c r="N117" s="59"/>
    </row>
    <row r="118" spans="2:14" ht="14.1" customHeight="1" x14ac:dyDescent="0.15">
      <c r="B118" s="119"/>
      <c r="C118" s="42" t="s">
        <v>141</v>
      </c>
      <c r="D118" s="42"/>
      <c r="E118" s="42"/>
      <c r="F118" s="42"/>
      <c r="G118" s="42"/>
      <c r="H118" s="42"/>
      <c r="I118" s="42"/>
      <c r="J118" s="42"/>
      <c r="K118" s="42"/>
      <c r="L118" s="42"/>
      <c r="M118" s="42"/>
      <c r="N118" s="59"/>
    </row>
    <row r="119" spans="2:14" ht="14.1" customHeight="1" x14ac:dyDescent="0.15">
      <c r="B119" s="119"/>
      <c r="C119" s="42" t="s">
        <v>143</v>
      </c>
      <c r="D119" s="42"/>
      <c r="E119" s="42"/>
      <c r="F119" s="42"/>
      <c r="G119" s="42"/>
      <c r="H119" s="42"/>
      <c r="I119" s="42"/>
      <c r="J119" s="42"/>
      <c r="K119" s="42"/>
      <c r="L119" s="42"/>
      <c r="M119" s="42"/>
      <c r="N119" s="59"/>
    </row>
    <row r="120" spans="2:14" ht="14.1" customHeight="1" x14ac:dyDescent="0.15">
      <c r="B120" s="119"/>
      <c r="C120" s="42" t="s">
        <v>135</v>
      </c>
      <c r="D120" s="42"/>
      <c r="E120" s="42"/>
      <c r="F120" s="42"/>
      <c r="G120" s="42"/>
      <c r="H120" s="42"/>
      <c r="I120" s="42"/>
      <c r="J120" s="42"/>
      <c r="K120" s="42"/>
      <c r="L120" s="42"/>
      <c r="M120" s="42"/>
      <c r="N120" s="59"/>
    </row>
    <row r="121" spans="2:14" x14ac:dyDescent="0.15">
      <c r="B121" s="120"/>
      <c r="C121" s="42" t="s">
        <v>150</v>
      </c>
      <c r="D121" s="70"/>
      <c r="E121" s="70"/>
      <c r="F121" s="70"/>
      <c r="G121" s="70"/>
      <c r="H121" s="70"/>
      <c r="I121" s="70"/>
      <c r="J121" s="70"/>
      <c r="K121" s="70"/>
      <c r="L121" s="70"/>
      <c r="M121" s="70"/>
      <c r="N121" s="71"/>
    </row>
    <row r="122" spans="2:14" x14ac:dyDescent="0.15">
      <c r="B122" s="120"/>
      <c r="C122" s="42" t="s">
        <v>144</v>
      </c>
      <c r="D122" s="70"/>
      <c r="E122" s="70"/>
      <c r="F122" s="70"/>
      <c r="G122" s="70"/>
      <c r="H122" s="70"/>
      <c r="I122" s="70"/>
      <c r="J122" s="70"/>
      <c r="K122" s="70"/>
      <c r="L122" s="70"/>
      <c r="M122" s="70"/>
      <c r="N122" s="71"/>
    </row>
    <row r="123" spans="2:14" ht="14.1" customHeight="1" x14ac:dyDescent="0.15">
      <c r="B123" s="119"/>
      <c r="C123" s="42" t="s">
        <v>116</v>
      </c>
      <c r="D123" s="42"/>
      <c r="E123" s="42"/>
      <c r="F123" s="42"/>
      <c r="G123" s="42"/>
      <c r="H123" s="42"/>
      <c r="I123" s="42"/>
      <c r="J123" s="42"/>
      <c r="K123" s="42"/>
      <c r="L123" s="42"/>
      <c r="M123" s="42"/>
      <c r="N123" s="59"/>
    </row>
    <row r="124" spans="2:14" ht="18" customHeight="1" x14ac:dyDescent="0.15">
      <c r="B124" s="119"/>
      <c r="C124" s="42" t="s">
        <v>62</v>
      </c>
      <c r="D124" s="42"/>
      <c r="E124" s="42"/>
      <c r="F124" s="42"/>
      <c r="G124" s="42"/>
      <c r="H124" s="42"/>
      <c r="I124" s="42"/>
      <c r="J124" s="42"/>
      <c r="K124" s="42"/>
      <c r="L124" s="42"/>
      <c r="M124" s="42"/>
      <c r="N124" s="59"/>
    </row>
    <row r="125" spans="2:14" x14ac:dyDescent="0.15">
      <c r="B125" s="120"/>
      <c r="C125" s="42" t="s">
        <v>134</v>
      </c>
      <c r="D125" s="70"/>
      <c r="E125" s="70"/>
      <c r="F125" s="70"/>
      <c r="G125" s="70"/>
      <c r="H125" s="70"/>
      <c r="I125" s="70"/>
      <c r="J125" s="70"/>
      <c r="K125" s="70"/>
      <c r="L125" s="70"/>
      <c r="M125" s="70"/>
      <c r="N125" s="71"/>
    </row>
    <row r="126" spans="2:14" x14ac:dyDescent="0.15">
      <c r="B126" s="120"/>
      <c r="C126" s="42" t="s">
        <v>164</v>
      </c>
      <c r="D126" s="70"/>
      <c r="E126" s="70"/>
      <c r="F126" s="70"/>
      <c r="G126" s="70"/>
      <c r="H126" s="70"/>
      <c r="I126" s="70"/>
      <c r="J126" s="70"/>
      <c r="K126" s="70"/>
      <c r="L126" s="70"/>
      <c r="M126" s="70"/>
      <c r="N126" s="71"/>
    </row>
    <row r="127" spans="2:14" ht="14.25" thickBot="1" x14ac:dyDescent="0.2">
      <c r="B127" s="121"/>
      <c r="C127" s="43" t="s">
        <v>145</v>
      </c>
      <c r="D127" s="68"/>
      <c r="E127" s="68"/>
      <c r="F127" s="68"/>
      <c r="G127" s="68"/>
      <c r="H127" s="68"/>
      <c r="I127" s="68"/>
      <c r="J127" s="68"/>
      <c r="K127" s="68"/>
      <c r="L127" s="68"/>
      <c r="M127" s="68"/>
      <c r="N127" s="69"/>
    </row>
  </sheetData>
  <mergeCells count="27">
    <mergeCell ref="B103:D103"/>
    <mergeCell ref="G91:H91"/>
    <mergeCell ref="G92:H92"/>
    <mergeCell ref="B93:D93"/>
    <mergeCell ref="G93:H93"/>
    <mergeCell ref="G95:H95"/>
    <mergeCell ref="G98:H98"/>
    <mergeCell ref="G87:H87"/>
    <mergeCell ref="G88:H88"/>
    <mergeCell ref="G89:H89"/>
    <mergeCell ref="G90:H90"/>
    <mergeCell ref="G102:H102"/>
    <mergeCell ref="B83:I83"/>
    <mergeCell ref="B84:D84"/>
    <mergeCell ref="G84:H84"/>
    <mergeCell ref="G85:H85"/>
    <mergeCell ref="G86:H86"/>
    <mergeCell ref="D9:F9"/>
    <mergeCell ref="G10:H10"/>
    <mergeCell ref="C74:D74"/>
    <mergeCell ref="D81:G81"/>
    <mergeCell ref="D82:G82"/>
    <mergeCell ref="D4:G4"/>
    <mergeCell ref="D5:G5"/>
    <mergeCell ref="D6:G6"/>
    <mergeCell ref="D7:F7"/>
    <mergeCell ref="D8:F8"/>
  </mergeCells>
  <phoneticPr fontId="24"/>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77" max="16383" man="1"/>
  </rowBreaks>
  <colBreaks count="1" manualBreakCount="1">
    <brk id="20"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AC151"/>
  <sheetViews>
    <sheetView view="pageBreakPreview" zoomScale="75" zoomScaleNormal="75" zoomScaleSheetLayoutView="75" workbookViewId="0">
      <pane xSplit="10" ySplit="10" topLeftCell="K11" activePane="bottomRight" state="frozen"/>
      <selection activeCell="O15" sqref="O15"/>
      <selection pane="topRight" activeCell="O15" sqref="O15"/>
      <selection pane="bottomLeft" activeCell="O15" sqref="O15"/>
      <selection pane="bottomRight" activeCell="O15" sqref="O15"/>
    </sheetView>
  </sheetViews>
  <sheetFormatPr defaultRowHeight="13.5" x14ac:dyDescent="0.15"/>
  <cols>
    <col min="1" max="1" width="2.625" style="30" customWidth="1"/>
    <col min="2" max="2" width="4.75" style="30" customWidth="1"/>
    <col min="3" max="4" width="16.75" style="30" customWidth="1"/>
    <col min="5" max="5" width="1.75" style="30" customWidth="1"/>
    <col min="6" max="9" width="10.75" style="30" customWidth="1"/>
    <col min="10" max="10" width="1.75" style="30" customWidth="1"/>
    <col min="11" max="14" width="14.875" style="30" customWidth="1"/>
    <col min="15" max="15" width="9" style="30"/>
    <col min="16" max="20" width="9" style="30" hidden="1" customWidth="1"/>
    <col min="21" max="23" width="9" style="30"/>
    <col min="24" max="24" width="9.25" style="30" customWidth="1"/>
    <col min="25" max="16384" width="9" style="30"/>
  </cols>
  <sheetData>
    <row r="1" spans="2:24" ht="18" customHeight="1" x14ac:dyDescent="0.15"/>
    <row r="2" spans="2:24" ht="18" customHeight="1" x14ac:dyDescent="0.15">
      <c r="B2" s="72" t="s">
        <v>63</v>
      </c>
      <c r="U2" s="131"/>
    </row>
    <row r="3" spans="2:24" ht="9" customHeight="1" thickBot="1" x14ac:dyDescent="0.2"/>
    <row r="4" spans="2:24" ht="18" customHeight="1" x14ac:dyDescent="0.15">
      <c r="B4" s="73"/>
      <c r="C4" s="74"/>
      <c r="D4" s="201" t="s">
        <v>1</v>
      </c>
      <c r="E4" s="201"/>
      <c r="F4" s="201"/>
      <c r="G4" s="201"/>
      <c r="H4" s="74"/>
      <c r="I4" s="74"/>
      <c r="J4" s="75"/>
      <c r="K4" s="31" t="s">
        <v>64</v>
      </c>
      <c r="L4" s="31" t="s">
        <v>65</v>
      </c>
      <c r="M4" s="31" t="s">
        <v>66</v>
      </c>
      <c r="N4" s="55" t="s">
        <v>67</v>
      </c>
    </row>
    <row r="5" spans="2:24" ht="18" customHeight="1" x14ac:dyDescent="0.15">
      <c r="B5" s="76"/>
      <c r="C5" s="4"/>
      <c r="D5" s="189" t="s">
        <v>2</v>
      </c>
      <c r="E5" s="189"/>
      <c r="F5" s="189"/>
      <c r="G5" s="189"/>
      <c r="H5" s="4"/>
      <c r="I5" s="4"/>
      <c r="J5" s="77"/>
      <c r="K5" s="32" t="s">
        <v>320</v>
      </c>
      <c r="L5" s="32" t="str">
        <f>K5</f>
        <v>2020.8.24</v>
      </c>
      <c r="M5" s="32" t="str">
        <f>K5</f>
        <v>2020.8.24</v>
      </c>
      <c r="N5" s="129" t="str">
        <f>K5</f>
        <v>2020.8.24</v>
      </c>
    </row>
    <row r="6" spans="2:24" ht="18" customHeight="1" x14ac:dyDescent="0.15">
      <c r="B6" s="76"/>
      <c r="C6" s="4"/>
      <c r="D6" s="189" t="s">
        <v>3</v>
      </c>
      <c r="E6" s="189"/>
      <c r="F6" s="189"/>
      <c r="G6" s="189"/>
      <c r="H6" s="4"/>
      <c r="I6" s="4"/>
      <c r="J6" s="77"/>
      <c r="K6" s="122">
        <v>0.40625</v>
      </c>
      <c r="L6" s="122">
        <v>0.37013888888888885</v>
      </c>
      <c r="M6" s="122">
        <v>0.42986111111111108</v>
      </c>
      <c r="N6" s="123">
        <v>0.45069444444444445</v>
      </c>
    </row>
    <row r="7" spans="2:24" ht="18" customHeight="1" x14ac:dyDescent="0.15">
      <c r="B7" s="76"/>
      <c r="C7" s="4"/>
      <c r="D7" s="189" t="s">
        <v>4</v>
      </c>
      <c r="E7" s="205"/>
      <c r="F7" s="205"/>
      <c r="G7" s="78" t="s">
        <v>5</v>
      </c>
      <c r="H7" s="4"/>
      <c r="I7" s="4"/>
      <c r="J7" s="77"/>
      <c r="K7" s="124">
        <v>3.12</v>
      </c>
      <c r="L7" s="124">
        <v>1.65</v>
      </c>
      <c r="M7" s="124">
        <v>1.82</v>
      </c>
      <c r="N7" s="125">
        <v>1.71</v>
      </c>
    </row>
    <row r="8" spans="2:24" ht="18" customHeight="1" x14ac:dyDescent="0.15">
      <c r="B8" s="79"/>
      <c r="C8" s="26"/>
      <c r="D8" s="189" t="s">
        <v>6</v>
      </c>
      <c r="E8" s="189"/>
      <c r="F8" s="189"/>
      <c r="G8" s="78" t="s">
        <v>5</v>
      </c>
      <c r="H8" s="26"/>
      <c r="I8" s="26"/>
      <c r="J8" s="80"/>
      <c r="K8" s="33">
        <v>0.5</v>
      </c>
      <c r="L8" s="33">
        <v>0.5</v>
      </c>
      <c r="M8" s="33">
        <v>0.5</v>
      </c>
      <c r="N8" s="53">
        <v>0.5</v>
      </c>
    </row>
    <row r="9" spans="2:24" ht="18" customHeight="1" thickBot="1" x14ac:dyDescent="0.2">
      <c r="B9" s="81"/>
      <c r="C9" s="10"/>
      <c r="D9" s="192" t="s">
        <v>7</v>
      </c>
      <c r="E9" s="192"/>
      <c r="F9" s="192"/>
      <c r="G9" s="82" t="s">
        <v>8</v>
      </c>
      <c r="H9" s="10"/>
      <c r="I9" s="10"/>
      <c r="J9" s="83"/>
      <c r="K9" s="34">
        <v>100</v>
      </c>
      <c r="L9" s="34">
        <v>100</v>
      </c>
      <c r="M9" s="34">
        <v>100</v>
      </c>
      <c r="N9" s="54">
        <v>100</v>
      </c>
      <c r="Q9" s="84" t="s">
        <v>68</v>
      </c>
      <c r="R9" s="84" t="s">
        <v>69</v>
      </c>
      <c r="S9" s="84" t="s">
        <v>70</v>
      </c>
      <c r="T9" s="84" t="s">
        <v>71</v>
      </c>
      <c r="U9" s="84" t="s">
        <v>68</v>
      </c>
      <c r="V9" s="84" t="s">
        <v>69</v>
      </c>
      <c r="W9" s="84" t="s">
        <v>70</v>
      </c>
      <c r="X9" s="84" t="s">
        <v>71</v>
      </c>
    </row>
    <row r="10" spans="2:24" ht="18" customHeight="1" thickTop="1" x14ac:dyDescent="0.15">
      <c r="B10" s="85" t="s">
        <v>9</v>
      </c>
      <c r="C10" s="86" t="s">
        <v>10</v>
      </c>
      <c r="D10" s="86" t="s">
        <v>11</v>
      </c>
      <c r="E10" s="87"/>
      <c r="F10" s="88"/>
      <c r="G10" s="198" t="s">
        <v>12</v>
      </c>
      <c r="H10" s="198"/>
      <c r="I10" s="88"/>
      <c r="J10" s="89"/>
      <c r="K10" s="35"/>
      <c r="L10" s="35"/>
      <c r="M10" s="35"/>
      <c r="N10" s="126"/>
    </row>
    <row r="11" spans="2:24" ht="13.5" customHeight="1" x14ac:dyDescent="0.15">
      <c r="B11" s="1">
        <v>1</v>
      </c>
      <c r="C11" s="2" t="s">
        <v>92</v>
      </c>
      <c r="D11" s="2" t="s">
        <v>13</v>
      </c>
      <c r="E11" s="4"/>
      <c r="F11" s="4" t="s">
        <v>321</v>
      </c>
      <c r="G11" s="4"/>
      <c r="H11" s="4"/>
      <c r="I11" s="4"/>
      <c r="J11" s="4"/>
      <c r="K11" s="22"/>
      <c r="L11" s="22"/>
      <c r="M11" s="22" t="s">
        <v>165</v>
      </c>
      <c r="N11" s="23" t="s">
        <v>170</v>
      </c>
      <c r="P11" s="30" t="s">
        <v>14</v>
      </c>
      <c r="Q11" s="30">
        <f t="shared" ref="Q11:T15" si="0">IF(K11="",0,VALUE(MID(K11,2,LEN(K11)-2)))</f>
        <v>0</v>
      </c>
      <c r="R11" s="30">
        <f t="shared" si="0"/>
        <v>0</v>
      </c>
      <c r="S11" s="30">
        <f t="shared" si="0"/>
        <v>25</v>
      </c>
      <c r="T11" s="30">
        <f t="shared" si="0"/>
        <v>175</v>
      </c>
      <c r="U11" s="30">
        <f t="shared" ref="U11:X23" si="1">IF(K11="＋",0,IF(K11="(＋)",0,ABS(K11)))</f>
        <v>0</v>
      </c>
      <c r="V11" s="30">
        <f t="shared" si="1"/>
        <v>0</v>
      </c>
      <c r="W11" s="30">
        <f t="shared" si="1"/>
        <v>25</v>
      </c>
      <c r="X11" s="30">
        <f t="shared" si="1"/>
        <v>175</v>
      </c>
    </row>
    <row r="12" spans="2:24" ht="13.5" customHeight="1" x14ac:dyDescent="0.15">
      <c r="B12" s="1">
        <f>B11+1</f>
        <v>2</v>
      </c>
      <c r="C12" s="3"/>
      <c r="D12" s="7"/>
      <c r="E12" s="4"/>
      <c r="F12" s="4" t="s">
        <v>110</v>
      </c>
      <c r="G12" s="4"/>
      <c r="H12" s="4"/>
      <c r="I12" s="4"/>
      <c r="J12" s="4"/>
      <c r="K12" s="22" t="s">
        <v>170</v>
      </c>
      <c r="L12" s="22" t="s">
        <v>166</v>
      </c>
      <c r="M12" s="128" t="s">
        <v>173</v>
      </c>
      <c r="N12" s="23" t="s">
        <v>234</v>
      </c>
      <c r="P12" s="30" t="s">
        <v>14</v>
      </c>
      <c r="Q12" s="30">
        <f t="shared" si="0"/>
        <v>175</v>
      </c>
      <c r="R12" s="30">
        <f t="shared" si="0"/>
        <v>75</v>
      </c>
      <c r="S12" s="30">
        <f t="shared" si="0"/>
        <v>225</v>
      </c>
      <c r="T12" s="30">
        <f t="shared" si="0"/>
        <v>300</v>
      </c>
      <c r="U12" s="30">
        <f t="shared" si="1"/>
        <v>175</v>
      </c>
      <c r="V12" s="30">
        <f t="shared" si="1"/>
        <v>75</v>
      </c>
      <c r="W12" s="30">
        <f t="shared" si="1"/>
        <v>225</v>
      </c>
      <c r="X12" s="30">
        <f t="shared" si="1"/>
        <v>300</v>
      </c>
    </row>
    <row r="13" spans="2:24" ht="13.9" customHeight="1" x14ac:dyDescent="0.15">
      <c r="B13" s="1">
        <f t="shared" ref="B13:B76" si="2">B12+1</f>
        <v>3</v>
      </c>
      <c r="C13" s="3"/>
      <c r="D13" s="7"/>
      <c r="E13" s="4"/>
      <c r="F13" s="4" t="s">
        <v>153</v>
      </c>
      <c r="G13" s="4"/>
      <c r="H13" s="4"/>
      <c r="I13" s="4"/>
      <c r="J13" s="4"/>
      <c r="K13" s="22" t="s">
        <v>175</v>
      </c>
      <c r="L13" s="22" t="s">
        <v>165</v>
      </c>
      <c r="M13" s="22" t="s">
        <v>166</v>
      </c>
      <c r="N13" s="23" t="s">
        <v>165</v>
      </c>
      <c r="P13" s="30" t="s">
        <v>14</v>
      </c>
      <c r="Q13" s="30">
        <f t="shared" si="0"/>
        <v>50</v>
      </c>
      <c r="R13" s="30">
        <f t="shared" si="0"/>
        <v>25</v>
      </c>
      <c r="S13" s="30">
        <f t="shared" si="0"/>
        <v>75</v>
      </c>
      <c r="T13" s="30">
        <f t="shared" si="0"/>
        <v>25</v>
      </c>
      <c r="U13" s="30">
        <f t="shared" si="1"/>
        <v>50</v>
      </c>
      <c r="V13" s="30">
        <f t="shared" si="1"/>
        <v>25</v>
      </c>
      <c r="W13" s="30">
        <f t="shared" si="1"/>
        <v>75</v>
      </c>
      <c r="X13" s="30">
        <f t="shared" si="1"/>
        <v>25</v>
      </c>
    </row>
    <row r="14" spans="2:24" ht="13.5" customHeight="1" x14ac:dyDescent="0.15">
      <c r="B14" s="1">
        <f t="shared" si="2"/>
        <v>4</v>
      </c>
      <c r="C14" s="3"/>
      <c r="D14" s="7"/>
      <c r="E14" s="4"/>
      <c r="F14" s="4" t="s">
        <v>199</v>
      </c>
      <c r="G14" s="4"/>
      <c r="H14" s="4"/>
      <c r="I14" s="4"/>
      <c r="J14" s="4"/>
      <c r="K14" s="22" t="s">
        <v>165</v>
      </c>
      <c r="L14" s="22"/>
      <c r="M14" s="22"/>
      <c r="N14" s="23" t="s">
        <v>166</v>
      </c>
      <c r="P14" s="30" t="s">
        <v>14</v>
      </c>
      <c r="Q14" s="30">
        <f>IF(K14="",0,VALUE(MID(K14,2,LEN(K14)-2)))</f>
        <v>25</v>
      </c>
      <c r="R14" s="30">
        <f t="shared" si="0"/>
        <v>0</v>
      </c>
      <c r="S14" s="30">
        <f t="shared" si="0"/>
        <v>0</v>
      </c>
      <c r="T14" s="30">
        <f t="shared" si="0"/>
        <v>75</v>
      </c>
      <c r="U14" s="30">
        <f t="shared" si="1"/>
        <v>25</v>
      </c>
      <c r="V14" s="30">
        <f t="shared" si="1"/>
        <v>0</v>
      </c>
      <c r="W14" s="30">
        <f t="shared" si="1"/>
        <v>0</v>
      </c>
      <c r="X14" s="30">
        <f t="shared" si="1"/>
        <v>75</v>
      </c>
    </row>
    <row r="15" spans="2:24" ht="13.5" customHeight="1" x14ac:dyDescent="0.15">
      <c r="B15" s="1">
        <f t="shared" si="2"/>
        <v>5</v>
      </c>
      <c r="C15" s="3"/>
      <c r="D15" s="7"/>
      <c r="E15" s="4"/>
      <c r="F15" s="4" t="s">
        <v>299</v>
      </c>
      <c r="G15" s="4"/>
      <c r="H15" s="4"/>
      <c r="I15" s="4"/>
      <c r="J15" s="4"/>
      <c r="K15" s="22"/>
      <c r="L15" s="22"/>
      <c r="M15" s="22"/>
      <c r="N15" s="23" t="s">
        <v>169</v>
      </c>
      <c r="P15" s="30" t="s">
        <v>14</v>
      </c>
      <c r="Q15" s="30">
        <f>IF(K15="",0,VALUE(MID(K15,2,LEN(K15)-2)))</f>
        <v>0</v>
      </c>
      <c r="R15" s="30">
        <f t="shared" si="0"/>
        <v>0</v>
      </c>
      <c r="S15" s="30">
        <f t="shared" si="0"/>
        <v>0</v>
      </c>
      <c r="T15" s="30" t="e">
        <f t="shared" si="0"/>
        <v>#VALUE!</v>
      </c>
      <c r="U15" s="30">
        <f t="shared" si="1"/>
        <v>0</v>
      </c>
      <c r="V15" s="30">
        <f t="shared" si="1"/>
        <v>0</v>
      </c>
      <c r="W15" s="30">
        <f t="shared" si="1"/>
        <v>0</v>
      </c>
      <c r="X15" s="30">
        <f t="shared" si="1"/>
        <v>0</v>
      </c>
    </row>
    <row r="16" spans="2:24" ht="13.9" customHeight="1" x14ac:dyDescent="0.15">
      <c r="B16" s="1">
        <f t="shared" si="2"/>
        <v>6</v>
      </c>
      <c r="C16" s="3"/>
      <c r="D16" s="7"/>
      <c r="E16" s="4"/>
      <c r="F16" s="4" t="s">
        <v>202</v>
      </c>
      <c r="G16" s="4"/>
      <c r="H16" s="4"/>
      <c r="I16" s="4"/>
      <c r="J16" s="4"/>
      <c r="K16" s="22" t="s">
        <v>322</v>
      </c>
      <c r="L16" s="22" t="s">
        <v>168</v>
      </c>
      <c r="M16" s="22" t="s">
        <v>169</v>
      </c>
      <c r="N16" s="23" t="s">
        <v>186</v>
      </c>
      <c r="P16" s="90" t="s">
        <v>203</v>
      </c>
      <c r="Q16" s="30" t="str">
        <f>K16</f>
        <v>(950)</v>
      </c>
      <c r="R16" s="30" t="str">
        <f>L16</f>
        <v>(150)</v>
      </c>
      <c r="S16" s="30" t="str">
        <f>M16</f>
        <v>(＋)</v>
      </c>
      <c r="T16" s="30" t="str">
        <f>N16</f>
        <v>(125)</v>
      </c>
      <c r="U16" s="30">
        <f t="shared" si="1"/>
        <v>950</v>
      </c>
      <c r="V16" s="30">
        <f>IF(L16="＋",0,IF(L16="(＋)",0,ABS(L16)))</f>
        <v>150</v>
      </c>
      <c r="W16" s="30">
        <f t="shared" si="1"/>
        <v>0</v>
      </c>
      <c r="X16" s="30">
        <f t="shared" si="1"/>
        <v>125</v>
      </c>
    </row>
    <row r="17" spans="2:24" ht="13.9" customHeight="1" x14ac:dyDescent="0.15">
      <c r="B17" s="1">
        <f t="shared" si="2"/>
        <v>7</v>
      </c>
      <c r="C17" s="3"/>
      <c r="D17" s="7"/>
      <c r="E17" s="4"/>
      <c r="F17" s="4" t="s">
        <v>204</v>
      </c>
      <c r="G17" s="4"/>
      <c r="H17" s="4"/>
      <c r="I17" s="4"/>
      <c r="J17" s="4"/>
      <c r="K17" s="22" t="s">
        <v>323</v>
      </c>
      <c r="L17" s="22" t="s">
        <v>324</v>
      </c>
      <c r="M17" s="22" t="s">
        <v>325</v>
      </c>
      <c r="N17" s="23" t="s">
        <v>326</v>
      </c>
      <c r="P17" s="30" t="s">
        <v>14</v>
      </c>
      <c r="Q17" s="30">
        <f t="shared" ref="Q17:T19" si="3">IF(K17="",0,VALUE(MID(K17,2,LEN(K17)-2)))</f>
        <v>387</v>
      </c>
      <c r="R17" s="30">
        <f t="shared" si="3"/>
        <v>15</v>
      </c>
      <c r="S17" s="30">
        <f t="shared" si="3"/>
        <v>65</v>
      </c>
      <c r="T17" s="30">
        <f t="shared" si="3"/>
        <v>12</v>
      </c>
      <c r="U17" s="30">
        <f>IF(K17="＋",0,IF(K17="(＋)",0,ABS(K17)))</f>
        <v>13875</v>
      </c>
      <c r="V17" s="30">
        <f>IF(L17="＋",0,IF(L17="(＋)",0,ABS(L17)))</f>
        <v>5150</v>
      </c>
      <c r="W17" s="30">
        <f>IF(M17="＋",0,IF(M17="(＋)",0,ABS(M17)))</f>
        <v>4650</v>
      </c>
      <c r="X17" s="30">
        <f>IF(N17="＋",0,IF(N17="(＋)",0,ABS(N17)))</f>
        <v>2125</v>
      </c>
    </row>
    <row r="18" spans="2:24" ht="13.5" customHeight="1" x14ac:dyDescent="0.15">
      <c r="B18" s="1">
        <f t="shared" si="2"/>
        <v>8</v>
      </c>
      <c r="C18" s="3"/>
      <c r="D18" s="7"/>
      <c r="E18" s="4"/>
      <c r="F18" s="4" t="s">
        <v>205</v>
      </c>
      <c r="G18" s="4"/>
      <c r="H18" s="4"/>
      <c r="I18" s="4"/>
      <c r="J18" s="4"/>
      <c r="K18" s="22" t="s">
        <v>163</v>
      </c>
      <c r="L18" s="22" t="s">
        <v>163</v>
      </c>
      <c r="M18" s="22" t="s">
        <v>327</v>
      </c>
      <c r="N18" s="23" t="s">
        <v>328</v>
      </c>
      <c r="P18" s="30" t="s">
        <v>14</v>
      </c>
      <c r="Q18" s="30" t="e">
        <f t="shared" si="3"/>
        <v>#VALUE!</v>
      </c>
      <c r="R18" s="30" t="e">
        <f t="shared" si="3"/>
        <v>#VALUE!</v>
      </c>
      <c r="S18" s="30">
        <f t="shared" si="3"/>
        <v>87</v>
      </c>
      <c r="T18" s="30">
        <f t="shared" si="3"/>
        <v>12</v>
      </c>
      <c r="U18" s="30">
        <f t="shared" si="1"/>
        <v>0</v>
      </c>
      <c r="V18" s="30">
        <f t="shared" si="1"/>
        <v>0</v>
      </c>
      <c r="W18" s="30">
        <f t="shared" si="1"/>
        <v>5875</v>
      </c>
      <c r="X18" s="30">
        <f t="shared" si="1"/>
        <v>1125</v>
      </c>
    </row>
    <row r="19" spans="2:24" ht="13.9" customHeight="1" x14ac:dyDescent="0.15">
      <c r="B19" s="1">
        <f t="shared" si="2"/>
        <v>9</v>
      </c>
      <c r="C19" s="3"/>
      <c r="D19" s="7"/>
      <c r="E19" s="4"/>
      <c r="F19" s="4" t="s">
        <v>178</v>
      </c>
      <c r="G19" s="4"/>
      <c r="H19" s="4"/>
      <c r="I19" s="4"/>
      <c r="J19" s="4"/>
      <c r="K19" s="22" t="s">
        <v>168</v>
      </c>
      <c r="L19" s="22"/>
      <c r="M19" s="22" t="s">
        <v>186</v>
      </c>
      <c r="N19" s="23" t="s">
        <v>246</v>
      </c>
      <c r="P19" s="30" t="s">
        <v>14</v>
      </c>
      <c r="Q19" s="30">
        <f t="shared" si="3"/>
        <v>150</v>
      </c>
      <c r="R19" s="30">
        <f t="shared" si="3"/>
        <v>0</v>
      </c>
      <c r="S19" s="30">
        <f t="shared" si="3"/>
        <v>125</v>
      </c>
      <c r="T19" s="30">
        <f t="shared" si="3"/>
        <v>450</v>
      </c>
      <c r="U19" s="30">
        <f t="shared" si="1"/>
        <v>150</v>
      </c>
      <c r="V19" s="30">
        <f t="shared" si="1"/>
        <v>0</v>
      </c>
      <c r="W19" s="30">
        <f t="shared" si="1"/>
        <v>125</v>
      </c>
      <c r="X19" s="30">
        <f t="shared" si="1"/>
        <v>450</v>
      </c>
    </row>
    <row r="20" spans="2:24" ht="13.9" customHeight="1" x14ac:dyDescent="0.15">
      <c r="B20" s="1">
        <f t="shared" si="2"/>
        <v>10</v>
      </c>
      <c r="C20" s="3"/>
      <c r="D20" s="7"/>
      <c r="E20" s="4"/>
      <c r="F20" s="4" t="s">
        <v>211</v>
      </c>
      <c r="G20" s="4"/>
      <c r="H20" s="4"/>
      <c r="I20" s="4"/>
      <c r="J20" s="4"/>
      <c r="K20" s="22" t="s">
        <v>169</v>
      </c>
      <c r="L20" s="22" t="s">
        <v>165</v>
      </c>
      <c r="M20" s="22" t="s">
        <v>165</v>
      </c>
      <c r="N20" s="23" t="s">
        <v>279</v>
      </c>
      <c r="P20" s="90" t="s">
        <v>203</v>
      </c>
      <c r="Q20" s="30" t="str">
        <f>K20</f>
        <v>(＋)</v>
      </c>
      <c r="R20" s="30" t="str">
        <f>L20</f>
        <v>(25)</v>
      </c>
      <c r="S20" s="30" t="str">
        <f>M20</f>
        <v>(25)</v>
      </c>
      <c r="T20" s="30" t="str">
        <f>N20</f>
        <v>(525)</v>
      </c>
      <c r="U20" s="30">
        <f t="shared" si="1"/>
        <v>0</v>
      </c>
      <c r="V20" s="30">
        <f t="shared" si="1"/>
        <v>25</v>
      </c>
      <c r="W20" s="30">
        <f t="shared" si="1"/>
        <v>25</v>
      </c>
      <c r="X20" s="30">
        <f t="shared" si="1"/>
        <v>525</v>
      </c>
    </row>
    <row r="21" spans="2:24" ht="13.9" customHeight="1" x14ac:dyDescent="0.15">
      <c r="B21" s="1">
        <f t="shared" si="2"/>
        <v>11</v>
      </c>
      <c r="C21" s="3"/>
      <c r="D21" s="7"/>
      <c r="E21" s="4"/>
      <c r="F21" s="4" t="s">
        <v>122</v>
      </c>
      <c r="G21" s="4"/>
      <c r="H21" s="4"/>
      <c r="I21" s="4"/>
      <c r="J21" s="4"/>
      <c r="K21" s="22"/>
      <c r="L21" s="22"/>
      <c r="M21" s="22" t="s">
        <v>169</v>
      </c>
      <c r="N21" s="23"/>
      <c r="P21" s="30" t="s">
        <v>14</v>
      </c>
      <c r="Q21" s="30">
        <f>IF(K21="",0,VALUE(MID(K21,2,LEN(K21)-2)))</f>
        <v>0</v>
      </c>
      <c r="R21" s="30">
        <f>IF(L23="",0,VALUE(MID(L23,2,LEN(L23)-2)))</f>
        <v>50</v>
      </c>
      <c r="S21" s="30" t="e">
        <f>IF(M21="",0,VALUE(MID(M21,2,LEN(M21)-2)))</f>
        <v>#VALUE!</v>
      </c>
      <c r="T21" s="30">
        <f>IF(N21="",0,VALUE(MID(N21,2,LEN(N21)-2)))</f>
        <v>0</v>
      </c>
      <c r="U21" s="30">
        <f t="shared" si="1"/>
        <v>0</v>
      </c>
      <c r="V21" s="30">
        <f t="shared" si="1"/>
        <v>0</v>
      </c>
      <c r="W21" s="30">
        <f t="shared" si="1"/>
        <v>0</v>
      </c>
      <c r="X21" s="30">
        <f t="shared" si="1"/>
        <v>0</v>
      </c>
    </row>
    <row r="22" spans="2:24" ht="13.5" customHeight="1" x14ac:dyDescent="0.15">
      <c r="B22" s="1">
        <f t="shared" si="2"/>
        <v>12</v>
      </c>
      <c r="C22" s="3"/>
      <c r="D22" s="7"/>
      <c r="E22" s="4"/>
      <c r="F22" s="4" t="s">
        <v>123</v>
      </c>
      <c r="G22" s="4"/>
      <c r="H22" s="4"/>
      <c r="I22" s="4"/>
      <c r="J22" s="4"/>
      <c r="K22" s="22" t="s">
        <v>175</v>
      </c>
      <c r="L22" s="22" t="s">
        <v>165</v>
      </c>
      <c r="M22" s="22" t="s">
        <v>169</v>
      </c>
      <c r="N22" s="23" t="s">
        <v>173</v>
      </c>
      <c r="U22" s="30">
        <f t="shared" si="1"/>
        <v>50</v>
      </c>
      <c r="V22" s="30">
        <f t="shared" si="1"/>
        <v>25</v>
      </c>
      <c r="W22" s="30">
        <f t="shared" si="1"/>
        <v>0</v>
      </c>
      <c r="X22" s="30">
        <f t="shared" si="1"/>
        <v>225</v>
      </c>
    </row>
    <row r="23" spans="2:24" ht="13.5" customHeight="1" x14ac:dyDescent="0.15">
      <c r="B23" s="1">
        <f t="shared" si="2"/>
        <v>13</v>
      </c>
      <c r="C23" s="3"/>
      <c r="D23" s="7"/>
      <c r="E23" s="4"/>
      <c r="F23" s="4" t="s">
        <v>121</v>
      </c>
      <c r="G23" s="4"/>
      <c r="H23" s="4"/>
      <c r="I23" s="4"/>
      <c r="J23" s="4"/>
      <c r="K23" s="22" t="s">
        <v>168</v>
      </c>
      <c r="L23" s="22" t="s">
        <v>175</v>
      </c>
      <c r="M23" s="22" t="s">
        <v>169</v>
      </c>
      <c r="N23" s="144" t="s">
        <v>246</v>
      </c>
      <c r="P23" s="30" t="s">
        <v>14</v>
      </c>
      <c r="Q23" s="30">
        <f>IF(K23="",0,VALUE(MID(K23,2,LEN(K23)-2)))</f>
        <v>150</v>
      </c>
      <c r="R23" s="30" t="e">
        <f>IF(#REF!="",0,VALUE(MID(#REF!,2,LEN(#REF!)-2)))</f>
        <v>#REF!</v>
      </c>
      <c r="S23" s="30" t="e">
        <f>IF(M23="",0,VALUE(MID(M23,2,LEN(M23)-2)))</f>
        <v>#VALUE!</v>
      </c>
      <c r="T23" s="30">
        <f>IF(N23="",0,VALUE(MID(N23,2,LEN(N23)-2)))</f>
        <v>450</v>
      </c>
      <c r="U23" s="30">
        <f t="shared" si="1"/>
        <v>150</v>
      </c>
      <c r="V23" s="30">
        <f t="shared" si="1"/>
        <v>50</v>
      </c>
      <c r="W23" s="30">
        <f t="shared" si="1"/>
        <v>0</v>
      </c>
      <c r="X23" s="30">
        <f t="shared" si="1"/>
        <v>450</v>
      </c>
    </row>
    <row r="24" spans="2:24" ht="13.5" customHeight="1" x14ac:dyDescent="0.15">
      <c r="B24" s="1">
        <f t="shared" si="2"/>
        <v>14</v>
      </c>
      <c r="C24" s="2" t="s">
        <v>22</v>
      </c>
      <c r="D24" s="2" t="s">
        <v>23</v>
      </c>
      <c r="E24" s="4"/>
      <c r="F24" s="4" t="s">
        <v>119</v>
      </c>
      <c r="G24" s="4"/>
      <c r="H24" s="4"/>
      <c r="I24" s="4"/>
      <c r="J24" s="4"/>
      <c r="K24" s="28">
        <v>1150</v>
      </c>
      <c r="L24" s="24">
        <v>650</v>
      </c>
      <c r="M24" s="24">
        <v>125</v>
      </c>
      <c r="N24" s="25">
        <v>425</v>
      </c>
      <c r="P24" s="90"/>
    </row>
    <row r="25" spans="2:24" ht="13.5" customHeight="1" x14ac:dyDescent="0.15">
      <c r="B25" s="1">
        <f t="shared" si="2"/>
        <v>15</v>
      </c>
      <c r="C25" s="2" t="s">
        <v>24</v>
      </c>
      <c r="D25" s="2" t="s">
        <v>25</v>
      </c>
      <c r="E25" s="4"/>
      <c r="F25" s="4" t="s">
        <v>288</v>
      </c>
      <c r="G25" s="4"/>
      <c r="H25" s="4"/>
      <c r="I25" s="4"/>
      <c r="J25" s="4"/>
      <c r="K25" s="24"/>
      <c r="L25" s="24" t="s">
        <v>163</v>
      </c>
      <c r="M25" s="24"/>
      <c r="N25" s="145" t="s">
        <v>163</v>
      </c>
      <c r="P25" s="90"/>
    </row>
    <row r="26" spans="2:24" ht="13.5" customHeight="1" x14ac:dyDescent="0.15">
      <c r="B26" s="1">
        <f t="shared" si="2"/>
        <v>16</v>
      </c>
      <c r="C26" s="7"/>
      <c r="D26" s="7"/>
      <c r="E26" s="4"/>
      <c r="F26" s="4" t="s">
        <v>104</v>
      </c>
      <c r="G26" s="4"/>
      <c r="H26" s="4"/>
      <c r="I26" s="4"/>
      <c r="J26" s="4"/>
      <c r="K26" s="24">
        <v>200</v>
      </c>
      <c r="L26" s="28">
        <v>50</v>
      </c>
      <c r="M26" s="24">
        <v>250</v>
      </c>
      <c r="N26" s="25">
        <v>75</v>
      </c>
      <c r="P26" s="90"/>
    </row>
    <row r="27" spans="2:24" ht="14.85" customHeight="1" x14ac:dyDescent="0.15">
      <c r="B27" s="1">
        <f t="shared" si="2"/>
        <v>17</v>
      </c>
      <c r="C27" s="2" t="s">
        <v>93</v>
      </c>
      <c r="D27" s="2" t="s">
        <v>15</v>
      </c>
      <c r="E27" s="4"/>
      <c r="F27" s="4" t="s">
        <v>159</v>
      </c>
      <c r="G27" s="4"/>
      <c r="H27" s="4"/>
      <c r="I27" s="4"/>
      <c r="J27" s="4"/>
      <c r="K27" s="24">
        <v>75</v>
      </c>
      <c r="L27" s="24">
        <v>25</v>
      </c>
      <c r="M27" s="24">
        <v>25</v>
      </c>
      <c r="N27" s="25" t="s">
        <v>163</v>
      </c>
    </row>
    <row r="28" spans="2:24" ht="13.9" customHeight="1" x14ac:dyDescent="0.15">
      <c r="B28" s="1">
        <f t="shared" si="2"/>
        <v>18</v>
      </c>
      <c r="C28" s="7"/>
      <c r="D28" s="2" t="s">
        <v>81</v>
      </c>
      <c r="E28" s="4"/>
      <c r="F28" s="4" t="s">
        <v>147</v>
      </c>
      <c r="G28" s="4"/>
      <c r="H28" s="4"/>
      <c r="I28" s="4"/>
      <c r="J28" s="4"/>
      <c r="K28" s="24"/>
      <c r="L28" s="24" t="s">
        <v>163</v>
      </c>
      <c r="M28" s="24"/>
      <c r="N28" s="25"/>
      <c r="U28" s="30">
        <f>COUNTA(K28:K28)</f>
        <v>0</v>
      </c>
      <c r="V28" s="30">
        <f>COUNTA(L28:L28)</f>
        <v>1</v>
      </c>
      <c r="W28" s="30">
        <f>COUNTA(M28:M28)</f>
        <v>0</v>
      </c>
      <c r="X28" s="30">
        <f>COUNTA(N28:N28)</f>
        <v>0</v>
      </c>
    </row>
    <row r="29" spans="2:24" ht="13.5" customHeight="1" x14ac:dyDescent="0.15">
      <c r="B29" s="1">
        <f t="shared" si="2"/>
        <v>19</v>
      </c>
      <c r="C29" s="7"/>
      <c r="D29" s="9" t="s">
        <v>72</v>
      </c>
      <c r="E29" s="4"/>
      <c r="F29" s="4" t="s">
        <v>85</v>
      </c>
      <c r="G29" s="4"/>
      <c r="H29" s="4"/>
      <c r="I29" s="4"/>
      <c r="J29" s="4"/>
      <c r="K29" s="24">
        <v>60</v>
      </c>
      <c r="L29" s="24">
        <v>7</v>
      </c>
      <c r="M29" s="24" t="s">
        <v>163</v>
      </c>
      <c r="N29" s="25">
        <v>3</v>
      </c>
      <c r="U29" s="30">
        <f>COUNTA(K29)</f>
        <v>1</v>
      </c>
      <c r="V29" s="30">
        <f>COUNTA(L29)</f>
        <v>1</v>
      </c>
      <c r="W29" s="30">
        <f>COUNTA(M29)</f>
        <v>1</v>
      </c>
      <c r="X29" s="30">
        <f>COUNTA(N29)</f>
        <v>1</v>
      </c>
    </row>
    <row r="30" spans="2:24" ht="13.9" customHeight="1" x14ac:dyDescent="0.15">
      <c r="B30" s="1">
        <f t="shared" si="2"/>
        <v>20</v>
      </c>
      <c r="C30" s="7"/>
      <c r="D30" s="2" t="s">
        <v>16</v>
      </c>
      <c r="E30" s="4"/>
      <c r="F30" s="4" t="s">
        <v>131</v>
      </c>
      <c r="G30" s="4"/>
      <c r="H30" s="4"/>
      <c r="I30" s="4"/>
      <c r="J30" s="4"/>
      <c r="K30" s="24">
        <v>50</v>
      </c>
      <c r="L30" s="24"/>
      <c r="M30" s="24" t="s">
        <v>163</v>
      </c>
      <c r="N30" s="25">
        <v>75</v>
      </c>
    </row>
    <row r="31" spans="2:24" ht="13.5" customHeight="1" x14ac:dyDescent="0.15">
      <c r="B31" s="1">
        <f t="shared" si="2"/>
        <v>21</v>
      </c>
      <c r="C31" s="7"/>
      <c r="D31" s="7"/>
      <c r="E31" s="4"/>
      <c r="F31" s="4" t="s">
        <v>106</v>
      </c>
      <c r="G31" s="4"/>
      <c r="H31" s="4"/>
      <c r="I31" s="4"/>
      <c r="J31" s="4"/>
      <c r="K31" s="28" t="s">
        <v>163</v>
      </c>
      <c r="L31" s="24">
        <v>225</v>
      </c>
      <c r="M31" s="24" t="s">
        <v>163</v>
      </c>
      <c r="N31" s="25">
        <v>575</v>
      </c>
    </row>
    <row r="32" spans="2:24" ht="13.5" customHeight="1" x14ac:dyDescent="0.15">
      <c r="B32" s="1">
        <f t="shared" si="2"/>
        <v>22</v>
      </c>
      <c r="C32" s="7"/>
      <c r="D32" s="7"/>
      <c r="E32" s="4"/>
      <c r="F32" s="4" t="s">
        <v>118</v>
      </c>
      <c r="G32" s="4"/>
      <c r="H32" s="4"/>
      <c r="I32" s="4"/>
      <c r="J32" s="4"/>
      <c r="K32" s="24">
        <v>600</v>
      </c>
      <c r="L32" s="24">
        <v>150</v>
      </c>
      <c r="M32" s="24">
        <v>25</v>
      </c>
      <c r="N32" s="25">
        <v>50</v>
      </c>
      <c r="O32" s="67"/>
    </row>
    <row r="33" spans="2:25" ht="13.9" customHeight="1" x14ac:dyDescent="0.15">
      <c r="B33" s="1">
        <f t="shared" si="2"/>
        <v>23</v>
      </c>
      <c r="C33" s="7"/>
      <c r="D33" s="7"/>
      <c r="E33" s="4"/>
      <c r="F33" s="4" t="s">
        <v>107</v>
      </c>
      <c r="G33" s="4"/>
      <c r="H33" s="4"/>
      <c r="I33" s="4"/>
      <c r="J33" s="4"/>
      <c r="K33" s="24">
        <v>2275</v>
      </c>
      <c r="L33" s="24">
        <v>3450</v>
      </c>
      <c r="M33" s="24">
        <v>6700</v>
      </c>
      <c r="N33" s="25">
        <v>975</v>
      </c>
    </row>
    <row r="34" spans="2:25" ht="13.5" customHeight="1" x14ac:dyDescent="0.15">
      <c r="B34" s="1">
        <f t="shared" si="2"/>
        <v>24</v>
      </c>
      <c r="C34" s="7"/>
      <c r="D34" s="7"/>
      <c r="E34" s="4"/>
      <c r="F34" s="4" t="s">
        <v>17</v>
      </c>
      <c r="G34" s="4"/>
      <c r="H34" s="4"/>
      <c r="I34" s="4"/>
      <c r="J34" s="4"/>
      <c r="K34" s="28">
        <v>750</v>
      </c>
      <c r="L34" s="24">
        <v>400</v>
      </c>
      <c r="M34" s="24">
        <v>525</v>
      </c>
      <c r="N34" s="25">
        <v>1275</v>
      </c>
    </row>
    <row r="35" spans="2:25" ht="13.5" customHeight="1" x14ac:dyDescent="0.15">
      <c r="B35" s="1">
        <f t="shared" si="2"/>
        <v>25</v>
      </c>
      <c r="C35" s="7"/>
      <c r="D35" s="7"/>
      <c r="E35" s="4"/>
      <c r="F35" s="4" t="s">
        <v>109</v>
      </c>
      <c r="G35" s="4"/>
      <c r="H35" s="4"/>
      <c r="I35" s="4"/>
      <c r="J35" s="4"/>
      <c r="K35" s="24">
        <v>400</v>
      </c>
      <c r="L35" s="24" t="s">
        <v>163</v>
      </c>
      <c r="M35" s="24">
        <v>150</v>
      </c>
      <c r="N35" s="25" t="s">
        <v>163</v>
      </c>
    </row>
    <row r="36" spans="2:25" ht="13.5" customHeight="1" x14ac:dyDescent="0.15">
      <c r="B36" s="1">
        <f t="shared" si="2"/>
        <v>26</v>
      </c>
      <c r="C36" s="7"/>
      <c r="D36" s="7"/>
      <c r="E36" s="4"/>
      <c r="F36" s="4" t="s">
        <v>111</v>
      </c>
      <c r="G36" s="4"/>
      <c r="H36" s="4"/>
      <c r="I36" s="4"/>
      <c r="J36" s="4"/>
      <c r="K36" s="24">
        <v>375</v>
      </c>
      <c r="L36" s="24">
        <v>300</v>
      </c>
      <c r="M36" s="24">
        <v>100</v>
      </c>
      <c r="N36" s="25">
        <v>300</v>
      </c>
    </row>
    <row r="37" spans="2:25" ht="13.9" customHeight="1" x14ac:dyDescent="0.15">
      <c r="B37" s="1">
        <f t="shared" si="2"/>
        <v>27</v>
      </c>
      <c r="C37" s="7"/>
      <c r="D37" s="7"/>
      <c r="E37" s="4"/>
      <c r="F37" s="4" t="s">
        <v>18</v>
      </c>
      <c r="G37" s="4"/>
      <c r="H37" s="4"/>
      <c r="I37" s="4"/>
      <c r="J37" s="4"/>
      <c r="K37" s="24">
        <v>700</v>
      </c>
      <c r="L37" s="24"/>
      <c r="M37" s="24"/>
      <c r="N37" s="25"/>
    </row>
    <row r="38" spans="2:25" ht="13.5" customHeight="1" x14ac:dyDescent="0.15">
      <c r="B38" s="1">
        <f t="shared" si="2"/>
        <v>28</v>
      </c>
      <c r="C38" s="7"/>
      <c r="D38" s="7"/>
      <c r="E38" s="4"/>
      <c r="F38" s="4" t="s">
        <v>160</v>
      </c>
      <c r="G38" s="4"/>
      <c r="H38" s="4"/>
      <c r="I38" s="4"/>
      <c r="J38" s="4"/>
      <c r="K38" s="24"/>
      <c r="L38" s="24">
        <v>2</v>
      </c>
      <c r="M38" s="24">
        <v>2</v>
      </c>
      <c r="N38" s="25">
        <v>8</v>
      </c>
    </row>
    <row r="39" spans="2:25" ht="13.5" customHeight="1" x14ac:dyDescent="0.15">
      <c r="B39" s="1">
        <f t="shared" si="2"/>
        <v>29</v>
      </c>
      <c r="C39" s="7"/>
      <c r="D39" s="7"/>
      <c r="E39" s="4"/>
      <c r="F39" s="4" t="s">
        <v>132</v>
      </c>
      <c r="G39" s="4"/>
      <c r="H39" s="4"/>
      <c r="I39" s="4"/>
      <c r="J39" s="4"/>
      <c r="K39" s="24">
        <v>50</v>
      </c>
      <c r="L39" s="24">
        <v>75</v>
      </c>
      <c r="M39" s="24"/>
      <c r="N39" s="25" t="s">
        <v>163</v>
      </c>
    </row>
    <row r="40" spans="2:25" ht="13.9" customHeight="1" x14ac:dyDescent="0.15">
      <c r="B40" s="1">
        <f t="shared" si="2"/>
        <v>30</v>
      </c>
      <c r="C40" s="7"/>
      <c r="D40" s="7"/>
      <c r="E40" s="4"/>
      <c r="F40" s="4" t="s">
        <v>268</v>
      </c>
      <c r="G40" s="4"/>
      <c r="H40" s="4"/>
      <c r="I40" s="4"/>
      <c r="J40" s="4"/>
      <c r="K40" s="24" t="s">
        <v>163</v>
      </c>
      <c r="L40" s="24" t="s">
        <v>163</v>
      </c>
      <c r="M40" s="24" t="s">
        <v>163</v>
      </c>
      <c r="N40" s="25" t="s">
        <v>163</v>
      </c>
    </row>
    <row r="41" spans="2:25" ht="13.9" customHeight="1" x14ac:dyDescent="0.15">
      <c r="B41" s="1">
        <f t="shared" si="2"/>
        <v>31</v>
      </c>
      <c r="C41" s="7"/>
      <c r="D41" s="7"/>
      <c r="E41" s="4"/>
      <c r="F41" s="4" t="s">
        <v>149</v>
      </c>
      <c r="G41" s="4"/>
      <c r="H41" s="4"/>
      <c r="I41" s="4"/>
      <c r="J41" s="4"/>
      <c r="K41" s="28">
        <v>25</v>
      </c>
      <c r="L41" s="24" t="s">
        <v>163</v>
      </c>
      <c r="M41" s="24"/>
      <c r="N41" s="25"/>
      <c r="Y41" s="130"/>
    </row>
    <row r="42" spans="2:25" ht="13.9" customHeight="1" x14ac:dyDescent="0.15">
      <c r="B42" s="1">
        <f t="shared" si="2"/>
        <v>32</v>
      </c>
      <c r="C42" s="7"/>
      <c r="D42" s="7"/>
      <c r="E42" s="4"/>
      <c r="F42" s="4" t="s">
        <v>19</v>
      </c>
      <c r="G42" s="4"/>
      <c r="H42" s="4"/>
      <c r="I42" s="4"/>
      <c r="J42" s="4"/>
      <c r="K42" s="24">
        <v>875</v>
      </c>
      <c r="L42" s="24">
        <v>150</v>
      </c>
      <c r="M42" s="24">
        <v>100</v>
      </c>
      <c r="N42" s="25">
        <v>100</v>
      </c>
    </row>
    <row r="43" spans="2:25" ht="13.5" customHeight="1" x14ac:dyDescent="0.15">
      <c r="B43" s="1">
        <f t="shared" si="2"/>
        <v>33</v>
      </c>
      <c r="C43" s="7"/>
      <c r="D43" s="7"/>
      <c r="E43" s="4"/>
      <c r="F43" s="4" t="s">
        <v>20</v>
      </c>
      <c r="G43" s="4"/>
      <c r="H43" s="4"/>
      <c r="I43" s="4"/>
      <c r="J43" s="4"/>
      <c r="K43" s="24">
        <v>2500</v>
      </c>
      <c r="L43" s="24">
        <v>1500</v>
      </c>
      <c r="M43" s="60">
        <v>1900</v>
      </c>
      <c r="N43" s="66">
        <v>1050</v>
      </c>
    </row>
    <row r="44" spans="2:25" ht="13.9" customHeight="1" x14ac:dyDescent="0.15">
      <c r="B44" s="1">
        <f t="shared" si="2"/>
        <v>34</v>
      </c>
      <c r="C44" s="7"/>
      <c r="D44" s="7"/>
      <c r="E44" s="4"/>
      <c r="F44" s="4" t="s">
        <v>21</v>
      </c>
      <c r="G44" s="4"/>
      <c r="H44" s="4"/>
      <c r="I44" s="4"/>
      <c r="J44" s="4"/>
      <c r="K44" s="24" t="s">
        <v>163</v>
      </c>
      <c r="L44" s="24">
        <v>25</v>
      </c>
      <c r="M44" s="24">
        <v>50</v>
      </c>
      <c r="N44" s="25">
        <v>25</v>
      </c>
    </row>
    <row r="45" spans="2:25" ht="13.5" customHeight="1" x14ac:dyDescent="0.15">
      <c r="B45" s="1">
        <f t="shared" si="2"/>
        <v>35</v>
      </c>
      <c r="C45" s="2" t="s">
        <v>82</v>
      </c>
      <c r="D45" s="2" t="s">
        <v>83</v>
      </c>
      <c r="E45" s="4"/>
      <c r="F45" s="4" t="s">
        <v>102</v>
      </c>
      <c r="G45" s="4"/>
      <c r="H45" s="4"/>
      <c r="I45" s="4"/>
      <c r="J45" s="4"/>
      <c r="K45" s="28">
        <v>25</v>
      </c>
      <c r="L45" s="28" t="s">
        <v>163</v>
      </c>
      <c r="M45" s="24">
        <v>25</v>
      </c>
      <c r="N45" s="25">
        <v>125</v>
      </c>
    </row>
    <row r="46" spans="2:25" ht="13.9" customHeight="1" x14ac:dyDescent="0.15">
      <c r="B46" s="1">
        <f t="shared" si="2"/>
        <v>36</v>
      </c>
      <c r="C46" s="7"/>
      <c r="D46" s="7"/>
      <c r="E46" s="4"/>
      <c r="F46" s="4" t="s">
        <v>214</v>
      </c>
      <c r="G46" s="4"/>
      <c r="H46" s="4"/>
      <c r="I46" s="4"/>
      <c r="J46" s="4"/>
      <c r="K46" s="24">
        <v>75</v>
      </c>
      <c r="L46" s="24">
        <v>50</v>
      </c>
      <c r="M46" s="24" t="s">
        <v>163</v>
      </c>
      <c r="N46" s="25">
        <v>75</v>
      </c>
    </row>
    <row r="47" spans="2:25" ht="13.9" customHeight="1" x14ac:dyDescent="0.15">
      <c r="B47" s="1">
        <f t="shared" si="2"/>
        <v>37</v>
      </c>
      <c r="C47" s="7"/>
      <c r="D47" s="7"/>
      <c r="E47" s="4"/>
      <c r="F47" s="4" t="s">
        <v>215</v>
      </c>
      <c r="G47" s="4"/>
      <c r="H47" s="4"/>
      <c r="I47" s="4"/>
      <c r="J47" s="4"/>
      <c r="K47" s="24">
        <v>50</v>
      </c>
      <c r="L47" s="24"/>
      <c r="M47" s="24">
        <v>25</v>
      </c>
      <c r="N47" s="25">
        <v>25</v>
      </c>
      <c r="U47" s="30">
        <f>COUNTA(K45:K47)</f>
        <v>3</v>
      </c>
      <c r="V47" s="30">
        <f>COUNTA(L45:L47)</f>
        <v>2</v>
      </c>
      <c r="W47" s="30">
        <f>COUNTA(M45:M47)</f>
        <v>3</v>
      </c>
      <c r="X47" s="30">
        <f>COUNTA(N45:N47)</f>
        <v>3</v>
      </c>
    </row>
    <row r="48" spans="2:25" ht="13.9" customHeight="1" x14ac:dyDescent="0.15">
      <c r="B48" s="1">
        <f t="shared" si="2"/>
        <v>38</v>
      </c>
      <c r="C48" s="2" t="s">
        <v>94</v>
      </c>
      <c r="D48" s="2" t="s">
        <v>26</v>
      </c>
      <c r="E48" s="4"/>
      <c r="F48" s="4" t="s">
        <v>126</v>
      </c>
      <c r="G48" s="4"/>
      <c r="H48" s="4"/>
      <c r="I48" s="4"/>
      <c r="J48" s="4"/>
      <c r="K48" s="24"/>
      <c r="L48" s="28" t="s">
        <v>163</v>
      </c>
      <c r="M48" s="24" t="s">
        <v>163</v>
      </c>
      <c r="N48" s="25" t="s">
        <v>163</v>
      </c>
      <c r="Y48" s="132"/>
    </row>
    <row r="49" spans="2:29" ht="13.9" customHeight="1" x14ac:dyDescent="0.15">
      <c r="B49" s="1">
        <f t="shared" si="2"/>
        <v>39</v>
      </c>
      <c r="C49" s="7"/>
      <c r="D49" s="7"/>
      <c r="E49" s="4"/>
      <c r="F49" s="4" t="s">
        <v>216</v>
      </c>
      <c r="G49" s="4"/>
      <c r="H49" s="4"/>
      <c r="I49" s="4"/>
      <c r="J49" s="4"/>
      <c r="K49" s="24" t="s">
        <v>163</v>
      </c>
      <c r="L49" s="24"/>
      <c r="M49" s="24" t="s">
        <v>163</v>
      </c>
      <c r="N49" s="136"/>
      <c r="Y49" s="132"/>
    </row>
    <row r="50" spans="2:29" ht="13.9" customHeight="1" x14ac:dyDescent="0.15">
      <c r="B50" s="1">
        <f t="shared" si="2"/>
        <v>40</v>
      </c>
      <c r="C50" s="7"/>
      <c r="D50" s="7"/>
      <c r="E50" s="4"/>
      <c r="F50" s="4" t="s">
        <v>152</v>
      </c>
      <c r="G50" s="4"/>
      <c r="H50" s="4"/>
      <c r="I50" s="4"/>
      <c r="J50" s="4"/>
      <c r="K50" s="24">
        <v>100</v>
      </c>
      <c r="L50" s="24"/>
      <c r="M50" s="24"/>
      <c r="N50" s="25"/>
      <c r="Y50" s="146">
        <f>COUNTA(K11:K52)</f>
        <v>34</v>
      </c>
      <c r="Z50" s="146">
        <f>COUNTA(L11:L52)</f>
        <v>31</v>
      </c>
      <c r="AA50" s="146">
        <f>COUNTA(M11:M52)</f>
        <v>32</v>
      </c>
      <c r="AB50" s="146">
        <f>COUNTA(N11:N52)</f>
        <v>35</v>
      </c>
      <c r="AC50" s="132"/>
    </row>
    <row r="51" spans="2:29" ht="13.9" customHeight="1" x14ac:dyDescent="0.15">
      <c r="B51" s="1">
        <f t="shared" si="2"/>
        <v>41</v>
      </c>
      <c r="C51" s="7"/>
      <c r="D51" s="7"/>
      <c r="E51" s="4"/>
      <c r="F51" s="4" t="s">
        <v>290</v>
      </c>
      <c r="G51" s="4"/>
      <c r="H51" s="4"/>
      <c r="I51" s="4"/>
      <c r="J51" s="4"/>
      <c r="K51" s="24"/>
      <c r="L51" s="24" t="s">
        <v>163</v>
      </c>
      <c r="M51" s="24"/>
      <c r="N51" s="25">
        <v>25</v>
      </c>
      <c r="Y51" s="132">
        <f>SUM(U11:U23,K24:K52)</f>
        <v>25785</v>
      </c>
      <c r="Z51" s="132">
        <f>SUM(V11:V23,L24:L52)</f>
        <v>12559</v>
      </c>
      <c r="AA51" s="132">
        <f>SUM(W11:W23,M24:M52)</f>
        <v>21002</v>
      </c>
      <c r="AB51" s="132">
        <f>SUM(X11:X23,N24:N52)</f>
        <v>10786</v>
      </c>
      <c r="AC51" s="132"/>
    </row>
    <row r="52" spans="2:29" ht="13.5" customHeight="1" x14ac:dyDescent="0.15">
      <c r="B52" s="1">
        <f t="shared" si="2"/>
        <v>42</v>
      </c>
      <c r="C52" s="7"/>
      <c r="D52" s="7"/>
      <c r="E52" s="4"/>
      <c r="F52" s="4" t="s">
        <v>91</v>
      </c>
      <c r="G52" s="4"/>
      <c r="H52" s="4"/>
      <c r="I52" s="4"/>
      <c r="J52" s="4"/>
      <c r="K52" s="24">
        <v>25</v>
      </c>
      <c r="L52" s="24"/>
      <c r="M52" s="24"/>
      <c r="N52" s="25"/>
      <c r="Y52" s="133"/>
    </row>
    <row r="53" spans="2:29" ht="13.9" customHeight="1" x14ac:dyDescent="0.15">
      <c r="B53" s="1">
        <f t="shared" si="2"/>
        <v>43</v>
      </c>
      <c r="C53" s="7"/>
      <c r="D53" s="7"/>
      <c r="E53" s="4"/>
      <c r="F53" s="4" t="s">
        <v>236</v>
      </c>
      <c r="G53" s="4"/>
      <c r="H53" s="4"/>
      <c r="I53" s="4"/>
      <c r="J53" s="4"/>
      <c r="K53" s="24">
        <v>25</v>
      </c>
      <c r="L53" s="24"/>
      <c r="M53" s="24"/>
      <c r="N53" s="25"/>
      <c r="Y53" s="133"/>
    </row>
    <row r="54" spans="2:29" ht="13.9" customHeight="1" x14ac:dyDescent="0.15">
      <c r="B54" s="1">
        <f t="shared" si="2"/>
        <v>44</v>
      </c>
      <c r="C54" s="7"/>
      <c r="D54" s="7"/>
      <c r="E54" s="4"/>
      <c r="F54" s="4" t="s">
        <v>191</v>
      </c>
      <c r="G54" s="4"/>
      <c r="H54" s="4"/>
      <c r="I54" s="4"/>
      <c r="J54" s="4"/>
      <c r="K54" s="24" t="s">
        <v>163</v>
      </c>
      <c r="L54" s="24"/>
      <c r="M54" s="24" t="s">
        <v>163</v>
      </c>
      <c r="N54" s="25">
        <v>25</v>
      </c>
      <c r="Y54" s="133"/>
    </row>
    <row r="55" spans="2:29" ht="13.5" customHeight="1" x14ac:dyDescent="0.15">
      <c r="B55" s="1">
        <f t="shared" si="2"/>
        <v>45</v>
      </c>
      <c r="C55" s="7"/>
      <c r="D55" s="7"/>
      <c r="E55" s="4"/>
      <c r="F55" s="4" t="s">
        <v>192</v>
      </c>
      <c r="G55" s="4"/>
      <c r="H55" s="4"/>
      <c r="I55" s="4"/>
      <c r="J55" s="4"/>
      <c r="K55" s="24">
        <v>200</v>
      </c>
      <c r="L55" s="24" t="s">
        <v>163</v>
      </c>
      <c r="M55" s="24"/>
      <c r="N55" s="25"/>
      <c r="Y55" s="134"/>
    </row>
    <row r="56" spans="2:29" ht="13.5" customHeight="1" x14ac:dyDescent="0.15">
      <c r="B56" s="1">
        <f t="shared" si="2"/>
        <v>46</v>
      </c>
      <c r="C56" s="7"/>
      <c r="D56" s="7"/>
      <c r="E56" s="4"/>
      <c r="F56" s="4" t="s">
        <v>291</v>
      </c>
      <c r="G56" s="4"/>
      <c r="H56" s="4"/>
      <c r="I56" s="4"/>
      <c r="J56" s="4"/>
      <c r="K56" s="24" t="s">
        <v>163</v>
      </c>
      <c r="L56" s="24"/>
      <c r="M56" s="24" t="s">
        <v>163</v>
      </c>
      <c r="N56" s="25" t="s">
        <v>163</v>
      </c>
      <c r="Y56" s="133"/>
    </row>
    <row r="57" spans="2:29" ht="13.9" customHeight="1" x14ac:dyDescent="0.15">
      <c r="B57" s="1">
        <f t="shared" si="2"/>
        <v>47</v>
      </c>
      <c r="C57" s="7"/>
      <c r="D57" s="7"/>
      <c r="E57" s="4"/>
      <c r="F57" s="4" t="s">
        <v>237</v>
      </c>
      <c r="G57" s="4"/>
      <c r="H57" s="4"/>
      <c r="I57" s="4"/>
      <c r="J57" s="4"/>
      <c r="K57" s="28"/>
      <c r="L57" s="28"/>
      <c r="M57" s="24">
        <v>100</v>
      </c>
      <c r="N57" s="25"/>
      <c r="Y57" s="133"/>
    </row>
    <row r="58" spans="2:29" ht="13.5" customHeight="1" x14ac:dyDescent="0.15">
      <c r="B58" s="1">
        <f t="shared" si="2"/>
        <v>48</v>
      </c>
      <c r="C58" s="7"/>
      <c r="D58" s="7"/>
      <c r="E58" s="4"/>
      <c r="F58" s="4" t="s">
        <v>219</v>
      </c>
      <c r="G58" s="4"/>
      <c r="H58" s="4"/>
      <c r="I58" s="4"/>
      <c r="J58" s="4"/>
      <c r="K58" s="28">
        <v>800</v>
      </c>
      <c r="L58" s="28"/>
      <c r="M58" s="24"/>
      <c r="N58" s="25">
        <v>500</v>
      </c>
      <c r="Y58" s="133"/>
    </row>
    <row r="59" spans="2:29" ht="13.9" customHeight="1" x14ac:dyDescent="0.15">
      <c r="B59" s="1">
        <f t="shared" si="2"/>
        <v>49</v>
      </c>
      <c r="C59" s="7"/>
      <c r="D59" s="7"/>
      <c r="E59" s="4"/>
      <c r="F59" s="4" t="s">
        <v>220</v>
      </c>
      <c r="G59" s="4"/>
      <c r="H59" s="4"/>
      <c r="I59" s="4"/>
      <c r="J59" s="4"/>
      <c r="K59" s="24"/>
      <c r="L59" s="24" t="s">
        <v>163</v>
      </c>
      <c r="M59" s="24">
        <v>200</v>
      </c>
      <c r="N59" s="25">
        <v>25</v>
      </c>
      <c r="Y59" s="132"/>
    </row>
    <row r="60" spans="2:29" ht="13.5" customHeight="1" x14ac:dyDescent="0.15">
      <c r="B60" s="1">
        <f t="shared" si="2"/>
        <v>50</v>
      </c>
      <c r="C60" s="7"/>
      <c r="D60" s="7"/>
      <c r="E60" s="4"/>
      <c r="F60" s="4" t="s">
        <v>112</v>
      </c>
      <c r="G60" s="4"/>
      <c r="H60" s="4"/>
      <c r="I60" s="4"/>
      <c r="J60" s="4"/>
      <c r="K60" s="24">
        <v>2000</v>
      </c>
      <c r="L60" s="24">
        <v>900</v>
      </c>
      <c r="M60" s="24">
        <v>100</v>
      </c>
      <c r="N60" s="25">
        <v>2100</v>
      </c>
      <c r="Y60" s="133"/>
    </row>
    <row r="61" spans="2:29" ht="13.9" customHeight="1" x14ac:dyDescent="0.15">
      <c r="B61" s="1">
        <f t="shared" si="2"/>
        <v>51</v>
      </c>
      <c r="C61" s="7"/>
      <c r="D61" s="7"/>
      <c r="E61" s="4"/>
      <c r="F61" s="4" t="s">
        <v>319</v>
      </c>
      <c r="G61" s="4"/>
      <c r="H61" s="4"/>
      <c r="I61" s="4"/>
      <c r="J61" s="4"/>
      <c r="K61" s="24"/>
      <c r="L61" s="24"/>
      <c r="M61" s="24"/>
      <c r="N61" s="25">
        <v>50</v>
      </c>
      <c r="Y61" s="135"/>
    </row>
    <row r="62" spans="2:29" ht="13.9" customHeight="1" x14ac:dyDescent="0.15">
      <c r="B62" s="1">
        <f t="shared" si="2"/>
        <v>52</v>
      </c>
      <c r="C62" s="7"/>
      <c r="D62" s="7"/>
      <c r="E62" s="4"/>
      <c r="F62" s="4" t="s">
        <v>155</v>
      </c>
      <c r="G62" s="4"/>
      <c r="H62" s="4"/>
      <c r="I62" s="4"/>
      <c r="J62" s="4"/>
      <c r="K62" s="24">
        <v>200</v>
      </c>
      <c r="L62" s="137">
        <v>300</v>
      </c>
      <c r="M62" s="24">
        <v>150</v>
      </c>
      <c r="N62" s="25">
        <v>225</v>
      </c>
      <c r="Y62" s="132"/>
    </row>
    <row r="63" spans="2:29" ht="13.5" customHeight="1" x14ac:dyDescent="0.15">
      <c r="B63" s="1">
        <f t="shared" si="2"/>
        <v>53</v>
      </c>
      <c r="C63" s="7"/>
      <c r="D63" s="7"/>
      <c r="E63" s="4"/>
      <c r="F63" s="4" t="s">
        <v>241</v>
      </c>
      <c r="G63" s="4"/>
      <c r="H63" s="4"/>
      <c r="I63" s="4"/>
      <c r="J63" s="4"/>
      <c r="K63" s="24">
        <v>176</v>
      </c>
      <c r="L63" s="24"/>
      <c r="M63" s="24" t="s">
        <v>163</v>
      </c>
      <c r="N63" s="25"/>
      <c r="Y63" s="132"/>
    </row>
    <row r="64" spans="2:29" ht="13.9" customHeight="1" x14ac:dyDescent="0.15">
      <c r="B64" s="1">
        <f t="shared" si="2"/>
        <v>54</v>
      </c>
      <c r="C64" s="7"/>
      <c r="D64" s="7"/>
      <c r="E64" s="4"/>
      <c r="F64" s="4" t="s">
        <v>113</v>
      </c>
      <c r="G64" s="4"/>
      <c r="H64" s="4"/>
      <c r="I64" s="4"/>
      <c r="J64" s="4"/>
      <c r="K64" s="24" t="s">
        <v>163</v>
      </c>
      <c r="L64" s="24">
        <v>150</v>
      </c>
      <c r="M64" s="24" t="s">
        <v>163</v>
      </c>
      <c r="N64" s="25">
        <v>200</v>
      </c>
      <c r="Y64" s="135"/>
    </row>
    <row r="65" spans="2:25" ht="13.5" customHeight="1" x14ac:dyDescent="0.15">
      <c r="B65" s="1">
        <f t="shared" si="2"/>
        <v>55</v>
      </c>
      <c r="C65" s="7"/>
      <c r="D65" s="7"/>
      <c r="E65" s="4"/>
      <c r="F65" s="4" t="s">
        <v>114</v>
      </c>
      <c r="G65" s="4"/>
      <c r="H65" s="4"/>
      <c r="I65" s="4"/>
      <c r="J65" s="4"/>
      <c r="K65" s="24">
        <v>100</v>
      </c>
      <c r="L65" s="24">
        <v>75</v>
      </c>
      <c r="M65" s="24">
        <v>25</v>
      </c>
      <c r="N65" s="25">
        <v>125</v>
      </c>
      <c r="Y65" s="132"/>
    </row>
    <row r="66" spans="2:25" ht="13.5" customHeight="1" x14ac:dyDescent="0.15">
      <c r="B66" s="1">
        <f t="shared" si="2"/>
        <v>56</v>
      </c>
      <c r="C66" s="7"/>
      <c r="D66" s="7"/>
      <c r="E66" s="4"/>
      <c r="F66" s="4" t="s">
        <v>242</v>
      </c>
      <c r="G66" s="4"/>
      <c r="H66" s="4"/>
      <c r="I66" s="4"/>
      <c r="J66" s="4"/>
      <c r="K66" s="24">
        <v>100</v>
      </c>
      <c r="L66" s="24"/>
      <c r="M66" s="24" t="s">
        <v>163</v>
      </c>
      <c r="N66" s="25">
        <v>75</v>
      </c>
      <c r="Y66" s="132"/>
    </row>
    <row r="67" spans="2:25" ht="13.9" customHeight="1" x14ac:dyDescent="0.15">
      <c r="B67" s="1">
        <f t="shared" si="2"/>
        <v>57</v>
      </c>
      <c r="C67" s="7"/>
      <c r="D67" s="7"/>
      <c r="E67" s="4"/>
      <c r="F67" s="4" t="s">
        <v>224</v>
      </c>
      <c r="G67" s="4"/>
      <c r="H67" s="4"/>
      <c r="I67" s="4"/>
      <c r="J67" s="4"/>
      <c r="K67" s="24">
        <v>32</v>
      </c>
      <c r="L67" s="24">
        <v>24</v>
      </c>
      <c r="M67" s="24"/>
      <c r="N67" s="25"/>
      <c r="Y67" s="132"/>
    </row>
    <row r="68" spans="2:25" ht="13.5" customHeight="1" x14ac:dyDescent="0.15">
      <c r="B68" s="1">
        <f t="shared" si="2"/>
        <v>58</v>
      </c>
      <c r="C68" s="7"/>
      <c r="D68" s="7"/>
      <c r="E68" s="4"/>
      <c r="F68" s="4" t="s">
        <v>30</v>
      </c>
      <c r="G68" s="4"/>
      <c r="H68" s="4"/>
      <c r="I68" s="4"/>
      <c r="J68" s="4"/>
      <c r="K68" s="28">
        <v>32</v>
      </c>
      <c r="L68" s="24">
        <v>32</v>
      </c>
      <c r="M68" s="24">
        <v>32</v>
      </c>
      <c r="N68" s="25">
        <v>56</v>
      </c>
      <c r="Y68" s="132"/>
    </row>
    <row r="69" spans="2:25" ht="13.5" customHeight="1" x14ac:dyDescent="0.15">
      <c r="B69" s="1">
        <f t="shared" si="2"/>
        <v>59</v>
      </c>
      <c r="C69" s="7"/>
      <c r="D69" s="7"/>
      <c r="E69" s="4"/>
      <c r="F69" s="4" t="s">
        <v>225</v>
      </c>
      <c r="G69" s="4"/>
      <c r="H69" s="4"/>
      <c r="I69" s="4"/>
      <c r="J69" s="4"/>
      <c r="K69" s="24">
        <v>264</v>
      </c>
      <c r="L69" s="24">
        <v>176</v>
      </c>
      <c r="M69" s="24">
        <v>168</v>
      </c>
      <c r="N69" s="25">
        <v>24</v>
      </c>
      <c r="Y69" s="132"/>
    </row>
    <row r="70" spans="2:25" ht="13.9" customHeight="1" x14ac:dyDescent="0.15">
      <c r="B70" s="1">
        <f t="shared" si="2"/>
        <v>60</v>
      </c>
      <c r="C70" s="7"/>
      <c r="D70" s="7"/>
      <c r="E70" s="4"/>
      <c r="F70" s="4" t="s">
        <v>31</v>
      </c>
      <c r="G70" s="4"/>
      <c r="H70" s="4"/>
      <c r="I70" s="4"/>
      <c r="J70" s="4"/>
      <c r="K70" s="28">
        <v>40</v>
      </c>
      <c r="L70" s="28">
        <v>16</v>
      </c>
      <c r="M70" s="24">
        <v>24</v>
      </c>
      <c r="N70" s="25">
        <v>8</v>
      </c>
      <c r="Y70" s="132"/>
    </row>
    <row r="71" spans="2:25" ht="13.9" customHeight="1" x14ac:dyDescent="0.15">
      <c r="B71" s="1">
        <f t="shared" si="2"/>
        <v>61</v>
      </c>
      <c r="C71" s="7"/>
      <c r="D71" s="7"/>
      <c r="E71" s="4"/>
      <c r="F71" s="4" t="s">
        <v>255</v>
      </c>
      <c r="G71" s="4"/>
      <c r="H71" s="4"/>
      <c r="I71" s="4"/>
      <c r="J71" s="4"/>
      <c r="K71" s="24"/>
      <c r="L71" s="24"/>
      <c r="M71" s="24">
        <v>25</v>
      </c>
      <c r="N71" s="25">
        <v>75</v>
      </c>
      <c r="Y71" s="132"/>
    </row>
    <row r="72" spans="2:25" ht="13.9" customHeight="1" x14ac:dyDescent="0.15">
      <c r="B72" s="1">
        <f t="shared" si="2"/>
        <v>62</v>
      </c>
      <c r="C72" s="7"/>
      <c r="D72" s="7"/>
      <c r="E72" s="4"/>
      <c r="F72" s="4" t="s">
        <v>88</v>
      </c>
      <c r="G72" s="4"/>
      <c r="H72" s="4"/>
      <c r="I72" s="4"/>
      <c r="J72" s="4"/>
      <c r="K72" s="28" t="s">
        <v>163</v>
      </c>
      <c r="L72" s="24" t="s">
        <v>163</v>
      </c>
      <c r="M72" s="24"/>
      <c r="N72" s="25" t="s">
        <v>163</v>
      </c>
      <c r="Y72" s="132"/>
    </row>
    <row r="73" spans="2:25" ht="13.9" customHeight="1" x14ac:dyDescent="0.15">
      <c r="B73" s="1">
        <f t="shared" si="2"/>
        <v>63</v>
      </c>
      <c r="C73" s="7"/>
      <c r="D73" s="7"/>
      <c r="E73" s="4"/>
      <c r="F73" s="4" t="s">
        <v>89</v>
      </c>
      <c r="G73" s="4"/>
      <c r="H73" s="4"/>
      <c r="I73" s="4"/>
      <c r="J73" s="4"/>
      <c r="K73" s="24">
        <v>250</v>
      </c>
      <c r="L73" s="24">
        <v>100</v>
      </c>
      <c r="M73" s="24" t="s">
        <v>163</v>
      </c>
      <c r="N73" s="25">
        <v>150</v>
      </c>
      <c r="Y73" s="132"/>
    </row>
    <row r="74" spans="2:25" ht="13.9" customHeight="1" x14ac:dyDescent="0.15">
      <c r="B74" s="1">
        <f t="shared" si="2"/>
        <v>64</v>
      </c>
      <c r="C74" s="7"/>
      <c r="D74" s="7"/>
      <c r="E74" s="4"/>
      <c r="F74" s="4" t="s">
        <v>105</v>
      </c>
      <c r="G74" s="4"/>
      <c r="H74" s="4"/>
      <c r="I74" s="4"/>
      <c r="J74" s="4"/>
      <c r="K74" s="24"/>
      <c r="L74" s="24" t="s">
        <v>163</v>
      </c>
      <c r="M74" s="24" t="s">
        <v>163</v>
      </c>
      <c r="N74" s="25"/>
      <c r="Y74" s="132"/>
    </row>
    <row r="75" spans="2:25" ht="13.5" customHeight="1" x14ac:dyDescent="0.15">
      <c r="B75" s="1">
        <f t="shared" si="2"/>
        <v>65</v>
      </c>
      <c r="C75" s="7"/>
      <c r="D75" s="7"/>
      <c r="E75" s="4"/>
      <c r="F75" s="4" t="s">
        <v>115</v>
      </c>
      <c r="G75" s="4"/>
      <c r="H75" s="4"/>
      <c r="I75" s="4"/>
      <c r="J75" s="4"/>
      <c r="K75" s="24">
        <v>4400</v>
      </c>
      <c r="L75" s="24">
        <v>350</v>
      </c>
      <c r="M75" s="24">
        <v>600</v>
      </c>
      <c r="N75" s="25">
        <v>1300</v>
      </c>
      <c r="Y75" s="132"/>
    </row>
    <row r="76" spans="2:25" ht="13.9" customHeight="1" x14ac:dyDescent="0.15">
      <c r="B76" s="1">
        <f t="shared" si="2"/>
        <v>66</v>
      </c>
      <c r="C76" s="7"/>
      <c r="D76" s="7"/>
      <c r="E76" s="4"/>
      <c r="F76" s="4" t="s">
        <v>127</v>
      </c>
      <c r="G76" s="4"/>
      <c r="H76" s="4"/>
      <c r="I76" s="4"/>
      <c r="J76" s="4"/>
      <c r="K76" s="28">
        <v>25</v>
      </c>
      <c r="L76" s="24" t="s">
        <v>163</v>
      </c>
      <c r="M76" s="24">
        <v>25</v>
      </c>
      <c r="N76" s="25"/>
      <c r="Y76" s="132"/>
    </row>
    <row r="77" spans="2:25" ht="13.5" customHeight="1" x14ac:dyDescent="0.15">
      <c r="B77" s="1">
        <f t="shared" ref="B77:B94" si="4">B76+1</f>
        <v>67</v>
      </c>
      <c r="C77" s="7"/>
      <c r="D77" s="7"/>
      <c r="E77" s="4"/>
      <c r="F77" s="4" t="s">
        <v>243</v>
      </c>
      <c r="G77" s="4"/>
      <c r="H77" s="4"/>
      <c r="I77" s="4"/>
      <c r="J77" s="4"/>
      <c r="K77" s="24" t="s">
        <v>163</v>
      </c>
      <c r="L77" s="24" t="s">
        <v>163</v>
      </c>
      <c r="M77" s="24" t="s">
        <v>163</v>
      </c>
      <c r="N77" s="25" t="s">
        <v>163</v>
      </c>
      <c r="Y77" s="132"/>
    </row>
    <row r="78" spans="2:25" ht="13.9" customHeight="1" x14ac:dyDescent="0.15">
      <c r="B78" s="1">
        <f t="shared" si="4"/>
        <v>68</v>
      </c>
      <c r="C78" s="7"/>
      <c r="D78" s="7"/>
      <c r="E78" s="4"/>
      <c r="F78" s="4" t="s">
        <v>120</v>
      </c>
      <c r="G78" s="4"/>
      <c r="H78" s="4"/>
      <c r="I78" s="4"/>
      <c r="J78" s="4"/>
      <c r="K78" s="24">
        <v>25</v>
      </c>
      <c r="L78" s="24" t="s">
        <v>163</v>
      </c>
      <c r="M78" s="24" t="s">
        <v>163</v>
      </c>
      <c r="N78" s="25">
        <v>25</v>
      </c>
      <c r="Y78" s="132"/>
    </row>
    <row r="79" spans="2:25" ht="13.5" customHeight="1" x14ac:dyDescent="0.15">
      <c r="B79" s="1">
        <f t="shared" si="4"/>
        <v>69</v>
      </c>
      <c r="C79" s="7"/>
      <c r="D79" s="7"/>
      <c r="E79" s="4"/>
      <c r="F79" s="4" t="s">
        <v>32</v>
      </c>
      <c r="G79" s="4"/>
      <c r="H79" s="4"/>
      <c r="I79" s="4"/>
      <c r="J79" s="4"/>
      <c r="K79" s="24">
        <v>200</v>
      </c>
      <c r="L79" s="24"/>
      <c r="M79" s="24">
        <v>100</v>
      </c>
      <c r="N79" s="25">
        <v>200</v>
      </c>
      <c r="Y79" s="132"/>
    </row>
    <row r="80" spans="2:25" ht="13.9" customHeight="1" x14ac:dyDescent="0.15">
      <c r="B80" s="1">
        <f t="shared" si="4"/>
        <v>70</v>
      </c>
      <c r="C80" s="7"/>
      <c r="D80" s="7"/>
      <c r="E80" s="4"/>
      <c r="F80" s="4" t="s">
        <v>226</v>
      </c>
      <c r="G80" s="4"/>
      <c r="H80" s="4"/>
      <c r="I80" s="4"/>
      <c r="J80" s="4"/>
      <c r="K80" s="24"/>
      <c r="L80" s="24"/>
      <c r="M80" s="24"/>
      <c r="N80" s="25">
        <v>100</v>
      </c>
      <c r="Y80" s="132"/>
    </row>
    <row r="81" spans="2:25" ht="13.9" customHeight="1" x14ac:dyDescent="0.15">
      <c r="B81" s="1">
        <f t="shared" si="4"/>
        <v>71</v>
      </c>
      <c r="C81" s="7"/>
      <c r="D81" s="7"/>
      <c r="E81" s="4"/>
      <c r="F81" s="4" t="s">
        <v>157</v>
      </c>
      <c r="G81" s="4"/>
      <c r="H81" s="4"/>
      <c r="I81" s="4"/>
      <c r="J81" s="4"/>
      <c r="K81" s="28">
        <v>25</v>
      </c>
      <c r="L81" s="24" t="s">
        <v>163</v>
      </c>
      <c r="M81" s="24">
        <v>25</v>
      </c>
      <c r="N81" s="25" t="s">
        <v>163</v>
      </c>
      <c r="Y81" s="132"/>
    </row>
    <row r="82" spans="2:25" ht="13.5" customHeight="1" x14ac:dyDescent="0.15">
      <c r="B82" s="1">
        <f t="shared" si="4"/>
        <v>72</v>
      </c>
      <c r="C82" s="7"/>
      <c r="D82" s="7"/>
      <c r="E82" s="4"/>
      <c r="F82" s="4" t="s">
        <v>227</v>
      </c>
      <c r="G82" s="4"/>
      <c r="H82" s="4"/>
      <c r="I82" s="4"/>
      <c r="J82" s="4"/>
      <c r="K82" s="24">
        <v>672</v>
      </c>
      <c r="L82" s="24"/>
      <c r="M82" s="24"/>
      <c r="N82" s="25"/>
      <c r="Y82" s="132"/>
    </row>
    <row r="83" spans="2:25" ht="13.9" customHeight="1" x14ac:dyDescent="0.15">
      <c r="B83" s="1">
        <f t="shared" si="4"/>
        <v>73</v>
      </c>
      <c r="C83" s="7"/>
      <c r="D83" s="7"/>
      <c r="E83" s="4"/>
      <c r="F83" s="4" t="s">
        <v>33</v>
      </c>
      <c r="G83" s="4"/>
      <c r="H83" s="4"/>
      <c r="I83" s="4"/>
      <c r="J83" s="4"/>
      <c r="K83" s="24">
        <v>3000</v>
      </c>
      <c r="L83" s="24">
        <v>3000</v>
      </c>
      <c r="M83" s="24">
        <v>1150</v>
      </c>
      <c r="N83" s="25">
        <v>625</v>
      </c>
      <c r="Y83" s="132"/>
    </row>
    <row r="84" spans="2:25" ht="13.5" customHeight="1" x14ac:dyDescent="0.15">
      <c r="B84" s="1">
        <f t="shared" si="4"/>
        <v>74</v>
      </c>
      <c r="C84" s="2" t="s">
        <v>34</v>
      </c>
      <c r="D84" s="2" t="s">
        <v>35</v>
      </c>
      <c r="E84" s="4"/>
      <c r="F84" s="4" t="s">
        <v>229</v>
      </c>
      <c r="G84" s="4"/>
      <c r="H84" s="4"/>
      <c r="I84" s="4"/>
      <c r="J84" s="4"/>
      <c r="K84" s="24"/>
      <c r="L84" s="24"/>
      <c r="M84" s="24"/>
      <c r="N84" s="25">
        <v>1</v>
      </c>
    </row>
    <row r="85" spans="2:25" ht="13.9" customHeight="1" x14ac:dyDescent="0.15">
      <c r="B85" s="1">
        <f t="shared" si="4"/>
        <v>75</v>
      </c>
      <c r="C85" s="7"/>
      <c r="D85" s="7"/>
      <c r="E85" s="4"/>
      <c r="F85" s="4" t="s">
        <v>195</v>
      </c>
      <c r="G85" s="4"/>
      <c r="H85" s="4"/>
      <c r="I85" s="4"/>
      <c r="J85" s="4"/>
      <c r="K85" s="24"/>
      <c r="L85" s="24" t="s">
        <v>163</v>
      </c>
      <c r="M85" s="24"/>
      <c r="N85" s="25"/>
    </row>
    <row r="86" spans="2:25" ht="13.9" customHeight="1" x14ac:dyDescent="0.15">
      <c r="B86" s="1">
        <f t="shared" si="4"/>
        <v>76</v>
      </c>
      <c r="C86" s="7"/>
      <c r="D86" s="7"/>
      <c r="E86" s="4"/>
      <c r="F86" s="4" t="s">
        <v>230</v>
      </c>
      <c r="G86" s="4"/>
      <c r="H86" s="4"/>
      <c r="I86" s="4"/>
      <c r="J86" s="4"/>
      <c r="K86" s="24"/>
      <c r="L86" s="24"/>
      <c r="M86" s="24">
        <v>1</v>
      </c>
      <c r="N86" s="25"/>
    </row>
    <row r="87" spans="2:25" ht="13.5" customHeight="1" x14ac:dyDescent="0.15">
      <c r="B87" s="1">
        <f t="shared" si="4"/>
        <v>77</v>
      </c>
      <c r="C87" s="7"/>
      <c r="D87" s="7"/>
      <c r="E87" s="4"/>
      <c r="F87" s="4" t="s">
        <v>273</v>
      </c>
      <c r="G87" s="4"/>
      <c r="H87" s="4"/>
      <c r="I87" s="4"/>
      <c r="J87" s="4"/>
      <c r="K87" s="24"/>
      <c r="L87" s="24"/>
      <c r="M87" s="24"/>
      <c r="N87" s="25" t="s">
        <v>163</v>
      </c>
    </row>
    <row r="88" spans="2:25" ht="13.9" customHeight="1" x14ac:dyDescent="0.15">
      <c r="B88" s="1">
        <f t="shared" si="4"/>
        <v>78</v>
      </c>
      <c r="C88" s="7"/>
      <c r="D88" s="7"/>
      <c r="E88" s="4"/>
      <c r="F88" s="4" t="s">
        <v>128</v>
      </c>
      <c r="G88" s="4"/>
      <c r="H88" s="4"/>
      <c r="I88" s="4"/>
      <c r="J88" s="4"/>
      <c r="K88" s="24">
        <v>9</v>
      </c>
      <c r="L88" s="24">
        <v>1</v>
      </c>
      <c r="M88" s="24">
        <v>1</v>
      </c>
      <c r="N88" s="25" t="s">
        <v>163</v>
      </c>
    </row>
    <row r="89" spans="2:25" ht="13.5" customHeight="1" x14ac:dyDescent="0.15">
      <c r="B89" s="1">
        <f t="shared" si="4"/>
        <v>79</v>
      </c>
      <c r="C89" s="7"/>
      <c r="D89" s="7"/>
      <c r="E89" s="4"/>
      <c r="F89" s="4" t="s">
        <v>294</v>
      </c>
      <c r="G89" s="4"/>
      <c r="H89" s="4"/>
      <c r="I89" s="4"/>
      <c r="J89" s="4"/>
      <c r="K89" s="24">
        <v>2</v>
      </c>
      <c r="L89" s="24"/>
      <c r="M89" s="24">
        <v>1</v>
      </c>
      <c r="N89" s="25"/>
    </row>
    <row r="90" spans="2:25" ht="13.9" customHeight="1" x14ac:dyDescent="0.15">
      <c r="B90" s="1">
        <f t="shared" si="4"/>
        <v>80</v>
      </c>
      <c r="C90" s="7"/>
      <c r="D90" s="7"/>
      <c r="E90" s="4"/>
      <c r="F90" s="4" t="s">
        <v>296</v>
      </c>
      <c r="G90" s="4"/>
      <c r="H90" s="4"/>
      <c r="I90" s="4"/>
      <c r="J90" s="4"/>
      <c r="K90" s="24">
        <v>3</v>
      </c>
      <c r="L90" s="24">
        <v>4</v>
      </c>
      <c r="M90" s="24">
        <v>7</v>
      </c>
      <c r="N90" s="25">
        <v>3</v>
      </c>
    </row>
    <row r="91" spans="2:25" ht="13.5" customHeight="1" x14ac:dyDescent="0.15">
      <c r="B91" s="1">
        <f t="shared" si="4"/>
        <v>81</v>
      </c>
      <c r="C91" s="2" t="s">
        <v>146</v>
      </c>
      <c r="D91" s="2" t="s">
        <v>78</v>
      </c>
      <c r="E91" s="4"/>
      <c r="F91" s="4" t="s">
        <v>182</v>
      </c>
      <c r="G91" s="4"/>
      <c r="H91" s="4"/>
      <c r="I91" s="4"/>
      <c r="J91" s="4"/>
      <c r="K91" s="24"/>
      <c r="L91" s="24"/>
      <c r="M91" s="24" t="s">
        <v>163</v>
      </c>
      <c r="N91" s="25"/>
    </row>
    <row r="92" spans="2:25" ht="13.5" customHeight="1" x14ac:dyDescent="0.15">
      <c r="B92" s="1">
        <f t="shared" si="4"/>
        <v>82</v>
      </c>
      <c r="C92" s="7"/>
      <c r="D92" s="2" t="s">
        <v>79</v>
      </c>
      <c r="E92" s="4"/>
      <c r="F92" s="4" t="s">
        <v>103</v>
      </c>
      <c r="G92" s="4"/>
      <c r="H92" s="4"/>
      <c r="I92" s="4"/>
      <c r="J92" s="4"/>
      <c r="K92" s="24" t="s">
        <v>163</v>
      </c>
      <c r="L92" s="24">
        <v>1</v>
      </c>
      <c r="M92" s="24"/>
      <c r="N92" s="25"/>
    </row>
    <row r="93" spans="2:25" ht="13.5" customHeight="1" x14ac:dyDescent="0.15">
      <c r="B93" s="1">
        <f t="shared" si="4"/>
        <v>83</v>
      </c>
      <c r="C93" s="7"/>
      <c r="D93" s="2" t="s">
        <v>37</v>
      </c>
      <c r="E93" s="4"/>
      <c r="F93" s="4" t="s">
        <v>125</v>
      </c>
      <c r="G93" s="4"/>
      <c r="H93" s="4"/>
      <c r="I93" s="4"/>
      <c r="J93" s="4"/>
      <c r="K93" s="24">
        <v>5</v>
      </c>
      <c r="L93" s="24">
        <v>1</v>
      </c>
      <c r="M93" s="24">
        <v>9</v>
      </c>
      <c r="N93" s="25">
        <v>9</v>
      </c>
    </row>
    <row r="94" spans="2:25" ht="13.5" customHeight="1" x14ac:dyDescent="0.15">
      <c r="B94" s="1">
        <f t="shared" si="4"/>
        <v>84</v>
      </c>
      <c r="C94" s="7"/>
      <c r="D94" s="8"/>
      <c r="E94" s="4"/>
      <c r="F94" s="4" t="s">
        <v>38</v>
      </c>
      <c r="G94" s="4"/>
      <c r="H94" s="4"/>
      <c r="I94" s="4"/>
      <c r="J94" s="4"/>
      <c r="K94" s="24" t="s">
        <v>163</v>
      </c>
      <c r="L94" s="24">
        <v>100</v>
      </c>
      <c r="M94" s="24"/>
      <c r="N94" s="25">
        <v>50</v>
      </c>
    </row>
    <row r="95" spans="2:25" ht="13.5" customHeight="1" thickBot="1" x14ac:dyDescent="0.2">
      <c r="B95" s="1">
        <f>B94+1</f>
        <v>85</v>
      </c>
      <c r="C95" s="149"/>
      <c r="D95" s="9" t="s">
        <v>39</v>
      </c>
      <c r="E95" s="4"/>
      <c r="F95" s="4" t="s">
        <v>40</v>
      </c>
      <c r="G95" s="4"/>
      <c r="H95" s="4"/>
      <c r="I95" s="4"/>
      <c r="J95" s="4"/>
      <c r="K95" s="24">
        <v>25</v>
      </c>
      <c r="L95" s="24">
        <v>50</v>
      </c>
      <c r="M95" s="24">
        <v>75</v>
      </c>
      <c r="N95" s="25">
        <v>50</v>
      </c>
    </row>
    <row r="96" spans="2:25" ht="13.9" customHeight="1" x14ac:dyDescent="0.15">
      <c r="B96" s="92"/>
      <c r="C96" s="93"/>
      <c r="D96" s="93"/>
      <c r="E96" s="27"/>
      <c r="F96" s="27"/>
      <c r="G96" s="27"/>
      <c r="H96" s="27"/>
      <c r="I96" s="27"/>
      <c r="J96" s="27"/>
      <c r="K96" s="27"/>
      <c r="L96" s="27"/>
      <c r="M96" s="27"/>
      <c r="N96" s="27"/>
      <c r="U96" s="30">
        <f>COUNTA(K11:K106)</f>
        <v>72</v>
      </c>
      <c r="V96" s="30">
        <f>COUNTA(L11:L106)</f>
        <v>61</v>
      </c>
      <c r="W96" s="30">
        <f>COUNTA(M11:M106)</f>
        <v>68</v>
      </c>
      <c r="X96" s="30">
        <f>COUNTA(N11:N106)</f>
        <v>71</v>
      </c>
    </row>
    <row r="97" spans="2:24" ht="18" customHeight="1" x14ac:dyDescent="0.15"/>
    <row r="98" spans="2:24" ht="18" customHeight="1" x14ac:dyDescent="0.15">
      <c r="B98" s="72"/>
    </row>
    <row r="99" spans="2:24" ht="9" customHeight="1" thickBot="1" x14ac:dyDescent="0.2"/>
    <row r="100" spans="2:24" ht="18" customHeight="1" x14ac:dyDescent="0.15">
      <c r="B100" s="73"/>
      <c r="C100" s="74"/>
      <c r="D100" s="201" t="s">
        <v>1</v>
      </c>
      <c r="E100" s="201"/>
      <c r="F100" s="201"/>
      <c r="G100" s="201"/>
      <c r="H100" s="74"/>
      <c r="I100" s="74"/>
      <c r="J100" s="75"/>
      <c r="K100" s="31" t="s">
        <v>64</v>
      </c>
      <c r="L100" s="31" t="s">
        <v>65</v>
      </c>
      <c r="M100" s="31" t="s">
        <v>66</v>
      </c>
      <c r="N100" s="55" t="s">
        <v>67</v>
      </c>
      <c r="U100" s="30">
        <f>SUM(U11:U23,K24:K106)</f>
        <v>38595</v>
      </c>
      <c r="V100" s="30">
        <f>SUM(V11:V23,L24:L106)</f>
        <v>18239</v>
      </c>
      <c r="W100" s="30">
        <f>SUM(W11:W23,M24:M106)</f>
        <v>24370</v>
      </c>
      <c r="X100" s="30">
        <f>SUM(X11:X23,N24:N106)</f>
        <v>18212</v>
      </c>
    </row>
    <row r="101" spans="2:24" ht="18" customHeight="1" thickBot="1" x14ac:dyDescent="0.2">
      <c r="B101" s="79"/>
      <c r="C101" s="26"/>
      <c r="D101" s="197" t="s">
        <v>2</v>
      </c>
      <c r="E101" s="197"/>
      <c r="F101" s="197"/>
      <c r="G101" s="197"/>
      <c r="H101" s="26"/>
      <c r="I101" s="26"/>
      <c r="J101" s="80"/>
      <c r="K101" s="36" t="str">
        <f>K5</f>
        <v>2020.8.24</v>
      </c>
      <c r="L101" s="36" t="str">
        <f>L5</f>
        <v>2020.8.24</v>
      </c>
      <c r="M101" s="36" t="str">
        <f>M5</f>
        <v>2020.8.24</v>
      </c>
      <c r="N101" s="54" t="str">
        <f>N5</f>
        <v>2020.8.24</v>
      </c>
    </row>
    <row r="102" spans="2:24" ht="18" customHeight="1" thickTop="1" x14ac:dyDescent="0.15">
      <c r="B102" s="139" t="s">
        <v>9</v>
      </c>
      <c r="C102" s="140" t="s">
        <v>10</v>
      </c>
      <c r="D102" s="140" t="s">
        <v>11</v>
      </c>
      <c r="E102" s="141"/>
      <c r="F102" s="142"/>
      <c r="G102" s="198" t="s">
        <v>12</v>
      </c>
      <c r="H102" s="198"/>
      <c r="I102" s="142"/>
      <c r="J102" s="94"/>
      <c r="K102" s="37"/>
      <c r="L102" s="37"/>
      <c r="M102" s="37"/>
      <c r="N102" s="126"/>
    </row>
    <row r="103" spans="2:24" ht="13.5" customHeight="1" x14ac:dyDescent="0.15">
      <c r="B103" s="1">
        <f>B95+1</f>
        <v>86</v>
      </c>
      <c r="C103" s="2" t="s">
        <v>0</v>
      </c>
      <c r="D103" s="9" t="s">
        <v>41</v>
      </c>
      <c r="E103" s="4"/>
      <c r="F103" s="4" t="s">
        <v>42</v>
      </c>
      <c r="G103" s="4"/>
      <c r="H103" s="4"/>
      <c r="I103" s="4"/>
      <c r="J103" s="4"/>
      <c r="K103" s="24">
        <v>50</v>
      </c>
      <c r="L103" s="24"/>
      <c r="M103" s="24" t="s">
        <v>163</v>
      </c>
      <c r="N103" s="25">
        <v>25</v>
      </c>
      <c r="U103" s="30">
        <f>COUNTA(K84:K103)</f>
        <v>10</v>
      </c>
      <c r="V103" s="30">
        <f>COUNTA(L84:L103)</f>
        <v>9</v>
      </c>
      <c r="W103" s="30">
        <f>COUNTA(M84:M103)</f>
        <v>10</v>
      </c>
      <c r="X103" s="30">
        <f>COUNTA(N84:N103)</f>
        <v>10</v>
      </c>
    </row>
    <row r="104" spans="2:24" ht="13.5" customHeight="1" x14ac:dyDescent="0.15">
      <c r="B104" s="1">
        <f>B103+1</f>
        <v>87</v>
      </c>
      <c r="C104" s="199" t="s">
        <v>43</v>
      </c>
      <c r="D104" s="200"/>
      <c r="E104" s="4"/>
      <c r="F104" s="4" t="s">
        <v>44</v>
      </c>
      <c r="G104" s="4"/>
      <c r="H104" s="4"/>
      <c r="I104" s="4"/>
      <c r="J104" s="4"/>
      <c r="K104" s="24">
        <v>50</v>
      </c>
      <c r="L104" s="24">
        <v>300</v>
      </c>
      <c r="M104" s="24">
        <v>200</v>
      </c>
      <c r="N104" s="25">
        <v>850</v>
      </c>
    </row>
    <row r="105" spans="2:24" ht="13.5" customHeight="1" x14ac:dyDescent="0.15">
      <c r="B105" s="1">
        <f>B104+1</f>
        <v>88</v>
      </c>
      <c r="C105" s="3"/>
      <c r="D105" s="91"/>
      <c r="E105" s="4"/>
      <c r="F105" s="4" t="s">
        <v>45</v>
      </c>
      <c r="G105" s="4"/>
      <c r="H105" s="4"/>
      <c r="I105" s="4"/>
      <c r="J105" s="4"/>
      <c r="K105" s="24">
        <v>50</v>
      </c>
      <c r="L105" s="24"/>
      <c r="M105" s="24">
        <v>50</v>
      </c>
      <c r="N105" s="25">
        <v>150</v>
      </c>
    </row>
    <row r="106" spans="2:24" ht="13.9" customHeight="1" thickBot="1" x14ac:dyDescent="0.2">
      <c r="B106" s="1">
        <f>B105+1</f>
        <v>89</v>
      </c>
      <c r="C106" s="3"/>
      <c r="D106" s="91"/>
      <c r="E106" s="4"/>
      <c r="F106" s="4" t="s">
        <v>80</v>
      </c>
      <c r="G106" s="4"/>
      <c r="H106" s="4"/>
      <c r="I106" s="4"/>
      <c r="J106" s="4"/>
      <c r="K106" s="24">
        <v>50</v>
      </c>
      <c r="L106" s="24">
        <v>100</v>
      </c>
      <c r="M106" s="24">
        <v>300</v>
      </c>
      <c r="N106" s="25">
        <v>400</v>
      </c>
    </row>
    <row r="107" spans="2:24" ht="19.899999999999999" customHeight="1" thickTop="1" x14ac:dyDescent="0.15">
      <c r="B107" s="202" t="s">
        <v>47</v>
      </c>
      <c r="C107" s="203"/>
      <c r="D107" s="203"/>
      <c r="E107" s="203"/>
      <c r="F107" s="203"/>
      <c r="G107" s="203"/>
      <c r="H107" s="203"/>
      <c r="I107" s="203"/>
      <c r="J107" s="94"/>
      <c r="K107" s="37">
        <f>SUM(K108:K116)</f>
        <v>38595</v>
      </c>
      <c r="L107" s="37">
        <f>SUM(L108:L116)</f>
        <v>18239</v>
      </c>
      <c r="M107" s="37">
        <f>SUM(M108:M116)</f>
        <v>24370</v>
      </c>
      <c r="N107" s="56">
        <f>SUM(N108:N116)</f>
        <v>18212</v>
      </c>
    </row>
    <row r="108" spans="2:24" ht="13.9" customHeight="1" x14ac:dyDescent="0.15">
      <c r="B108" s="190" t="s">
        <v>48</v>
      </c>
      <c r="C108" s="191"/>
      <c r="D108" s="204"/>
      <c r="E108" s="13"/>
      <c r="F108" s="14"/>
      <c r="G108" s="189" t="s">
        <v>13</v>
      </c>
      <c r="H108" s="189"/>
      <c r="I108" s="14"/>
      <c r="J108" s="16"/>
      <c r="K108" s="5">
        <f>SUM(U$11:U$23)</f>
        <v>15425</v>
      </c>
      <c r="L108" s="5">
        <f>SUM(V$11:V$23)</f>
        <v>5500</v>
      </c>
      <c r="M108" s="5">
        <f>SUM(W$11:W$23)</f>
        <v>11000</v>
      </c>
      <c r="N108" s="6">
        <f>SUM(X$11:X$23)</f>
        <v>5600</v>
      </c>
    </row>
    <row r="109" spans="2:24" ht="13.9" customHeight="1" x14ac:dyDescent="0.15">
      <c r="B109" s="97"/>
      <c r="C109" s="98"/>
      <c r="D109" s="99"/>
      <c r="E109" s="17"/>
      <c r="F109" s="4"/>
      <c r="G109" s="189" t="s">
        <v>23</v>
      </c>
      <c r="H109" s="189"/>
      <c r="I109" s="15"/>
      <c r="J109" s="18"/>
      <c r="K109" s="5">
        <f>SUM(K$24)</f>
        <v>1150</v>
      </c>
      <c r="L109" s="5">
        <f>SUM(L$24)</f>
        <v>650</v>
      </c>
      <c r="M109" s="5">
        <f>SUM(M$24)</f>
        <v>125</v>
      </c>
      <c r="N109" s="6">
        <f>SUM(N$24)</f>
        <v>425</v>
      </c>
    </row>
    <row r="110" spans="2:24" ht="13.9" customHeight="1" x14ac:dyDescent="0.15">
      <c r="B110" s="97"/>
      <c r="C110" s="98"/>
      <c r="D110" s="99"/>
      <c r="E110" s="17"/>
      <c r="F110" s="4"/>
      <c r="G110" s="189" t="s">
        <v>25</v>
      </c>
      <c r="H110" s="189"/>
      <c r="I110" s="14"/>
      <c r="J110" s="16"/>
      <c r="K110" s="5">
        <f>SUM(K$25:K$26)</f>
        <v>200</v>
      </c>
      <c r="L110" s="5">
        <f>SUM(L$25:L$26)</f>
        <v>50</v>
      </c>
      <c r="M110" s="5">
        <f>SUM(M$25:M$26)</f>
        <v>250</v>
      </c>
      <c r="N110" s="6">
        <f>SUM(N$25:N$26)</f>
        <v>75</v>
      </c>
    </row>
    <row r="111" spans="2:24" ht="13.9" customHeight="1" x14ac:dyDescent="0.15">
      <c r="B111" s="97"/>
      <c r="C111" s="98"/>
      <c r="D111" s="99"/>
      <c r="E111" s="17"/>
      <c r="F111" s="4"/>
      <c r="G111" s="189" t="s">
        <v>86</v>
      </c>
      <c r="H111" s="189"/>
      <c r="I111" s="14"/>
      <c r="J111" s="16"/>
      <c r="K111" s="5">
        <f>SUM(K$27:K$27)</f>
        <v>75</v>
      </c>
      <c r="L111" s="5">
        <f>SUM(L$27:L$27)</f>
        <v>25</v>
      </c>
      <c r="M111" s="5">
        <f>SUM(M$27:M$27)</f>
        <v>25</v>
      </c>
      <c r="N111" s="6">
        <f>SUM(N$27:N$27)</f>
        <v>0</v>
      </c>
    </row>
    <row r="112" spans="2:24" ht="13.9" customHeight="1" x14ac:dyDescent="0.15">
      <c r="B112" s="97"/>
      <c r="C112" s="98"/>
      <c r="D112" s="99"/>
      <c r="E112" s="17"/>
      <c r="F112" s="4"/>
      <c r="G112" s="189" t="s">
        <v>87</v>
      </c>
      <c r="H112" s="189"/>
      <c r="I112" s="14"/>
      <c r="J112" s="16"/>
      <c r="K112" s="5">
        <f>SUM(K30:K44)</f>
        <v>8600</v>
      </c>
      <c r="L112" s="5">
        <f>SUM(L$30:L$44)</f>
        <v>6277</v>
      </c>
      <c r="M112" s="5">
        <f>SUM(M$30:M$44)</f>
        <v>9552</v>
      </c>
      <c r="N112" s="6">
        <f>SUM(N$30:N$44)</f>
        <v>4433</v>
      </c>
    </row>
    <row r="113" spans="2:14" ht="13.9" customHeight="1" x14ac:dyDescent="0.15">
      <c r="B113" s="97"/>
      <c r="C113" s="98"/>
      <c r="D113" s="99"/>
      <c r="E113" s="17"/>
      <c r="F113" s="4"/>
      <c r="G113" s="189" t="s">
        <v>83</v>
      </c>
      <c r="H113" s="189"/>
      <c r="I113" s="14"/>
      <c r="J113" s="16"/>
      <c r="K113" s="5">
        <f>SUM(K$45:K$47)</f>
        <v>150</v>
      </c>
      <c r="L113" s="5">
        <f>SUM(L$45:L$47)</f>
        <v>50</v>
      </c>
      <c r="M113" s="5">
        <f>SUM(M$45:M$47)</f>
        <v>50</v>
      </c>
      <c r="N113" s="6">
        <f>SUM(N$45:N$47)</f>
        <v>225</v>
      </c>
    </row>
    <row r="114" spans="2:14" ht="13.9" customHeight="1" x14ac:dyDescent="0.15">
      <c r="B114" s="97"/>
      <c r="C114" s="98"/>
      <c r="D114" s="99"/>
      <c r="E114" s="17"/>
      <c r="F114" s="4"/>
      <c r="G114" s="189" t="s">
        <v>26</v>
      </c>
      <c r="H114" s="189"/>
      <c r="I114" s="14"/>
      <c r="J114" s="16"/>
      <c r="K114" s="5">
        <f>SUM(K$48:K$83)</f>
        <v>12691</v>
      </c>
      <c r="L114" s="5">
        <f>SUM(L$48:L$83)</f>
        <v>5123</v>
      </c>
      <c r="M114" s="5">
        <f>SUM(M$48:M$83)</f>
        <v>2724</v>
      </c>
      <c r="N114" s="6">
        <f>SUM(N$48:N$83)</f>
        <v>5913</v>
      </c>
    </row>
    <row r="115" spans="2:14" ht="13.9" customHeight="1" x14ac:dyDescent="0.15">
      <c r="B115" s="97"/>
      <c r="C115" s="98"/>
      <c r="D115" s="99"/>
      <c r="E115" s="17"/>
      <c r="F115" s="4"/>
      <c r="G115" s="189" t="s">
        <v>49</v>
      </c>
      <c r="H115" s="189"/>
      <c r="I115" s="14"/>
      <c r="J115" s="16"/>
      <c r="K115" s="5">
        <f>SUM(K$28:K$29,K$104:K$105)</f>
        <v>160</v>
      </c>
      <c r="L115" s="5">
        <f>SUM(L28:L29,L$104:L$105)</f>
        <v>307</v>
      </c>
      <c r="M115" s="5">
        <f>SUM(M28:M29,M$104:M$105)</f>
        <v>250</v>
      </c>
      <c r="N115" s="6">
        <f>SUM(N28:N29,N$104:N$105)</f>
        <v>1003</v>
      </c>
    </row>
    <row r="116" spans="2:14" ht="13.9" customHeight="1" thickBot="1" x14ac:dyDescent="0.2">
      <c r="B116" s="100"/>
      <c r="C116" s="101"/>
      <c r="D116" s="102"/>
      <c r="E116" s="19"/>
      <c r="F116" s="10"/>
      <c r="G116" s="192" t="s">
        <v>46</v>
      </c>
      <c r="H116" s="192"/>
      <c r="I116" s="20"/>
      <c r="J116" s="21"/>
      <c r="K116" s="11">
        <f>SUM(K$84:K$103,K$106)</f>
        <v>144</v>
      </c>
      <c r="L116" s="11">
        <f>SUM(L$84:L$103,L$106)</f>
        <v>257</v>
      </c>
      <c r="M116" s="11">
        <f>SUM(M$84:M$103,M$106)</f>
        <v>394</v>
      </c>
      <c r="N116" s="12">
        <f>SUM(N$84:N$103,N$106)</f>
        <v>538</v>
      </c>
    </row>
    <row r="117" spans="2:14" ht="18" customHeight="1" thickTop="1" x14ac:dyDescent="0.15">
      <c r="B117" s="193" t="s">
        <v>50</v>
      </c>
      <c r="C117" s="194"/>
      <c r="D117" s="195"/>
      <c r="E117" s="105"/>
      <c r="F117" s="103"/>
      <c r="G117" s="196" t="s">
        <v>51</v>
      </c>
      <c r="H117" s="196"/>
      <c r="I117" s="103"/>
      <c r="J117" s="104"/>
      <c r="K117" s="38" t="s">
        <v>52</v>
      </c>
      <c r="L117" s="44"/>
      <c r="M117" s="44"/>
      <c r="N117" s="57"/>
    </row>
    <row r="118" spans="2:14" ht="18" customHeight="1" x14ac:dyDescent="0.15">
      <c r="B118" s="106"/>
      <c r="C118" s="107"/>
      <c r="D118" s="107"/>
      <c r="E118" s="108"/>
      <c r="F118" s="109"/>
      <c r="G118" s="110"/>
      <c r="H118" s="110"/>
      <c r="I118" s="109"/>
      <c r="J118" s="111"/>
      <c r="K118" s="39" t="s">
        <v>53</v>
      </c>
      <c r="L118" s="45"/>
      <c r="M118" s="45"/>
      <c r="N118" s="48"/>
    </row>
    <row r="119" spans="2:14" ht="18" customHeight="1" x14ac:dyDescent="0.15">
      <c r="B119" s="97"/>
      <c r="C119" s="98"/>
      <c r="D119" s="98"/>
      <c r="E119" s="112"/>
      <c r="F119" s="26"/>
      <c r="G119" s="197" t="s">
        <v>54</v>
      </c>
      <c r="H119" s="197"/>
      <c r="I119" s="95"/>
      <c r="J119" s="96"/>
      <c r="K119" s="40" t="s">
        <v>55</v>
      </c>
      <c r="L119" s="46"/>
      <c r="M119" s="50"/>
      <c r="N119" s="46"/>
    </row>
    <row r="120" spans="2:14" ht="18" customHeight="1" x14ac:dyDescent="0.15">
      <c r="B120" s="97"/>
      <c r="C120" s="98"/>
      <c r="D120" s="98"/>
      <c r="E120" s="113"/>
      <c r="F120" s="98"/>
      <c r="G120" s="114"/>
      <c r="H120" s="114"/>
      <c r="I120" s="107"/>
      <c r="J120" s="115"/>
      <c r="K120" s="41" t="s">
        <v>97</v>
      </c>
      <c r="L120" s="47"/>
      <c r="M120" s="51"/>
      <c r="N120" s="47"/>
    </row>
    <row r="121" spans="2:14" ht="18" customHeight="1" x14ac:dyDescent="0.15">
      <c r="B121" s="97"/>
      <c r="C121" s="98"/>
      <c r="D121" s="98"/>
      <c r="E121" s="113"/>
      <c r="F121" s="98"/>
      <c r="G121" s="114"/>
      <c r="H121" s="114"/>
      <c r="I121" s="107"/>
      <c r="J121" s="115"/>
      <c r="K121" s="41" t="s">
        <v>90</v>
      </c>
      <c r="L121" s="45"/>
      <c r="M121" s="51"/>
      <c r="N121" s="47"/>
    </row>
    <row r="122" spans="2:14" ht="18" customHeight="1" x14ac:dyDescent="0.15">
      <c r="B122" s="97"/>
      <c r="C122" s="98"/>
      <c r="D122" s="98"/>
      <c r="E122" s="112"/>
      <c r="F122" s="26"/>
      <c r="G122" s="197" t="s">
        <v>56</v>
      </c>
      <c r="H122" s="197"/>
      <c r="I122" s="95"/>
      <c r="J122" s="96"/>
      <c r="K122" s="40" t="s">
        <v>101</v>
      </c>
      <c r="L122" s="46"/>
      <c r="M122" s="50"/>
      <c r="N122" s="46"/>
    </row>
    <row r="123" spans="2:14" ht="18" customHeight="1" x14ac:dyDescent="0.15">
      <c r="B123" s="97"/>
      <c r="C123" s="98"/>
      <c r="D123" s="98"/>
      <c r="E123" s="113"/>
      <c r="F123" s="98"/>
      <c r="G123" s="114"/>
      <c r="H123" s="114"/>
      <c r="I123" s="107"/>
      <c r="J123" s="115"/>
      <c r="K123" s="41" t="s">
        <v>98</v>
      </c>
      <c r="L123" s="47"/>
      <c r="M123" s="51"/>
      <c r="N123" s="47"/>
    </row>
    <row r="124" spans="2:14" ht="18" customHeight="1" x14ac:dyDescent="0.15">
      <c r="B124" s="97"/>
      <c r="C124" s="98"/>
      <c r="D124" s="98"/>
      <c r="E124" s="113"/>
      <c r="F124" s="98"/>
      <c r="G124" s="114"/>
      <c r="H124" s="114"/>
      <c r="I124" s="107"/>
      <c r="J124" s="115"/>
      <c r="K124" s="41" t="s">
        <v>99</v>
      </c>
      <c r="L124" s="47"/>
      <c r="M124" s="47"/>
      <c r="N124" s="47"/>
    </row>
    <row r="125" spans="2:14" ht="18" customHeight="1" x14ac:dyDescent="0.15">
      <c r="B125" s="97"/>
      <c r="C125" s="98"/>
      <c r="D125" s="98"/>
      <c r="E125" s="87"/>
      <c r="F125" s="88"/>
      <c r="G125" s="110"/>
      <c r="H125" s="110"/>
      <c r="I125" s="109"/>
      <c r="J125" s="111"/>
      <c r="K125" s="41" t="s">
        <v>100</v>
      </c>
      <c r="L125" s="48"/>
      <c r="M125" s="45"/>
      <c r="N125" s="48"/>
    </row>
    <row r="126" spans="2:14" ht="18" customHeight="1" x14ac:dyDescent="0.15">
      <c r="B126" s="116"/>
      <c r="C126" s="88"/>
      <c r="D126" s="88"/>
      <c r="E126" s="17"/>
      <c r="F126" s="4"/>
      <c r="G126" s="189" t="s">
        <v>57</v>
      </c>
      <c r="H126" s="189"/>
      <c r="I126" s="14"/>
      <c r="J126" s="16"/>
      <c r="K126" s="29" t="s">
        <v>158</v>
      </c>
      <c r="L126" s="49"/>
      <c r="M126" s="52"/>
      <c r="N126" s="49"/>
    </row>
    <row r="127" spans="2:14" ht="18" customHeight="1" x14ac:dyDescent="0.15">
      <c r="B127" s="190" t="s">
        <v>58</v>
      </c>
      <c r="C127" s="191"/>
      <c r="D127" s="191"/>
      <c r="E127" s="26"/>
      <c r="F127" s="26"/>
      <c r="G127" s="26"/>
      <c r="H127" s="26"/>
      <c r="I127" s="26"/>
      <c r="J127" s="26"/>
      <c r="K127" s="26"/>
      <c r="L127" s="26"/>
      <c r="M127" s="26"/>
      <c r="N127" s="58"/>
    </row>
    <row r="128" spans="2:14" ht="14.1" customHeight="1" x14ac:dyDescent="0.15">
      <c r="B128" s="117"/>
      <c r="C128" s="42" t="s">
        <v>59</v>
      </c>
      <c r="D128" s="118"/>
      <c r="E128" s="42"/>
      <c r="F128" s="42"/>
      <c r="G128" s="42"/>
      <c r="H128" s="42"/>
      <c r="I128" s="42"/>
      <c r="J128" s="42"/>
      <c r="K128" s="42"/>
      <c r="L128" s="42"/>
      <c r="M128" s="42"/>
      <c r="N128" s="59"/>
    </row>
    <row r="129" spans="2:14" ht="14.1" customHeight="1" x14ac:dyDescent="0.15">
      <c r="B129" s="117"/>
      <c r="C129" s="42" t="s">
        <v>60</v>
      </c>
      <c r="D129" s="118"/>
      <c r="E129" s="42"/>
      <c r="F129" s="42"/>
      <c r="G129" s="42"/>
      <c r="H129" s="42"/>
      <c r="I129" s="42"/>
      <c r="J129" s="42"/>
      <c r="K129" s="42"/>
      <c r="L129" s="42"/>
      <c r="M129" s="42"/>
      <c r="N129" s="59"/>
    </row>
    <row r="130" spans="2:14" ht="14.1" customHeight="1" x14ac:dyDescent="0.15">
      <c r="B130" s="117"/>
      <c r="C130" s="42" t="s">
        <v>61</v>
      </c>
      <c r="D130" s="118"/>
      <c r="E130" s="42"/>
      <c r="F130" s="42"/>
      <c r="G130" s="42"/>
      <c r="H130" s="42"/>
      <c r="I130" s="42"/>
      <c r="J130" s="42"/>
      <c r="K130" s="42"/>
      <c r="L130" s="42"/>
      <c r="M130" s="42"/>
      <c r="N130" s="59"/>
    </row>
    <row r="131" spans="2:14" ht="14.1" customHeight="1" x14ac:dyDescent="0.15">
      <c r="B131" s="117"/>
      <c r="C131" s="42" t="s">
        <v>136</v>
      </c>
      <c r="D131" s="118"/>
      <c r="E131" s="42"/>
      <c r="F131" s="42"/>
      <c r="G131" s="42"/>
      <c r="H131" s="42"/>
      <c r="I131" s="42"/>
      <c r="J131" s="42"/>
      <c r="K131" s="42"/>
      <c r="L131" s="42"/>
      <c r="M131" s="42"/>
      <c r="N131" s="59"/>
    </row>
    <row r="132" spans="2:14" ht="14.1" customHeight="1" x14ac:dyDescent="0.15">
      <c r="B132" s="119"/>
      <c r="C132" s="42" t="s">
        <v>137</v>
      </c>
      <c r="D132" s="42"/>
      <c r="E132" s="42"/>
      <c r="F132" s="42"/>
      <c r="G132" s="42"/>
      <c r="H132" s="42"/>
      <c r="I132" s="42"/>
      <c r="J132" s="42"/>
      <c r="K132" s="42"/>
      <c r="L132" s="42"/>
      <c r="M132" s="42"/>
      <c r="N132" s="59"/>
    </row>
    <row r="133" spans="2:14" ht="14.1" customHeight="1" x14ac:dyDescent="0.15">
      <c r="B133" s="119"/>
      <c r="C133" s="42" t="s">
        <v>133</v>
      </c>
      <c r="D133" s="42"/>
      <c r="E133" s="42"/>
      <c r="F133" s="42"/>
      <c r="G133" s="42"/>
      <c r="H133" s="42"/>
      <c r="I133" s="42"/>
      <c r="J133" s="42"/>
      <c r="K133" s="42"/>
      <c r="L133" s="42"/>
      <c r="M133" s="42"/>
      <c r="N133" s="59"/>
    </row>
    <row r="134" spans="2:14" ht="14.1" customHeight="1" x14ac:dyDescent="0.15">
      <c r="B134" s="119"/>
      <c r="C134" s="42" t="s">
        <v>95</v>
      </c>
      <c r="D134" s="42"/>
      <c r="E134" s="42"/>
      <c r="F134" s="42"/>
      <c r="G134" s="42"/>
      <c r="H134" s="42"/>
      <c r="I134" s="42"/>
      <c r="J134" s="42"/>
      <c r="K134" s="42"/>
      <c r="L134" s="42"/>
      <c r="M134" s="42"/>
      <c r="N134" s="59"/>
    </row>
    <row r="135" spans="2:14" ht="14.1" customHeight="1" x14ac:dyDescent="0.15">
      <c r="B135" s="119"/>
      <c r="C135" s="42" t="s">
        <v>96</v>
      </c>
      <c r="D135" s="42"/>
      <c r="E135" s="42"/>
      <c r="F135" s="42"/>
      <c r="G135" s="42"/>
      <c r="H135" s="42"/>
      <c r="I135" s="42"/>
      <c r="J135" s="42"/>
      <c r="K135" s="42"/>
      <c r="L135" s="42"/>
      <c r="M135" s="42"/>
      <c r="N135" s="59"/>
    </row>
    <row r="136" spans="2:14" ht="14.1" customHeight="1" x14ac:dyDescent="0.15">
      <c r="B136" s="119"/>
      <c r="C136" s="42" t="s">
        <v>84</v>
      </c>
      <c r="D136" s="42"/>
      <c r="E136" s="42"/>
      <c r="F136" s="42"/>
      <c r="G136" s="42"/>
      <c r="H136" s="42"/>
      <c r="I136" s="42"/>
      <c r="J136" s="42"/>
      <c r="K136" s="42"/>
      <c r="L136" s="42"/>
      <c r="M136" s="42"/>
      <c r="N136" s="59"/>
    </row>
    <row r="137" spans="2:14" ht="14.1" customHeight="1" x14ac:dyDescent="0.15">
      <c r="B137" s="119"/>
      <c r="C137" s="42" t="s">
        <v>142</v>
      </c>
      <c r="D137" s="42"/>
      <c r="E137" s="42"/>
      <c r="F137" s="42"/>
      <c r="G137" s="42"/>
      <c r="H137" s="42"/>
      <c r="I137" s="42"/>
      <c r="J137" s="42"/>
      <c r="K137" s="42"/>
      <c r="L137" s="42"/>
      <c r="M137" s="42"/>
      <c r="N137" s="59"/>
    </row>
    <row r="138" spans="2:14" ht="14.1" customHeight="1" x14ac:dyDescent="0.15">
      <c r="B138" s="119"/>
      <c r="C138" s="42" t="s">
        <v>138</v>
      </c>
      <c r="D138" s="42"/>
      <c r="E138" s="42"/>
      <c r="F138" s="42"/>
      <c r="G138" s="42"/>
      <c r="H138" s="42"/>
      <c r="I138" s="42"/>
      <c r="J138" s="42"/>
      <c r="K138" s="42"/>
      <c r="L138" s="42"/>
      <c r="M138" s="42"/>
      <c r="N138" s="59"/>
    </row>
    <row r="139" spans="2:14" ht="14.1" customHeight="1" x14ac:dyDescent="0.15">
      <c r="B139" s="119"/>
      <c r="C139" s="42" t="s">
        <v>139</v>
      </c>
      <c r="D139" s="42"/>
      <c r="E139" s="42"/>
      <c r="F139" s="42"/>
      <c r="G139" s="42"/>
      <c r="H139" s="42"/>
      <c r="I139" s="42"/>
      <c r="J139" s="42"/>
      <c r="K139" s="42"/>
      <c r="L139" s="42"/>
      <c r="M139" s="42"/>
      <c r="N139" s="59"/>
    </row>
    <row r="140" spans="2:14" ht="14.1" customHeight="1" x14ac:dyDescent="0.15">
      <c r="B140" s="119"/>
      <c r="C140" s="42" t="s">
        <v>140</v>
      </c>
      <c r="D140" s="42"/>
      <c r="E140" s="42"/>
      <c r="F140" s="42"/>
      <c r="G140" s="42"/>
      <c r="H140" s="42"/>
      <c r="I140" s="42"/>
      <c r="J140" s="42"/>
      <c r="K140" s="42"/>
      <c r="L140" s="42"/>
      <c r="M140" s="42"/>
      <c r="N140" s="59"/>
    </row>
    <row r="141" spans="2:14" ht="14.1" customHeight="1" x14ac:dyDescent="0.15">
      <c r="B141" s="119"/>
      <c r="C141" s="42" t="s">
        <v>129</v>
      </c>
      <c r="D141" s="42"/>
      <c r="E141" s="42"/>
      <c r="F141" s="42"/>
      <c r="G141" s="42"/>
      <c r="H141" s="42"/>
      <c r="I141" s="42"/>
      <c r="J141" s="42"/>
      <c r="K141" s="42"/>
      <c r="L141" s="42"/>
      <c r="M141" s="42"/>
      <c r="N141" s="59"/>
    </row>
    <row r="142" spans="2:14" ht="14.1" customHeight="1" x14ac:dyDescent="0.15">
      <c r="B142" s="119"/>
      <c r="C142" s="42" t="s">
        <v>141</v>
      </c>
      <c r="D142" s="42"/>
      <c r="E142" s="42"/>
      <c r="F142" s="42"/>
      <c r="G142" s="42"/>
      <c r="H142" s="42"/>
      <c r="I142" s="42"/>
      <c r="J142" s="42"/>
      <c r="K142" s="42"/>
      <c r="L142" s="42"/>
      <c r="M142" s="42"/>
      <c r="N142" s="59"/>
    </row>
    <row r="143" spans="2:14" ht="14.1" customHeight="1" x14ac:dyDescent="0.15">
      <c r="B143" s="119"/>
      <c r="C143" s="42" t="s">
        <v>197</v>
      </c>
      <c r="D143" s="42"/>
      <c r="E143" s="42"/>
      <c r="F143" s="42"/>
      <c r="G143" s="42"/>
      <c r="H143" s="42"/>
      <c r="I143" s="42"/>
      <c r="J143" s="42"/>
      <c r="K143" s="42"/>
      <c r="L143" s="42"/>
      <c r="M143" s="42"/>
      <c r="N143" s="59"/>
    </row>
    <row r="144" spans="2:14" ht="14.1" customHeight="1" x14ac:dyDescent="0.15">
      <c r="B144" s="119"/>
      <c r="C144" s="42" t="s">
        <v>135</v>
      </c>
      <c r="D144" s="42"/>
      <c r="E144" s="42"/>
      <c r="F144" s="42"/>
      <c r="G144" s="42"/>
      <c r="H144" s="42"/>
      <c r="I144" s="42"/>
      <c r="J144" s="42"/>
      <c r="K144" s="42"/>
      <c r="L144" s="42"/>
      <c r="M144" s="42"/>
      <c r="N144" s="59"/>
    </row>
    <row r="145" spans="2:14" x14ac:dyDescent="0.15">
      <c r="B145" s="120"/>
      <c r="C145" s="42" t="s">
        <v>150</v>
      </c>
      <c r="D145" s="70"/>
      <c r="E145" s="70"/>
      <c r="F145" s="70"/>
      <c r="G145" s="70"/>
      <c r="H145" s="70"/>
      <c r="I145" s="70"/>
      <c r="J145" s="70"/>
      <c r="K145" s="70"/>
      <c r="L145" s="70"/>
      <c r="M145" s="70"/>
      <c r="N145" s="71"/>
    </row>
    <row r="146" spans="2:14" x14ac:dyDescent="0.15">
      <c r="B146" s="120"/>
      <c r="C146" s="42" t="s">
        <v>144</v>
      </c>
      <c r="D146" s="70"/>
      <c r="E146" s="70"/>
      <c r="F146" s="70"/>
      <c r="G146" s="70"/>
      <c r="H146" s="70"/>
      <c r="I146" s="70"/>
      <c r="J146" s="70"/>
      <c r="K146" s="70"/>
      <c r="L146" s="70"/>
      <c r="M146" s="70"/>
      <c r="N146" s="71"/>
    </row>
    <row r="147" spans="2:14" ht="14.1" customHeight="1" x14ac:dyDescent="0.15">
      <c r="B147" s="119"/>
      <c r="C147" s="42" t="s">
        <v>116</v>
      </c>
      <c r="D147" s="42"/>
      <c r="E147" s="42"/>
      <c r="F147" s="42"/>
      <c r="G147" s="42"/>
      <c r="H147" s="42"/>
      <c r="I147" s="42"/>
      <c r="J147" s="42"/>
      <c r="K147" s="42"/>
      <c r="L147" s="42"/>
      <c r="M147" s="42"/>
      <c r="N147" s="59"/>
    </row>
    <row r="148" spans="2:14" ht="18" customHeight="1" x14ac:dyDescent="0.15">
      <c r="B148" s="119"/>
      <c r="C148" s="42" t="s">
        <v>62</v>
      </c>
      <c r="D148" s="42"/>
      <c r="E148" s="42"/>
      <c r="F148" s="42"/>
      <c r="G148" s="42"/>
      <c r="H148" s="42"/>
      <c r="I148" s="42"/>
      <c r="J148" s="42"/>
      <c r="K148" s="42"/>
      <c r="L148" s="42"/>
      <c r="M148" s="42"/>
      <c r="N148" s="59"/>
    </row>
    <row r="149" spans="2:14" x14ac:dyDescent="0.15">
      <c r="B149" s="120"/>
      <c r="C149" s="42" t="s">
        <v>134</v>
      </c>
      <c r="D149" s="70"/>
      <c r="E149" s="70"/>
      <c r="F149" s="70"/>
      <c r="G149" s="70"/>
      <c r="H149" s="70"/>
      <c r="I149" s="70"/>
      <c r="J149" s="70"/>
      <c r="K149" s="70"/>
      <c r="L149" s="70"/>
      <c r="M149" s="70"/>
      <c r="N149" s="71"/>
    </row>
    <row r="150" spans="2:14" x14ac:dyDescent="0.15">
      <c r="B150" s="120"/>
      <c r="C150" s="42" t="s">
        <v>164</v>
      </c>
      <c r="D150" s="70"/>
      <c r="E150" s="70"/>
      <c r="F150" s="70"/>
      <c r="G150" s="70"/>
      <c r="H150" s="70"/>
      <c r="I150" s="70"/>
      <c r="J150" s="70"/>
      <c r="K150" s="70"/>
      <c r="L150" s="70"/>
      <c r="M150" s="70"/>
      <c r="N150" s="71"/>
    </row>
    <row r="151" spans="2:14" ht="14.25" thickBot="1" x14ac:dyDescent="0.2">
      <c r="B151" s="121"/>
      <c r="C151" s="43" t="s">
        <v>145</v>
      </c>
      <c r="D151" s="68"/>
      <c r="E151" s="68"/>
      <c r="F151" s="68"/>
      <c r="G151" s="68"/>
      <c r="H151" s="68"/>
      <c r="I151" s="68"/>
      <c r="J151" s="68"/>
      <c r="K151" s="68"/>
      <c r="L151" s="68"/>
      <c r="M151" s="68"/>
      <c r="N151" s="69"/>
    </row>
  </sheetData>
  <mergeCells count="28">
    <mergeCell ref="D9:F9"/>
    <mergeCell ref="D4:G4"/>
    <mergeCell ref="D5:G5"/>
    <mergeCell ref="D6:G6"/>
    <mergeCell ref="D7:F7"/>
    <mergeCell ref="D8:F8"/>
    <mergeCell ref="G112:H112"/>
    <mergeCell ref="G10:H10"/>
    <mergeCell ref="D100:G100"/>
    <mergeCell ref="D101:G101"/>
    <mergeCell ref="G102:H102"/>
    <mergeCell ref="C104:D104"/>
    <mergeCell ref="B107:I107"/>
    <mergeCell ref="B108:D108"/>
    <mergeCell ref="G108:H108"/>
    <mergeCell ref="G109:H109"/>
    <mergeCell ref="G110:H110"/>
    <mergeCell ref="G111:H111"/>
    <mergeCell ref="G119:H119"/>
    <mergeCell ref="G122:H122"/>
    <mergeCell ref="G126:H126"/>
    <mergeCell ref="B127:D127"/>
    <mergeCell ref="G113:H113"/>
    <mergeCell ref="G114:H114"/>
    <mergeCell ref="G115:H115"/>
    <mergeCell ref="G116:H116"/>
    <mergeCell ref="B117:D117"/>
    <mergeCell ref="G117:H117"/>
  </mergeCells>
  <phoneticPr fontId="24"/>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96" max="16383" man="1"/>
  </rowBreaks>
  <colBreaks count="1" manualBreakCount="1">
    <brk id="2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AC148"/>
  <sheetViews>
    <sheetView view="pageBreakPreview" zoomScale="75" zoomScaleNormal="75" zoomScaleSheetLayoutView="75" workbookViewId="0">
      <pane xSplit="10" ySplit="10" topLeftCell="K11" activePane="bottomRight" state="frozen"/>
      <selection activeCell="O15" sqref="O15"/>
      <selection pane="topRight" activeCell="O15" sqref="O15"/>
      <selection pane="bottomLeft" activeCell="O15" sqref="O15"/>
      <selection pane="bottomRight" activeCell="O15" sqref="O15"/>
    </sheetView>
  </sheetViews>
  <sheetFormatPr defaultRowHeight="13.5" x14ac:dyDescent="0.15"/>
  <cols>
    <col min="1" max="1" width="2.625" style="30" customWidth="1"/>
    <col min="2" max="2" width="4.75" style="30" customWidth="1"/>
    <col min="3" max="4" width="16.75" style="30" customWidth="1"/>
    <col min="5" max="5" width="1.75" style="30" customWidth="1"/>
    <col min="6" max="9" width="10.75" style="30" customWidth="1"/>
    <col min="10" max="10" width="1.75" style="30" customWidth="1"/>
    <col min="11" max="14" width="14.875" style="30" customWidth="1"/>
    <col min="15" max="15" width="9" style="30"/>
    <col min="16" max="20" width="9" style="30" hidden="1" customWidth="1"/>
    <col min="21" max="23" width="9" style="30"/>
    <col min="24" max="24" width="9.25" style="30" customWidth="1"/>
    <col min="25" max="16384" width="9" style="30"/>
  </cols>
  <sheetData>
    <row r="1" spans="2:24" ht="18" customHeight="1" x14ac:dyDescent="0.15"/>
    <row r="2" spans="2:24" ht="18" customHeight="1" x14ac:dyDescent="0.15">
      <c r="B2" s="72" t="s">
        <v>63</v>
      </c>
      <c r="U2" s="131"/>
    </row>
    <row r="3" spans="2:24" ht="9" customHeight="1" thickBot="1" x14ac:dyDescent="0.2"/>
    <row r="4" spans="2:24" ht="18" customHeight="1" x14ac:dyDescent="0.15">
      <c r="B4" s="73"/>
      <c r="C4" s="74"/>
      <c r="D4" s="201" t="s">
        <v>1</v>
      </c>
      <c r="E4" s="201"/>
      <c r="F4" s="201"/>
      <c r="G4" s="201"/>
      <c r="H4" s="74"/>
      <c r="I4" s="74"/>
      <c r="J4" s="75"/>
      <c r="K4" s="31" t="s">
        <v>64</v>
      </c>
      <c r="L4" s="31" t="s">
        <v>65</v>
      </c>
      <c r="M4" s="31" t="s">
        <v>66</v>
      </c>
      <c r="N4" s="55" t="s">
        <v>67</v>
      </c>
    </row>
    <row r="5" spans="2:24" ht="18" customHeight="1" x14ac:dyDescent="0.15">
      <c r="B5" s="76"/>
      <c r="C5" s="4"/>
      <c r="D5" s="189" t="s">
        <v>2</v>
      </c>
      <c r="E5" s="189"/>
      <c r="F5" s="189"/>
      <c r="G5" s="189"/>
      <c r="H5" s="4"/>
      <c r="I5" s="4"/>
      <c r="J5" s="77"/>
      <c r="K5" s="32" t="s">
        <v>329</v>
      </c>
      <c r="L5" s="32" t="str">
        <f>K5</f>
        <v>2020.9.14</v>
      </c>
      <c r="M5" s="32" t="str">
        <f>K5</f>
        <v>2020.9.14</v>
      </c>
      <c r="N5" s="129" t="str">
        <f>K5</f>
        <v>2020.9.14</v>
      </c>
    </row>
    <row r="6" spans="2:24" ht="18" customHeight="1" x14ac:dyDescent="0.15">
      <c r="B6" s="76"/>
      <c r="C6" s="4"/>
      <c r="D6" s="189" t="s">
        <v>3</v>
      </c>
      <c r="E6" s="189"/>
      <c r="F6" s="189"/>
      <c r="G6" s="189"/>
      <c r="H6" s="4"/>
      <c r="I6" s="4"/>
      <c r="J6" s="77"/>
      <c r="K6" s="122">
        <v>0.42499999999999999</v>
      </c>
      <c r="L6" s="122">
        <v>0.38611111111111113</v>
      </c>
      <c r="M6" s="122">
        <v>0.4548611111111111</v>
      </c>
      <c r="N6" s="123">
        <v>0.48333333333333334</v>
      </c>
    </row>
    <row r="7" spans="2:24" ht="18" customHeight="1" x14ac:dyDescent="0.15">
      <c r="B7" s="76"/>
      <c r="C7" s="4"/>
      <c r="D7" s="189" t="s">
        <v>4</v>
      </c>
      <c r="E7" s="205"/>
      <c r="F7" s="205"/>
      <c r="G7" s="78" t="s">
        <v>5</v>
      </c>
      <c r="H7" s="4"/>
      <c r="I7" s="4"/>
      <c r="J7" s="77"/>
      <c r="K7" s="124">
        <v>2.5499999999999998</v>
      </c>
      <c r="L7" s="124">
        <v>1.35</v>
      </c>
      <c r="M7" s="124">
        <v>1.41</v>
      </c>
      <c r="N7" s="125">
        <v>1.39</v>
      </c>
    </row>
    <row r="8" spans="2:24" ht="18" customHeight="1" x14ac:dyDescent="0.15">
      <c r="B8" s="79"/>
      <c r="C8" s="26"/>
      <c r="D8" s="189" t="s">
        <v>6</v>
      </c>
      <c r="E8" s="189"/>
      <c r="F8" s="189"/>
      <c r="G8" s="78" t="s">
        <v>5</v>
      </c>
      <c r="H8" s="26"/>
      <c r="I8" s="26"/>
      <c r="J8" s="80"/>
      <c r="K8" s="33">
        <v>0.5</v>
      </c>
      <c r="L8" s="33">
        <v>0.5</v>
      </c>
      <c r="M8" s="33">
        <v>0.5</v>
      </c>
      <c r="N8" s="53">
        <v>0.5</v>
      </c>
    </row>
    <row r="9" spans="2:24" ht="18" customHeight="1" thickBot="1" x14ac:dyDescent="0.2">
      <c r="B9" s="81"/>
      <c r="C9" s="10"/>
      <c r="D9" s="192" t="s">
        <v>7</v>
      </c>
      <c r="E9" s="192"/>
      <c r="F9" s="192"/>
      <c r="G9" s="82" t="s">
        <v>8</v>
      </c>
      <c r="H9" s="10"/>
      <c r="I9" s="10"/>
      <c r="J9" s="83"/>
      <c r="K9" s="34">
        <v>100</v>
      </c>
      <c r="L9" s="34">
        <v>100</v>
      </c>
      <c r="M9" s="34">
        <v>100</v>
      </c>
      <c r="N9" s="54">
        <v>100</v>
      </c>
      <c r="Q9" s="84" t="s">
        <v>68</v>
      </c>
      <c r="R9" s="84" t="s">
        <v>69</v>
      </c>
      <c r="S9" s="84" t="s">
        <v>70</v>
      </c>
      <c r="T9" s="84" t="s">
        <v>71</v>
      </c>
      <c r="U9" s="84" t="s">
        <v>68</v>
      </c>
      <c r="V9" s="84" t="s">
        <v>69</v>
      </c>
      <c r="W9" s="84" t="s">
        <v>70</v>
      </c>
      <c r="X9" s="84" t="s">
        <v>71</v>
      </c>
    </row>
    <row r="10" spans="2:24" ht="18" customHeight="1" thickTop="1" x14ac:dyDescent="0.15">
      <c r="B10" s="85" t="s">
        <v>9</v>
      </c>
      <c r="C10" s="86" t="s">
        <v>10</v>
      </c>
      <c r="D10" s="86" t="s">
        <v>11</v>
      </c>
      <c r="E10" s="87"/>
      <c r="F10" s="88"/>
      <c r="G10" s="198" t="s">
        <v>12</v>
      </c>
      <c r="H10" s="198"/>
      <c r="I10" s="88"/>
      <c r="J10" s="89"/>
      <c r="K10" s="35"/>
      <c r="L10" s="35"/>
      <c r="M10" s="35"/>
      <c r="N10" s="126"/>
    </row>
    <row r="11" spans="2:24" ht="13.5" customHeight="1" x14ac:dyDescent="0.15">
      <c r="B11" s="1">
        <v>1</v>
      </c>
      <c r="C11" s="2" t="s">
        <v>92</v>
      </c>
      <c r="D11" s="2" t="s">
        <v>13</v>
      </c>
      <c r="E11" s="4"/>
      <c r="F11" s="4" t="s">
        <v>276</v>
      </c>
      <c r="G11" s="4"/>
      <c r="H11" s="4"/>
      <c r="I11" s="4"/>
      <c r="J11" s="4"/>
      <c r="K11" s="22"/>
      <c r="L11" s="22"/>
      <c r="M11" s="22"/>
      <c r="N11" s="23" t="s">
        <v>169</v>
      </c>
      <c r="P11" s="30" t="s">
        <v>14</v>
      </c>
      <c r="Q11" s="30">
        <f t="shared" ref="Q11:T16" si="0">IF(K11="",0,VALUE(MID(K11,2,LEN(K11)-2)))</f>
        <v>0</v>
      </c>
      <c r="R11" s="30">
        <f t="shared" si="0"/>
        <v>0</v>
      </c>
      <c r="S11" s="30">
        <f t="shared" si="0"/>
        <v>0</v>
      </c>
      <c r="T11" s="30" t="e">
        <f t="shared" si="0"/>
        <v>#VALUE!</v>
      </c>
      <c r="U11" s="30">
        <f t="shared" ref="U11:X26" si="1">IF(K11="＋",0,IF(K11="(＋)",0,ABS(K11)))</f>
        <v>0</v>
      </c>
      <c r="V11" s="30">
        <f t="shared" si="1"/>
        <v>0</v>
      </c>
      <c r="W11" s="30">
        <f t="shared" si="1"/>
        <v>0</v>
      </c>
      <c r="X11" s="30">
        <f t="shared" si="1"/>
        <v>0</v>
      </c>
    </row>
    <row r="12" spans="2:24" ht="13.5" customHeight="1" x14ac:dyDescent="0.15">
      <c r="B12" s="1">
        <f t="shared" ref="B12:B75" si="2">B11+1</f>
        <v>2</v>
      </c>
      <c r="C12" s="3"/>
      <c r="D12" s="7"/>
      <c r="E12" s="4"/>
      <c r="F12" s="4" t="s">
        <v>151</v>
      </c>
      <c r="G12" s="4"/>
      <c r="H12" s="4"/>
      <c r="I12" s="4"/>
      <c r="J12" s="4"/>
      <c r="K12" s="22" t="s">
        <v>169</v>
      </c>
      <c r="L12" s="22" t="s">
        <v>169</v>
      </c>
      <c r="M12" s="22" t="s">
        <v>177</v>
      </c>
      <c r="N12" s="23"/>
      <c r="P12" s="30" t="s">
        <v>14</v>
      </c>
      <c r="Q12" s="30" t="e">
        <f t="shared" si="0"/>
        <v>#VALUE!</v>
      </c>
      <c r="R12" s="30" t="e">
        <f t="shared" si="0"/>
        <v>#VALUE!</v>
      </c>
      <c r="S12" s="30">
        <f t="shared" si="0"/>
        <v>100</v>
      </c>
      <c r="T12" s="30">
        <f t="shared" si="0"/>
        <v>0</v>
      </c>
      <c r="U12" s="30">
        <f t="shared" si="1"/>
        <v>0</v>
      </c>
      <c r="V12" s="30">
        <f t="shared" si="1"/>
        <v>0</v>
      </c>
      <c r="W12" s="30">
        <f t="shared" si="1"/>
        <v>100</v>
      </c>
      <c r="X12" s="30">
        <f t="shared" si="1"/>
        <v>0</v>
      </c>
    </row>
    <row r="13" spans="2:24" ht="13.5" customHeight="1" x14ac:dyDescent="0.15">
      <c r="B13" s="1">
        <f t="shared" si="2"/>
        <v>3</v>
      </c>
      <c r="C13" s="3"/>
      <c r="D13" s="7"/>
      <c r="E13" s="4"/>
      <c r="F13" s="4" t="s">
        <v>110</v>
      </c>
      <c r="G13" s="4"/>
      <c r="H13" s="4"/>
      <c r="I13" s="4"/>
      <c r="J13" s="4"/>
      <c r="K13" s="22" t="s">
        <v>186</v>
      </c>
      <c r="L13" s="22" t="s">
        <v>188</v>
      </c>
      <c r="M13" s="128"/>
      <c r="N13" s="23" t="s">
        <v>170</v>
      </c>
      <c r="P13" s="30" t="s">
        <v>14</v>
      </c>
      <c r="Q13" s="30">
        <f t="shared" si="0"/>
        <v>125</v>
      </c>
      <c r="R13" s="30">
        <f t="shared" si="0"/>
        <v>325</v>
      </c>
      <c r="S13" s="30">
        <f t="shared" si="0"/>
        <v>0</v>
      </c>
      <c r="T13" s="30">
        <f t="shared" si="0"/>
        <v>175</v>
      </c>
      <c r="U13" s="30">
        <f t="shared" si="1"/>
        <v>125</v>
      </c>
      <c r="V13" s="30">
        <f t="shared" si="1"/>
        <v>325</v>
      </c>
      <c r="W13" s="30">
        <f t="shared" si="1"/>
        <v>0</v>
      </c>
      <c r="X13" s="30">
        <f t="shared" si="1"/>
        <v>175</v>
      </c>
    </row>
    <row r="14" spans="2:24" ht="13.9" customHeight="1" x14ac:dyDescent="0.15">
      <c r="B14" s="1">
        <f t="shared" si="2"/>
        <v>4</v>
      </c>
      <c r="C14" s="3"/>
      <c r="D14" s="7"/>
      <c r="E14" s="4"/>
      <c r="F14" s="4" t="s">
        <v>330</v>
      </c>
      <c r="G14" s="4"/>
      <c r="H14" s="4"/>
      <c r="I14" s="4"/>
      <c r="J14" s="4"/>
      <c r="K14" s="22"/>
      <c r="L14" s="22"/>
      <c r="M14" s="22"/>
      <c r="N14" s="23" t="s">
        <v>165</v>
      </c>
      <c r="P14" s="30" t="s">
        <v>14</v>
      </c>
      <c r="Q14" s="30">
        <f t="shared" si="0"/>
        <v>0</v>
      </c>
      <c r="R14" s="30">
        <f t="shared" si="0"/>
        <v>0</v>
      </c>
      <c r="S14" s="30">
        <f t="shared" si="0"/>
        <v>0</v>
      </c>
      <c r="T14" s="30">
        <f t="shared" si="0"/>
        <v>25</v>
      </c>
      <c r="U14" s="30">
        <f t="shared" si="1"/>
        <v>0</v>
      </c>
      <c r="V14" s="30">
        <f t="shared" si="1"/>
        <v>0</v>
      </c>
      <c r="W14" s="30">
        <f t="shared" si="1"/>
        <v>0</v>
      </c>
      <c r="X14" s="30">
        <f t="shared" si="1"/>
        <v>25</v>
      </c>
    </row>
    <row r="15" spans="2:24" ht="13.5" customHeight="1" x14ac:dyDescent="0.15">
      <c r="B15" s="1">
        <f t="shared" si="2"/>
        <v>5</v>
      </c>
      <c r="C15" s="3"/>
      <c r="D15" s="7"/>
      <c r="E15" s="4"/>
      <c r="F15" s="4" t="s">
        <v>199</v>
      </c>
      <c r="G15" s="4"/>
      <c r="H15" s="4"/>
      <c r="I15" s="4"/>
      <c r="J15" s="4"/>
      <c r="K15" s="22"/>
      <c r="L15" s="22" t="s">
        <v>168</v>
      </c>
      <c r="M15" s="22"/>
      <c r="N15" s="23" t="s">
        <v>175</v>
      </c>
      <c r="P15" s="30" t="s">
        <v>14</v>
      </c>
      <c r="Q15" s="30">
        <f>IF(K15="",0,VALUE(MID(K15,2,LEN(K15)-2)))</f>
        <v>0</v>
      </c>
      <c r="R15" s="30">
        <f t="shared" si="0"/>
        <v>150</v>
      </c>
      <c r="S15" s="30">
        <f t="shared" si="0"/>
        <v>0</v>
      </c>
      <c r="T15" s="30">
        <f t="shared" si="0"/>
        <v>50</v>
      </c>
      <c r="U15" s="30">
        <f t="shared" si="1"/>
        <v>0</v>
      </c>
      <c r="V15" s="30">
        <f t="shared" si="1"/>
        <v>150</v>
      </c>
      <c r="W15" s="30">
        <f t="shared" si="1"/>
        <v>0</v>
      </c>
      <c r="X15" s="30">
        <f t="shared" si="1"/>
        <v>50</v>
      </c>
    </row>
    <row r="16" spans="2:24" ht="13.5" customHeight="1" x14ac:dyDescent="0.15">
      <c r="B16" s="1">
        <f t="shared" si="2"/>
        <v>6</v>
      </c>
      <c r="C16" s="3"/>
      <c r="D16" s="7"/>
      <c r="E16" s="4"/>
      <c r="F16" s="4" t="s">
        <v>200</v>
      </c>
      <c r="G16" s="4"/>
      <c r="H16" s="4"/>
      <c r="I16" s="4"/>
      <c r="J16" s="4"/>
      <c r="K16" s="22"/>
      <c r="L16" s="22"/>
      <c r="M16" s="22" t="s">
        <v>169</v>
      </c>
      <c r="N16" s="23" t="s">
        <v>165</v>
      </c>
      <c r="P16" s="30" t="s">
        <v>14</v>
      </c>
      <c r="Q16" s="30">
        <f>IF(K16="",0,VALUE(MID(K16,2,LEN(K16)-2)))</f>
        <v>0</v>
      </c>
      <c r="R16" s="30">
        <f t="shared" si="0"/>
        <v>0</v>
      </c>
      <c r="S16" s="30" t="e">
        <f t="shared" si="0"/>
        <v>#VALUE!</v>
      </c>
      <c r="T16" s="30">
        <f t="shared" si="0"/>
        <v>25</v>
      </c>
      <c r="U16" s="30">
        <f t="shared" si="1"/>
        <v>0</v>
      </c>
      <c r="V16" s="30">
        <f t="shared" si="1"/>
        <v>0</v>
      </c>
      <c r="W16" s="30">
        <f t="shared" si="1"/>
        <v>0</v>
      </c>
      <c r="X16" s="30">
        <f t="shared" si="1"/>
        <v>25</v>
      </c>
    </row>
    <row r="17" spans="2:24" ht="13.9" customHeight="1" x14ac:dyDescent="0.15">
      <c r="B17" s="1">
        <f t="shared" si="2"/>
        <v>7</v>
      </c>
      <c r="C17" s="3"/>
      <c r="D17" s="7"/>
      <c r="E17" s="4"/>
      <c r="F17" s="4" t="s">
        <v>202</v>
      </c>
      <c r="G17" s="4"/>
      <c r="H17" s="4"/>
      <c r="I17" s="4"/>
      <c r="J17" s="4"/>
      <c r="K17" s="22" t="s">
        <v>331</v>
      </c>
      <c r="L17" s="22" t="s">
        <v>332</v>
      </c>
      <c r="M17" s="22" t="s">
        <v>333</v>
      </c>
      <c r="N17" s="23" t="s">
        <v>334</v>
      </c>
      <c r="P17" s="90" t="s">
        <v>203</v>
      </c>
      <c r="Q17" s="30" t="str">
        <f>K17</f>
        <v>(1300)</v>
      </c>
      <c r="R17" s="30" t="str">
        <f>L17</f>
        <v>(3125)</v>
      </c>
      <c r="S17" s="30" t="str">
        <f>M17</f>
        <v>(1200)</v>
      </c>
      <c r="T17" s="30" t="str">
        <f>N17</f>
        <v>(750)</v>
      </c>
      <c r="U17" s="30">
        <f t="shared" si="1"/>
        <v>1300</v>
      </c>
      <c r="V17" s="30">
        <f>IF(L17="＋",0,IF(L17="(＋)",0,ABS(L17)))</f>
        <v>3125</v>
      </c>
      <c r="W17" s="30">
        <f t="shared" si="1"/>
        <v>1200</v>
      </c>
      <c r="X17" s="30">
        <f t="shared" si="1"/>
        <v>750</v>
      </c>
    </row>
    <row r="18" spans="2:24" ht="13.9" customHeight="1" x14ac:dyDescent="0.15">
      <c r="B18" s="1">
        <f t="shared" si="2"/>
        <v>8</v>
      </c>
      <c r="C18" s="3"/>
      <c r="D18" s="7"/>
      <c r="E18" s="4"/>
      <c r="F18" s="4" t="s">
        <v>204</v>
      </c>
      <c r="G18" s="4"/>
      <c r="H18" s="4"/>
      <c r="I18" s="4"/>
      <c r="J18" s="4"/>
      <c r="K18" s="22" t="s">
        <v>335</v>
      </c>
      <c r="L18" s="22" t="s">
        <v>336</v>
      </c>
      <c r="M18" s="22" t="s">
        <v>337</v>
      </c>
      <c r="N18" s="23" t="s">
        <v>338</v>
      </c>
      <c r="P18" s="30" t="s">
        <v>14</v>
      </c>
      <c r="Q18" s="30">
        <f>IF(K18="",0,VALUE(MID(K18,2,LEN(K18)-2)))</f>
        <v>62</v>
      </c>
      <c r="R18" s="30">
        <f>IF(L18="",0,VALUE(MID(L18,2,LEN(L18)-2)))</f>
        <v>575</v>
      </c>
      <c r="S18" s="30">
        <f>IF(M18="",0,VALUE(MID(M18,2,LEN(M18)-2)))</f>
        <v>87</v>
      </c>
      <c r="T18" s="30">
        <f>IF(N18="",0,VALUE(MID(N18,2,LEN(N18)-2)))</f>
        <v>62</v>
      </c>
      <c r="U18" s="30">
        <f>IF(K18="＋",0,IF(K18="(＋)",0,ABS(K18)))</f>
        <v>4625</v>
      </c>
      <c r="V18" s="30">
        <f>IF(L18="＋",0,IF(L18="(＋)",0,ABS(L18)))</f>
        <v>15750</v>
      </c>
      <c r="W18" s="30">
        <f>IF(M18="＋",0,IF(M18="(＋)",0,ABS(M18)))</f>
        <v>6875</v>
      </c>
      <c r="X18" s="30">
        <f>IF(N18="＋",0,IF(N18="(＋)",0,ABS(N18)))</f>
        <v>5625</v>
      </c>
    </row>
    <row r="19" spans="2:24" ht="13.5" customHeight="1" x14ac:dyDescent="0.15">
      <c r="B19" s="1">
        <f t="shared" si="2"/>
        <v>9</v>
      </c>
      <c r="C19" s="3"/>
      <c r="D19" s="7"/>
      <c r="E19" s="4"/>
      <c r="F19" s="4" t="s">
        <v>286</v>
      </c>
      <c r="G19" s="4"/>
      <c r="H19" s="4"/>
      <c r="I19" s="4"/>
      <c r="J19" s="4"/>
      <c r="K19" s="22"/>
      <c r="L19" s="22"/>
      <c r="M19" s="22"/>
      <c r="N19" s="23" t="s">
        <v>163</v>
      </c>
      <c r="P19" s="30" t="s">
        <v>14</v>
      </c>
      <c r="Q19" s="30">
        <f t="shared" ref="Q19:T20" si="3">IF(K19="",0,VALUE(MID(K19,2,LEN(K19)-2)))</f>
        <v>0</v>
      </c>
      <c r="R19" s="30">
        <f t="shared" si="3"/>
        <v>0</v>
      </c>
      <c r="S19" s="30">
        <f t="shared" si="3"/>
        <v>0</v>
      </c>
      <c r="T19" s="30" t="e">
        <f t="shared" si="3"/>
        <v>#VALUE!</v>
      </c>
      <c r="U19" s="30">
        <f t="shared" si="1"/>
        <v>0</v>
      </c>
      <c r="V19" s="30">
        <f t="shared" si="1"/>
        <v>0</v>
      </c>
      <c r="W19" s="30">
        <f t="shared" si="1"/>
        <v>0</v>
      </c>
      <c r="X19" s="30">
        <f t="shared" si="1"/>
        <v>0</v>
      </c>
    </row>
    <row r="20" spans="2:24" ht="13.5" customHeight="1" x14ac:dyDescent="0.15">
      <c r="B20" s="1">
        <f t="shared" si="2"/>
        <v>10</v>
      </c>
      <c r="C20" s="3"/>
      <c r="D20" s="7"/>
      <c r="E20" s="4"/>
      <c r="F20" s="4" t="s">
        <v>205</v>
      </c>
      <c r="G20" s="4"/>
      <c r="H20" s="4"/>
      <c r="I20" s="4"/>
      <c r="J20" s="4"/>
      <c r="K20" s="22" t="s">
        <v>339</v>
      </c>
      <c r="L20" s="22" t="s">
        <v>163</v>
      </c>
      <c r="M20" s="22" t="s">
        <v>340</v>
      </c>
      <c r="N20" s="23" t="s">
        <v>341</v>
      </c>
      <c r="P20" s="30" t="s">
        <v>14</v>
      </c>
      <c r="Q20" s="30">
        <f t="shared" si="3"/>
        <v>0</v>
      </c>
      <c r="R20" s="30" t="e">
        <f t="shared" si="3"/>
        <v>#VALUE!</v>
      </c>
      <c r="S20" s="30">
        <f t="shared" si="3"/>
        <v>32</v>
      </c>
      <c r="T20" s="30">
        <f t="shared" si="3"/>
        <v>2</v>
      </c>
      <c r="U20" s="30">
        <f t="shared" si="1"/>
        <v>600</v>
      </c>
      <c r="V20" s="30">
        <f t="shared" si="1"/>
        <v>0</v>
      </c>
      <c r="W20" s="30">
        <f t="shared" si="1"/>
        <v>1325</v>
      </c>
      <c r="X20" s="30">
        <f t="shared" si="1"/>
        <v>325</v>
      </c>
    </row>
    <row r="21" spans="2:24" ht="13.9" customHeight="1" x14ac:dyDescent="0.15">
      <c r="B21" s="1">
        <f t="shared" si="2"/>
        <v>11</v>
      </c>
      <c r="C21" s="3"/>
      <c r="D21" s="7"/>
      <c r="E21" s="4"/>
      <c r="F21" s="4" t="s">
        <v>178</v>
      </c>
      <c r="G21" s="4"/>
      <c r="H21" s="4"/>
      <c r="I21" s="4"/>
      <c r="J21" s="4"/>
      <c r="K21" s="22" t="s">
        <v>168</v>
      </c>
      <c r="L21" s="22" t="s">
        <v>177</v>
      </c>
      <c r="M21" s="22" t="s">
        <v>188</v>
      </c>
      <c r="N21" s="23" t="s">
        <v>316</v>
      </c>
      <c r="P21" s="30" t="s">
        <v>14</v>
      </c>
      <c r="Q21" s="30">
        <f>IF(K21="",0,VALUE(MID(K21,2,LEN(K21)-2)))</f>
        <v>150</v>
      </c>
      <c r="R21" s="30">
        <f>IF(L21="",0,VALUE(MID(L21,2,LEN(L21)-2)))</f>
        <v>100</v>
      </c>
      <c r="S21" s="30">
        <f>IF(M21="",0,VALUE(MID(M21,2,LEN(M21)-2)))</f>
        <v>325</v>
      </c>
      <c r="T21" s="30">
        <f>IF(N21="",0,VALUE(MID(N21,2,LEN(N21)-2)))</f>
        <v>900</v>
      </c>
      <c r="U21" s="30">
        <f t="shared" si="1"/>
        <v>150</v>
      </c>
      <c r="V21" s="30">
        <f t="shared" si="1"/>
        <v>100</v>
      </c>
      <c r="W21" s="30">
        <f t="shared" si="1"/>
        <v>325</v>
      </c>
      <c r="X21" s="30">
        <f t="shared" si="1"/>
        <v>900</v>
      </c>
    </row>
    <row r="22" spans="2:24" ht="13.5" customHeight="1" x14ac:dyDescent="0.15">
      <c r="B22" s="1">
        <f t="shared" si="2"/>
        <v>12</v>
      </c>
      <c r="C22" s="3"/>
      <c r="D22" s="7"/>
      <c r="E22" s="4"/>
      <c r="F22" s="4" t="s">
        <v>247</v>
      </c>
      <c r="G22" s="4"/>
      <c r="H22" s="4"/>
      <c r="I22" s="4"/>
      <c r="J22" s="4"/>
      <c r="K22" s="22"/>
      <c r="L22" s="22"/>
      <c r="M22" s="22" t="s">
        <v>169</v>
      </c>
      <c r="N22" s="23"/>
      <c r="U22" s="30">
        <f>IF(K22="＋",0,IF(K22="(＋)",0,ABS(K22)))</f>
        <v>0</v>
      </c>
      <c r="V22" s="30">
        <f>IF(L22="＋",0,IF(L22="(＋)",0,ABS(L22)))</f>
        <v>0</v>
      </c>
      <c r="W22" s="30">
        <f>IF(M22="＋",0,IF(M22="(＋)",0,ABS(M22)))</f>
        <v>0</v>
      </c>
      <c r="X22" s="30">
        <f>IF(N22="＋",0,IF(N22="(＋)",0,ABS(N22)))</f>
        <v>0</v>
      </c>
    </row>
    <row r="23" spans="2:24" ht="13.9" customHeight="1" x14ac:dyDescent="0.15">
      <c r="B23" s="1">
        <f t="shared" si="2"/>
        <v>13</v>
      </c>
      <c r="C23" s="3"/>
      <c r="D23" s="7"/>
      <c r="E23" s="4"/>
      <c r="F23" s="4" t="s">
        <v>211</v>
      </c>
      <c r="G23" s="4"/>
      <c r="H23" s="4"/>
      <c r="I23" s="4"/>
      <c r="J23" s="4"/>
      <c r="K23" s="22" t="s">
        <v>169</v>
      </c>
      <c r="L23" s="22" t="s">
        <v>165</v>
      </c>
      <c r="M23" s="22" t="s">
        <v>166</v>
      </c>
      <c r="N23" s="23" t="s">
        <v>175</v>
      </c>
      <c r="P23" s="90" t="s">
        <v>203</v>
      </c>
      <c r="Q23" s="30" t="str">
        <f>K23</f>
        <v>(＋)</v>
      </c>
      <c r="R23" s="30" t="str">
        <f>L23</f>
        <v>(25)</v>
      </c>
      <c r="S23" s="30" t="str">
        <f>M23</f>
        <v>(75)</v>
      </c>
      <c r="T23" s="30" t="str">
        <f>N23</f>
        <v>(50)</v>
      </c>
      <c r="U23" s="30">
        <f t="shared" si="1"/>
        <v>0</v>
      </c>
      <c r="V23" s="30">
        <f t="shared" si="1"/>
        <v>25</v>
      </c>
      <c r="W23" s="30">
        <f t="shared" si="1"/>
        <v>75</v>
      </c>
      <c r="X23" s="30">
        <f t="shared" si="1"/>
        <v>50</v>
      </c>
    </row>
    <row r="24" spans="2:24" ht="13.9" customHeight="1" x14ac:dyDescent="0.15">
      <c r="B24" s="1">
        <f t="shared" si="2"/>
        <v>14</v>
      </c>
      <c r="C24" s="3"/>
      <c r="D24" s="7"/>
      <c r="E24" s="4"/>
      <c r="F24" s="4" t="s">
        <v>122</v>
      </c>
      <c r="G24" s="4"/>
      <c r="H24" s="4"/>
      <c r="I24" s="4"/>
      <c r="J24" s="4"/>
      <c r="K24" s="22"/>
      <c r="L24" s="22" t="s">
        <v>165</v>
      </c>
      <c r="M24" s="22"/>
      <c r="N24" s="23" t="s">
        <v>169</v>
      </c>
      <c r="P24" s="30" t="s">
        <v>14</v>
      </c>
      <c r="Q24" s="30">
        <f>IF(K24="",0,VALUE(MID(K24,2,LEN(K24)-2)))</f>
        <v>0</v>
      </c>
      <c r="R24" s="30">
        <f>IF(L26="",0,VALUE(MID(L26,2,LEN(L26)-2)))</f>
        <v>225</v>
      </c>
      <c r="S24" s="30">
        <f>IF(M24="",0,VALUE(MID(M24,2,LEN(M24)-2)))</f>
        <v>0</v>
      </c>
      <c r="T24" s="30" t="e">
        <f>IF(N24="",0,VALUE(MID(N24,2,LEN(N24)-2)))</f>
        <v>#VALUE!</v>
      </c>
      <c r="U24" s="30">
        <f t="shared" si="1"/>
        <v>0</v>
      </c>
      <c r="V24" s="30">
        <f t="shared" si="1"/>
        <v>25</v>
      </c>
      <c r="W24" s="30">
        <f t="shared" si="1"/>
        <v>0</v>
      </c>
      <c r="X24" s="30">
        <f t="shared" si="1"/>
        <v>0</v>
      </c>
    </row>
    <row r="25" spans="2:24" ht="13.5" customHeight="1" x14ac:dyDescent="0.15">
      <c r="B25" s="1">
        <f t="shared" si="2"/>
        <v>15</v>
      </c>
      <c r="C25" s="3"/>
      <c r="D25" s="7"/>
      <c r="E25" s="4"/>
      <c r="F25" s="4" t="s">
        <v>123</v>
      </c>
      <c r="G25" s="4"/>
      <c r="H25" s="4"/>
      <c r="I25" s="4"/>
      <c r="J25" s="4"/>
      <c r="K25" s="22" t="s">
        <v>170</v>
      </c>
      <c r="L25" s="22" t="s">
        <v>173</v>
      </c>
      <c r="M25" s="22" t="s">
        <v>186</v>
      </c>
      <c r="N25" s="23" t="s">
        <v>173</v>
      </c>
      <c r="U25" s="30">
        <f t="shared" si="1"/>
        <v>175</v>
      </c>
      <c r="V25" s="30">
        <f t="shared" si="1"/>
        <v>225</v>
      </c>
      <c r="W25" s="30">
        <f t="shared" si="1"/>
        <v>125</v>
      </c>
      <c r="X25" s="30">
        <f t="shared" si="1"/>
        <v>225</v>
      </c>
    </row>
    <row r="26" spans="2:24" ht="13.5" customHeight="1" x14ac:dyDescent="0.15">
      <c r="B26" s="1">
        <f t="shared" si="2"/>
        <v>16</v>
      </c>
      <c r="C26" s="3"/>
      <c r="D26" s="7"/>
      <c r="E26" s="4"/>
      <c r="F26" s="4" t="s">
        <v>121</v>
      </c>
      <c r="G26" s="4"/>
      <c r="H26" s="4"/>
      <c r="I26" s="4"/>
      <c r="J26" s="4"/>
      <c r="K26" s="22" t="s">
        <v>186</v>
      </c>
      <c r="L26" s="22" t="s">
        <v>173</v>
      </c>
      <c r="M26" s="22" t="s">
        <v>300</v>
      </c>
      <c r="N26" s="144" t="s">
        <v>174</v>
      </c>
      <c r="P26" s="30" t="s">
        <v>14</v>
      </c>
      <c r="Q26" s="30">
        <f>IF(K26="",0,VALUE(MID(K26,2,LEN(K26)-2)))</f>
        <v>125</v>
      </c>
      <c r="R26" s="30" t="e">
        <f>IF(#REF!="",0,VALUE(MID(#REF!,2,LEN(#REF!)-2)))</f>
        <v>#REF!</v>
      </c>
      <c r="S26" s="30">
        <f>IF(M26="",0,VALUE(MID(M26,2,LEN(M26)-2)))</f>
        <v>275</v>
      </c>
      <c r="T26" s="30">
        <f>IF(N26="",0,VALUE(MID(N26,2,LEN(N26)-2)))</f>
        <v>375</v>
      </c>
      <c r="U26" s="30">
        <f t="shared" si="1"/>
        <v>125</v>
      </c>
      <c r="V26" s="30">
        <f t="shared" si="1"/>
        <v>225</v>
      </c>
      <c r="W26" s="30">
        <f t="shared" si="1"/>
        <v>275</v>
      </c>
      <c r="X26" s="30">
        <f t="shared" si="1"/>
        <v>375</v>
      </c>
    </row>
    <row r="27" spans="2:24" ht="13.5" customHeight="1" x14ac:dyDescent="0.15">
      <c r="B27" s="1">
        <f t="shared" si="2"/>
        <v>17</v>
      </c>
      <c r="C27" s="2" t="s">
        <v>22</v>
      </c>
      <c r="D27" s="2" t="s">
        <v>23</v>
      </c>
      <c r="E27" s="4"/>
      <c r="F27" s="4" t="s">
        <v>119</v>
      </c>
      <c r="G27" s="4"/>
      <c r="H27" s="4"/>
      <c r="I27" s="4"/>
      <c r="J27" s="4"/>
      <c r="K27" s="28">
        <v>1200</v>
      </c>
      <c r="L27" s="24">
        <v>1000</v>
      </c>
      <c r="M27" s="24">
        <v>725</v>
      </c>
      <c r="N27" s="25">
        <v>650</v>
      </c>
      <c r="P27" s="90"/>
    </row>
    <row r="28" spans="2:24" ht="13.5" customHeight="1" x14ac:dyDescent="0.15">
      <c r="B28" s="1">
        <f t="shared" si="2"/>
        <v>18</v>
      </c>
      <c r="C28" s="2" t="s">
        <v>24</v>
      </c>
      <c r="D28" s="2" t="s">
        <v>25</v>
      </c>
      <c r="E28" s="4"/>
      <c r="F28" s="4" t="s">
        <v>288</v>
      </c>
      <c r="G28" s="4"/>
      <c r="H28" s="4"/>
      <c r="I28" s="4"/>
      <c r="J28" s="4"/>
      <c r="K28" s="24"/>
      <c r="L28" s="24"/>
      <c r="M28" s="24" t="s">
        <v>163</v>
      </c>
      <c r="N28" s="145" t="s">
        <v>163</v>
      </c>
      <c r="P28" s="90"/>
    </row>
    <row r="29" spans="2:24" ht="13.5" customHeight="1" x14ac:dyDescent="0.15">
      <c r="B29" s="1">
        <f t="shared" si="2"/>
        <v>19</v>
      </c>
      <c r="C29" s="7"/>
      <c r="D29" s="7"/>
      <c r="E29" s="4"/>
      <c r="F29" s="4" t="s">
        <v>104</v>
      </c>
      <c r="G29" s="4"/>
      <c r="H29" s="4"/>
      <c r="I29" s="4"/>
      <c r="J29" s="4"/>
      <c r="K29" s="24">
        <v>50</v>
      </c>
      <c r="L29" s="28">
        <v>175</v>
      </c>
      <c r="M29" s="24">
        <v>150</v>
      </c>
      <c r="N29" s="25">
        <v>150</v>
      </c>
      <c r="P29" s="90"/>
    </row>
    <row r="30" spans="2:24" ht="14.85" customHeight="1" x14ac:dyDescent="0.15">
      <c r="B30" s="1">
        <f t="shared" si="2"/>
        <v>20</v>
      </c>
      <c r="C30" s="2" t="s">
        <v>93</v>
      </c>
      <c r="D30" s="2" t="s">
        <v>15</v>
      </c>
      <c r="E30" s="4"/>
      <c r="F30" s="4" t="s">
        <v>159</v>
      </c>
      <c r="G30" s="4"/>
      <c r="H30" s="4"/>
      <c r="I30" s="4"/>
      <c r="J30" s="4"/>
      <c r="K30" s="24"/>
      <c r="L30" s="24" t="s">
        <v>163</v>
      </c>
      <c r="M30" s="24">
        <v>25</v>
      </c>
      <c r="N30" s="25">
        <v>50</v>
      </c>
    </row>
    <row r="31" spans="2:24" ht="13.5" customHeight="1" x14ac:dyDescent="0.15">
      <c r="B31" s="1">
        <f t="shared" si="2"/>
        <v>21</v>
      </c>
      <c r="C31" s="7"/>
      <c r="D31" s="9" t="s">
        <v>72</v>
      </c>
      <c r="E31" s="4"/>
      <c r="F31" s="4" t="s">
        <v>85</v>
      </c>
      <c r="G31" s="4"/>
      <c r="H31" s="4"/>
      <c r="I31" s="4"/>
      <c r="J31" s="4"/>
      <c r="K31" s="24">
        <v>7</v>
      </c>
      <c r="L31" s="24">
        <v>8</v>
      </c>
      <c r="M31" s="24">
        <v>8</v>
      </c>
      <c r="N31" s="25">
        <v>5</v>
      </c>
      <c r="U31" s="30">
        <f>COUNTA(K31)</f>
        <v>1</v>
      </c>
      <c r="V31" s="30">
        <f>COUNTA(L31)</f>
        <v>1</v>
      </c>
      <c r="W31" s="30">
        <f>COUNTA(M31)</f>
        <v>1</v>
      </c>
      <c r="X31" s="30">
        <f>COUNTA(N31)</f>
        <v>1</v>
      </c>
    </row>
    <row r="32" spans="2:24" ht="13.9" customHeight="1" x14ac:dyDescent="0.15">
      <c r="B32" s="1">
        <f t="shared" si="2"/>
        <v>22</v>
      </c>
      <c r="C32" s="7"/>
      <c r="D32" s="2" t="s">
        <v>16</v>
      </c>
      <c r="E32" s="4"/>
      <c r="F32" s="4" t="s">
        <v>131</v>
      </c>
      <c r="G32" s="4"/>
      <c r="H32" s="4"/>
      <c r="I32" s="4"/>
      <c r="J32" s="4"/>
      <c r="K32" s="24"/>
      <c r="L32" s="24" t="s">
        <v>163</v>
      </c>
      <c r="M32" s="24">
        <v>25</v>
      </c>
      <c r="N32" s="25">
        <v>25</v>
      </c>
    </row>
    <row r="33" spans="2:15" ht="13.5" customHeight="1" x14ac:dyDescent="0.15">
      <c r="B33" s="1">
        <f t="shared" si="2"/>
        <v>23</v>
      </c>
      <c r="C33" s="7"/>
      <c r="D33" s="7"/>
      <c r="E33" s="4"/>
      <c r="F33" s="4" t="s">
        <v>106</v>
      </c>
      <c r="G33" s="4"/>
      <c r="H33" s="4"/>
      <c r="I33" s="4"/>
      <c r="J33" s="4"/>
      <c r="K33" s="28" t="s">
        <v>163</v>
      </c>
      <c r="L33" s="24">
        <v>275</v>
      </c>
      <c r="M33" s="24">
        <v>475</v>
      </c>
      <c r="N33" s="25">
        <v>850</v>
      </c>
    </row>
    <row r="34" spans="2:15" ht="13.5" customHeight="1" x14ac:dyDescent="0.15">
      <c r="B34" s="1">
        <f t="shared" si="2"/>
        <v>24</v>
      </c>
      <c r="C34" s="7"/>
      <c r="D34" s="7"/>
      <c r="E34" s="4"/>
      <c r="F34" s="4" t="s">
        <v>118</v>
      </c>
      <c r="G34" s="4"/>
      <c r="H34" s="4"/>
      <c r="I34" s="4"/>
      <c r="J34" s="4"/>
      <c r="K34" s="24">
        <v>375</v>
      </c>
      <c r="L34" s="24">
        <v>325</v>
      </c>
      <c r="M34" s="24">
        <v>100</v>
      </c>
      <c r="N34" s="25" t="s">
        <v>163</v>
      </c>
      <c r="O34" s="67"/>
    </row>
    <row r="35" spans="2:15" ht="13.9" customHeight="1" x14ac:dyDescent="0.15">
      <c r="B35" s="1">
        <f t="shared" si="2"/>
        <v>25</v>
      </c>
      <c r="C35" s="7"/>
      <c r="D35" s="7"/>
      <c r="E35" s="4"/>
      <c r="F35" s="4" t="s">
        <v>107</v>
      </c>
      <c r="G35" s="4"/>
      <c r="H35" s="4"/>
      <c r="I35" s="4"/>
      <c r="J35" s="4"/>
      <c r="K35" s="24">
        <v>1825</v>
      </c>
      <c r="L35" s="24">
        <v>3050</v>
      </c>
      <c r="M35" s="24">
        <v>4150</v>
      </c>
      <c r="N35" s="25">
        <v>3600</v>
      </c>
    </row>
    <row r="36" spans="2:15" ht="13.5" customHeight="1" x14ac:dyDescent="0.15">
      <c r="B36" s="1">
        <f t="shared" si="2"/>
        <v>26</v>
      </c>
      <c r="C36" s="7"/>
      <c r="D36" s="7"/>
      <c r="E36" s="4"/>
      <c r="F36" s="4" t="s">
        <v>17</v>
      </c>
      <c r="G36" s="4"/>
      <c r="H36" s="4"/>
      <c r="I36" s="4"/>
      <c r="J36" s="4"/>
      <c r="K36" s="28">
        <v>575</v>
      </c>
      <c r="L36" s="24">
        <v>450</v>
      </c>
      <c r="M36" s="24">
        <v>575</v>
      </c>
      <c r="N36" s="25">
        <v>325</v>
      </c>
    </row>
    <row r="37" spans="2:15" ht="13.5" customHeight="1" x14ac:dyDescent="0.15">
      <c r="B37" s="1">
        <f t="shared" si="2"/>
        <v>27</v>
      </c>
      <c r="C37" s="7"/>
      <c r="D37" s="7"/>
      <c r="E37" s="4"/>
      <c r="F37" s="4" t="s">
        <v>109</v>
      </c>
      <c r="G37" s="4"/>
      <c r="H37" s="4"/>
      <c r="I37" s="4"/>
      <c r="J37" s="4"/>
      <c r="K37" s="24">
        <v>600</v>
      </c>
      <c r="L37" s="24" t="s">
        <v>163</v>
      </c>
      <c r="M37" s="24">
        <v>200</v>
      </c>
      <c r="N37" s="25" t="s">
        <v>163</v>
      </c>
    </row>
    <row r="38" spans="2:15" ht="13.5" customHeight="1" x14ac:dyDescent="0.15">
      <c r="B38" s="1">
        <f t="shared" si="2"/>
        <v>28</v>
      </c>
      <c r="C38" s="7"/>
      <c r="D38" s="7"/>
      <c r="E38" s="4"/>
      <c r="F38" s="4" t="s">
        <v>111</v>
      </c>
      <c r="G38" s="4"/>
      <c r="H38" s="4"/>
      <c r="I38" s="4"/>
      <c r="J38" s="4"/>
      <c r="K38" s="24">
        <v>175</v>
      </c>
      <c r="L38" s="24">
        <v>150</v>
      </c>
      <c r="M38" s="24">
        <v>150</v>
      </c>
      <c r="N38" s="25">
        <v>300</v>
      </c>
    </row>
    <row r="39" spans="2:15" ht="13.9" customHeight="1" x14ac:dyDescent="0.15">
      <c r="B39" s="1">
        <f t="shared" si="2"/>
        <v>29</v>
      </c>
      <c r="C39" s="7"/>
      <c r="D39" s="7"/>
      <c r="E39" s="4"/>
      <c r="F39" s="4" t="s">
        <v>18</v>
      </c>
      <c r="G39" s="4"/>
      <c r="H39" s="4"/>
      <c r="I39" s="4"/>
      <c r="J39" s="4"/>
      <c r="K39" s="24">
        <v>150</v>
      </c>
      <c r="L39" s="24">
        <v>525</v>
      </c>
      <c r="M39" s="24">
        <v>200</v>
      </c>
      <c r="N39" s="25">
        <v>250</v>
      </c>
    </row>
    <row r="40" spans="2:15" ht="13.9" customHeight="1" x14ac:dyDescent="0.15">
      <c r="B40" s="1">
        <f t="shared" si="2"/>
        <v>30</v>
      </c>
      <c r="C40" s="7"/>
      <c r="D40" s="7"/>
      <c r="E40" s="4"/>
      <c r="F40" s="4" t="s">
        <v>108</v>
      </c>
      <c r="G40" s="4"/>
      <c r="H40" s="4"/>
      <c r="I40" s="4"/>
      <c r="J40" s="4"/>
      <c r="K40" s="24"/>
      <c r="L40" s="24"/>
      <c r="M40" s="24"/>
      <c r="N40" s="25" t="s">
        <v>163</v>
      </c>
    </row>
    <row r="41" spans="2:15" ht="13.5" customHeight="1" x14ac:dyDescent="0.15">
      <c r="B41" s="1">
        <f t="shared" si="2"/>
        <v>31</v>
      </c>
      <c r="C41" s="7"/>
      <c r="D41" s="7"/>
      <c r="E41" s="4"/>
      <c r="F41" s="4" t="s">
        <v>160</v>
      </c>
      <c r="G41" s="4"/>
      <c r="H41" s="4"/>
      <c r="I41" s="4"/>
      <c r="J41" s="4"/>
      <c r="K41" s="24">
        <v>1</v>
      </c>
      <c r="L41" s="24">
        <v>2</v>
      </c>
      <c r="M41" s="24">
        <v>1</v>
      </c>
      <c r="N41" s="25">
        <v>2</v>
      </c>
    </row>
    <row r="42" spans="2:15" ht="13.5" customHeight="1" x14ac:dyDescent="0.15">
      <c r="B42" s="1">
        <f t="shared" si="2"/>
        <v>32</v>
      </c>
      <c r="C42" s="7"/>
      <c r="D42" s="7"/>
      <c r="E42" s="4"/>
      <c r="F42" s="4" t="s">
        <v>132</v>
      </c>
      <c r="G42" s="4"/>
      <c r="H42" s="4"/>
      <c r="I42" s="4"/>
      <c r="J42" s="4"/>
      <c r="K42" s="24"/>
      <c r="L42" s="24"/>
      <c r="M42" s="24"/>
      <c r="N42" s="25">
        <v>50</v>
      </c>
    </row>
    <row r="43" spans="2:15" ht="13.9" customHeight="1" x14ac:dyDescent="0.15">
      <c r="B43" s="1">
        <f t="shared" si="2"/>
        <v>33</v>
      </c>
      <c r="C43" s="7"/>
      <c r="D43" s="7"/>
      <c r="E43" s="4"/>
      <c r="F43" s="4" t="s">
        <v>303</v>
      </c>
      <c r="G43" s="4"/>
      <c r="H43" s="4"/>
      <c r="I43" s="4"/>
      <c r="J43" s="4"/>
      <c r="K43" s="24"/>
      <c r="L43" s="24"/>
      <c r="M43" s="24"/>
      <c r="N43" s="25">
        <v>25</v>
      </c>
    </row>
    <row r="44" spans="2:15" ht="13.9" customHeight="1" x14ac:dyDescent="0.15">
      <c r="B44" s="1">
        <f t="shared" si="2"/>
        <v>34</v>
      </c>
      <c r="C44" s="7"/>
      <c r="D44" s="7"/>
      <c r="E44" s="4"/>
      <c r="F44" s="4" t="s">
        <v>19</v>
      </c>
      <c r="G44" s="4"/>
      <c r="H44" s="4"/>
      <c r="I44" s="4"/>
      <c r="J44" s="4"/>
      <c r="K44" s="24"/>
      <c r="L44" s="24">
        <v>50</v>
      </c>
      <c r="M44" s="24"/>
      <c r="N44" s="25"/>
    </row>
    <row r="45" spans="2:15" ht="13.5" customHeight="1" x14ac:dyDescent="0.15">
      <c r="B45" s="1">
        <f t="shared" si="2"/>
        <v>35</v>
      </c>
      <c r="C45" s="7"/>
      <c r="D45" s="7"/>
      <c r="E45" s="4"/>
      <c r="F45" s="4" t="s">
        <v>20</v>
      </c>
      <c r="G45" s="4"/>
      <c r="H45" s="4"/>
      <c r="I45" s="4"/>
      <c r="J45" s="4"/>
      <c r="K45" s="24">
        <v>5500</v>
      </c>
      <c r="L45" s="24">
        <v>3000</v>
      </c>
      <c r="M45" s="60">
        <v>3750</v>
      </c>
      <c r="N45" s="66">
        <v>3500</v>
      </c>
    </row>
    <row r="46" spans="2:15" ht="13.9" customHeight="1" x14ac:dyDescent="0.15">
      <c r="B46" s="1">
        <f t="shared" si="2"/>
        <v>36</v>
      </c>
      <c r="C46" s="7"/>
      <c r="D46" s="7"/>
      <c r="E46" s="4"/>
      <c r="F46" s="4" t="s">
        <v>21</v>
      </c>
      <c r="G46" s="4"/>
      <c r="H46" s="4"/>
      <c r="I46" s="4"/>
      <c r="J46" s="4"/>
      <c r="K46" s="24"/>
      <c r="L46" s="24"/>
      <c r="M46" s="24" t="s">
        <v>163</v>
      </c>
      <c r="N46" s="25"/>
    </row>
    <row r="47" spans="2:15" ht="13.5" customHeight="1" x14ac:dyDescent="0.15">
      <c r="B47" s="1">
        <f t="shared" si="2"/>
        <v>37</v>
      </c>
      <c r="C47" s="2" t="s">
        <v>82</v>
      </c>
      <c r="D47" s="2" t="s">
        <v>83</v>
      </c>
      <c r="E47" s="4"/>
      <c r="F47" s="4" t="s">
        <v>102</v>
      </c>
      <c r="G47" s="4"/>
      <c r="H47" s="4"/>
      <c r="I47" s="4"/>
      <c r="J47" s="4"/>
      <c r="K47" s="28">
        <v>50</v>
      </c>
      <c r="L47" s="28">
        <v>25</v>
      </c>
      <c r="M47" s="24">
        <v>100</v>
      </c>
      <c r="N47" s="25">
        <v>25</v>
      </c>
    </row>
    <row r="48" spans="2:15" ht="13.9" customHeight="1" x14ac:dyDescent="0.15">
      <c r="B48" s="1">
        <f t="shared" si="2"/>
        <v>38</v>
      </c>
      <c r="C48" s="7"/>
      <c r="D48" s="7"/>
      <c r="E48" s="4"/>
      <c r="F48" s="4" t="s">
        <v>214</v>
      </c>
      <c r="G48" s="4"/>
      <c r="H48" s="4"/>
      <c r="I48" s="4"/>
      <c r="J48" s="4"/>
      <c r="K48" s="24"/>
      <c r="L48" s="24" t="s">
        <v>163</v>
      </c>
      <c r="M48" s="24" t="s">
        <v>163</v>
      </c>
      <c r="N48" s="25">
        <v>25</v>
      </c>
    </row>
    <row r="49" spans="2:29" ht="13.9" customHeight="1" x14ac:dyDescent="0.15">
      <c r="B49" s="1">
        <f t="shared" si="2"/>
        <v>39</v>
      </c>
      <c r="C49" s="2" t="s">
        <v>94</v>
      </c>
      <c r="D49" s="2" t="s">
        <v>26</v>
      </c>
      <c r="E49" s="4"/>
      <c r="F49" s="4" t="s">
        <v>342</v>
      </c>
      <c r="G49" s="4"/>
      <c r="H49" s="4"/>
      <c r="I49" s="4"/>
      <c r="J49" s="4"/>
      <c r="K49" s="24" t="s">
        <v>163</v>
      </c>
      <c r="L49" s="28"/>
      <c r="M49" s="24"/>
      <c r="N49" s="25"/>
      <c r="Y49" s="132"/>
    </row>
    <row r="50" spans="2:29" ht="13.9" customHeight="1" x14ac:dyDescent="0.15">
      <c r="B50" s="1">
        <f t="shared" si="2"/>
        <v>40</v>
      </c>
      <c r="C50" s="7"/>
      <c r="D50" s="7"/>
      <c r="E50" s="4"/>
      <c r="F50" s="4" t="s">
        <v>216</v>
      </c>
      <c r="G50" s="4"/>
      <c r="H50" s="4"/>
      <c r="I50" s="4"/>
      <c r="J50" s="4"/>
      <c r="K50" s="24"/>
      <c r="L50" s="24" t="s">
        <v>163</v>
      </c>
      <c r="M50" s="24" t="s">
        <v>163</v>
      </c>
      <c r="N50" s="136" t="s">
        <v>163</v>
      </c>
      <c r="Y50" s="132"/>
    </row>
    <row r="51" spans="2:29" ht="13.9" customHeight="1" x14ac:dyDescent="0.15">
      <c r="B51" s="1">
        <f t="shared" si="2"/>
        <v>41</v>
      </c>
      <c r="C51" s="7"/>
      <c r="D51" s="7"/>
      <c r="E51" s="4"/>
      <c r="F51" s="4" t="s">
        <v>152</v>
      </c>
      <c r="G51" s="4"/>
      <c r="H51" s="4"/>
      <c r="I51" s="4"/>
      <c r="J51" s="4"/>
      <c r="K51" s="24">
        <v>25</v>
      </c>
      <c r="L51" s="24">
        <v>50</v>
      </c>
      <c r="M51" s="24">
        <v>25</v>
      </c>
      <c r="N51" s="25">
        <v>25</v>
      </c>
      <c r="Y51" s="146">
        <f>COUNTA(K11:K52)</f>
        <v>25</v>
      </c>
      <c r="Z51" s="146">
        <f>COUNTA(L11:L52)</f>
        <v>30</v>
      </c>
      <c r="AA51" s="146">
        <f>COUNTA(M11:M52)</f>
        <v>31</v>
      </c>
      <c r="AB51" s="146">
        <f>COUNTA(N11:N52)</f>
        <v>37</v>
      </c>
      <c r="AC51" s="132"/>
    </row>
    <row r="52" spans="2:29" ht="13.5" customHeight="1" x14ac:dyDescent="0.15">
      <c r="B52" s="1">
        <f t="shared" si="2"/>
        <v>42</v>
      </c>
      <c r="C52" s="7"/>
      <c r="D52" s="7"/>
      <c r="E52" s="4"/>
      <c r="F52" s="4" t="s">
        <v>91</v>
      </c>
      <c r="G52" s="4"/>
      <c r="H52" s="4"/>
      <c r="I52" s="4"/>
      <c r="J52" s="4"/>
      <c r="K52" s="24">
        <v>25</v>
      </c>
      <c r="L52" s="24"/>
      <c r="M52" s="24">
        <v>25</v>
      </c>
      <c r="N52" s="25" t="s">
        <v>163</v>
      </c>
      <c r="Y52" s="133"/>
    </row>
    <row r="53" spans="2:29" ht="13.9" customHeight="1" x14ac:dyDescent="0.15">
      <c r="B53" s="1">
        <f t="shared" si="2"/>
        <v>43</v>
      </c>
      <c r="C53" s="7"/>
      <c r="D53" s="7"/>
      <c r="E53" s="4"/>
      <c r="F53" s="4" t="s">
        <v>236</v>
      </c>
      <c r="G53" s="4"/>
      <c r="H53" s="4"/>
      <c r="I53" s="4"/>
      <c r="J53" s="4"/>
      <c r="K53" s="24"/>
      <c r="L53" s="24"/>
      <c r="M53" s="24" t="s">
        <v>163</v>
      </c>
      <c r="N53" s="25"/>
      <c r="Y53" s="133"/>
    </row>
    <row r="54" spans="2:29" ht="13.9" customHeight="1" x14ac:dyDescent="0.15">
      <c r="B54" s="1">
        <f t="shared" si="2"/>
        <v>44</v>
      </c>
      <c r="C54" s="7"/>
      <c r="D54" s="7"/>
      <c r="E54" s="4"/>
      <c r="F54" s="4" t="s">
        <v>162</v>
      </c>
      <c r="G54" s="4"/>
      <c r="H54" s="4"/>
      <c r="I54" s="4"/>
      <c r="J54" s="4"/>
      <c r="K54" s="24"/>
      <c r="L54" s="24"/>
      <c r="M54" s="24"/>
      <c r="N54" s="25">
        <v>25</v>
      </c>
      <c r="Y54" s="133"/>
    </row>
    <row r="55" spans="2:29" ht="13.5" customHeight="1" x14ac:dyDescent="0.15">
      <c r="B55" s="1">
        <f t="shared" si="2"/>
        <v>45</v>
      </c>
      <c r="C55" s="7"/>
      <c r="D55" s="7"/>
      <c r="E55" s="4"/>
      <c r="F55" s="4" t="s">
        <v>192</v>
      </c>
      <c r="G55" s="4"/>
      <c r="H55" s="4"/>
      <c r="I55" s="4"/>
      <c r="J55" s="4"/>
      <c r="K55" s="24">
        <v>200</v>
      </c>
      <c r="L55" s="24">
        <v>200</v>
      </c>
      <c r="M55" s="24" t="s">
        <v>163</v>
      </c>
      <c r="N55" s="25" t="s">
        <v>163</v>
      </c>
      <c r="Y55" s="134"/>
    </row>
    <row r="56" spans="2:29" ht="13.5" customHeight="1" x14ac:dyDescent="0.15">
      <c r="B56" s="1">
        <f t="shared" si="2"/>
        <v>46</v>
      </c>
      <c r="C56" s="7"/>
      <c r="D56" s="7"/>
      <c r="E56" s="4"/>
      <c r="F56" s="4" t="s">
        <v>291</v>
      </c>
      <c r="G56" s="4"/>
      <c r="H56" s="4"/>
      <c r="I56" s="4"/>
      <c r="J56" s="4"/>
      <c r="K56" s="24"/>
      <c r="L56" s="24"/>
      <c r="M56" s="24" t="s">
        <v>163</v>
      </c>
      <c r="N56" s="25">
        <v>25</v>
      </c>
      <c r="Y56" s="133"/>
    </row>
    <row r="57" spans="2:29" ht="13.5" customHeight="1" x14ac:dyDescent="0.15">
      <c r="B57" s="1">
        <f t="shared" si="2"/>
        <v>47</v>
      </c>
      <c r="C57" s="7"/>
      <c r="D57" s="7"/>
      <c r="E57" s="4"/>
      <c r="F57" s="4" t="s">
        <v>219</v>
      </c>
      <c r="G57" s="4"/>
      <c r="H57" s="4"/>
      <c r="I57" s="4"/>
      <c r="J57" s="4"/>
      <c r="K57" s="28">
        <v>100</v>
      </c>
      <c r="L57" s="28">
        <v>500</v>
      </c>
      <c r="M57" s="24">
        <v>300</v>
      </c>
      <c r="N57" s="25">
        <v>700</v>
      </c>
      <c r="Y57" s="133"/>
    </row>
    <row r="58" spans="2:29" ht="13.9" customHeight="1" x14ac:dyDescent="0.15">
      <c r="B58" s="1">
        <f t="shared" si="2"/>
        <v>48</v>
      </c>
      <c r="C58" s="7"/>
      <c r="D58" s="7"/>
      <c r="E58" s="4"/>
      <c r="F58" s="4" t="s">
        <v>220</v>
      </c>
      <c r="G58" s="4"/>
      <c r="H58" s="4"/>
      <c r="I58" s="4"/>
      <c r="J58" s="4"/>
      <c r="K58" s="24" t="s">
        <v>163</v>
      </c>
      <c r="L58" s="24">
        <v>300</v>
      </c>
      <c r="M58" s="24">
        <v>550</v>
      </c>
      <c r="N58" s="25">
        <v>350</v>
      </c>
      <c r="Y58" s="132"/>
    </row>
    <row r="59" spans="2:29" ht="13.5" customHeight="1" x14ac:dyDescent="0.15">
      <c r="B59" s="1">
        <f t="shared" si="2"/>
        <v>49</v>
      </c>
      <c r="C59" s="7"/>
      <c r="D59" s="7"/>
      <c r="E59" s="4"/>
      <c r="F59" s="4" t="s">
        <v>112</v>
      </c>
      <c r="G59" s="4"/>
      <c r="H59" s="4"/>
      <c r="I59" s="4"/>
      <c r="J59" s="4"/>
      <c r="K59" s="24">
        <v>400</v>
      </c>
      <c r="L59" s="24">
        <v>1600</v>
      </c>
      <c r="M59" s="24">
        <v>550</v>
      </c>
      <c r="N59" s="25">
        <v>600</v>
      </c>
      <c r="Y59" s="133"/>
    </row>
    <row r="60" spans="2:29" ht="13.9" customHeight="1" x14ac:dyDescent="0.15">
      <c r="B60" s="1">
        <f t="shared" si="2"/>
        <v>50</v>
      </c>
      <c r="C60" s="7"/>
      <c r="D60" s="7"/>
      <c r="E60" s="4"/>
      <c r="F60" s="4" t="s">
        <v>155</v>
      </c>
      <c r="G60" s="4"/>
      <c r="H60" s="4"/>
      <c r="I60" s="4"/>
      <c r="J60" s="4"/>
      <c r="K60" s="24">
        <v>150</v>
      </c>
      <c r="L60" s="137">
        <v>100</v>
      </c>
      <c r="M60" s="24">
        <v>125</v>
      </c>
      <c r="N60" s="25">
        <v>100</v>
      </c>
      <c r="Y60" s="132"/>
    </row>
    <row r="61" spans="2:29" ht="13.5" customHeight="1" x14ac:dyDescent="0.15">
      <c r="B61" s="1">
        <f t="shared" si="2"/>
        <v>51</v>
      </c>
      <c r="C61" s="7"/>
      <c r="D61" s="7"/>
      <c r="E61" s="4"/>
      <c r="F61" s="4" t="s">
        <v>223</v>
      </c>
      <c r="G61" s="4"/>
      <c r="H61" s="4"/>
      <c r="I61" s="4"/>
      <c r="J61" s="4"/>
      <c r="K61" s="24" t="s">
        <v>163</v>
      </c>
      <c r="L61" s="24"/>
      <c r="M61" s="24"/>
      <c r="N61" s="25"/>
      <c r="Y61" s="132"/>
    </row>
    <row r="62" spans="2:29" ht="13.9" customHeight="1" x14ac:dyDescent="0.15">
      <c r="B62" s="1">
        <f t="shared" si="2"/>
        <v>52</v>
      </c>
      <c r="C62" s="7"/>
      <c r="D62" s="7"/>
      <c r="E62" s="4"/>
      <c r="F62" s="4" t="s">
        <v>113</v>
      </c>
      <c r="G62" s="4"/>
      <c r="H62" s="4"/>
      <c r="I62" s="4"/>
      <c r="J62" s="4"/>
      <c r="K62" s="24"/>
      <c r="L62" s="24">
        <v>400</v>
      </c>
      <c r="M62" s="24" t="s">
        <v>163</v>
      </c>
      <c r="N62" s="25" t="s">
        <v>163</v>
      </c>
      <c r="Y62" s="135"/>
    </row>
    <row r="63" spans="2:29" ht="13.5" customHeight="1" x14ac:dyDescent="0.15">
      <c r="B63" s="1">
        <f t="shared" si="2"/>
        <v>53</v>
      </c>
      <c r="C63" s="7"/>
      <c r="D63" s="7"/>
      <c r="E63" s="4"/>
      <c r="F63" s="4" t="s">
        <v>114</v>
      </c>
      <c r="G63" s="4"/>
      <c r="H63" s="4"/>
      <c r="I63" s="4"/>
      <c r="J63" s="4"/>
      <c r="K63" s="24">
        <v>25</v>
      </c>
      <c r="L63" s="24">
        <v>75</v>
      </c>
      <c r="M63" s="24"/>
      <c r="N63" s="25">
        <v>75</v>
      </c>
      <c r="Y63" s="132"/>
    </row>
    <row r="64" spans="2:29" ht="13.5" customHeight="1" x14ac:dyDescent="0.15">
      <c r="B64" s="1">
        <f t="shared" si="2"/>
        <v>54</v>
      </c>
      <c r="C64" s="7"/>
      <c r="D64" s="7"/>
      <c r="E64" s="4"/>
      <c r="F64" s="4" t="s">
        <v>242</v>
      </c>
      <c r="G64" s="4"/>
      <c r="H64" s="4"/>
      <c r="I64" s="4"/>
      <c r="J64" s="4"/>
      <c r="K64" s="24" t="s">
        <v>163</v>
      </c>
      <c r="L64" s="24" t="s">
        <v>163</v>
      </c>
      <c r="M64" s="24">
        <v>75</v>
      </c>
      <c r="N64" s="25">
        <v>150</v>
      </c>
      <c r="Y64" s="132"/>
    </row>
    <row r="65" spans="2:25" ht="13.9" customHeight="1" x14ac:dyDescent="0.15">
      <c r="B65" s="1">
        <f t="shared" si="2"/>
        <v>55</v>
      </c>
      <c r="C65" s="7"/>
      <c r="D65" s="7"/>
      <c r="E65" s="4"/>
      <c r="F65" s="4" t="s">
        <v>224</v>
      </c>
      <c r="G65" s="4"/>
      <c r="H65" s="4"/>
      <c r="I65" s="4"/>
      <c r="J65" s="4"/>
      <c r="K65" s="24">
        <v>8</v>
      </c>
      <c r="L65" s="24">
        <v>16</v>
      </c>
      <c r="M65" s="24" t="s">
        <v>163</v>
      </c>
      <c r="N65" s="25"/>
      <c r="Y65" s="132"/>
    </row>
    <row r="66" spans="2:25" ht="13.5" customHeight="1" x14ac:dyDescent="0.15">
      <c r="B66" s="1">
        <f t="shared" si="2"/>
        <v>56</v>
      </c>
      <c r="C66" s="7"/>
      <c r="D66" s="7"/>
      <c r="E66" s="4"/>
      <c r="F66" s="4" t="s">
        <v>30</v>
      </c>
      <c r="G66" s="4"/>
      <c r="H66" s="4"/>
      <c r="I66" s="4"/>
      <c r="J66" s="4"/>
      <c r="K66" s="28">
        <v>80</v>
      </c>
      <c r="L66" s="24">
        <v>56</v>
      </c>
      <c r="M66" s="24">
        <v>56</v>
      </c>
      <c r="N66" s="25">
        <v>48</v>
      </c>
      <c r="Y66" s="132"/>
    </row>
    <row r="67" spans="2:25" ht="13.5" customHeight="1" x14ac:dyDescent="0.15">
      <c r="B67" s="1">
        <f t="shared" si="2"/>
        <v>57</v>
      </c>
      <c r="C67" s="7"/>
      <c r="D67" s="7"/>
      <c r="E67" s="4"/>
      <c r="F67" s="4" t="s">
        <v>225</v>
      </c>
      <c r="G67" s="4"/>
      <c r="H67" s="4"/>
      <c r="I67" s="4"/>
      <c r="J67" s="4"/>
      <c r="K67" s="24">
        <v>88</v>
      </c>
      <c r="L67" s="24">
        <v>88</v>
      </c>
      <c r="M67" s="24">
        <v>32</v>
      </c>
      <c r="N67" s="25">
        <v>48</v>
      </c>
      <c r="Y67" s="132"/>
    </row>
    <row r="68" spans="2:25" ht="13.9" customHeight="1" x14ac:dyDescent="0.15">
      <c r="B68" s="1">
        <f t="shared" si="2"/>
        <v>58</v>
      </c>
      <c r="C68" s="7"/>
      <c r="D68" s="7"/>
      <c r="E68" s="4"/>
      <c r="F68" s="4" t="s">
        <v>31</v>
      </c>
      <c r="G68" s="4"/>
      <c r="H68" s="4"/>
      <c r="I68" s="4"/>
      <c r="J68" s="4"/>
      <c r="K68" s="28" t="s">
        <v>163</v>
      </c>
      <c r="L68" s="28">
        <v>8</v>
      </c>
      <c r="M68" s="24"/>
      <c r="N68" s="25" t="s">
        <v>163</v>
      </c>
      <c r="Y68" s="132"/>
    </row>
    <row r="69" spans="2:25" ht="13.9" customHeight="1" x14ac:dyDescent="0.15">
      <c r="B69" s="1">
        <f t="shared" si="2"/>
        <v>59</v>
      </c>
      <c r="C69" s="7"/>
      <c r="D69" s="7"/>
      <c r="E69" s="4"/>
      <c r="F69" s="4" t="s">
        <v>255</v>
      </c>
      <c r="G69" s="4"/>
      <c r="H69" s="4"/>
      <c r="I69" s="4"/>
      <c r="J69" s="4"/>
      <c r="K69" s="24">
        <v>25</v>
      </c>
      <c r="L69" s="24">
        <v>25</v>
      </c>
      <c r="M69" s="24"/>
      <c r="N69" s="25"/>
      <c r="Y69" s="132"/>
    </row>
    <row r="70" spans="2:25" ht="13.9" customHeight="1" x14ac:dyDescent="0.15">
      <c r="B70" s="1">
        <f t="shared" si="2"/>
        <v>60</v>
      </c>
      <c r="C70" s="7"/>
      <c r="D70" s="7"/>
      <c r="E70" s="4"/>
      <c r="F70" s="4" t="s">
        <v>272</v>
      </c>
      <c r="G70" s="4"/>
      <c r="H70" s="4"/>
      <c r="I70" s="4"/>
      <c r="J70" s="4"/>
      <c r="K70" s="28" t="s">
        <v>163</v>
      </c>
      <c r="L70" s="24"/>
      <c r="M70" s="24"/>
      <c r="N70" s="25"/>
      <c r="Y70" s="132"/>
    </row>
    <row r="71" spans="2:25" ht="13.9" customHeight="1" x14ac:dyDescent="0.15">
      <c r="B71" s="1">
        <f t="shared" si="2"/>
        <v>61</v>
      </c>
      <c r="C71" s="7"/>
      <c r="D71" s="7"/>
      <c r="E71" s="4"/>
      <c r="F71" s="4" t="s">
        <v>88</v>
      </c>
      <c r="G71" s="4"/>
      <c r="H71" s="4"/>
      <c r="I71" s="4"/>
      <c r="J71" s="4"/>
      <c r="K71" s="28" t="s">
        <v>163</v>
      </c>
      <c r="L71" s="24">
        <v>100</v>
      </c>
      <c r="M71" s="24">
        <v>300</v>
      </c>
      <c r="N71" s="25" t="s">
        <v>163</v>
      </c>
      <c r="Y71" s="132"/>
    </row>
    <row r="72" spans="2:25" ht="13.9" customHeight="1" x14ac:dyDescent="0.15">
      <c r="B72" s="1">
        <f t="shared" si="2"/>
        <v>62</v>
      </c>
      <c r="C72" s="7"/>
      <c r="D72" s="7"/>
      <c r="E72" s="4"/>
      <c r="F72" s="4" t="s">
        <v>89</v>
      </c>
      <c r="G72" s="4"/>
      <c r="H72" s="4"/>
      <c r="I72" s="4"/>
      <c r="J72" s="4"/>
      <c r="K72" s="24">
        <v>1000</v>
      </c>
      <c r="L72" s="24">
        <v>300</v>
      </c>
      <c r="M72" s="24">
        <v>100</v>
      </c>
      <c r="N72" s="25" t="s">
        <v>163</v>
      </c>
      <c r="Y72" s="132"/>
    </row>
    <row r="73" spans="2:25" ht="13.9" customHeight="1" x14ac:dyDescent="0.15">
      <c r="B73" s="1">
        <f t="shared" si="2"/>
        <v>63</v>
      </c>
      <c r="C73" s="7"/>
      <c r="D73" s="7"/>
      <c r="E73" s="4"/>
      <c r="F73" s="4" t="s">
        <v>105</v>
      </c>
      <c r="G73" s="4"/>
      <c r="H73" s="4"/>
      <c r="I73" s="4"/>
      <c r="J73" s="4"/>
      <c r="K73" s="24"/>
      <c r="L73" s="24"/>
      <c r="M73" s="24" t="s">
        <v>163</v>
      </c>
      <c r="N73" s="25" t="s">
        <v>163</v>
      </c>
      <c r="Y73" s="132"/>
    </row>
    <row r="74" spans="2:25" ht="13.5" customHeight="1" x14ac:dyDescent="0.15">
      <c r="B74" s="1">
        <f t="shared" si="2"/>
        <v>64</v>
      </c>
      <c r="C74" s="7"/>
      <c r="D74" s="7"/>
      <c r="E74" s="4"/>
      <c r="F74" s="4" t="s">
        <v>115</v>
      </c>
      <c r="G74" s="4"/>
      <c r="H74" s="4"/>
      <c r="I74" s="4"/>
      <c r="J74" s="4"/>
      <c r="K74" s="24">
        <v>5100</v>
      </c>
      <c r="L74" s="24">
        <v>1250</v>
      </c>
      <c r="M74" s="24">
        <v>750</v>
      </c>
      <c r="N74" s="25">
        <v>800</v>
      </c>
      <c r="Y74" s="132"/>
    </row>
    <row r="75" spans="2:25" ht="13.9" customHeight="1" x14ac:dyDescent="0.15">
      <c r="B75" s="1">
        <f t="shared" si="2"/>
        <v>65</v>
      </c>
      <c r="C75" s="7"/>
      <c r="D75" s="7"/>
      <c r="E75" s="4"/>
      <c r="F75" s="4" t="s">
        <v>127</v>
      </c>
      <c r="G75" s="4"/>
      <c r="H75" s="4"/>
      <c r="I75" s="4"/>
      <c r="J75" s="4"/>
      <c r="K75" s="28"/>
      <c r="L75" s="24"/>
      <c r="M75" s="24">
        <v>25</v>
      </c>
      <c r="N75" s="25">
        <v>25</v>
      </c>
      <c r="Y75" s="132"/>
    </row>
    <row r="76" spans="2:25" ht="13.5" customHeight="1" x14ac:dyDescent="0.15">
      <c r="B76" s="1">
        <f t="shared" ref="B76:B97" si="4">B75+1</f>
        <v>66</v>
      </c>
      <c r="C76" s="7"/>
      <c r="D76" s="7"/>
      <c r="E76" s="4"/>
      <c r="F76" s="4" t="s">
        <v>243</v>
      </c>
      <c r="G76" s="4"/>
      <c r="H76" s="4"/>
      <c r="I76" s="4"/>
      <c r="J76" s="4"/>
      <c r="K76" s="24" t="s">
        <v>163</v>
      </c>
      <c r="L76" s="24" t="s">
        <v>163</v>
      </c>
      <c r="M76" s="24"/>
      <c r="N76" s="25" t="s">
        <v>163</v>
      </c>
      <c r="Y76" s="132"/>
    </row>
    <row r="77" spans="2:25" ht="13.9" customHeight="1" x14ac:dyDescent="0.15">
      <c r="B77" s="1">
        <f t="shared" si="4"/>
        <v>67</v>
      </c>
      <c r="C77" s="7"/>
      <c r="D77" s="7"/>
      <c r="E77" s="4"/>
      <c r="F77" s="4" t="s">
        <v>120</v>
      </c>
      <c r="G77" s="4"/>
      <c r="H77" s="4"/>
      <c r="I77" s="4"/>
      <c r="J77" s="4"/>
      <c r="K77" s="24">
        <v>25</v>
      </c>
      <c r="L77" s="24">
        <v>50</v>
      </c>
      <c r="M77" s="24">
        <v>75</v>
      </c>
      <c r="N77" s="25">
        <v>25</v>
      </c>
      <c r="Y77" s="132"/>
    </row>
    <row r="78" spans="2:25" ht="13.5" customHeight="1" x14ac:dyDescent="0.15">
      <c r="B78" s="1">
        <f t="shared" si="4"/>
        <v>68</v>
      </c>
      <c r="C78" s="7"/>
      <c r="D78" s="7"/>
      <c r="E78" s="4"/>
      <c r="F78" s="4" t="s">
        <v>32</v>
      </c>
      <c r="G78" s="4"/>
      <c r="H78" s="4"/>
      <c r="I78" s="4"/>
      <c r="J78" s="4"/>
      <c r="K78" s="24" t="s">
        <v>163</v>
      </c>
      <c r="L78" s="24" t="s">
        <v>163</v>
      </c>
      <c r="M78" s="24"/>
      <c r="N78" s="25"/>
      <c r="Y78" s="132"/>
    </row>
    <row r="79" spans="2:25" ht="13.9" customHeight="1" x14ac:dyDescent="0.15">
      <c r="B79" s="1">
        <f t="shared" si="4"/>
        <v>69</v>
      </c>
      <c r="C79" s="7"/>
      <c r="D79" s="7"/>
      <c r="E79" s="4"/>
      <c r="F79" s="4" t="s">
        <v>226</v>
      </c>
      <c r="G79" s="4"/>
      <c r="H79" s="4"/>
      <c r="I79" s="4"/>
      <c r="J79" s="4"/>
      <c r="K79" s="24"/>
      <c r="L79" s="24" t="s">
        <v>163</v>
      </c>
      <c r="M79" s="24"/>
      <c r="N79" s="25"/>
      <c r="Y79" s="132"/>
    </row>
    <row r="80" spans="2:25" ht="13.9" customHeight="1" x14ac:dyDescent="0.15">
      <c r="B80" s="1">
        <f t="shared" si="4"/>
        <v>70</v>
      </c>
      <c r="C80" s="7"/>
      <c r="D80" s="7"/>
      <c r="E80" s="4"/>
      <c r="F80" s="4" t="s">
        <v>157</v>
      </c>
      <c r="G80" s="4"/>
      <c r="H80" s="4"/>
      <c r="I80" s="4"/>
      <c r="J80" s="4"/>
      <c r="K80" s="28">
        <v>50</v>
      </c>
      <c r="L80" s="24">
        <v>25</v>
      </c>
      <c r="M80" s="24"/>
      <c r="N80" s="25"/>
      <c r="Y80" s="132"/>
    </row>
    <row r="81" spans="2:25" ht="13.9" customHeight="1" x14ac:dyDescent="0.15">
      <c r="B81" s="1">
        <f t="shared" si="4"/>
        <v>71</v>
      </c>
      <c r="C81" s="7"/>
      <c r="D81" s="7"/>
      <c r="E81" s="4"/>
      <c r="F81" s="4" t="s">
        <v>33</v>
      </c>
      <c r="G81" s="4"/>
      <c r="H81" s="4"/>
      <c r="I81" s="4"/>
      <c r="J81" s="4"/>
      <c r="K81" s="24">
        <v>975</v>
      </c>
      <c r="L81" s="24">
        <v>500</v>
      </c>
      <c r="M81" s="24">
        <v>800</v>
      </c>
      <c r="N81" s="25">
        <v>1025</v>
      </c>
      <c r="Y81" s="132"/>
    </row>
    <row r="82" spans="2:25" ht="13.5" customHeight="1" x14ac:dyDescent="0.15">
      <c r="B82" s="1">
        <f t="shared" si="4"/>
        <v>72</v>
      </c>
      <c r="C82" s="2" t="s">
        <v>34</v>
      </c>
      <c r="D82" s="2" t="s">
        <v>35</v>
      </c>
      <c r="E82" s="4"/>
      <c r="F82" s="4" t="s">
        <v>229</v>
      </c>
      <c r="G82" s="4"/>
      <c r="H82" s="4"/>
      <c r="I82" s="4"/>
      <c r="J82" s="4"/>
      <c r="K82" s="24" t="s">
        <v>163</v>
      </c>
      <c r="L82" s="24"/>
      <c r="M82" s="24"/>
      <c r="N82" s="25"/>
    </row>
    <row r="83" spans="2:25" ht="13.9" customHeight="1" x14ac:dyDescent="0.15">
      <c r="B83" s="1">
        <f t="shared" si="4"/>
        <v>73</v>
      </c>
      <c r="C83" s="7"/>
      <c r="D83" s="7"/>
      <c r="E83" s="4"/>
      <c r="F83" s="4" t="s">
        <v>258</v>
      </c>
      <c r="G83" s="4"/>
      <c r="H83" s="4"/>
      <c r="I83" s="4"/>
      <c r="J83" s="4"/>
      <c r="K83" s="24"/>
      <c r="L83" s="24">
        <v>3</v>
      </c>
      <c r="M83" s="24">
        <v>1</v>
      </c>
      <c r="N83" s="25"/>
    </row>
    <row r="84" spans="2:25" ht="13.9" customHeight="1" x14ac:dyDescent="0.15">
      <c r="B84" s="1">
        <f t="shared" si="4"/>
        <v>74</v>
      </c>
      <c r="C84" s="7"/>
      <c r="D84" s="7"/>
      <c r="E84" s="4"/>
      <c r="F84" s="4" t="s">
        <v>128</v>
      </c>
      <c r="G84" s="4"/>
      <c r="H84" s="4"/>
      <c r="I84" s="4"/>
      <c r="J84" s="4"/>
      <c r="K84" s="24">
        <v>1</v>
      </c>
      <c r="L84" s="24">
        <v>1</v>
      </c>
      <c r="M84" s="24"/>
      <c r="N84" s="25" t="s">
        <v>163</v>
      </c>
    </row>
    <row r="85" spans="2:25" ht="13.5" customHeight="1" x14ac:dyDescent="0.15">
      <c r="B85" s="1">
        <f t="shared" si="4"/>
        <v>75</v>
      </c>
      <c r="C85" s="7"/>
      <c r="D85" s="7"/>
      <c r="E85" s="4"/>
      <c r="F85" s="4" t="s">
        <v>294</v>
      </c>
      <c r="G85" s="4"/>
      <c r="H85" s="4"/>
      <c r="I85" s="4"/>
      <c r="J85" s="4"/>
      <c r="K85" s="24"/>
      <c r="L85" s="24"/>
      <c r="M85" s="24">
        <v>2</v>
      </c>
      <c r="N85" s="25"/>
    </row>
    <row r="86" spans="2:25" ht="13.9" customHeight="1" x14ac:dyDescent="0.15">
      <c r="B86" s="1">
        <f t="shared" si="4"/>
        <v>76</v>
      </c>
      <c r="C86" s="7"/>
      <c r="D86" s="7"/>
      <c r="E86" s="4"/>
      <c r="F86" s="4" t="s">
        <v>343</v>
      </c>
      <c r="G86" s="4"/>
      <c r="H86" s="4"/>
      <c r="I86" s="4"/>
      <c r="J86" s="4"/>
      <c r="K86" s="24"/>
      <c r="L86" s="24"/>
      <c r="M86" s="24" t="s">
        <v>163</v>
      </c>
      <c r="N86" s="25" t="s">
        <v>163</v>
      </c>
    </row>
    <row r="87" spans="2:25" ht="13.9" customHeight="1" x14ac:dyDescent="0.15">
      <c r="B87" s="1">
        <f t="shared" si="4"/>
        <v>77</v>
      </c>
      <c r="C87" s="7"/>
      <c r="D87" s="7"/>
      <c r="E87" s="4"/>
      <c r="F87" s="4" t="s">
        <v>296</v>
      </c>
      <c r="G87" s="4"/>
      <c r="H87" s="4"/>
      <c r="I87" s="4"/>
      <c r="J87" s="4"/>
      <c r="K87" s="24">
        <v>2</v>
      </c>
      <c r="L87" s="24">
        <v>1</v>
      </c>
      <c r="M87" s="24">
        <v>1</v>
      </c>
      <c r="N87" s="25">
        <v>6</v>
      </c>
    </row>
    <row r="88" spans="2:25" ht="13.5" customHeight="1" x14ac:dyDescent="0.15">
      <c r="B88" s="1">
        <f t="shared" si="4"/>
        <v>78</v>
      </c>
      <c r="C88" s="7"/>
      <c r="D88" s="7"/>
      <c r="E88" s="4"/>
      <c r="F88" s="4" t="s">
        <v>36</v>
      </c>
      <c r="G88" s="4"/>
      <c r="H88" s="4"/>
      <c r="I88" s="4"/>
      <c r="J88" s="4"/>
      <c r="K88" s="24">
        <v>1</v>
      </c>
      <c r="L88" s="24">
        <v>2</v>
      </c>
      <c r="M88" s="24"/>
      <c r="N88" s="25">
        <v>3</v>
      </c>
    </row>
    <row r="89" spans="2:25" ht="13.5" customHeight="1" x14ac:dyDescent="0.15">
      <c r="B89" s="1">
        <f t="shared" si="4"/>
        <v>79</v>
      </c>
      <c r="C89" s="2" t="s">
        <v>146</v>
      </c>
      <c r="D89" s="2" t="s">
        <v>79</v>
      </c>
      <c r="E89" s="4"/>
      <c r="F89" s="4" t="s">
        <v>103</v>
      </c>
      <c r="G89" s="4"/>
      <c r="H89" s="4"/>
      <c r="I89" s="4"/>
      <c r="J89" s="4"/>
      <c r="K89" s="24">
        <v>1</v>
      </c>
      <c r="L89" s="24"/>
      <c r="M89" s="24" t="s">
        <v>163</v>
      </c>
      <c r="N89" s="25"/>
    </row>
    <row r="90" spans="2:25" ht="13.5" customHeight="1" x14ac:dyDescent="0.15">
      <c r="B90" s="1">
        <f t="shared" si="4"/>
        <v>80</v>
      </c>
      <c r="C90" s="7"/>
      <c r="D90" s="2" t="s">
        <v>37</v>
      </c>
      <c r="E90" s="4"/>
      <c r="F90" s="4" t="s">
        <v>125</v>
      </c>
      <c r="G90" s="4"/>
      <c r="H90" s="4"/>
      <c r="I90" s="4"/>
      <c r="J90" s="4"/>
      <c r="K90" s="24">
        <v>4</v>
      </c>
      <c r="L90" s="24">
        <v>8</v>
      </c>
      <c r="M90" s="24">
        <v>17</v>
      </c>
      <c r="N90" s="25">
        <v>12</v>
      </c>
    </row>
    <row r="91" spans="2:25" ht="13.5" customHeight="1" x14ac:dyDescent="0.15">
      <c r="B91" s="1">
        <f t="shared" si="4"/>
        <v>81</v>
      </c>
      <c r="C91" s="7"/>
      <c r="D91" s="7"/>
      <c r="E91" s="4"/>
      <c r="F91" s="4" t="s">
        <v>297</v>
      </c>
      <c r="G91" s="4"/>
      <c r="H91" s="4"/>
      <c r="I91" s="4"/>
      <c r="J91" s="4"/>
      <c r="K91" s="24"/>
      <c r="L91" s="24"/>
      <c r="M91" s="24">
        <v>1</v>
      </c>
      <c r="N91" s="25"/>
    </row>
    <row r="92" spans="2:25" ht="13.5" customHeight="1" x14ac:dyDescent="0.15">
      <c r="B92" s="1">
        <f t="shared" si="4"/>
        <v>82</v>
      </c>
      <c r="C92" s="7"/>
      <c r="D92" s="8"/>
      <c r="E92" s="4"/>
      <c r="F92" s="4" t="s">
        <v>38</v>
      </c>
      <c r="G92" s="4"/>
      <c r="H92" s="4"/>
      <c r="I92" s="4"/>
      <c r="J92" s="4"/>
      <c r="K92" s="24" t="s">
        <v>163</v>
      </c>
      <c r="L92" s="24" t="s">
        <v>163</v>
      </c>
      <c r="M92" s="24">
        <v>25</v>
      </c>
      <c r="N92" s="25">
        <v>25</v>
      </c>
    </row>
    <row r="93" spans="2:25" ht="13.5" customHeight="1" x14ac:dyDescent="0.15">
      <c r="B93" s="1">
        <f t="shared" si="4"/>
        <v>83</v>
      </c>
      <c r="C93" s="8"/>
      <c r="D93" s="9" t="s">
        <v>39</v>
      </c>
      <c r="E93" s="4"/>
      <c r="F93" s="4" t="s">
        <v>40</v>
      </c>
      <c r="G93" s="4"/>
      <c r="H93" s="4"/>
      <c r="I93" s="4"/>
      <c r="J93" s="4"/>
      <c r="K93" s="24">
        <v>175</v>
      </c>
      <c r="L93" s="24">
        <v>100</v>
      </c>
      <c r="M93" s="24">
        <v>200</v>
      </c>
      <c r="N93" s="25">
        <v>125</v>
      </c>
    </row>
    <row r="94" spans="2:25" ht="13.5" customHeight="1" x14ac:dyDescent="0.15">
      <c r="B94" s="1">
        <f t="shared" si="4"/>
        <v>84</v>
      </c>
      <c r="C94" s="2" t="s">
        <v>0</v>
      </c>
      <c r="D94" s="9" t="s">
        <v>41</v>
      </c>
      <c r="E94" s="4"/>
      <c r="F94" s="4" t="s">
        <v>42</v>
      </c>
      <c r="G94" s="4"/>
      <c r="H94" s="4"/>
      <c r="I94" s="4"/>
      <c r="J94" s="4"/>
      <c r="K94" s="24">
        <v>50</v>
      </c>
      <c r="L94" s="24" t="s">
        <v>163</v>
      </c>
      <c r="M94" s="24">
        <v>25</v>
      </c>
      <c r="N94" s="25">
        <v>50</v>
      </c>
      <c r="U94" s="30">
        <f>COUNTA(K82:K94)</f>
        <v>9</v>
      </c>
      <c r="V94" s="30">
        <f>COUNTA(L82:L94)</f>
        <v>8</v>
      </c>
      <c r="W94" s="30">
        <f>COUNTA(M82:M94)</f>
        <v>10</v>
      </c>
      <c r="X94" s="30">
        <f>COUNTA(N82:N94)</f>
        <v>8</v>
      </c>
    </row>
    <row r="95" spans="2:25" ht="13.5" customHeight="1" x14ac:dyDescent="0.15">
      <c r="B95" s="1">
        <f t="shared" si="4"/>
        <v>85</v>
      </c>
      <c r="C95" s="199" t="s">
        <v>43</v>
      </c>
      <c r="D95" s="200"/>
      <c r="E95" s="4"/>
      <c r="F95" s="4" t="s">
        <v>44</v>
      </c>
      <c r="G95" s="4"/>
      <c r="H95" s="4"/>
      <c r="I95" s="4"/>
      <c r="J95" s="4"/>
      <c r="K95" s="24">
        <v>200</v>
      </c>
      <c r="L95" s="24">
        <v>100</v>
      </c>
      <c r="M95" s="24">
        <v>50</v>
      </c>
      <c r="N95" s="25">
        <v>250</v>
      </c>
    </row>
    <row r="96" spans="2:25" ht="13.5" customHeight="1" x14ac:dyDescent="0.15">
      <c r="B96" s="1">
        <f t="shared" si="4"/>
        <v>86</v>
      </c>
      <c r="C96" s="3"/>
      <c r="D96" s="91"/>
      <c r="E96" s="4"/>
      <c r="F96" s="4" t="s">
        <v>45</v>
      </c>
      <c r="G96" s="4"/>
      <c r="H96" s="4"/>
      <c r="I96" s="4"/>
      <c r="J96" s="4"/>
      <c r="K96" s="24">
        <v>100</v>
      </c>
      <c r="L96" s="24">
        <v>250</v>
      </c>
      <c r="M96" s="24">
        <v>200</v>
      </c>
      <c r="N96" s="25">
        <v>50</v>
      </c>
    </row>
    <row r="97" spans="2:24" ht="13.9" customHeight="1" thickBot="1" x14ac:dyDescent="0.2">
      <c r="B97" s="1">
        <f t="shared" si="4"/>
        <v>87</v>
      </c>
      <c r="C97" s="3"/>
      <c r="D97" s="91"/>
      <c r="E97" s="4"/>
      <c r="F97" s="4" t="s">
        <v>80</v>
      </c>
      <c r="G97" s="4"/>
      <c r="H97" s="4"/>
      <c r="I97" s="4"/>
      <c r="J97" s="4"/>
      <c r="K97" s="24">
        <v>50</v>
      </c>
      <c r="L97" s="24">
        <v>50</v>
      </c>
      <c r="M97" s="24">
        <v>150</v>
      </c>
      <c r="N97" s="25">
        <v>150</v>
      </c>
    </row>
    <row r="98" spans="2:24" ht="13.9" customHeight="1" x14ac:dyDescent="0.15">
      <c r="B98" s="92"/>
      <c r="C98" s="93"/>
      <c r="D98" s="93"/>
      <c r="E98" s="27"/>
      <c r="F98" s="27"/>
      <c r="G98" s="27"/>
      <c r="H98" s="27"/>
      <c r="I98" s="27"/>
      <c r="J98" s="27"/>
      <c r="K98" s="27"/>
      <c r="L98" s="27"/>
      <c r="M98" s="27"/>
      <c r="N98" s="27"/>
      <c r="U98" s="30">
        <f>COUNTA(K11:K97)</f>
        <v>59</v>
      </c>
      <c r="V98" s="30">
        <f>COUNTA(L11:L97)</f>
        <v>63</v>
      </c>
      <c r="W98" s="30">
        <f>COUNTA(M11:M97)</f>
        <v>63</v>
      </c>
      <c r="X98" s="30">
        <f>COUNTA(N11:N97)</f>
        <v>69</v>
      </c>
    </row>
    <row r="99" spans="2:24" ht="18" customHeight="1" x14ac:dyDescent="0.15"/>
    <row r="100" spans="2:24" ht="18" customHeight="1" x14ac:dyDescent="0.15">
      <c r="B100" s="72"/>
    </row>
    <row r="101" spans="2:24" ht="9" customHeight="1" thickBot="1" x14ac:dyDescent="0.2"/>
    <row r="102" spans="2:24" ht="18" customHeight="1" x14ac:dyDescent="0.15">
      <c r="B102" s="73"/>
      <c r="C102" s="74"/>
      <c r="D102" s="201" t="s">
        <v>1</v>
      </c>
      <c r="E102" s="201"/>
      <c r="F102" s="201"/>
      <c r="G102" s="201"/>
      <c r="H102" s="74"/>
      <c r="I102" s="74"/>
      <c r="J102" s="75"/>
      <c r="K102" s="31" t="s">
        <v>64</v>
      </c>
      <c r="L102" s="31" t="s">
        <v>65</v>
      </c>
      <c r="M102" s="31" t="s">
        <v>66</v>
      </c>
      <c r="N102" s="55" t="s">
        <v>67</v>
      </c>
      <c r="U102" s="30">
        <f>SUM(U11:U26,K27:K97)</f>
        <v>26468</v>
      </c>
      <c r="V102" s="30">
        <f>SUM(V11:V26,L27:L97)</f>
        <v>35143</v>
      </c>
      <c r="W102" s="30">
        <f>SUM(W11:W26,M27:M97)</f>
        <v>25394</v>
      </c>
      <c r="X102" s="30">
        <f>SUM(X11:X26,N27:N97)</f>
        <v>23049</v>
      </c>
    </row>
    <row r="103" spans="2:24" ht="18" customHeight="1" thickBot="1" x14ac:dyDescent="0.2">
      <c r="B103" s="79"/>
      <c r="C103" s="26"/>
      <c r="D103" s="197" t="s">
        <v>2</v>
      </c>
      <c r="E103" s="197"/>
      <c r="F103" s="197"/>
      <c r="G103" s="197"/>
      <c r="H103" s="26"/>
      <c r="I103" s="26"/>
      <c r="J103" s="80"/>
      <c r="K103" s="36" t="str">
        <f>K5</f>
        <v>2020.9.14</v>
      </c>
      <c r="L103" s="36" t="str">
        <f>L5</f>
        <v>2020.9.14</v>
      </c>
      <c r="M103" s="36" t="str">
        <f>M5</f>
        <v>2020.9.14</v>
      </c>
      <c r="N103" s="54" t="str">
        <f>N5</f>
        <v>2020.9.14</v>
      </c>
    </row>
    <row r="104" spans="2:24" ht="19.899999999999999" customHeight="1" thickTop="1" x14ac:dyDescent="0.15">
      <c r="B104" s="202" t="s">
        <v>47</v>
      </c>
      <c r="C104" s="203"/>
      <c r="D104" s="203"/>
      <c r="E104" s="203"/>
      <c r="F104" s="203"/>
      <c r="G104" s="203"/>
      <c r="H104" s="203"/>
      <c r="I104" s="203"/>
      <c r="J104" s="94"/>
      <c r="K104" s="37">
        <f>SUM(K105:K113)</f>
        <v>26468</v>
      </c>
      <c r="L104" s="37">
        <f>SUM(L105:L113)</f>
        <v>35143</v>
      </c>
      <c r="M104" s="37">
        <f>SUM(M105:M113)</f>
        <v>25394</v>
      </c>
      <c r="N104" s="56">
        <f>SUM(N105:N113)</f>
        <v>23049</v>
      </c>
    </row>
    <row r="105" spans="2:24" ht="13.9" customHeight="1" x14ac:dyDescent="0.15">
      <c r="B105" s="190" t="s">
        <v>48</v>
      </c>
      <c r="C105" s="191"/>
      <c r="D105" s="204"/>
      <c r="E105" s="13"/>
      <c r="F105" s="14"/>
      <c r="G105" s="189" t="s">
        <v>13</v>
      </c>
      <c r="H105" s="189"/>
      <c r="I105" s="14"/>
      <c r="J105" s="16"/>
      <c r="K105" s="5">
        <f>SUM(U$11:U$26)</f>
        <v>7100</v>
      </c>
      <c r="L105" s="5">
        <f>SUM(V$11:V$26)</f>
        <v>19950</v>
      </c>
      <c r="M105" s="5">
        <f>SUM(W$11:W$26)</f>
        <v>10300</v>
      </c>
      <c r="N105" s="6">
        <f>SUM(X$11:X$26)</f>
        <v>8525</v>
      </c>
    </row>
    <row r="106" spans="2:24" ht="13.9" customHeight="1" x14ac:dyDescent="0.15">
      <c r="B106" s="97"/>
      <c r="C106" s="98"/>
      <c r="D106" s="99"/>
      <c r="E106" s="17"/>
      <c r="F106" s="4"/>
      <c r="G106" s="189" t="s">
        <v>23</v>
      </c>
      <c r="H106" s="189"/>
      <c r="I106" s="15"/>
      <c r="J106" s="18"/>
      <c r="K106" s="5">
        <f>SUM(K$27)</f>
        <v>1200</v>
      </c>
      <c r="L106" s="5">
        <f>SUM(L$27)</f>
        <v>1000</v>
      </c>
      <c r="M106" s="5">
        <f>SUM(M$27)</f>
        <v>725</v>
      </c>
      <c r="N106" s="6">
        <f>SUM(N$27)</f>
        <v>650</v>
      </c>
    </row>
    <row r="107" spans="2:24" ht="13.9" customHeight="1" x14ac:dyDescent="0.15">
      <c r="B107" s="97"/>
      <c r="C107" s="98"/>
      <c r="D107" s="99"/>
      <c r="E107" s="17"/>
      <c r="F107" s="4"/>
      <c r="G107" s="189" t="s">
        <v>25</v>
      </c>
      <c r="H107" s="189"/>
      <c r="I107" s="14"/>
      <c r="J107" s="16"/>
      <c r="K107" s="5">
        <f>SUM(K$28:K$29)</f>
        <v>50</v>
      </c>
      <c r="L107" s="5">
        <f>SUM(L$28:L$29)</f>
        <v>175</v>
      </c>
      <c r="M107" s="5">
        <f>SUM(M$28:M$29)</f>
        <v>150</v>
      </c>
      <c r="N107" s="6">
        <f>SUM(N$28:N$29)</f>
        <v>150</v>
      </c>
    </row>
    <row r="108" spans="2:24" ht="13.9" customHeight="1" x14ac:dyDescent="0.15">
      <c r="B108" s="97"/>
      <c r="C108" s="98"/>
      <c r="D108" s="99"/>
      <c r="E108" s="17"/>
      <c r="F108" s="4"/>
      <c r="G108" s="189" t="s">
        <v>86</v>
      </c>
      <c r="H108" s="189"/>
      <c r="I108" s="14"/>
      <c r="J108" s="16"/>
      <c r="K108" s="5">
        <f>SUM(K$30:K$30)</f>
        <v>0</v>
      </c>
      <c r="L108" s="5">
        <f>SUM(L$30:L$30)</f>
        <v>0</v>
      </c>
      <c r="M108" s="5">
        <f>SUM(M$30:M$30)</f>
        <v>25</v>
      </c>
      <c r="N108" s="6">
        <f>SUM(N$30:N$30)</f>
        <v>50</v>
      </c>
    </row>
    <row r="109" spans="2:24" ht="13.9" customHeight="1" x14ac:dyDescent="0.15">
      <c r="B109" s="97"/>
      <c r="C109" s="98"/>
      <c r="D109" s="99"/>
      <c r="E109" s="17"/>
      <c r="F109" s="4"/>
      <c r="G109" s="189" t="s">
        <v>87</v>
      </c>
      <c r="H109" s="189"/>
      <c r="I109" s="14"/>
      <c r="J109" s="16"/>
      <c r="K109" s="5">
        <f>SUM(K32:K46)</f>
        <v>9201</v>
      </c>
      <c r="L109" s="5">
        <f>SUM(L$32:L$46)</f>
        <v>7827</v>
      </c>
      <c r="M109" s="5">
        <f>SUM(M$32:M$46)</f>
        <v>9626</v>
      </c>
      <c r="N109" s="6">
        <f>SUM(N$32:N$46)</f>
        <v>8927</v>
      </c>
    </row>
    <row r="110" spans="2:24" ht="13.9" customHeight="1" x14ac:dyDescent="0.15">
      <c r="B110" s="97"/>
      <c r="C110" s="98"/>
      <c r="D110" s="99"/>
      <c r="E110" s="17"/>
      <c r="F110" s="4"/>
      <c r="G110" s="189" t="s">
        <v>83</v>
      </c>
      <c r="H110" s="189"/>
      <c r="I110" s="14"/>
      <c r="J110" s="16"/>
      <c r="K110" s="5">
        <f>SUM(K$47:K$48)</f>
        <v>50</v>
      </c>
      <c r="L110" s="5">
        <f>SUM(L$47:L$48)</f>
        <v>25</v>
      </c>
      <c r="M110" s="5">
        <f>SUM(M$47:M$48)</f>
        <v>100</v>
      </c>
      <c r="N110" s="6">
        <f>SUM(N$47:N$48)</f>
        <v>50</v>
      </c>
    </row>
    <row r="111" spans="2:24" ht="13.9" customHeight="1" x14ac:dyDescent="0.15">
      <c r="B111" s="97"/>
      <c r="C111" s="98"/>
      <c r="D111" s="99"/>
      <c r="E111" s="17"/>
      <c r="F111" s="4"/>
      <c r="G111" s="189" t="s">
        <v>26</v>
      </c>
      <c r="H111" s="189"/>
      <c r="I111" s="14"/>
      <c r="J111" s="16"/>
      <c r="K111" s="5">
        <f>SUM(K$49:K$81)</f>
        <v>8276</v>
      </c>
      <c r="L111" s="5">
        <f>SUM(L$49:L$81)</f>
        <v>5643</v>
      </c>
      <c r="M111" s="5">
        <f>SUM(M$49:M$81)</f>
        <v>3788</v>
      </c>
      <c r="N111" s="6">
        <f>SUM(N$49:N$81)</f>
        <v>4021</v>
      </c>
    </row>
    <row r="112" spans="2:24" ht="13.9" customHeight="1" x14ac:dyDescent="0.15">
      <c r="B112" s="97"/>
      <c r="C112" s="98"/>
      <c r="D112" s="99"/>
      <c r="E112" s="17"/>
      <c r="F112" s="4"/>
      <c r="G112" s="189" t="s">
        <v>49</v>
      </c>
      <c r="H112" s="189"/>
      <c r="I112" s="14"/>
      <c r="J112" s="16"/>
      <c r="K112" s="5">
        <f>SUM(K$31:K$31,K$95:K$96)</f>
        <v>307</v>
      </c>
      <c r="L112" s="5">
        <f>SUM(L31:L31,L$95:L$96)</f>
        <v>358</v>
      </c>
      <c r="M112" s="5">
        <f>SUM(M31:M31,M$95:M$96)</f>
        <v>258</v>
      </c>
      <c r="N112" s="6">
        <f>SUM(N31:N31,N$95:N$96)</f>
        <v>305</v>
      </c>
    </row>
    <row r="113" spans="2:14" ht="13.9" customHeight="1" thickBot="1" x14ac:dyDescent="0.2">
      <c r="B113" s="100"/>
      <c r="C113" s="101"/>
      <c r="D113" s="102"/>
      <c r="E113" s="19"/>
      <c r="F113" s="10"/>
      <c r="G113" s="192" t="s">
        <v>46</v>
      </c>
      <c r="H113" s="192"/>
      <c r="I113" s="20"/>
      <c r="J113" s="21"/>
      <c r="K113" s="11">
        <f>SUM(K$82:K$94,K$97)</f>
        <v>284</v>
      </c>
      <c r="L113" s="11">
        <f>SUM(L$82:L$94,L$97)</f>
        <v>165</v>
      </c>
      <c r="M113" s="11">
        <f>SUM(M$82:M$94,M$97)</f>
        <v>422</v>
      </c>
      <c r="N113" s="12">
        <f>SUM(N$82:N$94,N$97)</f>
        <v>371</v>
      </c>
    </row>
    <row r="114" spans="2:14" ht="18" customHeight="1" thickTop="1" x14ac:dyDescent="0.15">
      <c r="B114" s="193" t="s">
        <v>50</v>
      </c>
      <c r="C114" s="194"/>
      <c r="D114" s="195"/>
      <c r="E114" s="105"/>
      <c r="F114" s="103"/>
      <c r="G114" s="196" t="s">
        <v>51</v>
      </c>
      <c r="H114" s="196"/>
      <c r="I114" s="103"/>
      <c r="J114" s="104"/>
      <c r="K114" s="38" t="s">
        <v>52</v>
      </c>
      <c r="L114" s="44"/>
      <c r="M114" s="44"/>
      <c r="N114" s="57"/>
    </row>
    <row r="115" spans="2:14" ht="18" customHeight="1" x14ac:dyDescent="0.15">
      <c r="B115" s="106"/>
      <c r="C115" s="107"/>
      <c r="D115" s="107"/>
      <c r="E115" s="108"/>
      <c r="F115" s="109"/>
      <c r="G115" s="110"/>
      <c r="H115" s="110"/>
      <c r="I115" s="109"/>
      <c r="J115" s="111"/>
      <c r="K115" s="39" t="s">
        <v>53</v>
      </c>
      <c r="L115" s="45"/>
      <c r="M115" s="45"/>
      <c r="N115" s="48"/>
    </row>
    <row r="116" spans="2:14" ht="18" customHeight="1" x14ac:dyDescent="0.15">
      <c r="B116" s="97"/>
      <c r="C116" s="98"/>
      <c r="D116" s="98"/>
      <c r="E116" s="112"/>
      <c r="F116" s="26"/>
      <c r="G116" s="197" t="s">
        <v>54</v>
      </c>
      <c r="H116" s="197"/>
      <c r="I116" s="95"/>
      <c r="J116" s="96"/>
      <c r="K116" s="40" t="s">
        <v>55</v>
      </c>
      <c r="L116" s="46"/>
      <c r="M116" s="50"/>
      <c r="N116" s="46"/>
    </row>
    <row r="117" spans="2:14" ht="18" customHeight="1" x14ac:dyDescent="0.15">
      <c r="B117" s="97"/>
      <c r="C117" s="98"/>
      <c r="D117" s="98"/>
      <c r="E117" s="113"/>
      <c r="F117" s="98"/>
      <c r="G117" s="114"/>
      <c r="H117" s="114"/>
      <c r="I117" s="107"/>
      <c r="J117" s="115"/>
      <c r="K117" s="41" t="s">
        <v>97</v>
      </c>
      <c r="L117" s="47"/>
      <c r="M117" s="51"/>
      <c r="N117" s="47"/>
    </row>
    <row r="118" spans="2:14" ht="18" customHeight="1" x14ac:dyDescent="0.15">
      <c r="B118" s="97"/>
      <c r="C118" s="98"/>
      <c r="D118" s="98"/>
      <c r="E118" s="113"/>
      <c r="F118" s="98"/>
      <c r="G118" s="114"/>
      <c r="H118" s="114"/>
      <c r="I118" s="107"/>
      <c r="J118" s="115"/>
      <c r="K118" s="41" t="s">
        <v>90</v>
      </c>
      <c r="L118" s="45"/>
      <c r="M118" s="51"/>
      <c r="N118" s="47"/>
    </row>
    <row r="119" spans="2:14" ht="18" customHeight="1" x14ac:dyDescent="0.15">
      <c r="B119" s="97"/>
      <c r="C119" s="98"/>
      <c r="D119" s="98"/>
      <c r="E119" s="112"/>
      <c r="F119" s="26"/>
      <c r="G119" s="197" t="s">
        <v>56</v>
      </c>
      <c r="H119" s="197"/>
      <c r="I119" s="95"/>
      <c r="J119" s="96"/>
      <c r="K119" s="40" t="s">
        <v>101</v>
      </c>
      <c r="L119" s="46"/>
      <c r="M119" s="50"/>
      <c r="N119" s="46"/>
    </row>
    <row r="120" spans="2:14" ht="18" customHeight="1" x14ac:dyDescent="0.15">
      <c r="B120" s="97"/>
      <c r="C120" s="98"/>
      <c r="D120" s="98"/>
      <c r="E120" s="113"/>
      <c r="F120" s="98"/>
      <c r="G120" s="114"/>
      <c r="H120" s="114"/>
      <c r="I120" s="107"/>
      <c r="J120" s="115"/>
      <c r="K120" s="41" t="s">
        <v>98</v>
      </c>
      <c r="L120" s="47"/>
      <c r="M120" s="51"/>
      <c r="N120" s="47"/>
    </row>
    <row r="121" spans="2:14" ht="18" customHeight="1" x14ac:dyDescent="0.15">
      <c r="B121" s="97"/>
      <c r="C121" s="98"/>
      <c r="D121" s="98"/>
      <c r="E121" s="113"/>
      <c r="F121" s="98"/>
      <c r="G121" s="114"/>
      <c r="H121" s="114"/>
      <c r="I121" s="107"/>
      <c r="J121" s="115"/>
      <c r="K121" s="41" t="s">
        <v>99</v>
      </c>
      <c r="L121" s="47"/>
      <c r="M121" s="47"/>
      <c r="N121" s="47"/>
    </row>
    <row r="122" spans="2:14" ht="18" customHeight="1" x14ac:dyDescent="0.15">
      <c r="B122" s="97"/>
      <c r="C122" s="98"/>
      <c r="D122" s="98"/>
      <c r="E122" s="87"/>
      <c r="F122" s="88"/>
      <c r="G122" s="110"/>
      <c r="H122" s="110"/>
      <c r="I122" s="109"/>
      <c r="J122" s="111"/>
      <c r="K122" s="41" t="s">
        <v>100</v>
      </c>
      <c r="L122" s="48"/>
      <c r="M122" s="45"/>
      <c r="N122" s="48"/>
    </row>
    <row r="123" spans="2:14" ht="18" customHeight="1" x14ac:dyDescent="0.15">
      <c r="B123" s="116"/>
      <c r="C123" s="88"/>
      <c r="D123" s="88"/>
      <c r="E123" s="17"/>
      <c r="F123" s="4"/>
      <c r="G123" s="189" t="s">
        <v>57</v>
      </c>
      <c r="H123" s="189"/>
      <c r="I123" s="14"/>
      <c r="J123" s="16"/>
      <c r="K123" s="29" t="s">
        <v>158</v>
      </c>
      <c r="L123" s="49"/>
      <c r="M123" s="52"/>
      <c r="N123" s="49"/>
    </row>
    <row r="124" spans="2:14" ht="18" customHeight="1" x14ac:dyDescent="0.15">
      <c r="B124" s="190" t="s">
        <v>58</v>
      </c>
      <c r="C124" s="191"/>
      <c r="D124" s="191"/>
      <c r="E124" s="26"/>
      <c r="F124" s="26"/>
      <c r="G124" s="26"/>
      <c r="H124" s="26"/>
      <c r="I124" s="26"/>
      <c r="J124" s="26"/>
      <c r="K124" s="26"/>
      <c r="L124" s="26"/>
      <c r="M124" s="26"/>
      <c r="N124" s="58"/>
    </row>
    <row r="125" spans="2:14" ht="14.1" customHeight="1" x14ac:dyDescent="0.15">
      <c r="B125" s="117"/>
      <c r="C125" s="42" t="s">
        <v>59</v>
      </c>
      <c r="D125" s="118"/>
      <c r="E125" s="42"/>
      <c r="F125" s="42"/>
      <c r="G125" s="42"/>
      <c r="H125" s="42"/>
      <c r="I125" s="42"/>
      <c r="J125" s="42"/>
      <c r="K125" s="42"/>
      <c r="L125" s="42"/>
      <c r="M125" s="42"/>
      <c r="N125" s="59"/>
    </row>
    <row r="126" spans="2:14" ht="14.1" customHeight="1" x14ac:dyDescent="0.15">
      <c r="B126" s="117"/>
      <c r="C126" s="42" t="s">
        <v>60</v>
      </c>
      <c r="D126" s="118"/>
      <c r="E126" s="42"/>
      <c r="F126" s="42"/>
      <c r="G126" s="42"/>
      <c r="H126" s="42"/>
      <c r="I126" s="42"/>
      <c r="J126" s="42"/>
      <c r="K126" s="42"/>
      <c r="L126" s="42"/>
      <c r="M126" s="42"/>
      <c r="N126" s="59"/>
    </row>
    <row r="127" spans="2:14" ht="14.1" customHeight="1" x14ac:dyDescent="0.15">
      <c r="B127" s="117"/>
      <c r="C127" s="42" t="s">
        <v>61</v>
      </c>
      <c r="D127" s="118"/>
      <c r="E127" s="42"/>
      <c r="F127" s="42"/>
      <c r="G127" s="42"/>
      <c r="H127" s="42"/>
      <c r="I127" s="42"/>
      <c r="J127" s="42"/>
      <c r="K127" s="42"/>
      <c r="L127" s="42"/>
      <c r="M127" s="42"/>
      <c r="N127" s="59"/>
    </row>
    <row r="128" spans="2:14" ht="14.1" customHeight="1" x14ac:dyDescent="0.15">
      <c r="B128" s="117"/>
      <c r="C128" s="42" t="s">
        <v>136</v>
      </c>
      <c r="D128" s="118"/>
      <c r="E128" s="42"/>
      <c r="F128" s="42"/>
      <c r="G128" s="42"/>
      <c r="H128" s="42"/>
      <c r="I128" s="42"/>
      <c r="J128" s="42"/>
      <c r="K128" s="42"/>
      <c r="L128" s="42"/>
      <c r="M128" s="42"/>
      <c r="N128" s="59"/>
    </row>
    <row r="129" spans="2:14" ht="14.1" customHeight="1" x14ac:dyDescent="0.15">
      <c r="B129" s="119"/>
      <c r="C129" s="42" t="s">
        <v>137</v>
      </c>
      <c r="D129" s="42"/>
      <c r="E129" s="42"/>
      <c r="F129" s="42"/>
      <c r="G129" s="42"/>
      <c r="H129" s="42"/>
      <c r="I129" s="42"/>
      <c r="J129" s="42"/>
      <c r="K129" s="42"/>
      <c r="L129" s="42"/>
      <c r="M129" s="42"/>
      <c r="N129" s="59"/>
    </row>
    <row r="130" spans="2:14" ht="14.1" customHeight="1" x14ac:dyDescent="0.15">
      <c r="B130" s="119"/>
      <c r="C130" s="42" t="s">
        <v>133</v>
      </c>
      <c r="D130" s="42"/>
      <c r="E130" s="42"/>
      <c r="F130" s="42"/>
      <c r="G130" s="42"/>
      <c r="H130" s="42"/>
      <c r="I130" s="42"/>
      <c r="J130" s="42"/>
      <c r="K130" s="42"/>
      <c r="L130" s="42"/>
      <c r="M130" s="42"/>
      <c r="N130" s="59"/>
    </row>
    <row r="131" spans="2:14" ht="14.1" customHeight="1" x14ac:dyDescent="0.15">
      <c r="B131" s="119"/>
      <c r="C131" s="42" t="s">
        <v>95</v>
      </c>
      <c r="D131" s="42"/>
      <c r="E131" s="42"/>
      <c r="F131" s="42"/>
      <c r="G131" s="42"/>
      <c r="H131" s="42"/>
      <c r="I131" s="42"/>
      <c r="J131" s="42"/>
      <c r="K131" s="42"/>
      <c r="L131" s="42"/>
      <c r="M131" s="42"/>
      <c r="N131" s="59"/>
    </row>
    <row r="132" spans="2:14" ht="14.1" customHeight="1" x14ac:dyDescent="0.15">
      <c r="B132" s="119"/>
      <c r="C132" s="42" t="s">
        <v>96</v>
      </c>
      <c r="D132" s="42"/>
      <c r="E132" s="42"/>
      <c r="F132" s="42"/>
      <c r="G132" s="42"/>
      <c r="H132" s="42"/>
      <c r="I132" s="42"/>
      <c r="J132" s="42"/>
      <c r="K132" s="42"/>
      <c r="L132" s="42"/>
      <c r="M132" s="42"/>
      <c r="N132" s="59"/>
    </row>
    <row r="133" spans="2:14" ht="14.1" customHeight="1" x14ac:dyDescent="0.15">
      <c r="B133" s="119"/>
      <c r="C133" s="42" t="s">
        <v>84</v>
      </c>
      <c r="D133" s="42"/>
      <c r="E133" s="42"/>
      <c r="F133" s="42"/>
      <c r="G133" s="42"/>
      <c r="H133" s="42"/>
      <c r="I133" s="42"/>
      <c r="J133" s="42"/>
      <c r="K133" s="42"/>
      <c r="L133" s="42"/>
      <c r="M133" s="42"/>
      <c r="N133" s="59"/>
    </row>
    <row r="134" spans="2:14" ht="14.1" customHeight="1" x14ac:dyDescent="0.15">
      <c r="B134" s="119"/>
      <c r="C134" s="42" t="s">
        <v>142</v>
      </c>
      <c r="D134" s="42"/>
      <c r="E134" s="42"/>
      <c r="F134" s="42"/>
      <c r="G134" s="42"/>
      <c r="H134" s="42"/>
      <c r="I134" s="42"/>
      <c r="J134" s="42"/>
      <c r="K134" s="42"/>
      <c r="L134" s="42"/>
      <c r="M134" s="42"/>
      <c r="N134" s="59"/>
    </row>
    <row r="135" spans="2:14" ht="14.1" customHeight="1" x14ac:dyDescent="0.15">
      <c r="B135" s="119"/>
      <c r="C135" s="42" t="s">
        <v>138</v>
      </c>
      <c r="D135" s="42"/>
      <c r="E135" s="42"/>
      <c r="F135" s="42"/>
      <c r="G135" s="42"/>
      <c r="H135" s="42"/>
      <c r="I135" s="42"/>
      <c r="J135" s="42"/>
      <c r="K135" s="42"/>
      <c r="L135" s="42"/>
      <c r="M135" s="42"/>
      <c r="N135" s="59"/>
    </row>
    <row r="136" spans="2:14" ht="14.1" customHeight="1" x14ac:dyDescent="0.15">
      <c r="B136" s="119"/>
      <c r="C136" s="42" t="s">
        <v>139</v>
      </c>
      <c r="D136" s="42"/>
      <c r="E136" s="42"/>
      <c r="F136" s="42"/>
      <c r="G136" s="42"/>
      <c r="H136" s="42"/>
      <c r="I136" s="42"/>
      <c r="J136" s="42"/>
      <c r="K136" s="42"/>
      <c r="L136" s="42"/>
      <c r="M136" s="42"/>
      <c r="N136" s="59"/>
    </row>
    <row r="137" spans="2:14" ht="14.1" customHeight="1" x14ac:dyDescent="0.15">
      <c r="B137" s="119"/>
      <c r="C137" s="42" t="s">
        <v>140</v>
      </c>
      <c r="D137" s="42"/>
      <c r="E137" s="42"/>
      <c r="F137" s="42"/>
      <c r="G137" s="42"/>
      <c r="H137" s="42"/>
      <c r="I137" s="42"/>
      <c r="J137" s="42"/>
      <c r="K137" s="42"/>
      <c r="L137" s="42"/>
      <c r="M137" s="42"/>
      <c r="N137" s="59"/>
    </row>
    <row r="138" spans="2:14" ht="14.1" customHeight="1" x14ac:dyDescent="0.15">
      <c r="B138" s="119"/>
      <c r="C138" s="42" t="s">
        <v>129</v>
      </c>
      <c r="D138" s="42"/>
      <c r="E138" s="42"/>
      <c r="F138" s="42"/>
      <c r="G138" s="42"/>
      <c r="H138" s="42"/>
      <c r="I138" s="42"/>
      <c r="J138" s="42"/>
      <c r="K138" s="42"/>
      <c r="L138" s="42"/>
      <c r="M138" s="42"/>
      <c r="N138" s="59"/>
    </row>
    <row r="139" spans="2:14" ht="14.1" customHeight="1" x14ac:dyDescent="0.15">
      <c r="B139" s="119"/>
      <c r="C139" s="42" t="s">
        <v>141</v>
      </c>
      <c r="D139" s="42"/>
      <c r="E139" s="42"/>
      <c r="F139" s="42"/>
      <c r="G139" s="42"/>
      <c r="H139" s="42"/>
      <c r="I139" s="42"/>
      <c r="J139" s="42"/>
      <c r="K139" s="42"/>
      <c r="L139" s="42"/>
      <c r="M139" s="42"/>
      <c r="N139" s="59"/>
    </row>
    <row r="140" spans="2:14" ht="14.1" customHeight="1" x14ac:dyDescent="0.15">
      <c r="B140" s="119"/>
      <c r="C140" s="42" t="s">
        <v>197</v>
      </c>
      <c r="D140" s="42"/>
      <c r="E140" s="42"/>
      <c r="F140" s="42"/>
      <c r="G140" s="42"/>
      <c r="H140" s="42"/>
      <c r="I140" s="42"/>
      <c r="J140" s="42"/>
      <c r="K140" s="42"/>
      <c r="L140" s="42"/>
      <c r="M140" s="42"/>
      <c r="N140" s="59"/>
    </row>
    <row r="141" spans="2:14" ht="14.1" customHeight="1" x14ac:dyDescent="0.15">
      <c r="B141" s="119"/>
      <c r="C141" s="42" t="s">
        <v>135</v>
      </c>
      <c r="D141" s="42"/>
      <c r="E141" s="42"/>
      <c r="F141" s="42"/>
      <c r="G141" s="42"/>
      <c r="H141" s="42"/>
      <c r="I141" s="42"/>
      <c r="J141" s="42"/>
      <c r="K141" s="42"/>
      <c r="L141" s="42"/>
      <c r="M141" s="42"/>
      <c r="N141" s="59"/>
    </row>
    <row r="142" spans="2:14" x14ac:dyDescent="0.15">
      <c r="B142" s="120"/>
      <c r="C142" s="42" t="s">
        <v>150</v>
      </c>
      <c r="D142" s="70"/>
      <c r="E142" s="70"/>
      <c r="F142" s="70"/>
      <c r="G142" s="70"/>
      <c r="H142" s="70"/>
      <c r="I142" s="70"/>
      <c r="J142" s="70"/>
      <c r="K142" s="70"/>
      <c r="L142" s="70"/>
      <c r="M142" s="70"/>
      <c r="N142" s="71"/>
    </row>
    <row r="143" spans="2:14" x14ac:dyDescent="0.15">
      <c r="B143" s="120"/>
      <c r="C143" s="42" t="s">
        <v>144</v>
      </c>
      <c r="D143" s="70"/>
      <c r="E143" s="70"/>
      <c r="F143" s="70"/>
      <c r="G143" s="70"/>
      <c r="H143" s="70"/>
      <c r="I143" s="70"/>
      <c r="J143" s="70"/>
      <c r="K143" s="70"/>
      <c r="L143" s="70"/>
      <c r="M143" s="70"/>
      <c r="N143" s="71"/>
    </row>
    <row r="144" spans="2:14" ht="14.1" customHeight="1" x14ac:dyDescent="0.15">
      <c r="B144" s="119"/>
      <c r="C144" s="42" t="s">
        <v>116</v>
      </c>
      <c r="D144" s="42"/>
      <c r="E144" s="42"/>
      <c r="F144" s="42"/>
      <c r="G144" s="42"/>
      <c r="H144" s="42"/>
      <c r="I144" s="42"/>
      <c r="J144" s="42"/>
      <c r="K144" s="42"/>
      <c r="L144" s="42"/>
      <c r="M144" s="42"/>
      <c r="N144" s="59"/>
    </row>
    <row r="145" spans="2:14" ht="18" customHeight="1" x14ac:dyDescent="0.15">
      <c r="B145" s="119"/>
      <c r="C145" s="42" t="s">
        <v>62</v>
      </c>
      <c r="D145" s="42"/>
      <c r="E145" s="42"/>
      <c r="F145" s="42"/>
      <c r="G145" s="42"/>
      <c r="H145" s="42"/>
      <c r="I145" s="42"/>
      <c r="J145" s="42"/>
      <c r="K145" s="42"/>
      <c r="L145" s="42"/>
      <c r="M145" s="42"/>
      <c r="N145" s="59"/>
    </row>
    <row r="146" spans="2:14" x14ac:dyDescent="0.15">
      <c r="B146" s="120"/>
      <c r="C146" s="42" t="s">
        <v>134</v>
      </c>
      <c r="D146" s="70"/>
      <c r="E146" s="70"/>
      <c r="F146" s="70"/>
      <c r="G146" s="70"/>
      <c r="H146" s="70"/>
      <c r="I146" s="70"/>
      <c r="J146" s="70"/>
      <c r="K146" s="70"/>
      <c r="L146" s="70"/>
      <c r="M146" s="70"/>
      <c r="N146" s="71"/>
    </row>
    <row r="147" spans="2:14" x14ac:dyDescent="0.15">
      <c r="B147" s="120"/>
      <c r="C147" s="42" t="s">
        <v>164</v>
      </c>
      <c r="D147" s="70"/>
      <c r="E147" s="70"/>
      <c r="F147" s="70"/>
      <c r="G147" s="70"/>
      <c r="H147" s="70"/>
      <c r="I147" s="70"/>
      <c r="J147" s="70"/>
      <c r="K147" s="70"/>
      <c r="L147" s="70"/>
      <c r="M147" s="70"/>
      <c r="N147" s="71"/>
    </row>
    <row r="148" spans="2:14" ht="14.25" thickBot="1" x14ac:dyDescent="0.2">
      <c r="B148" s="121"/>
      <c r="C148" s="43" t="s">
        <v>145</v>
      </c>
      <c r="D148" s="68"/>
      <c r="E148" s="68"/>
      <c r="F148" s="68"/>
      <c r="G148" s="68"/>
      <c r="H148" s="68"/>
      <c r="I148" s="68"/>
      <c r="J148" s="68"/>
      <c r="K148" s="68"/>
      <c r="L148" s="68"/>
      <c r="M148" s="68"/>
      <c r="N148" s="69"/>
    </row>
  </sheetData>
  <mergeCells count="27">
    <mergeCell ref="D9:F9"/>
    <mergeCell ref="D4:G4"/>
    <mergeCell ref="D5:G5"/>
    <mergeCell ref="D6:G6"/>
    <mergeCell ref="D7:F7"/>
    <mergeCell ref="D8:F8"/>
    <mergeCell ref="G111:H111"/>
    <mergeCell ref="G10:H10"/>
    <mergeCell ref="C95:D95"/>
    <mergeCell ref="D102:G102"/>
    <mergeCell ref="D103:G103"/>
    <mergeCell ref="B104:I104"/>
    <mergeCell ref="B105:D105"/>
    <mergeCell ref="G105:H105"/>
    <mergeCell ref="G106:H106"/>
    <mergeCell ref="G107:H107"/>
    <mergeCell ref="G108:H108"/>
    <mergeCell ref="G109:H109"/>
    <mergeCell ref="G110:H110"/>
    <mergeCell ref="G123:H123"/>
    <mergeCell ref="B124:D124"/>
    <mergeCell ref="G112:H112"/>
    <mergeCell ref="G113:H113"/>
    <mergeCell ref="B114:D114"/>
    <mergeCell ref="G114:H114"/>
    <mergeCell ref="G116:H116"/>
    <mergeCell ref="G119:H119"/>
  </mergeCells>
  <phoneticPr fontId="24"/>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98" max="16383" man="1"/>
  </rowBreaks>
  <colBreaks count="1" manualBreakCount="1">
    <brk id="2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AC149"/>
  <sheetViews>
    <sheetView view="pageBreakPreview" zoomScale="75" zoomScaleNormal="75" zoomScaleSheetLayoutView="75" workbookViewId="0">
      <pane xSplit="10" ySplit="10" topLeftCell="K11" activePane="bottomRight" state="frozen"/>
      <selection activeCell="O15" sqref="O15"/>
      <selection pane="topRight" activeCell="O15" sqref="O15"/>
      <selection pane="bottomLeft" activeCell="O15" sqref="O15"/>
      <selection pane="bottomRight" activeCell="O15" sqref="O15"/>
    </sheetView>
  </sheetViews>
  <sheetFormatPr defaultRowHeight="13.5" x14ac:dyDescent="0.15"/>
  <cols>
    <col min="1" max="1" width="2.625" style="30" customWidth="1"/>
    <col min="2" max="2" width="4.75" style="30" customWidth="1"/>
    <col min="3" max="4" width="16.75" style="30" customWidth="1"/>
    <col min="5" max="5" width="1.75" style="30" customWidth="1"/>
    <col min="6" max="9" width="10.75" style="30" customWidth="1"/>
    <col min="10" max="10" width="1.75" style="30" customWidth="1"/>
    <col min="11" max="14" width="14.875" style="30" customWidth="1"/>
    <col min="15" max="15" width="9" style="30"/>
    <col min="16" max="20" width="9" style="30" hidden="1" customWidth="1"/>
    <col min="21" max="23" width="9" style="30"/>
    <col min="24" max="24" width="9.25" style="30" customWidth="1"/>
    <col min="25" max="16384" width="9" style="30"/>
  </cols>
  <sheetData>
    <row r="1" spans="2:24" ht="18" customHeight="1" x14ac:dyDescent="0.15"/>
    <row r="2" spans="2:24" ht="18" customHeight="1" x14ac:dyDescent="0.15">
      <c r="B2" s="72" t="s">
        <v>63</v>
      </c>
      <c r="U2" s="131"/>
    </row>
    <row r="3" spans="2:24" ht="9" customHeight="1" thickBot="1" x14ac:dyDescent="0.2"/>
    <row r="4" spans="2:24" ht="18" customHeight="1" x14ac:dyDescent="0.15">
      <c r="B4" s="73"/>
      <c r="C4" s="74"/>
      <c r="D4" s="201" t="s">
        <v>1</v>
      </c>
      <c r="E4" s="201"/>
      <c r="F4" s="201"/>
      <c r="G4" s="201"/>
      <c r="H4" s="74"/>
      <c r="I4" s="74"/>
      <c r="J4" s="75"/>
      <c r="K4" s="31" t="s">
        <v>64</v>
      </c>
      <c r="L4" s="31" t="s">
        <v>65</v>
      </c>
      <c r="M4" s="31" t="s">
        <v>66</v>
      </c>
      <c r="N4" s="55" t="s">
        <v>67</v>
      </c>
    </row>
    <row r="5" spans="2:24" ht="18" customHeight="1" x14ac:dyDescent="0.15">
      <c r="B5" s="76"/>
      <c r="C5" s="4"/>
      <c r="D5" s="189" t="s">
        <v>2</v>
      </c>
      <c r="E5" s="189"/>
      <c r="F5" s="189"/>
      <c r="G5" s="189"/>
      <c r="H5" s="4"/>
      <c r="I5" s="4"/>
      <c r="J5" s="77"/>
      <c r="K5" s="32" t="s">
        <v>344</v>
      </c>
      <c r="L5" s="32" t="str">
        <f>K5</f>
        <v>2020.9.23</v>
      </c>
      <c r="M5" s="32" t="str">
        <f>K5</f>
        <v>2020.9.23</v>
      </c>
      <c r="N5" s="129" t="str">
        <f>K5</f>
        <v>2020.9.23</v>
      </c>
    </row>
    <row r="6" spans="2:24" ht="18" customHeight="1" x14ac:dyDescent="0.15">
      <c r="B6" s="76"/>
      <c r="C6" s="4"/>
      <c r="D6" s="189" t="s">
        <v>3</v>
      </c>
      <c r="E6" s="189"/>
      <c r="F6" s="189"/>
      <c r="G6" s="189"/>
      <c r="H6" s="4"/>
      <c r="I6" s="4"/>
      <c r="J6" s="77"/>
      <c r="K6" s="122">
        <v>0.42152777777777778</v>
      </c>
      <c r="L6" s="122">
        <v>0.40486111111111112</v>
      </c>
      <c r="M6" s="122">
        <v>0.44722222222222219</v>
      </c>
      <c r="N6" s="123">
        <v>0.46875</v>
      </c>
    </row>
    <row r="7" spans="2:24" ht="18" customHeight="1" x14ac:dyDescent="0.15">
      <c r="B7" s="76"/>
      <c r="C7" s="4"/>
      <c r="D7" s="189" t="s">
        <v>4</v>
      </c>
      <c r="E7" s="205"/>
      <c r="F7" s="205"/>
      <c r="G7" s="78" t="s">
        <v>5</v>
      </c>
      <c r="H7" s="4"/>
      <c r="I7" s="4"/>
      <c r="J7" s="77"/>
      <c r="K7" s="124">
        <v>2.7</v>
      </c>
      <c r="L7" s="124">
        <v>1.2</v>
      </c>
      <c r="M7" s="124">
        <v>1.26</v>
      </c>
      <c r="N7" s="125">
        <v>1.1599999999999999</v>
      </c>
    </row>
    <row r="8" spans="2:24" ht="18" customHeight="1" x14ac:dyDescent="0.15">
      <c r="B8" s="79"/>
      <c r="C8" s="26"/>
      <c r="D8" s="189" t="s">
        <v>6</v>
      </c>
      <c r="E8" s="189"/>
      <c r="F8" s="189"/>
      <c r="G8" s="78" t="s">
        <v>5</v>
      </c>
      <c r="H8" s="26"/>
      <c r="I8" s="26"/>
      <c r="J8" s="80"/>
      <c r="K8" s="33">
        <v>0.5</v>
      </c>
      <c r="L8" s="33">
        <v>0.5</v>
      </c>
      <c r="M8" s="33">
        <v>0.5</v>
      </c>
      <c r="N8" s="53">
        <v>0.5</v>
      </c>
    </row>
    <row r="9" spans="2:24" ht="18" customHeight="1" thickBot="1" x14ac:dyDescent="0.2">
      <c r="B9" s="81"/>
      <c r="C9" s="10"/>
      <c r="D9" s="192" t="s">
        <v>7</v>
      </c>
      <c r="E9" s="192"/>
      <c r="F9" s="192"/>
      <c r="G9" s="82" t="s">
        <v>8</v>
      </c>
      <c r="H9" s="10"/>
      <c r="I9" s="10"/>
      <c r="J9" s="83"/>
      <c r="K9" s="34">
        <v>100</v>
      </c>
      <c r="L9" s="34">
        <v>100</v>
      </c>
      <c r="M9" s="34">
        <v>100</v>
      </c>
      <c r="N9" s="54">
        <v>100</v>
      </c>
      <c r="Q9" s="84" t="s">
        <v>68</v>
      </c>
      <c r="R9" s="84" t="s">
        <v>69</v>
      </c>
      <c r="S9" s="84" t="s">
        <v>70</v>
      </c>
      <c r="T9" s="84" t="s">
        <v>71</v>
      </c>
      <c r="U9" s="84" t="s">
        <v>68</v>
      </c>
      <c r="V9" s="84" t="s">
        <v>69</v>
      </c>
      <c r="W9" s="84" t="s">
        <v>70</v>
      </c>
      <c r="X9" s="84" t="s">
        <v>71</v>
      </c>
    </row>
    <row r="10" spans="2:24" ht="18" customHeight="1" thickTop="1" x14ac:dyDescent="0.15">
      <c r="B10" s="85" t="s">
        <v>9</v>
      </c>
      <c r="C10" s="86" t="s">
        <v>10</v>
      </c>
      <c r="D10" s="86" t="s">
        <v>11</v>
      </c>
      <c r="E10" s="87"/>
      <c r="F10" s="88"/>
      <c r="G10" s="198" t="s">
        <v>12</v>
      </c>
      <c r="H10" s="198"/>
      <c r="I10" s="88"/>
      <c r="J10" s="89"/>
      <c r="K10" s="35"/>
      <c r="L10" s="35"/>
      <c r="M10" s="35"/>
      <c r="N10" s="126"/>
    </row>
    <row r="11" spans="2:24" ht="13.5" customHeight="1" x14ac:dyDescent="0.15">
      <c r="B11" s="1">
        <v>1</v>
      </c>
      <c r="C11" s="2" t="s">
        <v>92</v>
      </c>
      <c r="D11" s="2" t="s">
        <v>13</v>
      </c>
      <c r="E11" s="4"/>
      <c r="F11" s="4" t="s">
        <v>276</v>
      </c>
      <c r="G11" s="4"/>
      <c r="H11" s="4"/>
      <c r="I11" s="4"/>
      <c r="J11" s="4"/>
      <c r="K11" s="22"/>
      <c r="L11" s="22"/>
      <c r="M11" s="22"/>
      <c r="N11" s="23" t="s">
        <v>169</v>
      </c>
      <c r="P11" s="30" t="s">
        <v>14</v>
      </c>
      <c r="Q11" s="30">
        <f t="shared" ref="Q11:T14" si="0">IF(K11="",0,VALUE(MID(K11,2,LEN(K11)-2)))</f>
        <v>0</v>
      </c>
      <c r="R11" s="30">
        <f t="shared" si="0"/>
        <v>0</v>
      </c>
      <c r="S11" s="30">
        <f t="shared" si="0"/>
        <v>0</v>
      </c>
      <c r="T11" s="30" t="e">
        <f t="shared" si="0"/>
        <v>#VALUE!</v>
      </c>
      <c r="U11" s="30">
        <f t="shared" ref="U11:X24" si="1">IF(K11="＋",0,IF(K11="(＋)",0,ABS(K11)))</f>
        <v>0</v>
      </c>
      <c r="V11" s="30">
        <f t="shared" si="1"/>
        <v>0</v>
      </c>
      <c r="W11" s="30">
        <f t="shared" si="1"/>
        <v>0</v>
      </c>
      <c r="X11" s="30">
        <f t="shared" si="1"/>
        <v>0</v>
      </c>
    </row>
    <row r="12" spans="2:24" ht="13.5" customHeight="1" x14ac:dyDescent="0.15">
      <c r="B12" s="1">
        <f>B11+1</f>
        <v>2</v>
      </c>
      <c r="C12" s="3"/>
      <c r="D12" s="7"/>
      <c r="E12" s="4"/>
      <c r="F12" s="4" t="s">
        <v>110</v>
      </c>
      <c r="G12" s="4"/>
      <c r="H12" s="4"/>
      <c r="I12" s="4"/>
      <c r="J12" s="4"/>
      <c r="K12" s="22" t="s">
        <v>245</v>
      </c>
      <c r="L12" s="22" t="s">
        <v>167</v>
      </c>
      <c r="M12" s="128" t="s">
        <v>166</v>
      </c>
      <c r="N12" s="23" t="s">
        <v>234</v>
      </c>
      <c r="P12" s="30" t="s">
        <v>14</v>
      </c>
      <c r="Q12" s="30">
        <f t="shared" si="0"/>
        <v>250</v>
      </c>
      <c r="R12" s="30">
        <f t="shared" si="0"/>
        <v>200</v>
      </c>
      <c r="S12" s="30">
        <f t="shared" si="0"/>
        <v>75</v>
      </c>
      <c r="T12" s="30">
        <f t="shared" si="0"/>
        <v>300</v>
      </c>
      <c r="U12" s="30">
        <f t="shared" si="1"/>
        <v>250</v>
      </c>
      <c r="V12" s="30">
        <f t="shared" si="1"/>
        <v>200</v>
      </c>
      <c r="W12" s="30">
        <f t="shared" si="1"/>
        <v>75</v>
      </c>
      <c r="X12" s="30">
        <f t="shared" si="1"/>
        <v>300</v>
      </c>
    </row>
    <row r="13" spans="2:24" ht="13.5" customHeight="1" x14ac:dyDescent="0.15">
      <c r="B13" s="1">
        <f t="shared" ref="B13:B76" si="2">B12+1</f>
        <v>3</v>
      </c>
      <c r="C13" s="3"/>
      <c r="D13" s="7"/>
      <c r="E13" s="4"/>
      <c r="F13" s="4" t="s">
        <v>199</v>
      </c>
      <c r="G13" s="4"/>
      <c r="H13" s="4"/>
      <c r="I13" s="4"/>
      <c r="J13" s="4"/>
      <c r="K13" s="22"/>
      <c r="L13" s="22" t="s">
        <v>165</v>
      </c>
      <c r="M13" s="22"/>
      <c r="N13" s="23" t="s">
        <v>165</v>
      </c>
      <c r="P13" s="30" t="s">
        <v>14</v>
      </c>
      <c r="Q13" s="30">
        <f>IF(K13="",0,VALUE(MID(K13,2,LEN(K13)-2)))</f>
        <v>0</v>
      </c>
      <c r="R13" s="30">
        <f t="shared" si="0"/>
        <v>25</v>
      </c>
      <c r="S13" s="30">
        <f t="shared" si="0"/>
        <v>0</v>
      </c>
      <c r="T13" s="30">
        <f t="shared" si="0"/>
        <v>25</v>
      </c>
      <c r="U13" s="30">
        <f t="shared" si="1"/>
        <v>0</v>
      </c>
      <c r="V13" s="30">
        <f t="shared" si="1"/>
        <v>25</v>
      </c>
      <c r="W13" s="30">
        <f t="shared" si="1"/>
        <v>0</v>
      </c>
      <c r="X13" s="30">
        <f t="shared" si="1"/>
        <v>25</v>
      </c>
    </row>
    <row r="14" spans="2:24" ht="13.5" customHeight="1" x14ac:dyDescent="0.15">
      <c r="B14" s="1">
        <f t="shared" si="2"/>
        <v>4</v>
      </c>
      <c r="C14" s="3"/>
      <c r="D14" s="7"/>
      <c r="E14" s="4"/>
      <c r="F14" s="4" t="s">
        <v>200</v>
      </c>
      <c r="G14" s="4"/>
      <c r="H14" s="4"/>
      <c r="I14" s="4"/>
      <c r="J14" s="4"/>
      <c r="K14" s="22"/>
      <c r="L14" s="22"/>
      <c r="M14" s="22" t="s">
        <v>165</v>
      </c>
      <c r="N14" s="23" t="s">
        <v>175</v>
      </c>
      <c r="P14" s="30" t="s">
        <v>14</v>
      </c>
      <c r="Q14" s="30">
        <f>IF(K14="",0,VALUE(MID(K14,2,LEN(K14)-2)))</f>
        <v>0</v>
      </c>
      <c r="R14" s="30">
        <f t="shared" si="0"/>
        <v>0</v>
      </c>
      <c r="S14" s="30">
        <f t="shared" si="0"/>
        <v>25</v>
      </c>
      <c r="T14" s="30">
        <f t="shared" si="0"/>
        <v>50</v>
      </c>
      <c r="U14" s="30">
        <f t="shared" si="1"/>
        <v>0</v>
      </c>
      <c r="V14" s="30">
        <f t="shared" si="1"/>
        <v>0</v>
      </c>
      <c r="W14" s="30">
        <f t="shared" si="1"/>
        <v>25</v>
      </c>
      <c r="X14" s="30">
        <f t="shared" si="1"/>
        <v>50</v>
      </c>
    </row>
    <row r="15" spans="2:24" ht="13.9" customHeight="1" x14ac:dyDescent="0.15">
      <c r="B15" s="1">
        <f t="shared" si="2"/>
        <v>5</v>
      </c>
      <c r="C15" s="3"/>
      <c r="D15" s="7"/>
      <c r="E15" s="4"/>
      <c r="F15" s="4" t="s">
        <v>202</v>
      </c>
      <c r="G15" s="4"/>
      <c r="H15" s="4"/>
      <c r="I15" s="4"/>
      <c r="J15" s="4"/>
      <c r="K15" s="22" t="s">
        <v>246</v>
      </c>
      <c r="L15" s="22" t="s">
        <v>345</v>
      </c>
      <c r="M15" s="22" t="s">
        <v>346</v>
      </c>
      <c r="N15" s="23" t="s">
        <v>347</v>
      </c>
      <c r="P15" s="90" t="s">
        <v>203</v>
      </c>
      <c r="Q15" s="30" t="str">
        <f>K15</f>
        <v>(450)</v>
      </c>
      <c r="R15" s="30" t="str">
        <f>L15</f>
        <v>(850)</v>
      </c>
      <c r="S15" s="30" t="str">
        <f>M15</f>
        <v>(600)</v>
      </c>
      <c r="T15" s="30" t="str">
        <f>N15</f>
        <v>(1000)</v>
      </c>
      <c r="U15" s="30">
        <f t="shared" si="1"/>
        <v>450</v>
      </c>
      <c r="V15" s="30">
        <f>IF(L15="＋",0,IF(L15="(＋)",0,ABS(L15)))</f>
        <v>850</v>
      </c>
      <c r="W15" s="30">
        <f t="shared" si="1"/>
        <v>600</v>
      </c>
      <c r="X15" s="30">
        <f t="shared" si="1"/>
        <v>1000</v>
      </c>
    </row>
    <row r="16" spans="2:24" ht="13.5" customHeight="1" x14ac:dyDescent="0.15">
      <c r="B16" s="1">
        <f t="shared" si="2"/>
        <v>6</v>
      </c>
      <c r="C16" s="3"/>
      <c r="D16" s="7"/>
      <c r="E16" s="4"/>
      <c r="F16" s="4" t="s">
        <v>204</v>
      </c>
      <c r="G16" s="4"/>
      <c r="H16" s="4"/>
      <c r="I16" s="4"/>
      <c r="J16" s="4"/>
      <c r="K16" s="22" t="s">
        <v>348</v>
      </c>
      <c r="L16" s="22" t="s">
        <v>349</v>
      </c>
      <c r="M16" s="22" t="s">
        <v>350</v>
      </c>
      <c r="N16" s="23" t="s">
        <v>351</v>
      </c>
      <c r="P16" s="30" t="s">
        <v>14</v>
      </c>
      <c r="Q16" s="30">
        <f t="shared" ref="Q16:T17" si="3">IF(K16="",0,VALUE(MID(K16,2,LEN(K16)-2)))</f>
        <v>5</v>
      </c>
      <c r="R16" s="30">
        <f t="shared" si="3"/>
        <v>85</v>
      </c>
      <c r="S16" s="30">
        <f t="shared" si="3"/>
        <v>12</v>
      </c>
      <c r="T16" s="30">
        <f t="shared" si="3"/>
        <v>55</v>
      </c>
      <c r="U16" s="30">
        <f>IF(K16="＋",0,IF(K16="(＋)",0,ABS(K16)))</f>
        <v>7050</v>
      </c>
      <c r="V16" s="30">
        <f>IF(L16="＋",0,IF(L16="(＋)",0,ABS(L16)))</f>
        <v>1850</v>
      </c>
      <c r="W16" s="30">
        <f>IF(M16="＋",0,IF(M16="(＋)",0,ABS(M16)))</f>
        <v>4125</v>
      </c>
      <c r="X16" s="30">
        <f>IF(N16="＋",0,IF(N16="(＋)",0,ABS(N16)))</f>
        <v>3550</v>
      </c>
    </row>
    <row r="17" spans="2:24" ht="13.5" customHeight="1" x14ac:dyDescent="0.15">
      <c r="B17" s="1">
        <f t="shared" si="2"/>
        <v>7</v>
      </c>
      <c r="C17" s="3"/>
      <c r="D17" s="7"/>
      <c r="E17" s="4"/>
      <c r="F17" s="4" t="s">
        <v>205</v>
      </c>
      <c r="G17" s="4"/>
      <c r="H17" s="4"/>
      <c r="I17" s="4"/>
      <c r="J17" s="4"/>
      <c r="K17" s="22" t="s">
        <v>163</v>
      </c>
      <c r="L17" s="22" t="s">
        <v>163</v>
      </c>
      <c r="M17" s="22" t="s">
        <v>163</v>
      </c>
      <c r="N17" s="23" t="s">
        <v>282</v>
      </c>
      <c r="P17" s="30" t="s">
        <v>14</v>
      </c>
      <c r="Q17" s="30" t="e">
        <f t="shared" si="3"/>
        <v>#VALUE!</v>
      </c>
      <c r="R17" s="30" t="e">
        <f t="shared" si="3"/>
        <v>#VALUE!</v>
      </c>
      <c r="S17" s="30" t="e">
        <f t="shared" si="3"/>
        <v>#VALUE!</v>
      </c>
      <c r="T17" s="30">
        <f t="shared" si="3"/>
        <v>5</v>
      </c>
      <c r="U17" s="30">
        <f t="shared" si="1"/>
        <v>0</v>
      </c>
      <c r="V17" s="30">
        <f t="shared" si="1"/>
        <v>0</v>
      </c>
      <c r="W17" s="30">
        <f t="shared" si="1"/>
        <v>0</v>
      </c>
      <c r="X17" s="30">
        <f t="shared" si="1"/>
        <v>450</v>
      </c>
    </row>
    <row r="18" spans="2:24" ht="13.9" customHeight="1" x14ac:dyDescent="0.15">
      <c r="B18" s="1">
        <f t="shared" si="2"/>
        <v>8</v>
      </c>
      <c r="C18" s="3"/>
      <c r="D18" s="7"/>
      <c r="E18" s="4"/>
      <c r="F18" s="4" t="s">
        <v>264</v>
      </c>
      <c r="G18" s="4"/>
      <c r="H18" s="4"/>
      <c r="I18" s="4"/>
      <c r="J18" s="4"/>
      <c r="K18" s="22" t="s">
        <v>234</v>
      </c>
      <c r="L18" s="22"/>
      <c r="M18" s="22"/>
      <c r="N18" s="23"/>
      <c r="P18" s="90" t="s">
        <v>203</v>
      </c>
      <c r="Q18" s="30" t="str">
        <f>K18</f>
        <v>(300)</v>
      </c>
      <c r="R18" s="30">
        <f>L18</f>
        <v>0</v>
      </c>
      <c r="S18" s="30">
        <f>M18</f>
        <v>0</v>
      </c>
      <c r="T18" s="30">
        <f>N18</f>
        <v>0</v>
      </c>
      <c r="U18" s="30">
        <f t="shared" si="1"/>
        <v>300</v>
      </c>
      <c r="V18" s="30">
        <f t="shared" si="1"/>
        <v>0</v>
      </c>
      <c r="W18" s="30">
        <f t="shared" si="1"/>
        <v>0</v>
      </c>
      <c r="X18" s="30">
        <f t="shared" si="1"/>
        <v>0</v>
      </c>
    </row>
    <row r="19" spans="2:24" ht="13.9" customHeight="1" x14ac:dyDescent="0.15">
      <c r="B19" s="1">
        <f t="shared" si="2"/>
        <v>9</v>
      </c>
      <c r="C19" s="3"/>
      <c r="D19" s="7"/>
      <c r="E19" s="4"/>
      <c r="F19" s="4" t="s">
        <v>178</v>
      </c>
      <c r="G19" s="4"/>
      <c r="H19" s="4"/>
      <c r="I19" s="4"/>
      <c r="J19" s="4"/>
      <c r="K19" s="22" t="s">
        <v>188</v>
      </c>
      <c r="L19" s="22" t="s">
        <v>307</v>
      </c>
      <c r="M19" s="22" t="s">
        <v>279</v>
      </c>
      <c r="N19" s="23" t="s">
        <v>352</v>
      </c>
      <c r="P19" s="30" t="s">
        <v>14</v>
      </c>
      <c r="Q19" s="30">
        <f>IF(K19="",0,VALUE(MID(K19,2,LEN(K19)-2)))</f>
        <v>325</v>
      </c>
      <c r="R19" s="30">
        <f>IF(L19="",0,VALUE(MID(L19,2,LEN(L19)-2)))</f>
        <v>500</v>
      </c>
      <c r="S19" s="30">
        <f>IF(M19="",0,VALUE(MID(M19,2,LEN(M19)-2)))</f>
        <v>525</v>
      </c>
      <c r="T19" s="30">
        <f>IF(N19="",0,VALUE(MID(N19,2,LEN(N19)-2)))</f>
        <v>1100</v>
      </c>
      <c r="U19" s="30">
        <f t="shared" si="1"/>
        <v>325</v>
      </c>
      <c r="V19" s="30">
        <f t="shared" si="1"/>
        <v>500</v>
      </c>
      <c r="W19" s="30">
        <f t="shared" si="1"/>
        <v>525</v>
      </c>
      <c r="X19" s="30">
        <f t="shared" si="1"/>
        <v>1100</v>
      </c>
    </row>
    <row r="20" spans="2:24" ht="13.5" customHeight="1" x14ac:dyDescent="0.15">
      <c r="B20" s="1">
        <f t="shared" si="2"/>
        <v>10</v>
      </c>
      <c r="C20" s="3"/>
      <c r="D20" s="7"/>
      <c r="E20" s="4"/>
      <c r="F20" s="4" t="s">
        <v>210</v>
      </c>
      <c r="G20" s="4"/>
      <c r="H20" s="4"/>
      <c r="I20" s="4"/>
      <c r="J20" s="4"/>
      <c r="K20" s="22"/>
      <c r="L20" s="22" t="s">
        <v>165</v>
      </c>
      <c r="M20" s="22"/>
      <c r="N20" s="23" t="s">
        <v>169</v>
      </c>
      <c r="R20" s="30">
        <f>IF(L20="",0,VALUE(MID(L20,2,LEN(L20)-2)))</f>
        <v>25</v>
      </c>
      <c r="T20" s="30" t="e">
        <f>IF(N20="",0,VALUE(MID(N20,2,LEN(N20)-2)))</f>
        <v>#VALUE!</v>
      </c>
      <c r="U20" s="30">
        <f>IF(K20="＋",0,IF(K20="(＋)",0,ABS(K20)))</f>
        <v>0</v>
      </c>
      <c r="V20" s="30">
        <f>IF(L20="＋",0,IF(L20="(＋)",0,ABS(L20)))</f>
        <v>25</v>
      </c>
      <c r="W20" s="30">
        <f>IF(M20="＋",0,IF(M20="(＋)",0,ABS(M20)))</f>
        <v>0</v>
      </c>
      <c r="X20" s="30">
        <f>IF(N20="＋",0,IF(N20="(＋)",0,ABS(N20)))</f>
        <v>0</v>
      </c>
    </row>
    <row r="21" spans="2:24" ht="13.9" customHeight="1" x14ac:dyDescent="0.15">
      <c r="B21" s="1">
        <f t="shared" si="2"/>
        <v>11</v>
      </c>
      <c r="C21" s="3"/>
      <c r="D21" s="7"/>
      <c r="E21" s="4"/>
      <c r="F21" s="4" t="s">
        <v>211</v>
      </c>
      <c r="G21" s="4"/>
      <c r="H21" s="4"/>
      <c r="I21" s="4"/>
      <c r="J21" s="4"/>
      <c r="K21" s="22" t="s">
        <v>165</v>
      </c>
      <c r="L21" s="22" t="s">
        <v>175</v>
      </c>
      <c r="M21" s="22" t="s">
        <v>165</v>
      </c>
      <c r="N21" s="23" t="s">
        <v>165</v>
      </c>
      <c r="P21" s="90" t="s">
        <v>203</v>
      </c>
      <c r="Q21" s="30" t="str">
        <f>K21</f>
        <v>(25)</v>
      </c>
      <c r="R21" s="30" t="str">
        <f>L21</f>
        <v>(50)</v>
      </c>
      <c r="S21" s="30" t="str">
        <f>M21</f>
        <v>(25)</v>
      </c>
      <c r="T21" s="30" t="str">
        <f>N21</f>
        <v>(25)</v>
      </c>
      <c r="U21" s="30">
        <f t="shared" si="1"/>
        <v>25</v>
      </c>
      <c r="V21" s="30">
        <f t="shared" si="1"/>
        <v>50</v>
      </c>
      <c r="W21" s="30">
        <f t="shared" si="1"/>
        <v>25</v>
      </c>
      <c r="X21" s="30">
        <f t="shared" si="1"/>
        <v>25</v>
      </c>
    </row>
    <row r="22" spans="2:24" ht="13.9" customHeight="1" x14ac:dyDescent="0.15">
      <c r="B22" s="1">
        <f t="shared" si="2"/>
        <v>12</v>
      </c>
      <c r="C22" s="3"/>
      <c r="D22" s="7"/>
      <c r="E22" s="4"/>
      <c r="F22" s="4" t="s">
        <v>122</v>
      </c>
      <c r="G22" s="4"/>
      <c r="H22" s="4"/>
      <c r="I22" s="4"/>
      <c r="J22" s="4"/>
      <c r="K22" s="22" t="s">
        <v>169</v>
      </c>
      <c r="L22" s="22" t="s">
        <v>165</v>
      </c>
      <c r="M22" s="22" t="s">
        <v>169</v>
      </c>
      <c r="N22" s="23"/>
      <c r="P22" s="30" t="s">
        <v>14</v>
      </c>
      <c r="Q22" s="30" t="e">
        <f>IF(K22="",0,VALUE(MID(K22,2,LEN(K22)-2)))</f>
        <v>#VALUE!</v>
      </c>
      <c r="R22" s="30">
        <f>IF(L24="",0,VALUE(MID(L24,2,LEN(L24)-2)))</f>
        <v>850</v>
      </c>
      <c r="S22" s="30" t="e">
        <f>IF(M22="",0,VALUE(MID(M22,2,LEN(M22)-2)))</f>
        <v>#VALUE!</v>
      </c>
      <c r="T22" s="30">
        <f>IF(N22="",0,VALUE(MID(N22,2,LEN(N22)-2)))</f>
        <v>0</v>
      </c>
      <c r="U22" s="30">
        <f t="shared" si="1"/>
        <v>0</v>
      </c>
      <c r="V22" s="30">
        <f t="shared" si="1"/>
        <v>25</v>
      </c>
      <c r="W22" s="30">
        <f t="shared" si="1"/>
        <v>0</v>
      </c>
      <c r="X22" s="30">
        <f t="shared" si="1"/>
        <v>0</v>
      </c>
    </row>
    <row r="23" spans="2:24" ht="13.5" customHeight="1" x14ac:dyDescent="0.15">
      <c r="B23" s="1">
        <f t="shared" si="2"/>
        <v>13</v>
      </c>
      <c r="C23" s="3"/>
      <c r="D23" s="7"/>
      <c r="E23" s="4"/>
      <c r="F23" s="4" t="s">
        <v>123</v>
      </c>
      <c r="G23" s="4"/>
      <c r="H23" s="4"/>
      <c r="I23" s="4"/>
      <c r="J23" s="4"/>
      <c r="K23" s="22" t="s">
        <v>186</v>
      </c>
      <c r="L23" s="22" t="s">
        <v>173</v>
      </c>
      <c r="M23" s="22" t="s">
        <v>168</v>
      </c>
      <c r="N23" s="23" t="s">
        <v>188</v>
      </c>
      <c r="U23" s="30">
        <f t="shared" si="1"/>
        <v>125</v>
      </c>
      <c r="V23" s="30">
        <f t="shared" si="1"/>
        <v>225</v>
      </c>
      <c r="W23" s="30">
        <f t="shared" si="1"/>
        <v>150</v>
      </c>
      <c r="X23" s="30">
        <f t="shared" si="1"/>
        <v>325</v>
      </c>
    </row>
    <row r="24" spans="2:24" ht="13.5" customHeight="1" x14ac:dyDescent="0.15">
      <c r="B24" s="1">
        <f t="shared" si="2"/>
        <v>14</v>
      </c>
      <c r="C24" s="3"/>
      <c r="D24" s="7"/>
      <c r="E24" s="4"/>
      <c r="F24" s="4" t="s">
        <v>121</v>
      </c>
      <c r="G24" s="4"/>
      <c r="H24" s="4"/>
      <c r="I24" s="4"/>
      <c r="J24" s="4"/>
      <c r="K24" s="22" t="s">
        <v>345</v>
      </c>
      <c r="L24" s="22" t="s">
        <v>345</v>
      </c>
      <c r="M24" s="22" t="s">
        <v>174</v>
      </c>
      <c r="N24" s="144" t="s">
        <v>334</v>
      </c>
      <c r="P24" s="30" t="s">
        <v>14</v>
      </c>
      <c r="Q24" s="30">
        <f>IF(K24="",0,VALUE(MID(K24,2,LEN(K24)-2)))</f>
        <v>850</v>
      </c>
      <c r="R24" s="30" t="e">
        <f>IF(#REF!="",0,VALUE(MID(#REF!,2,LEN(#REF!)-2)))</f>
        <v>#REF!</v>
      </c>
      <c r="S24" s="30">
        <f>IF(M24="",0,VALUE(MID(M24,2,LEN(M24)-2)))</f>
        <v>375</v>
      </c>
      <c r="T24" s="30">
        <f>IF(N24="",0,VALUE(MID(N24,2,LEN(N24)-2)))</f>
        <v>750</v>
      </c>
      <c r="U24" s="30">
        <f t="shared" si="1"/>
        <v>850</v>
      </c>
      <c r="V24" s="30">
        <f t="shared" si="1"/>
        <v>850</v>
      </c>
      <c r="W24" s="30">
        <f t="shared" si="1"/>
        <v>375</v>
      </c>
      <c r="X24" s="30">
        <f t="shared" si="1"/>
        <v>750</v>
      </c>
    </row>
    <row r="25" spans="2:24" ht="13.5" customHeight="1" x14ac:dyDescent="0.15">
      <c r="B25" s="1">
        <f t="shared" si="2"/>
        <v>15</v>
      </c>
      <c r="C25" s="2" t="s">
        <v>22</v>
      </c>
      <c r="D25" s="2" t="s">
        <v>23</v>
      </c>
      <c r="E25" s="4"/>
      <c r="F25" s="4" t="s">
        <v>119</v>
      </c>
      <c r="G25" s="4"/>
      <c r="H25" s="4"/>
      <c r="I25" s="4"/>
      <c r="J25" s="4"/>
      <c r="K25" s="28">
        <v>2625</v>
      </c>
      <c r="L25" s="24">
        <v>750</v>
      </c>
      <c r="M25" s="24">
        <v>1050</v>
      </c>
      <c r="N25" s="25">
        <v>625</v>
      </c>
      <c r="P25" s="90"/>
    </row>
    <row r="26" spans="2:24" ht="13.5" customHeight="1" x14ac:dyDescent="0.15">
      <c r="B26" s="1">
        <f t="shared" si="2"/>
        <v>16</v>
      </c>
      <c r="C26" s="2" t="s">
        <v>24</v>
      </c>
      <c r="D26" s="2" t="s">
        <v>25</v>
      </c>
      <c r="E26" s="4"/>
      <c r="F26" s="4" t="s">
        <v>266</v>
      </c>
      <c r="G26" s="4"/>
      <c r="H26" s="4"/>
      <c r="I26" s="4"/>
      <c r="J26" s="4"/>
      <c r="K26" s="24">
        <v>1</v>
      </c>
      <c r="L26" s="24"/>
      <c r="M26" s="24"/>
      <c r="N26" s="25"/>
      <c r="P26" s="90"/>
      <c r="U26" s="30">
        <f>COUNTA(K11:K24)</f>
        <v>10</v>
      </c>
    </row>
    <row r="27" spans="2:24" ht="13.5" customHeight="1" x14ac:dyDescent="0.15">
      <c r="B27" s="1">
        <f t="shared" si="2"/>
        <v>17</v>
      </c>
      <c r="C27" s="7"/>
      <c r="D27" s="7"/>
      <c r="E27" s="4"/>
      <c r="F27" s="4" t="s">
        <v>104</v>
      </c>
      <c r="G27" s="4"/>
      <c r="H27" s="4"/>
      <c r="I27" s="4"/>
      <c r="J27" s="4"/>
      <c r="K27" s="24">
        <v>175</v>
      </c>
      <c r="L27" s="28">
        <v>175</v>
      </c>
      <c r="M27" s="24">
        <v>125</v>
      </c>
      <c r="N27" s="25">
        <v>50</v>
      </c>
      <c r="P27" s="90"/>
    </row>
    <row r="28" spans="2:24" ht="14.85" customHeight="1" x14ac:dyDescent="0.15">
      <c r="B28" s="1">
        <f t="shared" si="2"/>
        <v>18</v>
      </c>
      <c r="C28" s="2" t="s">
        <v>93</v>
      </c>
      <c r="D28" s="2" t="s">
        <v>15</v>
      </c>
      <c r="E28" s="4"/>
      <c r="F28" s="4" t="s">
        <v>159</v>
      </c>
      <c r="G28" s="4"/>
      <c r="H28" s="4"/>
      <c r="I28" s="4"/>
      <c r="J28" s="4"/>
      <c r="K28" s="24">
        <v>25</v>
      </c>
      <c r="L28" s="24" t="s">
        <v>163</v>
      </c>
      <c r="M28" s="24">
        <v>25</v>
      </c>
      <c r="N28" s="25">
        <v>25</v>
      </c>
    </row>
    <row r="29" spans="2:24" ht="13.9" customHeight="1" x14ac:dyDescent="0.15">
      <c r="B29" s="1">
        <f t="shared" si="2"/>
        <v>19</v>
      </c>
      <c r="C29" s="7"/>
      <c r="D29" s="2" t="s">
        <v>81</v>
      </c>
      <c r="E29" s="4"/>
      <c r="F29" s="4" t="s">
        <v>147</v>
      </c>
      <c r="G29" s="4"/>
      <c r="H29" s="4"/>
      <c r="I29" s="4"/>
      <c r="J29" s="4"/>
      <c r="K29" s="24"/>
      <c r="L29" s="24"/>
      <c r="M29" s="24"/>
      <c r="N29" s="25">
        <v>25</v>
      </c>
      <c r="U29" s="30">
        <f>COUNTA(K29:K29)</f>
        <v>0</v>
      </c>
      <c r="V29" s="30">
        <f>COUNTA(L29:L29)</f>
        <v>0</v>
      </c>
      <c r="W29" s="30">
        <f>COUNTA(M29:M29)</f>
        <v>0</v>
      </c>
      <c r="X29" s="30">
        <f>COUNTA(N29:N29)</f>
        <v>1</v>
      </c>
    </row>
    <row r="30" spans="2:24" ht="13.5" customHeight="1" x14ac:dyDescent="0.15">
      <c r="B30" s="1">
        <f t="shared" si="2"/>
        <v>20</v>
      </c>
      <c r="C30" s="7"/>
      <c r="D30" s="9" t="s">
        <v>72</v>
      </c>
      <c r="E30" s="4"/>
      <c r="F30" s="4" t="s">
        <v>85</v>
      </c>
      <c r="G30" s="4"/>
      <c r="H30" s="4"/>
      <c r="I30" s="4"/>
      <c r="J30" s="4"/>
      <c r="K30" s="24">
        <v>10</v>
      </c>
      <c r="L30" s="24" t="s">
        <v>163</v>
      </c>
      <c r="M30" s="24">
        <v>4</v>
      </c>
      <c r="N30" s="25">
        <v>5</v>
      </c>
      <c r="U30" s="30">
        <f>COUNTA(K30)</f>
        <v>1</v>
      </c>
      <c r="V30" s="30">
        <f>COUNTA(L30)</f>
        <v>1</v>
      </c>
      <c r="W30" s="30">
        <f>COUNTA(M30)</f>
        <v>1</v>
      </c>
      <c r="X30" s="30">
        <f>COUNTA(N30)</f>
        <v>1</v>
      </c>
    </row>
    <row r="31" spans="2:24" ht="13.9" customHeight="1" x14ac:dyDescent="0.15">
      <c r="B31" s="1">
        <f t="shared" si="2"/>
        <v>21</v>
      </c>
      <c r="C31" s="7"/>
      <c r="D31" s="2" t="s">
        <v>16</v>
      </c>
      <c r="E31" s="4"/>
      <c r="F31" s="4" t="s">
        <v>131</v>
      </c>
      <c r="G31" s="4"/>
      <c r="H31" s="4"/>
      <c r="I31" s="4"/>
      <c r="J31" s="4"/>
      <c r="K31" s="24" t="s">
        <v>163</v>
      </c>
      <c r="L31" s="24"/>
      <c r="M31" s="24">
        <v>25</v>
      </c>
      <c r="N31" s="25">
        <v>50</v>
      </c>
    </row>
    <row r="32" spans="2:24" ht="13.5" customHeight="1" x14ac:dyDescent="0.15">
      <c r="B32" s="1">
        <f t="shared" si="2"/>
        <v>22</v>
      </c>
      <c r="C32" s="7"/>
      <c r="D32" s="7"/>
      <c r="E32" s="4"/>
      <c r="F32" s="4" t="s">
        <v>106</v>
      </c>
      <c r="G32" s="4"/>
      <c r="H32" s="4"/>
      <c r="I32" s="4"/>
      <c r="J32" s="4"/>
      <c r="K32" s="28" t="s">
        <v>163</v>
      </c>
      <c r="L32" s="24">
        <v>325</v>
      </c>
      <c r="M32" s="24">
        <v>575</v>
      </c>
      <c r="N32" s="25">
        <v>1475</v>
      </c>
    </row>
    <row r="33" spans="2:25" ht="13.5" customHeight="1" x14ac:dyDescent="0.15">
      <c r="B33" s="1">
        <f t="shared" si="2"/>
        <v>23</v>
      </c>
      <c r="C33" s="7"/>
      <c r="D33" s="7"/>
      <c r="E33" s="4"/>
      <c r="F33" s="4" t="s">
        <v>118</v>
      </c>
      <c r="G33" s="4"/>
      <c r="H33" s="4"/>
      <c r="I33" s="4"/>
      <c r="J33" s="4"/>
      <c r="K33" s="24">
        <v>650</v>
      </c>
      <c r="L33" s="24">
        <v>300</v>
      </c>
      <c r="M33" s="24">
        <v>50</v>
      </c>
      <c r="N33" s="25">
        <v>350</v>
      </c>
      <c r="O33" s="67"/>
    </row>
    <row r="34" spans="2:25" ht="13.9" customHeight="1" x14ac:dyDescent="0.15">
      <c r="B34" s="1">
        <f t="shared" si="2"/>
        <v>24</v>
      </c>
      <c r="C34" s="7"/>
      <c r="D34" s="7"/>
      <c r="E34" s="4"/>
      <c r="F34" s="4" t="s">
        <v>107</v>
      </c>
      <c r="G34" s="4"/>
      <c r="H34" s="4"/>
      <c r="I34" s="4"/>
      <c r="J34" s="4"/>
      <c r="K34" s="24">
        <v>1650</v>
      </c>
      <c r="L34" s="24">
        <v>5600</v>
      </c>
      <c r="M34" s="24">
        <v>6150</v>
      </c>
      <c r="N34" s="25">
        <v>5350</v>
      </c>
    </row>
    <row r="35" spans="2:25" ht="13.9" customHeight="1" x14ac:dyDescent="0.15">
      <c r="B35" s="1">
        <f t="shared" si="2"/>
        <v>25</v>
      </c>
      <c r="C35" s="7"/>
      <c r="D35" s="7"/>
      <c r="E35" s="4"/>
      <c r="F35" s="4" t="s">
        <v>250</v>
      </c>
      <c r="G35" s="4"/>
      <c r="H35" s="4"/>
      <c r="I35" s="4"/>
      <c r="J35" s="4"/>
      <c r="K35" s="24"/>
      <c r="L35" s="24"/>
      <c r="M35" s="24"/>
      <c r="N35" s="25">
        <v>25</v>
      </c>
    </row>
    <row r="36" spans="2:25" ht="13.9" customHeight="1" x14ac:dyDescent="0.15">
      <c r="B36" s="1">
        <f t="shared" si="2"/>
        <v>26</v>
      </c>
      <c r="C36" s="7"/>
      <c r="D36" s="7"/>
      <c r="E36" s="4"/>
      <c r="F36" s="4" t="s">
        <v>289</v>
      </c>
      <c r="G36" s="4"/>
      <c r="H36" s="4"/>
      <c r="I36" s="4"/>
      <c r="J36" s="4"/>
      <c r="K36" s="24"/>
      <c r="L36" s="24"/>
      <c r="M36" s="24"/>
      <c r="N36" s="25" t="s">
        <v>163</v>
      </c>
    </row>
    <row r="37" spans="2:25" ht="13.5" customHeight="1" x14ac:dyDescent="0.15">
      <c r="B37" s="1">
        <f t="shared" si="2"/>
        <v>27</v>
      </c>
      <c r="C37" s="7"/>
      <c r="D37" s="7"/>
      <c r="E37" s="4"/>
      <c r="F37" s="4" t="s">
        <v>17</v>
      </c>
      <c r="G37" s="4"/>
      <c r="H37" s="4"/>
      <c r="I37" s="4"/>
      <c r="J37" s="4"/>
      <c r="K37" s="28">
        <v>325</v>
      </c>
      <c r="L37" s="24">
        <v>1250</v>
      </c>
      <c r="M37" s="24">
        <v>1100</v>
      </c>
      <c r="N37" s="25">
        <v>1550</v>
      </c>
    </row>
    <row r="38" spans="2:25" ht="13.5" customHeight="1" x14ac:dyDescent="0.15">
      <c r="B38" s="1">
        <f t="shared" si="2"/>
        <v>28</v>
      </c>
      <c r="C38" s="7"/>
      <c r="D38" s="7"/>
      <c r="E38" s="4"/>
      <c r="F38" s="4" t="s">
        <v>109</v>
      </c>
      <c r="G38" s="4"/>
      <c r="H38" s="4"/>
      <c r="I38" s="4"/>
      <c r="J38" s="4"/>
      <c r="K38" s="24">
        <v>550</v>
      </c>
      <c r="L38" s="24">
        <v>1175</v>
      </c>
      <c r="M38" s="24">
        <v>800</v>
      </c>
      <c r="N38" s="25">
        <v>400</v>
      </c>
    </row>
    <row r="39" spans="2:25" ht="13.5" customHeight="1" x14ac:dyDescent="0.15">
      <c r="B39" s="1">
        <f t="shared" si="2"/>
        <v>29</v>
      </c>
      <c r="C39" s="7"/>
      <c r="D39" s="7"/>
      <c r="E39" s="4"/>
      <c r="F39" s="4" t="s">
        <v>111</v>
      </c>
      <c r="G39" s="4"/>
      <c r="H39" s="4"/>
      <c r="I39" s="4"/>
      <c r="J39" s="4"/>
      <c r="K39" s="24">
        <v>300</v>
      </c>
      <c r="L39" s="24">
        <v>425</v>
      </c>
      <c r="M39" s="24">
        <v>300</v>
      </c>
      <c r="N39" s="25">
        <v>475</v>
      </c>
    </row>
    <row r="40" spans="2:25" ht="13.9" customHeight="1" x14ac:dyDescent="0.15">
      <c r="B40" s="1">
        <f t="shared" si="2"/>
        <v>30</v>
      </c>
      <c r="C40" s="7"/>
      <c r="D40" s="7"/>
      <c r="E40" s="4"/>
      <c r="F40" s="4" t="s">
        <v>18</v>
      </c>
      <c r="G40" s="4"/>
      <c r="H40" s="4"/>
      <c r="I40" s="4"/>
      <c r="J40" s="4"/>
      <c r="K40" s="24">
        <v>6100</v>
      </c>
      <c r="L40" s="24">
        <v>3100</v>
      </c>
      <c r="M40" s="24">
        <v>1150</v>
      </c>
      <c r="N40" s="25">
        <v>1975</v>
      </c>
    </row>
    <row r="41" spans="2:25" ht="13.9" customHeight="1" x14ac:dyDescent="0.15">
      <c r="B41" s="1">
        <f t="shared" si="2"/>
        <v>31</v>
      </c>
      <c r="C41" s="7"/>
      <c r="D41" s="7"/>
      <c r="E41" s="4"/>
      <c r="F41" s="4" t="s">
        <v>108</v>
      </c>
      <c r="G41" s="4"/>
      <c r="H41" s="4"/>
      <c r="I41" s="4"/>
      <c r="J41" s="4"/>
      <c r="K41" s="24" t="s">
        <v>163</v>
      </c>
      <c r="L41" s="24"/>
      <c r="M41" s="24" t="s">
        <v>163</v>
      </c>
      <c r="N41" s="25"/>
    </row>
    <row r="42" spans="2:25" ht="13.5" customHeight="1" x14ac:dyDescent="0.15">
      <c r="B42" s="1">
        <f t="shared" si="2"/>
        <v>32</v>
      </c>
      <c r="C42" s="7"/>
      <c r="D42" s="7"/>
      <c r="E42" s="4"/>
      <c r="F42" s="4" t="s">
        <v>160</v>
      </c>
      <c r="G42" s="4"/>
      <c r="H42" s="4"/>
      <c r="I42" s="4"/>
      <c r="J42" s="4"/>
      <c r="K42" s="24" t="s">
        <v>163</v>
      </c>
      <c r="L42" s="24">
        <v>6</v>
      </c>
      <c r="M42" s="24">
        <v>3</v>
      </c>
      <c r="N42" s="25">
        <v>4</v>
      </c>
    </row>
    <row r="43" spans="2:25" ht="13.5" customHeight="1" x14ac:dyDescent="0.15">
      <c r="B43" s="1">
        <f t="shared" si="2"/>
        <v>33</v>
      </c>
      <c r="C43" s="7"/>
      <c r="D43" s="7"/>
      <c r="E43" s="4"/>
      <c r="F43" s="4" t="s">
        <v>132</v>
      </c>
      <c r="G43" s="4"/>
      <c r="H43" s="4"/>
      <c r="I43" s="4"/>
      <c r="J43" s="4"/>
      <c r="K43" s="24">
        <v>25</v>
      </c>
      <c r="L43" s="24">
        <v>50</v>
      </c>
      <c r="M43" s="24"/>
      <c r="N43" s="25">
        <v>25</v>
      </c>
    </row>
    <row r="44" spans="2:25" ht="13.9" customHeight="1" x14ac:dyDescent="0.15">
      <c r="B44" s="1">
        <f t="shared" si="2"/>
        <v>34</v>
      </c>
      <c r="C44" s="7"/>
      <c r="D44" s="7"/>
      <c r="E44" s="4"/>
      <c r="F44" s="4" t="s">
        <v>268</v>
      </c>
      <c r="G44" s="4"/>
      <c r="H44" s="4"/>
      <c r="I44" s="4"/>
      <c r="J44" s="4"/>
      <c r="K44" s="24"/>
      <c r="L44" s="24"/>
      <c r="M44" s="24">
        <v>25</v>
      </c>
      <c r="N44" s="25">
        <v>25</v>
      </c>
    </row>
    <row r="45" spans="2:25" ht="13.9" customHeight="1" x14ac:dyDescent="0.15">
      <c r="B45" s="1">
        <f t="shared" si="2"/>
        <v>35</v>
      </c>
      <c r="C45" s="7"/>
      <c r="D45" s="7"/>
      <c r="E45" s="4"/>
      <c r="F45" s="4" t="s">
        <v>149</v>
      </c>
      <c r="G45" s="4"/>
      <c r="H45" s="4"/>
      <c r="I45" s="4"/>
      <c r="J45" s="4"/>
      <c r="K45" s="28">
        <v>25</v>
      </c>
      <c r="L45" s="24">
        <v>25</v>
      </c>
      <c r="M45" s="24"/>
      <c r="N45" s="25">
        <v>25</v>
      </c>
      <c r="Y45" s="130"/>
    </row>
    <row r="46" spans="2:25" ht="13.9" customHeight="1" x14ac:dyDescent="0.15">
      <c r="B46" s="1">
        <f t="shared" si="2"/>
        <v>36</v>
      </c>
      <c r="C46" s="7"/>
      <c r="D46" s="7"/>
      <c r="E46" s="4"/>
      <c r="F46" s="4" t="s">
        <v>19</v>
      </c>
      <c r="G46" s="4"/>
      <c r="H46" s="4"/>
      <c r="I46" s="4"/>
      <c r="J46" s="4"/>
      <c r="K46" s="24"/>
      <c r="L46" s="24"/>
      <c r="M46" s="24">
        <v>125</v>
      </c>
      <c r="N46" s="25"/>
    </row>
    <row r="47" spans="2:25" ht="13.5" customHeight="1" x14ac:dyDescent="0.15">
      <c r="B47" s="1">
        <f t="shared" si="2"/>
        <v>37</v>
      </c>
      <c r="C47" s="7"/>
      <c r="D47" s="7"/>
      <c r="E47" s="4"/>
      <c r="F47" s="4" t="s">
        <v>20</v>
      </c>
      <c r="G47" s="4"/>
      <c r="H47" s="4"/>
      <c r="I47" s="4"/>
      <c r="J47" s="4"/>
      <c r="K47" s="24">
        <v>4625</v>
      </c>
      <c r="L47" s="24">
        <v>4500</v>
      </c>
      <c r="M47" s="60">
        <v>4375</v>
      </c>
      <c r="N47" s="66">
        <v>5750</v>
      </c>
    </row>
    <row r="48" spans="2:25" ht="13.9" customHeight="1" x14ac:dyDescent="0.15">
      <c r="B48" s="1">
        <f t="shared" si="2"/>
        <v>38</v>
      </c>
      <c r="C48" s="7"/>
      <c r="D48" s="7"/>
      <c r="E48" s="4"/>
      <c r="F48" s="4" t="s">
        <v>21</v>
      </c>
      <c r="G48" s="4"/>
      <c r="H48" s="4"/>
      <c r="I48" s="4"/>
      <c r="J48" s="4"/>
      <c r="K48" s="24" t="s">
        <v>163</v>
      </c>
      <c r="L48" s="24">
        <v>25</v>
      </c>
      <c r="M48" s="24">
        <v>25</v>
      </c>
      <c r="N48" s="25">
        <v>50</v>
      </c>
    </row>
    <row r="49" spans="2:29" ht="13.5" customHeight="1" x14ac:dyDescent="0.15">
      <c r="B49" s="1">
        <f t="shared" si="2"/>
        <v>39</v>
      </c>
      <c r="C49" s="2" t="s">
        <v>82</v>
      </c>
      <c r="D49" s="2" t="s">
        <v>83</v>
      </c>
      <c r="E49" s="4"/>
      <c r="F49" s="4" t="s">
        <v>102</v>
      </c>
      <c r="G49" s="4"/>
      <c r="H49" s="4"/>
      <c r="I49" s="4"/>
      <c r="J49" s="4"/>
      <c r="K49" s="28">
        <v>25</v>
      </c>
      <c r="L49" s="28" t="s">
        <v>163</v>
      </c>
      <c r="M49" s="24">
        <v>50</v>
      </c>
      <c r="N49" s="25">
        <v>25</v>
      </c>
    </row>
    <row r="50" spans="2:29" ht="13.9" customHeight="1" x14ac:dyDescent="0.15">
      <c r="B50" s="1">
        <f t="shared" si="2"/>
        <v>40</v>
      </c>
      <c r="C50" s="7"/>
      <c r="D50" s="7"/>
      <c r="E50" s="4"/>
      <c r="F50" s="4" t="s">
        <v>214</v>
      </c>
      <c r="G50" s="4"/>
      <c r="H50" s="4"/>
      <c r="I50" s="4"/>
      <c r="J50" s="4"/>
      <c r="K50" s="24" t="s">
        <v>163</v>
      </c>
      <c r="L50" s="24" t="s">
        <v>163</v>
      </c>
      <c r="M50" s="24" t="s">
        <v>163</v>
      </c>
      <c r="N50" s="25">
        <v>25</v>
      </c>
    </row>
    <row r="51" spans="2:29" ht="13.9" customHeight="1" x14ac:dyDescent="0.15">
      <c r="B51" s="1">
        <f t="shared" si="2"/>
        <v>41</v>
      </c>
      <c r="C51" s="143"/>
      <c r="D51" s="143"/>
      <c r="E51" s="4"/>
      <c r="F51" s="4" t="s">
        <v>126</v>
      </c>
      <c r="G51" s="4"/>
      <c r="H51" s="4"/>
      <c r="I51" s="4"/>
      <c r="J51" s="4"/>
      <c r="K51" s="24"/>
      <c r="L51" s="28">
        <v>100</v>
      </c>
      <c r="M51" s="24" t="s">
        <v>163</v>
      </c>
      <c r="N51" s="25" t="s">
        <v>163</v>
      </c>
      <c r="Y51" s="132"/>
    </row>
    <row r="52" spans="2:29" ht="13.9" customHeight="1" x14ac:dyDescent="0.15">
      <c r="B52" s="1">
        <f t="shared" si="2"/>
        <v>42</v>
      </c>
      <c r="C52" s="7"/>
      <c r="D52" s="7"/>
      <c r="E52" s="4"/>
      <c r="F52" s="4" t="s">
        <v>216</v>
      </c>
      <c r="G52" s="4"/>
      <c r="H52" s="4"/>
      <c r="I52" s="4"/>
      <c r="J52" s="4"/>
      <c r="K52" s="24" t="s">
        <v>163</v>
      </c>
      <c r="L52" s="24" t="s">
        <v>163</v>
      </c>
      <c r="M52" s="24">
        <v>200</v>
      </c>
      <c r="N52" s="136" t="s">
        <v>163</v>
      </c>
      <c r="Y52" s="132"/>
    </row>
    <row r="53" spans="2:29" ht="13.9" customHeight="1" x14ac:dyDescent="0.15">
      <c r="B53" s="1">
        <f t="shared" si="2"/>
        <v>43</v>
      </c>
      <c r="C53" s="7"/>
      <c r="D53" s="7"/>
      <c r="E53" s="4"/>
      <c r="F53" s="4" t="s">
        <v>152</v>
      </c>
      <c r="G53" s="4"/>
      <c r="H53" s="4"/>
      <c r="I53" s="4"/>
      <c r="J53" s="4"/>
      <c r="K53" s="24">
        <v>100</v>
      </c>
      <c r="L53" s="24">
        <v>75</v>
      </c>
      <c r="M53" s="24">
        <v>25</v>
      </c>
      <c r="N53" s="25">
        <v>225</v>
      </c>
      <c r="Y53" s="146">
        <f>COUNTA(K11:K54)</f>
        <v>34</v>
      </c>
      <c r="Z53" s="146">
        <f>COUNTA(L11:L54)</f>
        <v>32</v>
      </c>
      <c r="AA53" s="146">
        <f>COUNTA(M11:M54)</f>
        <v>33</v>
      </c>
      <c r="AB53" s="146">
        <f>COUNTA(N11:N54)</f>
        <v>39</v>
      </c>
      <c r="AC53" s="132"/>
    </row>
    <row r="54" spans="2:29" ht="13.5" customHeight="1" x14ac:dyDescent="0.15">
      <c r="B54" s="1">
        <f t="shared" si="2"/>
        <v>44</v>
      </c>
      <c r="C54" s="7"/>
      <c r="D54" s="7"/>
      <c r="E54" s="4"/>
      <c r="F54" s="4" t="s">
        <v>91</v>
      </c>
      <c r="G54" s="4"/>
      <c r="H54" s="4"/>
      <c r="I54" s="4"/>
      <c r="J54" s="4"/>
      <c r="K54" s="24">
        <v>25</v>
      </c>
      <c r="L54" s="24"/>
      <c r="M54" s="24"/>
      <c r="N54" s="25">
        <v>50</v>
      </c>
      <c r="Y54" s="133"/>
    </row>
    <row r="55" spans="2:29" ht="13.9" customHeight="1" x14ac:dyDescent="0.15">
      <c r="B55" s="1">
        <f t="shared" si="2"/>
        <v>45</v>
      </c>
      <c r="C55" s="7"/>
      <c r="D55" s="7"/>
      <c r="E55" s="4"/>
      <c r="F55" s="4" t="s">
        <v>191</v>
      </c>
      <c r="G55" s="4"/>
      <c r="H55" s="4"/>
      <c r="I55" s="4"/>
      <c r="J55" s="4"/>
      <c r="K55" s="24" t="s">
        <v>163</v>
      </c>
      <c r="L55" s="24" t="s">
        <v>163</v>
      </c>
      <c r="M55" s="24"/>
      <c r="N55" s="25" t="s">
        <v>163</v>
      </c>
      <c r="Y55" s="133"/>
    </row>
    <row r="56" spans="2:29" ht="13.5" customHeight="1" x14ac:dyDescent="0.15">
      <c r="B56" s="1">
        <f t="shared" si="2"/>
        <v>46</v>
      </c>
      <c r="C56" s="7"/>
      <c r="D56" s="7"/>
      <c r="E56" s="4"/>
      <c r="F56" s="4" t="s">
        <v>192</v>
      </c>
      <c r="G56" s="4"/>
      <c r="H56" s="4"/>
      <c r="I56" s="4"/>
      <c r="J56" s="4"/>
      <c r="K56" s="24">
        <v>400</v>
      </c>
      <c r="L56" s="24">
        <v>200</v>
      </c>
      <c r="M56" s="24" t="s">
        <v>163</v>
      </c>
      <c r="N56" s="25">
        <v>1000</v>
      </c>
      <c r="Y56" s="134"/>
    </row>
    <row r="57" spans="2:29" ht="13.5" customHeight="1" x14ac:dyDescent="0.15">
      <c r="B57" s="1">
        <f t="shared" si="2"/>
        <v>47</v>
      </c>
      <c r="C57" s="7"/>
      <c r="D57" s="7"/>
      <c r="E57" s="4"/>
      <c r="F57" s="4" t="s">
        <v>291</v>
      </c>
      <c r="G57" s="4"/>
      <c r="H57" s="4"/>
      <c r="I57" s="4"/>
      <c r="J57" s="4"/>
      <c r="K57" s="24" t="s">
        <v>163</v>
      </c>
      <c r="L57" s="24">
        <v>25</v>
      </c>
      <c r="M57" s="24" t="s">
        <v>163</v>
      </c>
      <c r="N57" s="25" t="s">
        <v>163</v>
      </c>
      <c r="Y57" s="133"/>
    </row>
    <row r="58" spans="2:29" ht="13.5" customHeight="1" x14ac:dyDescent="0.15">
      <c r="B58" s="1">
        <f t="shared" si="2"/>
        <v>48</v>
      </c>
      <c r="C58" s="7"/>
      <c r="D58" s="7"/>
      <c r="E58" s="4"/>
      <c r="F58" s="4" t="s">
        <v>219</v>
      </c>
      <c r="G58" s="4"/>
      <c r="H58" s="4"/>
      <c r="I58" s="4"/>
      <c r="J58" s="4"/>
      <c r="K58" s="28" t="s">
        <v>163</v>
      </c>
      <c r="L58" s="28"/>
      <c r="M58" s="24" t="s">
        <v>163</v>
      </c>
      <c r="N58" s="25">
        <v>200</v>
      </c>
      <c r="Y58" s="133"/>
    </row>
    <row r="59" spans="2:29" ht="13.9" customHeight="1" x14ac:dyDescent="0.15">
      <c r="B59" s="1">
        <f t="shared" si="2"/>
        <v>49</v>
      </c>
      <c r="C59" s="7"/>
      <c r="D59" s="7"/>
      <c r="E59" s="4"/>
      <c r="F59" s="4" t="s">
        <v>220</v>
      </c>
      <c r="G59" s="4"/>
      <c r="H59" s="4"/>
      <c r="I59" s="4"/>
      <c r="J59" s="4"/>
      <c r="K59" s="24">
        <v>125</v>
      </c>
      <c r="L59" s="24"/>
      <c r="M59" s="24">
        <v>275</v>
      </c>
      <c r="N59" s="25" t="s">
        <v>163</v>
      </c>
      <c r="Y59" s="132"/>
    </row>
    <row r="60" spans="2:29" ht="13.5" customHeight="1" x14ac:dyDescent="0.15">
      <c r="B60" s="1">
        <f t="shared" si="2"/>
        <v>50</v>
      </c>
      <c r="C60" s="7"/>
      <c r="D60" s="7"/>
      <c r="E60" s="4"/>
      <c r="F60" s="4" t="s">
        <v>112</v>
      </c>
      <c r="G60" s="4"/>
      <c r="H60" s="4"/>
      <c r="I60" s="4"/>
      <c r="J60" s="4"/>
      <c r="K60" s="24">
        <v>1500</v>
      </c>
      <c r="L60" s="24">
        <v>100</v>
      </c>
      <c r="M60" s="24">
        <v>1600</v>
      </c>
      <c r="N60" s="25">
        <v>600</v>
      </c>
      <c r="Y60" s="133"/>
    </row>
    <row r="61" spans="2:29" ht="13.9" customHeight="1" x14ac:dyDescent="0.15">
      <c r="B61" s="1">
        <f t="shared" si="2"/>
        <v>51</v>
      </c>
      <c r="C61" s="7"/>
      <c r="D61" s="7"/>
      <c r="E61" s="4"/>
      <c r="F61" s="4" t="s">
        <v>353</v>
      </c>
      <c r="G61" s="4"/>
      <c r="H61" s="4"/>
      <c r="I61" s="4"/>
      <c r="J61" s="4"/>
      <c r="K61" s="24">
        <v>50</v>
      </c>
      <c r="L61" s="24">
        <v>25</v>
      </c>
      <c r="M61" s="24">
        <v>25</v>
      </c>
      <c r="N61" s="25" t="s">
        <v>163</v>
      </c>
      <c r="Y61" s="135"/>
    </row>
    <row r="62" spans="2:29" ht="13.9" customHeight="1" x14ac:dyDescent="0.15">
      <c r="B62" s="1">
        <f t="shared" si="2"/>
        <v>52</v>
      </c>
      <c r="C62" s="7"/>
      <c r="D62" s="7"/>
      <c r="E62" s="4"/>
      <c r="F62" s="4" t="s">
        <v>155</v>
      </c>
      <c r="G62" s="4"/>
      <c r="H62" s="4"/>
      <c r="I62" s="4"/>
      <c r="J62" s="4"/>
      <c r="K62" s="24">
        <v>50</v>
      </c>
      <c r="L62" s="137">
        <v>75</v>
      </c>
      <c r="M62" s="24">
        <v>100</v>
      </c>
      <c r="N62" s="25">
        <v>200</v>
      </c>
      <c r="Y62" s="132"/>
    </row>
    <row r="63" spans="2:29" ht="13.9" customHeight="1" x14ac:dyDescent="0.15">
      <c r="B63" s="1">
        <f t="shared" si="2"/>
        <v>53</v>
      </c>
      <c r="C63" s="7"/>
      <c r="D63" s="7"/>
      <c r="E63" s="4"/>
      <c r="F63" s="4" t="s">
        <v>113</v>
      </c>
      <c r="G63" s="4"/>
      <c r="H63" s="4"/>
      <c r="I63" s="4"/>
      <c r="J63" s="4"/>
      <c r="K63" s="24">
        <v>400</v>
      </c>
      <c r="L63" s="24" t="s">
        <v>163</v>
      </c>
      <c r="M63" s="24" t="s">
        <v>163</v>
      </c>
      <c r="N63" s="25">
        <v>100</v>
      </c>
      <c r="Y63" s="135"/>
    </row>
    <row r="64" spans="2:29" ht="13.5" customHeight="1" x14ac:dyDescent="0.15">
      <c r="B64" s="1">
        <f t="shared" si="2"/>
        <v>54</v>
      </c>
      <c r="C64" s="7"/>
      <c r="D64" s="7"/>
      <c r="E64" s="4"/>
      <c r="F64" s="4" t="s">
        <v>114</v>
      </c>
      <c r="G64" s="4"/>
      <c r="H64" s="4"/>
      <c r="I64" s="4"/>
      <c r="J64" s="4"/>
      <c r="K64" s="24" t="s">
        <v>163</v>
      </c>
      <c r="L64" s="24">
        <v>125</v>
      </c>
      <c r="M64" s="24">
        <v>50</v>
      </c>
      <c r="N64" s="25">
        <v>50</v>
      </c>
      <c r="Y64" s="132"/>
    </row>
    <row r="65" spans="2:25" ht="13.5" customHeight="1" x14ac:dyDescent="0.15">
      <c r="B65" s="1">
        <f t="shared" si="2"/>
        <v>55</v>
      </c>
      <c r="C65" s="7"/>
      <c r="D65" s="7"/>
      <c r="E65" s="4"/>
      <c r="F65" s="4" t="s">
        <v>242</v>
      </c>
      <c r="G65" s="4"/>
      <c r="H65" s="4"/>
      <c r="I65" s="4"/>
      <c r="J65" s="4"/>
      <c r="K65" s="24">
        <v>250</v>
      </c>
      <c r="L65" s="24">
        <v>150</v>
      </c>
      <c r="M65" s="24" t="s">
        <v>163</v>
      </c>
      <c r="N65" s="25" t="s">
        <v>163</v>
      </c>
      <c r="Y65" s="132"/>
    </row>
    <row r="66" spans="2:25" ht="13.5" customHeight="1" x14ac:dyDescent="0.15">
      <c r="B66" s="1">
        <f t="shared" si="2"/>
        <v>56</v>
      </c>
      <c r="C66" s="7"/>
      <c r="D66" s="7"/>
      <c r="E66" s="4"/>
      <c r="F66" s="4" t="s">
        <v>30</v>
      </c>
      <c r="G66" s="4"/>
      <c r="H66" s="4"/>
      <c r="I66" s="4"/>
      <c r="J66" s="4"/>
      <c r="K66" s="28">
        <v>64</v>
      </c>
      <c r="L66" s="24">
        <v>48</v>
      </c>
      <c r="M66" s="24">
        <v>8</v>
      </c>
      <c r="N66" s="25">
        <v>32</v>
      </c>
      <c r="Y66" s="132"/>
    </row>
    <row r="67" spans="2:25" ht="13.5" customHeight="1" x14ac:dyDescent="0.15">
      <c r="B67" s="1">
        <f t="shared" si="2"/>
        <v>57</v>
      </c>
      <c r="C67" s="7"/>
      <c r="D67" s="7"/>
      <c r="E67" s="4"/>
      <c r="F67" s="4" t="s">
        <v>225</v>
      </c>
      <c r="G67" s="4"/>
      <c r="H67" s="4"/>
      <c r="I67" s="4"/>
      <c r="J67" s="4"/>
      <c r="K67" s="24">
        <v>208</v>
      </c>
      <c r="L67" s="24">
        <v>40</v>
      </c>
      <c r="M67" s="24">
        <v>40</v>
      </c>
      <c r="N67" s="25">
        <v>64</v>
      </c>
      <c r="Y67" s="132"/>
    </row>
    <row r="68" spans="2:25" ht="13.9" customHeight="1" x14ac:dyDescent="0.15">
      <c r="B68" s="1">
        <f t="shared" si="2"/>
        <v>58</v>
      </c>
      <c r="C68" s="7"/>
      <c r="D68" s="7"/>
      <c r="E68" s="4"/>
      <c r="F68" s="4" t="s">
        <v>31</v>
      </c>
      <c r="G68" s="4"/>
      <c r="H68" s="4"/>
      <c r="I68" s="4"/>
      <c r="J68" s="4"/>
      <c r="K68" s="28" t="s">
        <v>163</v>
      </c>
      <c r="L68" s="28" t="s">
        <v>163</v>
      </c>
      <c r="M68" s="24" t="s">
        <v>163</v>
      </c>
      <c r="N68" s="25">
        <v>8</v>
      </c>
      <c r="Y68" s="132"/>
    </row>
    <row r="69" spans="2:25" ht="13.9" customHeight="1" x14ac:dyDescent="0.15">
      <c r="B69" s="1">
        <f t="shared" si="2"/>
        <v>59</v>
      </c>
      <c r="C69" s="7"/>
      <c r="D69" s="7"/>
      <c r="E69" s="4"/>
      <c r="F69" s="4" t="s">
        <v>255</v>
      </c>
      <c r="G69" s="4"/>
      <c r="H69" s="4"/>
      <c r="I69" s="4"/>
      <c r="J69" s="4"/>
      <c r="K69" s="24" t="s">
        <v>163</v>
      </c>
      <c r="L69" s="24"/>
      <c r="M69" s="24"/>
      <c r="N69" s="25" t="s">
        <v>163</v>
      </c>
      <c r="Y69" s="132"/>
    </row>
    <row r="70" spans="2:25" ht="13.9" customHeight="1" x14ac:dyDescent="0.15">
      <c r="B70" s="1">
        <f t="shared" si="2"/>
        <v>60</v>
      </c>
      <c r="C70" s="7"/>
      <c r="D70" s="7"/>
      <c r="E70" s="4"/>
      <c r="F70" s="4" t="s">
        <v>88</v>
      </c>
      <c r="G70" s="4"/>
      <c r="H70" s="4"/>
      <c r="I70" s="4"/>
      <c r="J70" s="4"/>
      <c r="K70" s="28">
        <v>300</v>
      </c>
      <c r="L70" s="24">
        <v>100</v>
      </c>
      <c r="M70" s="24">
        <v>300</v>
      </c>
      <c r="N70" s="25">
        <v>300</v>
      </c>
      <c r="Y70" s="132"/>
    </row>
    <row r="71" spans="2:25" ht="13.9" customHeight="1" x14ac:dyDescent="0.15">
      <c r="B71" s="1">
        <f t="shared" si="2"/>
        <v>61</v>
      </c>
      <c r="C71" s="7"/>
      <c r="D71" s="7"/>
      <c r="E71" s="4"/>
      <c r="F71" s="4" t="s">
        <v>89</v>
      </c>
      <c r="G71" s="4"/>
      <c r="H71" s="4"/>
      <c r="I71" s="4"/>
      <c r="J71" s="4"/>
      <c r="K71" s="24" t="s">
        <v>163</v>
      </c>
      <c r="L71" s="24"/>
      <c r="M71" s="24">
        <v>300</v>
      </c>
      <c r="N71" s="25"/>
      <c r="Y71" s="132"/>
    </row>
    <row r="72" spans="2:25" ht="13.9" customHeight="1" x14ac:dyDescent="0.15">
      <c r="B72" s="1">
        <f t="shared" si="2"/>
        <v>62</v>
      </c>
      <c r="C72" s="7"/>
      <c r="D72" s="7"/>
      <c r="E72" s="4"/>
      <c r="F72" s="4" t="s">
        <v>105</v>
      </c>
      <c r="G72" s="4"/>
      <c r="H72" s="4"/>
      <c r="I72" s="4"/>
      <c r="J72" s="4"/>
      <c r="K72" s="24" t="s">
        <v>163</v>
      </c>
      <c r="L72" s="24">
        <v>100</v>
      </c>
      <c r="M72" s="24" t="s">
        <v>163</v>
      </c>
      <c r="N72" s="25">
        <v>100</v>
      </c>
      <c r="Y72" s="132"/>
    </row>
    <row r="73" spans="2:25" ht="13.5" customHeight="1" x14ac:dyDescent="0.15">
      <c r="B73" s="1">
        <f t="shared" si="2"/>
        <v>63</v>
      </c>
      <c r="C73" s="7"/>
      <c r="D73" s="7"/>
      <c r="E73" s="4"/>
      <c r="F73" s="4" t="s">
        <v>115</v>
      </c>
      <c r="G73" s="4"/>
      <c r="H73" s="4"/>
      <c r="I73" s="4"/>
      <c r="J73" s="4"/>
      <c r="K73" s="24">
        <v>1550</v>
      </c>
      <c r="L73" s="24">
        <v>600</v>
      </c>
      <c r="M73" s="24">
        <v>900</v>
      </c>
      <c r="N73" s="25">
        <v>1400</v>
      </c>
      <c r="Y73" s="132"/>
    </row>
    <row r="74" spans="2:25" ht="13.9" customHeight="1" x14ac:dyDescent="0.15">
      <c r="B74" s="1">
        <f t="shared" si="2"/>
        <v>64</v>
      </c>
      <c r="C74" s="7"/>
      <c r="D74" s="7"/>
      <c r="E74" s="4"/>
      <c r="F74" s="4" t="s">
        <v>127</v>
      </c>
      <c r="G74" s="4"/>
      <c r="H74" s="4"/>
      <c r="I74" s="4"/>
      <c r="J74" s="4"/>
      <c r="K74" s="28" t="s">
        <v>163</v>
      </c>
      <c r="L74" s="24">
        <v>100</v>
      </c>
      <c r="M74" s="24"/>
      <c r="N74" s="25" t="s">
        <v>163</v>
      </c>
      <c r="Y74" s="132"/>
    </row>
    <row r="75" spans="2:25" ht="13.5" customHeight="1" x14ac:dyDescent="0.15">
      <c r="B75" s="1">
        <f t="shared" si="2"/>
        <v>65</v>
      </c>
      <c r="C75" s="7"/>
      <c r="D75" s="7"/>
      <c r="E75" s="4"/>
      <c r="F75" s="4" t="s">
        <v>243</v>
      </c>
      <c r="G75" s="4"/>
      <c r="H75" s="4"/>
      <c r="I75" s="4"/>
      <c r="J75" s="4"/>
      <c r="K75" s="24" t="s">
        <v>163</v>
      </c>
      <c r="L75" s="24" t="s">
        <v>163</v>
      </c>
      <c r="M75" s="24"/>
      <c r="N75" s="25" t="s">
        <v>163</v>
      </c>
      <c r="Y75" s="132"/>
    </row>
    <row r="76" spans="2:25" ht="13.9" customHeight="1" x14ac:dyDescent="0.15">
      <c r="B76" s="1">
        <f t="shared" si="2"/>
        <v>66</v>
      </c>
      <c r="C76" s="7"/>
      <c r="D76" s="7"/>
      <c r="E76" s="4"/>
      <c r="F76" s="4" t="s">
        <v>120</v>
      </c>
      <c r="G76" s="4"/>
      <c r="H76" s="4"/>
      <c r="I76" s="4"/>
      <c r="J76" s="4"/>
      <c r="K76" s="24">
        <v>100</v>
      </c>
      <c r="L76" s="24" t="s">
        <v>163</v>
      </c>
      <c r="M76" s="24">
        <v>25</v>
      </c>
      <c r="N76" s="25">
        <v>25</v>
      </c>
      <c r="Y76" s="132"/>
    </row>
    <row r="77" spans="2:25" ht="13.5" customHeight="1" x14ac:dyDescent="0.15">
      <c r="B77" s="1">
        <f t="shared" ref="B77:B98" si="4">B76+1</f>
        <v>67</v>
      </c>
      <c r="C77" s="7"/>
      <c r="D77" s="7"/>
      <c r="E77" s="4"/>
      <c r="F77" s="4" t="s">
        <v>32</v>
      </c>
      <c r="G77" s="4"/>
      <c r="H77" s="4"/>
      <c r="I77" s="4"/>
      <c r="J77" s="4"/>
      <c r="K77" s="24">
        <v>100</v>
      </c>
      <c r="L77" s="24">
        <v>100</v>
      </c>
      <c r="M77" s="24" t="s">
        <v>163</v>
      </c>
      <c r="N77" s="25">
        <v>200</v>
      </c>
      <c r="Y77" s="132"/>
    </row>
    <row r="78" spans="2:25" ht="13.9" customHeight="1" x14ac:dyDescent="0.15">
      <c r="B78" s="1">
        <f t="shared" si="4"/>
        <v>68</v>
      </c>
      <c r="C78" s="7"/>
      <c r="D78" s="7"/>
      <c r="E78" s="4"/>
      <c r="F78" s="4" t="s">
        <v>226</v>
      </c>
      <c r="G78" s="4"/>
      <c r="H78" s="4"/>
      <c r="I78" s="4"/>
      <c r="J78" s="4"/>
      <c r="K78" s="24"/>
      <c r="L78" s="24">
        <v>200</v>
      </c>
      <c r="M78" s="24"/>
      <c r="N78" s="25"/>
      <c r="Y78" s="132"/>
    </row>
    <row r="79" spans="2:25" ht="13.9" customHeight="1" x14ac:dyDescent="0.15">
      <c r="B79" s="1">
        <f t="shared" si="4"/>
        <v>69</v>
      </c>
      <c r="C79" s="7"/>
      <c r="D79" s="7"/>
      <c r="E79" s="4"/>
      <c r="F79" s="4" t="s">
        <v>354</v>
      </c>
      <c r="G79" s="4"/>
      <c r="H79" s="4"/>
      <c r="I79" s="4"/>
      <c r="J79" s="4"/>
      <c r="K79" s="24"/>
      <c r="L79" s="24">
        <v>200</v>
      </c>
      <c r="M79" s="24"/>
      <c r="N79" s="25"/>
      <c r="Y79" s="132"/>
    </row>
    <row r="80" spans="2:25" ht="13.9" customHeight="1" x14ac:dyDescent="0.15">
      <c r="B80" s="1">
        <f t="shared" si="4"/>
        <v>70</v>
      </c>
      <c r="C80" s="7"/>
      <c r="D80" s="7"/>
      <c r="E80" s="4"/>
      <c r="F80" s="4" t="s">
        <v>157</v>
      </c>
      <c r="G80" s="4"/>
      <c r="H80" s="4"/>
      <c r="I80" s="4"/>
      <c r="J80" s="4"/>
      <c r="K80" s="28" t="s">
        <v>163</v>
      </c>
      <c r="L80" s="24">
        <v>50</v>
      </c>
      <c r="M80" s="24">
        <v>25</v>
      </c>
      <c r="N80" s="25">
        <v>25</v>
      </c>
      <c r="Y80" s="132"/>
    </row>
    <row r="81" spans="2:25" ht="13.9" customHeight="1" x14ac:dyDescent="0.15">
      <c r="B81" s="1">
        <f t="shared" si="4"/>
        <v>71</v>
      </c>
      <c r="C81" s="7"/>
      <c r="D81" s="7"/>
      <c r="E81" s="4"/>
      <c r="F81" s="4" t="s">
        <v>33</v>
      </c>
      <c r="G81" s="4"/>
      <c r="H81" s="4"/>
      <c r="I81" s="4"/>
      <c r="J81" s="4"/>
      <c r="K81" s="24">
        <v>875</v>
      </c>
      <c r="L81" s="24">
        <v>875</v>
      </c>
      <c r="M81" s="24">
        <v>1400</v>
      </c>
      <c r="N81" s="25">
        <v>1075</v>
      </c>
      <c r="Y81" s="132"/>
    </row>
    <row r="82" spans="2:25" ht="13.5" customHeight="1" x14ac:dyDescent="0.15">
      <c r="B82" s="1">
        <f t="shared" si="4"/>
        <v>72</v>
      </c>
      <c r="C82" s="2" t="s">
        <v>34</v>
      </c>
      <c r="D82" s="2" t="s">
        <v>35</v>
      </c>
      <c r="E82" s="4"/>
      <c r="F82" s="4" t="s">
        <v>229</v>
      </c>
      <c r="G82" s="4"/>
      <c r="H82" s="4"/>
      <c r="I82" s="4"/>
      <c r="J82" s="4"/>
      <c r="K82" s="24"/>
      <c r="L82" s="24"/>
      <c r="M82" s="24"/>
      <c r="N82" s="25" t="s">
        <v>163</v>
      </c>
    </row>
    <row r="83" spans="2:25" ht="13.9" customHeight="1" x14ac:dyDescent="0.15">
      <c r="B83" s="1">
        <f t="shared" si="4"/>
        <v>73</v>
      </c>
      <c r="C83" s="7"/>
      <c r="D83" s="7"/>
      <c r="E83" s="4"/>
      <c r="F83" s="4" t="s">
        <v>195</v>
      </c>
      <c r="G83" s="4"/>
      <c r="H83" s="4"/>
      <c r="I83" s="4"/>
      <c r="J83" s="4"/>
      <c r="K83" s="24" t="s">
        <v>163</v>
      </c>
      <c r="L83" s="24"/>
      <c r="M83" s="24"/>
      <c r="N83" s="25"/>
    </row>
    <row r="84" spans="2:25" ht="13.5" customHeight="1" x14ac:dyDescent="0.15">
      <c r="B84" s="1">
        <f t="shared" si="4"/>
        <v>74</v>
      </c>
      <c r="C84" s="7"/>
      <c r="D84" s="7"/>
      <c r="E84" s="4"/>
      <c r="F84" s="4" t="s">
        <v>154</v>
      </c>
      <c r="G84" s="4"/>
      <c r="H84" s="4"/>
      <c r="I84" s="4"/>
      <c r="J84" s="4"/>
      <c r="K84" s="24"/>
      <c r="L84" s="28"/>
      <c r="M84" s="24">
        <v>2</v>
      </c>
      <c r="N84" s="25">
        <v>1</v>
      </c>
    </row>
    <row r="85" spans="2:25" ht="13.9" customHeight="1" x14ac:dyDescent="0.15">
      <c r="B85" s="1">
        <f t="shared" si="4"/>
        <v>75</v>
      </c>
      <c r="C85" s="7"/>
      <c r="D85" s="7"/>
      <c r="E85" s="4"/>
      <c r="F85" s="4" t="s">
        <v>128</v>
      </c>
      <c r="G85" s="4"/>
      <c r="H85" s="4"/>
      <c r="I85" s="4"/>
      <c r="J85" s="4"/>
      <c r="K85" s="24" t="s">
        <v>163</v>
      </c>
      <c r="L85" s="24">
        <v>2</v>
      </c>
      <c r="M85" s="24"/>
      <c r="N85" s="25">
        <v>1</v>
      </c>
    </row>
    <row r="86" spans="2:25" ht="13.9" customHeight="1" x14ac:dyDescent="0.15">
      <c r="B86" s="1">
        <f t="shared" si="4"/>
        <v>76</v>
      </c>
      <c r="C86" s="7"/>
      <c r="D86" s="7"/>
      <c r="E86" s="4"/>
      <c r="F86" s="4" t="s">
        <v>296</v>
      </c>
      <c r="G86" s="4"/>
      <c r="H86" s="4"/>
      <c r="I86" s="4"/>
      <c r="J86" s="4"/>
      <c r="K86" s="24">
        <v>1</v>
      </c>
      <c r="L86" s="24">
        <v>1</v>
      </c>
      <c r="M86" s="24">
        <v>2</v>
      </c>
      <c r="N86" s="25">
        <v>5</v>
      </c>
    </row>
    <row r="87" spans="2:25" ht="13.5" customHeight="1" x14ac:dyDescent="0.15">
      <c r="B87" s="1">
        <f t="shared" si="4"/>
        <v>77</v>
      </c>
      <c r="C87" s="7"/>
      <c r="D87" s="7"/>
      <c r="E87" s="4"/>
      <c r="F87" s="4" t="s">
        <v>36</v>
      </c>
      <c r="G87" s="4"/>
      <c r="H87" s="4"/>
      <c r="I87" s="4"/>
      <c r="J87" s="4"/>
      <c r="K87" s="24"/>
      <c r="L87" s="24">
        <v>1</v>
      </c>
      <c r="M87" s="24"/>
      <c r="N87" s="25">
        <v>1</v>
      </c>
    </row>
    <row r="88" spans="2:25" ht="13.5" customHeight="1" x14ac:dyDescent="0.15">
      <c r="B88" s="1">
        <f t="shared" si="4"/>
        <v>78</v>
      </c>
      <c r="C88" s="2" t="s">
        <v>146</v>
      </c>
      <c r="D88" s="2" t="s">
        <v>78</v>
      </c>
      <c r="E88" s="4"/>
      <c r="F88" s="4" t="s">
        <v>182</v>
      </c>
      <c r="G88" s="4"/>
      <c r="H88" s="4"/>
      <c r="I88" s="4"/>
      <c r="J88" s="4"/>
      <c r="K88" s="24"/>
      <c r="L88" s="24"/>
      <c r="M88" s="24" t="s">
        <v>163</v>
      </c>
      <c r="N88" s="25"/>
    </row>
    <row r="89" spans="2:25" ht="13.5" customHeight="1" x14ac:dyDescent="0.15">
      <c r="B89" s="1">
        <f t="shared" si="4"/>
        <v>79</v>
      </c>
      <c r="C89" s="7"/>
      <c r="D89" s="2" t="s">
        <v>79</v>
      </c>
      <c r="E89" s="4"/>
      <c r="F89" s="4" t="s">
        <v>103</v>
      </c>
      <c r="G89" s="4"/>
      <c r="H89" s="4"/>
      <c r="I89" s="4"/>
      <c r="J89" s="4"/>
      <c r="K89" s="24" t="s">
        <v>163</v>
      </c>
      <c r="L89" s="24"/>
      <c r="M89" s="24"/>
      <c r="N89" s="25"/>
    </row>
    <row r="90" spans="2:25" ht="13.5" customHeight="1" x14ac:dyDescent="0.15">
      <c r="B90" s="1">
        <f t="shared" si="4"/>
        <v>80</v>
      </c>
      <c r="C90" s="7"/>
      <c r="D90" s="2" t="s">
        <v>37</v>
      </c>
      <c r="E90" s="4"/>
      <c r="F90" s="4" t="s">
        <v>125</v>
      </c>
      <c r="G90" s="4"/>
      <c r="H90" s="4"/>
      <c r="I90" s="4"/>
      <c r="J90" s="4"/>
      <c r="K90" s="24">
        <v>11</v>
      </c>
      <c r="L90" s="24" t="s">
        <v>163</v>
      </c>
      <c r="M90" s="24"/>
      <c r="N90" s="25">
        <v>4</v>
      </c>
    </row>
    <row r="91" spans="2:25" ht="13.5" customHeight="1" x14ac:dyDescent="0.15">
      <c r="B91" s="1">
        <f t="shared" si="4"/>
        <v>81</v>
      </c>
      <c r="C91" s="7"/>
      <c r="D91" s="7"/>
      <c r="E91" s="4"/>
      <c r="F91" s="4" t="s">
        <v>355</v>
      </c>
      <c r="G91" s="4"/>
      <c r="H91" s="4"/>
      <c r="I91" s="4"/>
      <c r="J91" s="4"/>
      <c r="K91" s="24"/>
      <c r="L91" s="24">
        <v>1</v>
      </c>
      <c r="M91" s="24"/>
      <c r="N91" s="25">
        <v>1</v>
      </c>
    </row>
    <row r="92" spans="2:25" ht="13.5" customHeight="1" x14ac:dyDescent="0.15">
      <c r="B92" s="1">
        <f t="shared" si="4"/>
        <v>82</v>
      </c>
      <c r="C92" s="7"/>
      <c r="D92" s="8"/>
      <c r="E92" s="4"/>
      <c r="F92" s="4" t="s">
        <v>38</v>
      </c>
      <c r="G92" s="4"/>
      <c r="H92" s="4"/>
      <c r="I92" s="4"/>
      <c r="J92" s="4"/>
      <c r="K92" s="24">
        <v>50</v>
      </c>
      <c r="L92" s="24"/>
      <c r="M92" s="24" t="s">
        <v>163</v>
      </c>
      <c r="N92" s="25">
        <v>25</v>
      </c>
    </row>
    <row r="93" spans="2:25" ht="13.5" customHeight="1" x14ac:dyDescent="0.15">
      <c r="B93" s="1">
        <f t="shared" si="4"/>
        <v>83</v>
      </c>
      <c r="C93" s="8"/>
      <c r="D93" s="9" t="s">
        <v>39</v>
      </c>
      <c r="E93" s="4"/>
      <c r="F93" s="4" t="s">
        <v>40</v>
      </c>
      <c r="G93" s="4"/>
      <c r="H93" s="4"/>
      <c r="I93" s="4"/>
      <c r="J93" s="4"/>
      <c r="K93" s="24">
        <v>200</v>
      </c>
      <c r="L93" s="24">
        <v>100</v>
      </c>
      <c r="M93" s="24"/>
      <c r="N93" s="25">
        <v>125</v>
      </c>
    </row>
    <row r="94" spans="2:25" ht="13.9" customHeight="1" x14ac:dyDescent="0.15">
      <c r="B94" s="1">
        <f t="shared" si="4"/>
        <v>84</v>
      </c>
      <c r="C94" s="2" t="s">
        <v>0</v>
      </c>
      <c r="D94" s="2" t="s">
        <v>356</v>
      </c>
      <c r="E94" s="4"/>
      <c r="F94" s="4" t="s">
        <v>357</v>
      </c>
      <c r="G94" s="4"/>
      <c r="H94" s="4"/>
      <c r="I94" s="4"/>
      <c r="J94" s="4"/>
      <c r="K94" s="24"/>
      <c r="L94" s="24" t="s">
        <v>163</v>
      </c>
      <c r="M94" s="24"/>
      <c r="N94" s="25"/>
    </row>
    <row r="95" spans="2:25" ht="13.5" customHeight="1" x14ac:dyDescent="0.15">
      <c r="B95" s="1">
        <f t="shared" si="4"/>
        <v>85</v>
      </c>
      <c r="C95" s="7"/>
      <c r="D95" s="9" t="s">
        <v>41</v>
      </c>
      <c r="E95" s="4"/>
      <c r="F95" s="4" t="s">
        <v>42</v>
      </c>
      <c r="G95" s="4"/>
      <c r="H95" s="4"/>
      <c r="I95" s="4"/>
      <c r="J95" s="4"/>
      <c r="K95" s="24" t="s">
        <v>163</v>
      </c>
      <c r="L95" s="24">
        <v>25</v>
      </c>
      <c r="M95" s="24">
        <v>25</v>
      </c>
      <c r="N95" s="25">
        <v>25</v>
      </c>
      <c r="U95" s="30">
        <f>COUNTA(K82:K95)</f>
        <v>8</v>
      </c>
      <c r="V95" s="30">
        <f>COUNTA(L82:L95)</f>
        <v>8</v>
      </c>
      <c r="W95" s="30">
        <f>COUNTA(M82:M95)</f>
        <v>5</v>
      </c>
      <c r="X95" s="30">
        <f>COUNTA(N82:N95)</f>
        <v>10</v>
      </c>
    </row>
    <row r="96" spans="2:25" ht="13.5" customHeight="1" x14ac:dyDescent="0.15">
      <c r="B96" s="1">
        <f t="shared" si="4"/>
        <v>86</v>
      </c>
      <c r="C96" s="199" t="s">
        <v>43</v>
      </c>
      <c r="D96" s="200"/>
      <c r="E96" s="4"/>
      <c r="F96" s="4" t="s">
        <v>44</v>
      </c>
      <c r="G96" s="4"/>
      <c r="H96" s="4"/>
      <c r="I96" s="4"/>
      <c r="J96" s="4"/>
      <c r="K96" s="24">
        <v>250</v>
      </c>
      <c r="L96" s="24">
        <v>150</v>
      </c>
      <c r="M96" s="24">
        <v>400</v>
      </c>
      <c r="N96" s="25">
        <v>350</v>
      </c>
    </row>
    <row r="97" spans="2:24" ht="13.5" customHeight="1" x14ac:dyDescent="0.15">
      <c r="B97" s="1">
        <f t="shared" si="4"/>
        <v>87</v>
      </c>
      <c r="C97" s="3"/>
      <c r="D97" s="91"/>
      <c r="E97" s="4"/>
      <c r="F97" s="4" t="s">
        <v>45</v>
      </c>
      <c r="G97" s="4"/>
      <c r="H97" s="4"/>
      <c r="I97" s="4"/>
      <c r="J97" s="4"/>
      <c r="K97" s="24">
        <v>300</v>
      </c>
      <c r="L97" s="24">
        <v>50</v>
      </c>
      <c r="M97" s="24">
        <v>300</v>
      </c>
      <c r="N97" s="25">
        <v>200</v>
      </c>
    </row>
    <row r="98" spans="2:24" ht="13.9" customHeight="1" thickBot="1" x14ac:dyDescent="0.2">
      <c r="B98" s="1">
        <f t="shared" si="4"/>
        <v>88</v>
      </c>
      <c r="C98" s="3"/>
      <c r="D98" s="91"/>
      <c r="E98" s="4"/>
      <c r="F98" s="4" t="s">
        <v>80</v>
      </c>
      <c r="G98" s="4"/>
      <c r="H98" s="4"/>
      <c r="I98" s="4"/>
      <c r="J98" s="4"/>
      <c r="K98" s="24">
        <v>150</v>
      </c>
      <c r="L98" s="24">
        <v>450</v>
      </c>
      <c r="M98" s="24">
        <v>750</v>
      </c>
      <c r="N98" s="25">
        <v>300</v>
      </c>
    </row>
    <row r="99" spans="2:24" ht="13.9" customHeight="1" x14ac:dyDescent="0.15">
      <c r="B99" s="92"/>
      <c r="C99" s="93"/>
      <c r="D99" s="93"/>
      <c r="E99" s="27"/>
      <c r="F99" s="27"/>
      <c r="G99" s="27"/>
      <c r="H99" s="27"/>
      <c r="I99" s="27"/>
      <c r="J99" s="27"/>
      <c r="K99" s="27"/>
      <c r="L99" s="27"/>
      <c r="M99" s="27"/>
      <c r="N99" s="27"/>
      <c r="U99" s="30">
        <f>COUNTA(K11:K98)</f>
        <v>70</v>
      </c>
      <c r="V99" s="30">
        <f>COUNTA(L11:L98)</f>
        <v>66</v>
      </c>
      <c r="W99" s="30">
        <f>COUNTA(M11:M98)</f>
        <v>62</v>
      </c>
      <c r="X99" s="30">
        <f>COUNTA(N11:N98)</f>
        <v>76</v>
      </c>
    </row>
    <row r="100" spans="2:24" ht="18" customHeight="1" x14ac:dyDescent="0.15"/>
    <row r="101" spans="2:24" ht="18" customHeight="1" x14ac:dyDescent="0.15">
      <c r="B101" s="72"/>
    </row>
    <row r="102" spans="2:24" ht="9" customHeight="1" thickBot="1" x14ac:dyDescent="0.2"/>
    <row r="103" spans="2:24" ht="18" customHeight="1" x14ac:dyDescent="0.15">
      <c r="B103" s="73"/>
      <c r="C103" s="74"/>
      <c r="D103" s="201" t="s">
        <v>1</v>
      </c>
      <c r="E103" s="201"/>
      <c r="F103" s="201"/>
      <c r="G103" s="201"/>
      <c r="H103" s="74"/>
      <c r="I103" s="74"/>
      <c r="J103" s="75"/>
      <c r="K103" s="31" t="s">
        <v>64</v>
      </c>
      <c r="L103" s="31" t="s">
        <v>65</v>
      </c>
      <c r="M103" s="31" t="s">
        <v>66</v>
      </c>
      <c r="N103" s="55" t="s">
        <v>67</v>
      </c>
      <c r="U103" s="30">
        <f>SUM(U11:U24,K25:K98)</f>
        <v>33545</v>
      </c>
      <c r="V103" s="30">
        <f>SUM(V11:V24,L25:L98)</f>
        <v>26374</v>
      </c>
      <c r="W103" s="30">
        <f>SUM(W11:W24,M25:M98)</f>
        <v>28609</v>
      </c>
      <c r="X103" s="30">
        <f>SUM(X11:X24,N25:N98)</f>
        <v>32576</v>
      </c>
    </row>
    <row r="104" spans="2:24" ht="18" customHeight="1" thickBot="1" x14ac:dyDescent="0.2">
      <c r="B104" s="79"/>
      <c r="C104" s="26"/>
      <c r="D104" s="197" t="s">
        <v>2</v>
      </c>
      <c r="E104" s="197"/>
      <c r="F104" s="197"/>
      <c r="G104" s="197"/>
      <c r="H104" s="26"/>
      <c r="I104" s="26"/>
      <c r="J104" s="80"/>
      <c r="K104" s="36" t="str">
        <f>K5</f>
        <v>2020.9.23</v>
      </c>
      <c r="L104" s="36" t="str">
        <f>L5</f>
        <v>2020.9.23</v>
      </c>
      <c r="M104" s="36" t="str">
        <f>M5</f>
        <v>2020.9.23</v>
      </c>
      <c r="N104" s="54" t="str">
        <f>N5</f>
        <v>2020.9.23</v>
      </c>
    </row>
    <row r="105" spans="2:24" ht="19.899999999999999" customHeight="1" thickTop="1" x14ac:dyDescent="0.15">
      <c r="B105" s="202" t="s">
        <v>47</v>
      </c>
      <c r="C105" s="203"/>
      <c r="D105" s="203"/>
      <c r="E105" s="203"/>
      <c r="F105" s="203"/>
      <c r="G105" s="203"/>
      <c r="H105" s="203"/>
      <c r="I105" s="203"/>
      <c r="J105" s="94"/>
      <c r="K105" s="37">
        <f>SUM(K106:K114)</f>
        <v>33545</v>
      </c>
      <c r="L105" s="37">
        <f>SUM(L106:L114)</f>
        <v>26374</v>
      </c>
      <c r="M105" s="37">
        <f>SUM(M106:M114)</f>
        <v>28609</v>
      </c>
      <c r="N105" s="56">
        <f>SUM(N106:N114)</f>
        <v>32576</v>
      </c>
    </row>
    <row r="106" spans="2:24" ht="13.9" customHeight="1" x14ac:dyDescent="0.15">
      <c r="B106" s="190" t="s">
        <v>48</v>
      </c>
      <c r="C106" s="191"/>
      <c r="D106" s="204"/>
      <c r="E106" s="13"/>
      <c r="F106" s="14"/>
      <c r="G106" s="189" t="s">
        <v>13</v>
      </c>
      <c r="H106" s="189"/>
      <c r="I106" s="14"/>
      <c r="J106" s="16"/>
      <c r="K106" s="5">
        <f>SUM(U$11:U$24)</f>
        <v>9375</v>
      </c>
      <c r="L106" s="5">
        <f>SUM(V$11:V$24)</f>
        <v>4600</v>
      </c>
      <c r="M106" s="5">
        <f>SUM(W$11:W$24)</f>
        <v>5900</v>
      </c>
      <c r="N106" s="6">
        <f>SUM(X$11:X$24)</f>
        <v>7575</v>
      </c>
    </row>
    <row r="107" spans="2:24" ht="13.9" customHeight="1" x14ac:dyDescent="0.15">
      <c r="B107" s="97"/>
      <c r="C107" s="98"/>
      <c r="D107" s="99"/>
      <c r="E107" s="17"/>
      <c r="F107" s="4"/>
      <c r="G107" s="189" t="s">
        <v>23</v>
      </c>
      <c r="H107" s="189"/>
      <c r="I107" s="15"/>
      <c r="J107" s="18"/>
      <c r="K107" s="5">
        <f>SUM(K$25)</f>
        <v>2625</v>
      </c>
      <c r="L107" s="5">
        <f>SUM(L$25)</f>
        <v>750</v>
      </c>
      <c r="M107" s="5">
        <f>SUM(M$25)</f>
        <v>1050</v>
      </c>
      <c r="N107" s="6">
        <f>SUM(N$25)</f>
        <v>625</v>
      </c>
    </row>
    <row r="108" spans="2:24" ht="13.9" customHeight="1" x14ac:dyDescent="0.15">
      <c r="B108" s="97"/>
      <c r="C108" s="98"/>
      <c r="D108" s="99"/>
      <c r="E108" s="17"/>
      <c r="F108" s="4"/>
      <c r="G108" s="189" t="s">
        <v>25</v>
      </c>
      <c r="H108" s="189"/>
      <c r="I108" s="14"/>
      <c r="J108" s="16"/>
      <c r="K108" s="5">
        <f>SUM(K$26:K$27)</f>
        <v>176</v>
      </c>
      <c r="L108" s="5">
        <f>SUM(L$26:L$27)</f>
        <v>175</v>
      </c>
      <c r="M108" s="5">
        <f>SUM(M$26:M$27)</f>
        <v>125</v>
      </c>
      <c r="N108" s="6">
        <f>SUM(N$26:N$27)</f>
        <v>50</v>
      </c>
    </row>
    <row r="109" spans="2:24" ht="13.9" customHeight="1" x14ac:dyDescent="0.15">
      <c r="B109" s="97"/>
      <c r="C109" s="98"/>
      <c r="D109" s="99"/>
      <c r="E109" s="17"/>
      <c r="F109" s="4"/>
      <c r="G109" s="189" t="s">
        <v>86</v>
      </c>
      <c r="H109" s="189"/>
      <c r="I109" s="14"/>
      <c r="J109" s="16"/>
      <c r="K109" s="5">
        <f>SUM(K$28:K$28)</f>
        <v>25</v>
      </c>
      <c r="L109" s="5">
        <f>SUM(L$28:L$28)</f>
        <v>0</v>
      </c>
      <c r="M109" s="5">
        <f>SUM(M$28:M$28)</f>
        <v>25</v>
      </c>
      <c r="N109" s="6">
        <f>SUM(N$28:N$28)</f>
        <v>25</v>
      </c>
    </row>
    <row r="110" spans="2:24" ht="13.9" customHeight="1" x14ac:dyDescent="0.15">
      <c r="B110" s="97"/>
      <c r="C110" s="98"/>
      <c r="D110" s="99"/>
      <c r="E110" s="17"/>
      <c r="F110" s="4"/>
      <c r="G110" s="189" t="s">
        <v>87</v>
      </c>
      <c r="H110" s="189"/>
      <c r="I110" s="14"/>
      <c r="J110" s="16"/>
      <c r="K110" s="5">
        <f>SUM(K31:K48)</f>
        <v>14250</v>
      </c>
      <c r="L110" s="5">
        <f>SUM(L$31:L$48)</f>
        <v>16781</v>
      </c>
      <c r="M110" s="5">
        <f>SUM(M$31:M$48)</f>
        <v>14703</v>
      </c>
      <c r="N110" s="6">
        <f>SUM(N$31:N$48)</f>
        <v>17529</v>
      </c>
    </row>
    <row r="111" spans="2:24" ht="13.9" customHeight="1" x14ac:dyDescent="0.15">
      <c r="B111" s="97"/>
      <c r="C111" s="98"/>
      <c r="D111" s="99"/>
      <c r="E111" s="17"/>
      <c r="F111" s="4"/>
      <c r="G111" s="189" t="s">
        <v>83</v>
      </c>
      <c r="H111" s="189"/>
      <c r="I111" s="14"/>
      <c r="J111" s="16"/>
      <c r="K111" s="5">
        <f>SUM(K$49:K$50)</f>
        <v>25</v>
      </c>
      <c r="L111" s="5">
        <f>SUM(L$49:L$50)</f>
        <v>0</v>
      </c>
      <c r="M111" s="5">
        <f>SUM(M$49:M$50)</f>
        <v>50</v>
      </c>
      <c r="N111" s="6">
        <f>SUM(N$49:N$50)</f>
        <v>50</v>
      </c>
    </row>
    <row r="112" spans="2:24" ht="13.9" customHeight="1" x14ac:dyDescent="0.15">
      <c r="B112" s="97"/>
      <c r="C112" s="98"/>
      <c r="D112" s="99"/>
      <c r="E112" s="17"/>
      <c r="F112" s="4"/>
      <c r="G112" s="189" t="s">
        <v>26</v>
      </c>
      <c r="H112" s="189"/>
      <c r="I112" s="14"/>
      <c r="J112" s="16"/>
      <c r="K112" s="5">
        <f>SUM(K$51:K$81)</f>
        <v>6097</v>
      </c>
      <c r="L112" s="5">
        <f>SUM(L$51:L$81)</f>
        <v>3288</v>
      </c>
      <c r="M112" s="5">
        <f>SUM(M$51:M$81)</f>
        <v>5273</v>
      </c>
      <c r="N112" s="6">
        <f>SUM(N$51:N$81)</f>
        <v>5654</v>
      </c>
    </row>
    <row r="113" spans="2:14" ht="13.9" customHeight="1" x14ac:dyDescent="0.15">
      <c r="B113" s="97"/>
      <c r="C113" s="98"/>
      <c r="D113" s="99"/>
      <c r="E113" s="17"/>
      <c r="F113" s="4"/>
      <c r="G113" s="189" t="s">
        <v>49</v>
      </c>
      <c r="H113" s="189"/>
      <c r="I113" s="14"/>
      <c r="J113" s="16"/>
      <c r="K113" s="5">
        <f>SUM(K$29:K$30,K$96:K$97)</f>
        <v>560</v>
      </c>
      <c r="L113" s="5">
        <f>SUM(L29:L30,L$96:L$97)</f>
        <v>200</v>
      </c>
      <c r="M113" s="5">
        <f>SUM(M29:M30,M$96:M$97)</f>
        <v>704</v>
      </c>
      <c r="N113" s="6">
        <f>SUM(N29:N30,N$96:N$97)</f>
        <v>580</v>
      </c>
    </row>
    <row r="114" spans="2:14" ht="13.9" customHeight="1" thickBot="1" x14ac:dyDescent="0.2">
      <c r="B114" s="100"/>
      <c r="C114" s="101"/>
      <c r="D114" s="102"/>
      <c r="E114" s="19"/>
      <c r="F114" s="10"/>
      <c r="G114" s="192" t="s">
        <v>46</v>
      </c>
      <c r="H114" s="192"/>
      <c r="I114" s="20"/>
      <c r="J114" s="21"/>
      <c r="K114" s="11">
        <f>SUM(K$82:K$95,K$98)</f>
        <v>412</v>
      </c>
      <c r="L114" s="11">
        <f>SUM(L$82:L$95,L$98)</f>
        <v>580</v>
      </c>
      <c r="M114" s="11">
        <f>SUM(M$82:M$95,M$98)</f>
        <v>779</v>
      </c>
      <c r="N114" s="12">
        <f>SUM(N$82:N$95,N$98)</f>
        <v>488</v>
      </c>
    </row>
    <row r="115" spans="2:14" ht="18" customHeight="1" thickTop="1" x14ac:dyDescent="0.15">
      <c r="B115" s="193" t="s">
        <v>50</v>
      </c>
      <c r="C115" s="194"/>
      <c r="D115" s="195"/>
      <c r="E115" s="105"/>
      <c r="F115" s="103"/>
      <c r="G115" s="196" t="s">
        <v>51</v>
      </c>
      <c r="H115" s="196"/>
      <c r="I115" s="103"/>
      <c r="J115" s="104"/>
      <c r="K115" s="38" t="s">
        <v>52</v>
      </c>
      <c r="L115" s="44"/>
      <c r="M115" s="44"/>
      <c r="N115" s="57"/>
    </row>
    <row r="116" spans="2:14" ht="18" customHeight="1" x14ac:dyDescent="0.15">
      <c r="B116" s="106"/>
      <c r="C116" s="107"/>
      <c r="D116" s="107"/>
      <c r="E116" s="108"/>
      <c r="F116" s="109"/>
      <c r="G116" s="110"/>
      <c r="H116" s="110"/>
      <c r="I116" s="109"/>
      <c r="J116" s="111"/>
      <c r="K116" s="39" t="s">
        <v>53</v>
      </c>
      <c r="L116" s="45"/>
      <c r="M116" s="45"/>
      <c r="N116" s="48"/>
    </row>
    <row r="117" spans="2:14" ht="18" customHeight="1" x14ac:dyDescent="0.15">
      <c r="B117" s="97"/>
      <c r="C117" s="98"/>
      <c r="D117" s="98"/>
      <c r="E117" s="112"/>
      <c r="F117" s="26"/>
      <c r="G117" s="197" t="s">
        <v>54</v>
      </c>
      <c r="H117" s="197"/>
      <c r="I117" s="95"/>
      <c r="J117" s="96"/>
      <c r="K117" s="40" t="s">
        <v>55</v>
      </c>
      <c r="L117" s="46"/>
      <c r="M117" s="50"/>
      <c r="N117" s="46"/>
    </row>
    <row r="118" spans="2:14" ht="18" customHeight="1" x14ac:dyDescent="0.15">
      <c r="B118" s="97"/>
      <c r="C118" s="98"/>
      <c r="D118" s="98"/>
      <c r="E118" s="113"/>
      <c r="F118" s="98"/>
      <c r="G118" s="114"/>
      <c r="H118" s="114"/>
      <c r="I118" s="107"/>
      <c r="J118" s="115"/>
      <c r="K118" s="41" t="s">
        <v>97</v>
      </c>
      <c r="L118" s="47"/>
      <c r="M118" s="51"/>
      <c r="N118" s="47"/>
    </row>
    <row r="119" spans="2:14" ht="18" customHeight="1" x14ac:dyDescent="0.15">
      <c r="B119" s="97"/>
      <c r="C119" s="98"/>
      <c r="D119" s="98"/>
      <c r="E119" s="113"/>
      <c r="F119" s="98"/>
      <c r="G119" s="114"/>
      <c r="H119" s="114"/>
      <c r="I119" s="107"/>
      <c r="J119" s="115"/>
      <c r="K119" s="41" t="s">
        <v>90</v>
      </c>
      <c r="L119" s="45"/>
      <c r="M119" s="51"/>
      <c r="N119" s="47"/>
    </row>
    <row r="120" spans="2:14" ht="18" customHeight="1" x14ac:dyDescent="0.15">
      <c r="B120" s="97"/>
      <c r="C120" s="98"/>
      <c r="D120" s="98"/>
      <c r="E120" s="112"/>
      <c r="F120" s="26"/>
      <c r="G120" s="197" t="s">
        <v>56</v>
      </c>
      <c r="H120" s="197"/>
      <c r="I120" s="95"/>
      <c r="J120" s="96"/>
      <c r="K120" s="40" t="s">
        <v>101</v>
      </c>
      <c r="L120" s="46"/>
      <c r="M120" s="50"/>
      <c r="N120" s="46"/>
    </row>
    <row r="121" spans="2:14" ht="18" customHeight="1" x14ac:dyDescent="0.15">
      <c r="B121" s="97"/>
      <c r="C121" s="98"/>
      <c r="D121" s="98"/>
      <c r="E121" s="113"/>
      <c r="F121" s="98"/>
      <c r="G121" s="114"/>
      <c r="H121" s="114"/>
      <c r="I121" s="107"/>
      <c r="J121" s="115"/>
      <c r="K121" s="41" t="s">
        <v>98</v>
      </c>
      <c r="L121" s="47"/>
      <c r="M121" s="51"/>
      <c r="N121" s="47"/>
    </row>
    <row r="122" spans="2:14" ht="18" customHeight="1" x14ac:dyDescent="0.15">
      <c r="B122" s="97"/>
      <c r="C122" s="98"/>
      <c r="D122" s="98"/>
      <c r="E122" s="113"/>
      <c r="F122" s="98"/>
      <c r="G122" s="114"/>
      <c r="H122" s="114"/>
      <c r="I122" s="107"/>
      <c r="J122" s="115"/>
      <c r="K122" s="41" t="s">
        <v>99</v>
      </c>
      <c r="L122" s="47"/>
      <c r="M122" s="47"/>
      <c r="N122" s="47"/>
    </row>
    <row r="123" spans="2:14" ht="18" customHeight="1" x14ac:dyDescent="0.15">
      <c r="B123" s="97"/>
      <c r="C123" s="98"/>
      <c r="D123" s="98"/>
      <c r="E123" s="87"/>
      <c r="F123" s="88"/>
      <c r="G123" s="110"/>
      <c r="H123" s="110"/>
      <c r="I123" s="109"/>
      <c r="J123" s="111"/>
      <c r="K123" s="41" t="s">
        <v>100</v>
      </c>
      <c r="L123" s="48"/>
      <c r="M123" s="45"/>
      <c r="N123" s="48"/>
    </row>
    <row r="124" spans="2:14" ht="18" customHeight="1" x14ac:dyDescent="0.15">
      <c r="B124" s="116"/>
      <c r="C124" s="88"/>
      <c r="D124" s="88"/>
      <c r="E124" s="17"/>
      <c r="F124" s="4"/>
      <c r="G124" s="189" t="s">
        <v>57</v>
      </c>
      <c r="H124" s="189"/>
      <c r="I124" s="14"/>
      <c r="J124" s="16"/>
      <c r="K124" s="29" t="s">
        <v>158</v>
      </c>
      <c r="L124" s="49"/>
      <c r="M124" s="52"/>
      <c r="N124" s="49"/>
    </row>
    <row r="125" spans="2:14" ht="18" customHeight="1" x14ac:dyDescent="0.15">
      <c r="B125" s="190" t="s">
        <v>58</v>
      </c>
      <c r="C125" s="191"/>
      <c r="D125" s="191"/>
      <c r="E125" s="26"/>
      <c r="F125" s="26"/>
      <c r="G125" s="26"/>
      <c r="H125" s="26"/>
      <c r="I125" s="26"/>
      <c r="J125" s="26"/>
      <c r="K125" s="26"/>
      <c r="L125" s="26"/>
      <c r="M125" s="26"/>
      <c r="N125" s="58"/>
    </row>
    <row r="126" spans="2:14" ht="14.1" customHeight="1" x14ac:dyDescent="0.15">
      <c r="B126" s="117"/>
      <c r="C126" s="42" t="s">
        <v>59</v>
      </c>
      <c r="D126" s="118"/>
      <c r="E126" s="42"/>
      <c r="F126" s="42"/>
      <c r="G126" s="42"/>
      <c r="H126" s="42"/>
      <c r="I126" s="42"/>
      <c r="J126" s="42"/>
      <c r="K126" s="42"/>
      <c r="L126" s="42"/>
      <c r="M126" s="42"/>
      <c r="N126" s="59"/>
    </row>
    <row r="127" spans="2:14" ht="14.1" customHeight="1" x14ac:dyDescent="0.15">
      <c r="B127" s="117"/>
      <c r="C127" s="42" t="s">
        <v>60</v>
      </c>
      <c r="D127" s="118"/>
      <c r="E127" s="42"/>
      <c r="F127" s="42"/>
      <c r="G127" s="42"/>
      <c r="H127" s="42"/>
      <c r="I127" s="42"/>
      <c r="J127" s="42"/>
      <c r="K127" s="42"/>
      <c r="L127" s="42"/>
      <c r="M127" s="42"/>
      <c r="N127" s="59"/>
    </row>
    <row r="128" spans="2:14" ht="14.1" customHeight="1" x14ac:dyDescent="0.15">
      <c r="B128" s="117"/>
      <c r="C128" s="42" t="s">
        <v>61</v>
      </c>
      <c r="D128" s="118"/>
      <c r="E128" s="42"/>
      <c r="F128" s="42"/>
      <c r="G128" s="42"/>
      <c r="H128" s="42"/>
      <c r="I128" s="42"/>
      <c r="J128" s="42"/>
      <c r="K128" s="42"/>
      <c r="L128" s="42"/>
      <c r="M128" s="42"/>
      <c r="N128" s="59"/>
    </row>
    <row r="129" spans="2:14" ht="14.1" customHeight="1" x14ac:dyDescent="0.15">
      <c r="B129" s="117"/>
      <c r="C129" s="42" t="s">
        <v>136</v>
      </c>
      <c r="D129" s="118"/>
      <c r="E129" s="42"/>
      <c r="F129" s="42"/>
      <c r="G129" s="42"/>
      <c r="H129" s="42"/>
      <c r="I129" s="42"/>
      <c r="J129" s="42"/>
      <c r="K129" s="42"/>
      <c r="L129" s="42"/>
      <c r="M129" s="42"/>
      <c r="N129" s="59"/>
    </row>
    <row r="130" spans="2:14" ht="14.1" customHeight="1" x14ac:dyDescent="0.15">
      <c r="B130" s="119"/>
      <c r="C130" s="42" t="s">
        <v>137</v>
      </c>
      <c r="D130" s="42"/>
      <c r="E130" s="42"/>
      <c r="F130" s="42"/>
      <c r="G130" s="42"/>
      <c r="H130" s="42"/>
      <c r="I130" s="42"/>
      <c r="J130" s="42"/>
      <c r="K130" s="42"/>
      <c r="L130" s="42"/>
      <c r="M130" s="42"/>
      <c r="N130" s="59"/>
    </row>
    <row r="131" spans="2:14" ht="14.1" customHeight="1" x14ac:dyDescent="0.15">
      <c r="B131" s="119"/>
      <c r="C131" s="42" t="s">
        <v>133</v>
      </c>
      <c r="D131" s="42"/>
      <c r="E131" s="42"/>
      <c r="F131" s="42"/>
      <c r="G131" s="42"/>
      <c r="H131" s="42"/>
      <c r="I131" s="42"/>
      <c r="J131" s="42"/>
      <c r="K131" s="42"/>
      <c r="L131" s="42"/>
      <c r="M131" s="42"/>
      <c r="N131" s="59"/>
    </row>
    <row r="132" spans="2:14" ht="14.1" customHeight="1" x14ac:dyDescent="0.15">
      <c r="B132" s="119"/>
      <c r="C132" s="42" t="s">
        <v>95</v>
      </c>
      <c r="D132" s="42"/>
      <c r="E132" s="42"/>
      <c r="F132" s="42"/>
      <c r="G132" s="42"/>
      <c r="H132" s="42"/>
      <c r="I132" s="42"/>
      <c r="J132" s="42"/>
      <c r="K132" s="42"/>
      <c r="L132" s="42"/>
      <c r="M132" s="42"/>
      <c r="N132" s="59"/>
    </row>
    <row r="133" spans="2:14" ht="14.1" customHeight="1" x14ac:dyDescent="0.15">
      <c r="B133" s="119"/>
      <c r="C133" s="42" t="s">
        <v>96</v>
      </c>
      <c r="D133" s="42"/>
      <c r="E133" s="42"/>
      <c r="F133" s="42"/>
      <c r="G133" s="42"/>
      <c r="H133" s="42"/>
      <c r="I133" s="42"/>
      <c r="J133" s="42"/>
      <c r="K133" s="42"/>
      <c r="L133" s="42"/>
      <c r="M133" s="42"/>
      <c r="N133" s="59"/>
    </row>
    <row r="134" spans="2:14" ht="14.1" customHeight="1" x14ac:dyDescent="0.15">
      <c r="B134" s="119"/>
      <c r="C134" s="42" t="s">
        <v>84</v>
      </c>
      <c r="D134" s="42"/>
      <c r="E134" s="42"/>
      <c r="F134" s="42"/>
      <c r="G134" s="42"/>
      <c r="H134" s="42"/>
      <c r="I134" s="42"/>
      <c r="J134" s="42"/>
      <c r="K134" s="42"/>
      <c r="L134" s="42"/>
      <c r="M134" s="42"/>
      <c r="N134" s="59"/>
    </row>
    <row r="135" spans="2:14" ht="14.1" customHeight="1" x14ac:dyDescent="0.15">
      <c r="B135" s="119"/>
      <c r="C135" s="42" t="s">
        <v>142</v>
      </c>
      <c r="D135" s="42"/>
      <c r="E135" s="42"/>
      <c r="F135" s="42"/>
      <c r="G135" s="42"/>
      <c r="H135" s="42"/>
      <c r="I135" s="42"/>
      <c r="J135" s="42"/>
      <c r="K135" s="42"/>
      <c r="L135" s="42"/>
      <c r="M135" s="42"/>
      <c r="N135" s="59"/>
    </row>
    <row r="136" spans="2:14" ht="14.1" customHeight="1" x14ac:dyDescent="0.15">
      <c r="B136" s="119"/>
      <c r="C136" s="42" t="s">
        <v>138</v>
      </c>
      <c r="D136" s="42"/>
      <c r="E136" s="42"/>
      <c r="F136" s="42"/>
      <c r="G136" s="42"/>
      <c r="H136" s="42"/>
      <c r="I136" s="42"/>
      <c r="J136" s="42"/>
      <c r="K136" s="42"/>
      <c r="L136" s="42"/>
      <c r="M136" s="42"/>
      <c r="N136" s="59"/>
    </row>
    <row r="137" spans="2:14" ht="14.1" customHeight="1" x14ac:dyDescent="0.15">
      <c r="B137" s="119"/>
      <c r="C137" s="42" t="s">
        <v>139</v>
      </c>
      <c r="D137" s="42"/>
      <c r="E137" s="42"/>
      <c r="F137" s="42"/>
      <c r="G137" s="42"/>
      <c r="H137" s="42"/>
      <c r="I137" s="42"/>
      <c r="J137" s="42"/>
      <c r="K137" s="42"/>
      <c r="L137" s="42"/>
      <c r="M137" s="42"/>
      <c r="N137" s="59"/>
    </row>
    <row r="138" spans="2:14" ht="14.1" customHeight="1" x14ac:dyDescent="0.15">
      <c r="B138" s="119"/>
      <c r="C138" s="42" t="s">
        <v>140</v>
      </c>
      <c r="D138" s="42"/>
      <c r="E138" s="42"/>
      <c r="F138" s="42"/>
      <c r="G138" s="42"/>
      <c r="H138" s="42"/>
      <c r="I138" s="42"/>
      <c r="J138" s="42"/>
      <c r="K138" s="42"/>
      <c r="L138" s="42"/>
      <c r="M138" s="42"/>
      <c r="N138" s="59"/>
    </row>
    <row r="139" spans="2:14" ht="14.1" customHeight="1" x14ac:dyDescent="0.15">
      <c r="B139" s="119"/>
      <c r="C139" s="42" t="s">
        <v>129</v>
      </c>
      <c r="D139" s="42"/>
      <c r="E139" s="42"/>
      <c r="F139" s="42"/>
      <c r="G139" s="42"/>
      <c r="H139" s="42"/>
      <c r="I139" s="42"/>
      <c r="J139" s="42"/>
      <c r="K139" s="42"/>
      <c r="L139" s="42"/>
      <c r="M139" s="42"/>
      <c r="N139" s="59"/>
    </row>
    <row r="140" spans="2:14" ht="14.1" customHeight="1" x14ac:dyDescent="0.15">
      <c r="B140" s="119"/>
      <c r="C140" s="42" t="s">
        <v>141</v>
      </c>
      <c r="D140" s="42"/>
      <c r="E140" s="42"/>
      <c r="F140" s="42"/>
      <c r="G140" s="42"/>
      <c r="H140" s="42"/>
      <c r="I140" s="42"/>
      <c r="J140" s="42"/>
      <c r="K140" s="42"/>
      <c r="L140" s="42"/>
      <c r="M140" s="42"/>
      <c r="N140" s="59"/>
    </row>
    <row r="141" spans="2:14" ht="14.1" customHeight="1" x14ac:dyDescent="0.15">
      <c r="B141" s="119"/>
      <c r="C141" s="42" t="s">
        <v>197</v>
      </c>
      <c r="D141" s="42"/>
      <c r="E141" s="42"/>
      <c r="F141" s="42"/>
      <c r="G141" s="42"/>
      <c r="H141" s="42"/>
      <c r="I141" s="42"/>
      <c r="J141" s="42"/>
      <c r="K141" s="42"/>
      <c r="L141" s="42"/>
      <c r="M141" s="42"/>
      <c r="N141" s="59"/>
    </row>
    <row r="142" spans="2:14" ht="14.1" customHeight="1" x14ac:dyDescent="0.15">
      <c r="B142" s="119"/>
      <c r="C142" s="42" t="s">
        <v>135</v>
      </c>
      <c r="D142" s="42"/>
      <c r="E142" s="42"/>
      <c r="F142" s="42"/>
      <c r="G142" s="42"/>
      <c r="H142" s="42"/>
      <c r="I142" s="42"/>
      <c r="J142" s="42"/>
      <c r="K142" s="42"/>
      <c r="L142" s="42"/>
      <c r="M142" s="42"/>
      <c r="N142" s="59"/>
    </row>
    <row r="143" spans="2:14" x14ac:dyDescent="0.15">
      <c r="B143" s="120"/>
      <c r="C143" s="42" t="s">
        <v>150</v>
      </c>
      <c r="D143" s="70"/>
      <c r="E143" s="70"/>
      <c r="F143" s="70"/>
      <c r="G143" s="70"/>
      <c r="H143" s="70"/>
      <c r="I143" s="70"/>
      <c r="J143" s="70"/>
      <c r="K143" s="70"/>
      <c r="L143" s="70"/>
      <c r="M143" s="70"/>
      <c r="N143" s="71"/>
    </row>
    <row r="144" spans="2:14" x14ac:dyDescent="0.15">
      <c r="B144" s="120"/>
      <c r="C144" s="42" t="s">
        <v>144</v>
      </c>
      <c r="D144" s="70"/>
      <c r="E144" s="70"/>
      <c r="F144" s="70"/>
      <c r="G144" s="70"/>
      <c r="H144" s="70"/>
      <c r="I144" s="70"/>
      <c r="J144" s="70"/>
      <c r="K144" s="70"/>
      <c r="L144" s="70"/>
      <c r="M144" s="70"/>
      <c r="N144" s="71"/>
    </row>
    <row r="145" spans="2:14" ht="14.1" customHeight="1" x14ac:dyDescent="0.15">
      <c r="B145" s="119"/>
      <c r="C145" s="42" t="s">
        <v>116</v>
      </c>
      <c r="D145" s="42"/>
      <c r="E145" s="42"/>
      <c r="F145" s="42"/>
      <c r="G145" s="42"/>
      <c r="H145" s="42"/>
      <c r="I145" s="42"/>
      <c r="J145" s="42"/>
      <c r="K145" s="42"/>
      <c r="L145" s="42"/>
      <c r="M145" s="42"/>
      <c r="N145" s="59"/>
    </row>
    <row r="146" spans="2:14" ht="18" customHeight="1" x14ac:dyDescent="0.15">
      <c r="B146" s="119"/>
      <c r="C146" s="42" t="s">
        <v>62</v>
      </c>
      <c r="D146" s="42"/>
      <c r="E146" s="42"/>
      <c r="F146" s="42"/>
      <c r="G146" s="42"/>
      <c r="H146" s="42"/>
      <c r="I146" s="42"/>
      <c r="J146" s="42"/>
      <c r="K146" s="42"/>
      <c r="L146" s="42"/>
      <c r="M146" s="42"/>
      <c r="N146" s="59"/>
    </row>
    <row r="147" spans="2:14" x14ac:dyDescent="0.15">
      <c r="B147" s="120"/>
      <c r="C147" s="42" t="s">
        <v>134</v>
      </c>
      <c r="D147" s="70"/>
      <c r="E147" s="70"/>
      <c r="F147" s="70"/>
      <c r="G147" s="70"/>
      <c r="H147" s="70"/>
      <c r="I147" s="70"/>
      <c r="J147" s="70"/>
      <c r="K147" s="70"/>
      <c r="L147" s="70"/>
      <c r="M147" s="70"/>
      <c r="N147" s="71"/>
    </row>
    <row r="148" spans="2:14" x14ac:dyDescent="0.15">
      <c r="B148" s="120"/>
      <c r="C148" s="42" t="s">
        <v>164</v>
      </c>
      <c r="D148" s="70"/>
      <c r="E148" s="70"/>
      <c r="F148" s="70"/>
      <c r="G148" s="70"/>
      <c r="H148" s="70"/>
      <c r="I148" s="70"/>
      <c r="J148" s="70"/>
      <c r="K148" s="70"/>
      <c r="L148" s="70"/>
      <c r="M148" s="70"/>
      <c r="N148" s="71"/>
    </row>
    <row r="149" spans="2:14" ht="14.25" thickBot="1" x14ac:dyDescent="0.2">
      <c r="B149" s="121"/>
      <c r="C149" s="43" t="s">
        <v>145</v>
      </c>
      <c r="D149" s="68"/>
      <c r="E149" s="68"/>
      <c r="F149" s="68"/>
      <c r="G149" s="68"/>
      <c r="H149" s="68"/>
      <c r="I149" s="68"/>
      <c r="J149" s="68"/>
      <c r="K149" s="68"/>
      <c r="L149" s="68"/>
      <c r="M149" s="68"/>
      <c r="N149" s="69"/>
    </row>
  </sheetData>
  <mergeCells count="27">
    <mergeCell ref="D9:F9"/>
    <mergeCell ref="D4:G4"/>
    <mergeCell ref="D5:G5"/>
    <mergeCell ref="D6:G6"/>
    <mergeCell ref="D7:F7"/>
    <mergeCell ref="D8:F8"/>
    <mergeCell ref="G112:H112"/>
    <mergeCell ref="G10:H10"/>
    <mergeCell ref="C96:D96"/>
    <mergeCell ref="D103:G103"/>
    <mergeCell ref="D104:G104"/>
    <mergeCell ref="B105:I105"/>
    <mergeCell ref="B106:D106"/>
    <mergeCell ref="G106:H106"/>
    <mergeCell ref="G107:H107"/>
    <mergeCell ref="G108:H108"/>
    <mergeCell ref="G109:H109"/>
    <mergeCell ref="G110:H110"/>
    <mergeCell ref="G111:H111"/>
    <mergeCell ref="G124:H124"/>
    <mergeCell ref="B125:D125"/>
    <mergeCell ref="G113:H113"/>
    <mergeCell ref="G114:H114"/>
    <mergeCell ref="B115:D115"/>
    <mergeCell ref="G115:H115"/>
    <mergeCell ref="G117:H117"/>
    <mergeCell ref="G120:H120"/>
  </mergeCells>
  <phoneticPr fontId="24"/>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99" max="16383" man="1"/>
  </rowBreaks>
  <colBreaks count="1" manualBreakCount="1">
    <brk id="20"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AC132"/>
  <sheetViews>
    <sheetView view="pageBreakPreview" zoomScale="75" zoomScaleNormal="75" zoomScaleSheetLayoutView="75" workbookViewId="0">
      <pane xSplit="10" ySplit="10" topLeftCell="K11" activePane="bottomRight" state="frozen"/>
      <selection activeCell="O15" sqref="O15"/>
      <selection pane="topRight" activeCell="O15" sqref="O15"/>
      <selection pane="bottomLeft" activeCell="O15" sqref="O15"/>
      <selection pane="bottomRight" activeCell="O15" sqref="O15"/>
    </sheetView>
  </sheetViews>
  <sheetFormatPr defaultRowHeight="13.5" x14ac:dyDescent="0.15"/>
  <cols>
    <col min="1" max="1" width="2.625" style="30" customWidth="1"/>
    <col min="2" max="2" width="4.75" style="30" customWidth="1"/>
    <col min="3" max="4" width="16.75" style="30" customWidth="1"/>
    <col min="5" max="5" width="1.75" style="30" customWidth="1"/>
    <col min="6" max="9" width="10.75" style="30" customWidth="1"/>
    <col min="10" max="10" width="1.75" style="30" customWidth="1"/>
    <col min="11" max="14" width="14.875" style="30" customWidth="1"/>
    <col min="15" max="15" width="9" style="30"/>
    <col min="16" max="20" width="9" style="30" hidden="1" customWidth="1"/>
    <col min="21" max="23" width="9" style="30"/>
    <col min="24" max="24" width="9.25" style="30" customWidth="1"/>
    <col min="25" max="16384" width="9" style="30"/>
  </cols>
  <sheetData>
    <row r="1" spans="2:24" ht="18" customHeight="1" x14ac:dyDescent="0.15"/>
    <row r="2" spans="2:24" ht="18" customHeight="1" x14ac:dyDescent="0.15">
      <c r="B2" s="72" t="s">
        <v>63</v>
      </c>
      <c r="U2" s="131"/>
    </row>
    <row r="3" spans="2:24" ht="9" customHeight="1" thickBot="1" x14ac:dyDescent="0.2"/>
    <row r="4" spans="2:24" ht="18" customHeight="1" x14ac:dyDescent="0.15">
      <c r="B4" s="73"/>
      <c r="C4" s="74"/>
      <c r="D4" s="201" t="s">
        <v>1</v>
      </c>
      <c r="E4" s="201"/>
      <c r="F4" s="201"/>
      <c r="G4" s="201"/>
      <c r="H4" s="74"/>
      <c r="I4" s="74"/>
      <c r="J4" s="75"/>
      <c r="K4" s="31" t="s">
        <v>64</v>
      </c>
      <c r="L4" s="31" t="s">
        <v>65</v>
      </c>
      <c r="M4" s="31" t="s">
        <v>66</v>
      </c>
      <c r="N4" s="55" t="s">
        <v>67</v>
      </c>
    </row>
    <row r="5" spans="2:24" ht="18" customHeight="1" x14ac:dyDescent="0.15">
      <c r="B5" s="76"/>
      <c r="C5" s="155"/>
      <c r="D5" s="189" t="s">
        <v>2</v>
      </c>
      <c r="E5" s="189"/>
      <c r="F5" s="189"/>
      <c r="G5" s="189"/>
      <c r="H5" s="155"/>
      <c r="I5" s="155"/>
      <c r="J5" s="77"/>
      <c r="K5" s="32" t="s">
        <v>358</v>
      </c>
      <c r="L5" s="32" t="str">
        <f>K5</f>
        <v>2020.10.22</v>
      </c>
      <c r="M5" s="32" t="str">
        <f>K5</f>
        <v>2020.10.22</v>
      </c>
      <c r="N5" s="129" t="str">
        <f>K5</f>
        <v>2020.10.22</v>
      </c>
    </row>
    <row r="6" spans="2:24" ht="18" customHeight="1" x14ac:dyDescent="0.15">
      <c r="B6" s="76"/>
      <c r="C6" s="155"/>
      <c r="D6" s="189" t="s">
        <v>3</v>
      </c>
      <c r="E6" s="189"/>
      <c r="F6" s="189"/>
      <c r="G6" s="189"/>
      <c r="H6" s="155"/>
      <c r="I6" s="155"/>
      <c r="J6" s="77"/>
      <c r="K6" s="122">
        <v>0.41736111111111113</v>
      </c>
      <c r="L6" s="122">
        <v>0.37152777777777773</v>
      </c>
      <c r="M6" s="122">
        <v>0.44027777777777777</v>
      </c>
      <c r="N6" s="123">
        <v>0.46180555555555558</v>
      </c>
    </row>
    <row r="7" spans="2:24" ht="18" customHeight="1" x14ac:dyDescent="0.15">
      <c r="B7" s="76"/>
      <c r="C7" s="155"/>
      <c r="D7" s="189" t="s">
        <v>4</v>
      </c>
      <c r="E7" s="205"/>
      <c r="F7" s="205"/>
      <c r="G7" s="78" t="s">
        <v>5</v>
      </c>
      <c r="H7" s="155"/>
      <c r="I7" s="155"/>
      <c r="J7" s="77"/>
      <c r="K7" s="124">
        <v>2.5499999999999998</v>
      </c>
      <c r="L7" s="124">
        <v>1.45</v>
      </c>
      <c r="M7" s="124">
        <v>1.57</v>
      </c>
      <c r="N7" s="125">
        <v>1.52</v>
      </c>
    </row>
    <row r="8" spans="2:24" ht="18" customHeight="1" x14ac:dyDescent="0.15">
      <c r="B8" s="79"/>
      <c r="C8" s="26"/>
      <c r="D8" s="189" t="s">
        <v>6</v>
      </c>
      <c r="E8" s="189"/>
      <c r="F8" s="189"/>
      <c r="G8" s="78" t="s">
        <v>5</v>
      </c>
      <c r="H8" s="26"/>
      <c r="I8" s="26"/>
      <c r="J8" s="80"/>
      <c r="K8" s="33">
        <v>0.5</v>
      </c>
      <c r="L8" s="33">
        <v>0.5</v>
      </c>
      <c r="M8" s="33">
        <v>0.5</v>
      </c>
      <c r="N8" s="53">
        <v>0.5</v>
      </c>
    </row>
    <row r="9" spans="2:24" ht="18" customHeight="1" thickBot="1" x14ac:dyDescent="0.2">
      <c r="B9" s="81"/>
      <c r="C9" s="10"/>
      <c r="D9" s="192" t="s">
        <v>7</v>
      </c>
      <c r="E9" s="192"/>
      <c r="F9" s="192"/>
      <c r="G9" s="82" t="s">
        <v>8</v>
      </c>
      <c r="H9" s="10"/>
      <c r="I9" s="10"/>
      <c r="J9" s="83"/>
      <c r="K9" s="34">
        <v>100</v>
      </c>
      <c r="L9" s="34">
        <v>100</v>
      </c>
      <c r="M9" s="34">
        <v>100</v>
      </c>
      <c r="N9" s="54">
        <v>100</v>
      </c>
      <c r="Q9" s="84" t="s">
        <v>68</v>
      </c>
      <c r="R9" s="84" t="s">
        <v>69</v>
      </c>
      <c r="S9" s="84" t="s">
        <v>70</v>
      </c>
      <c r="T9" s="84" t="s">
        <v>71</v>
      </c>
      <c r="U9" s="84" t="s">
        <v>68</v>
      </c>
      <c r="V9" s="84" t="s">
        <v>69</v>
      </c>
      <c r="W9" s="84" t="s">
        <v>70</v>
      </c>
      <c r="X9" s="84" t="s">
        <v>71</v>
      </c>
    </row>
    <row r="10" spans="2:24" ht="18" customHeight="1" thickTop="1" x14ac:dyDescent="0.15">
      <c r="B10" s="85" t="s">
        <v>9</v>
      </c>
      <c r="C10" s="86" t="s">
        <v>10</v>
      </c>
      <c r="D10" s="86" t="s">
        <v>11</v>
      </c>
      <c r="E10" s="87"/>
      <c r="F10" s="88"/>
      <c r="G10" s="198" t="s">
        <v>12</v>
      </c>
      <c r="H10" s="198"/>
      <c r="I10" s="88"/>
      <c r="J10" s="89"/>
      <c r="K10" s="35"/>
      <c r="L10" s="35"/>
      <c r="M10" s="35"/>
      <c r="N10" s="126"/>
    </row>
    <row r="11" spans="2:24" ht="13.5" customHeight="1" x14ac:dyDescent="0.15">
      <c r="B11" s="1">
        <v>1</v>
      </c>
      <c r="C11" s="2" t="s">
        <v>92</v>
      </c>
      <c r="D11" s="2" t="s">
        <v>13</v>
      </c>
      <c r="E11" s="155"/>
      <c r="F11" s="155" t="s">
        <v>110</v>
      </c>
      <c r="G11" s="155"/>
      <c r="H11" s="155"/>
      <c r="I11" s="155"/>
      <c r="J11" s="155"/>
      <c r="K11" s="22" t="s">
        <v>169</v>
      </c>
      <c r="L11" s="22" t="s">
        <v>165</v>
      </c>
      <c r="M11" s="128" t="s">
        <v>165</v>
      </c>
      <c r="N11" s="23" t="s">
        <v>169</v>
      </c>
      <c r="P11" s="30" t="s">
        <v>14</v>
      </c>
      <c r="Q11" s="30" t="e">
        <f t="shared" ref="Q11:T12" si="0">IF(K11="",0,VALUE(MID(K11,2,LEN(K11)-2)))</f>
        <v>#VALUE!</v>
      </c>
      <c r="R11" s="30">
        <f t="shared" si="0"/>
        <v>25</v>
      </c>
      <c r="S11" s="30">
        <f t="shared" si="0"/>
        <v>25</v>
      </c>
      <c r="T11" s="30" t="e">
        <f t="shared" si="0"/>
        <v>#VALUE!</v>
      </c>
      <c r="U11" s="30">
        <f t="shared" ref="U11:X19" si="1">IF(K11="＋",0,IF(K11="(＋)",0,ABS(K11)))</f>
        <v>0</v>
      </c>
      <c r="V11" s="30">
        <f t="shared" si="1"/>
        <v>25</v>
      </c>
      <c r="W11" s="30">
        <f t="shared" si="1"/>
        <v>25</v>
      </c>
      <c r="X11" s="30">
        <f t="shared" si="1"/>
        <v>0</v>
      </c>
    </row>
    <row r="12" spans="2:24" ht="13.5" customHeight="1" x14ac:dyDescent="0.15">
      <c r="B12" s="1">
        <f>B11+1</f>
        <v>2</v>
      </c>
      <c r="C12" s="3"/>
      <c r="D12" s="7"/>
      <c r="E12" s="155"/>
      <c r="F12" s="155" t="s">
        <v>199</v>
      </c>
      <c r="G12" s="155"/>
      <c r="H12" s="155"/>
      <c r="I12" s="155"/>
      <c r="J12" s="155"/>
      <c r="K12" s="22"/>
      <c r="L12" s="22"/>
      <c r="M12" s="22" t="s">
        <v>169</v>
      </c>
      <c r="N12" s="23" t="s">
        <v>169</v>
      </c>
      <c r="P12" s="30" t="s">
        <v>14</v>
      </c>
      <c r="Q12" s="30">
        <f>IF(K12="",0,VALUE(MID(K12,2,LEN(K12)-2)))</f>
        <v>0</v>
      </c>
      <c r="R12" s="30">
        <f t="shared" si="0"/>
        <v>0</v>
      </c>
      <c r="S12" s="30" t="e">
        <f t="shared" si="0"/>
        <v>#VALUE!</v>
      </c>
      <c r="T12" s="30" t="e">
        <f t="shared" si="0"/>
        <v>#VALUE!</v>
      </c>
      <c r="U12" s="30">
        <f t="shared" si="1"/>
        <v>0</v>
      </c>
      <c r="V12" s="30">
        <f t="shared" si="1"/>
        <v>0</v>
      </c>
      <c r="W12" s="30">
        <f t="shared" si="1"/>
        <v>0</v>
      </c>
      <c r="X12" s="30">
        <f t="shared" si="1"/>
        <v>0</v>
      </c>
    </row>
    <row r="13" spans="2:24" ht="13.9" customHeight="1" x14ac:dyDescent="0.15">
      <c r="B13" s="1">
        <f t="shared" ref="B13:B76" si="2">B12+1</f>
        <v>3</v>
      </c>
      <c r="C13" s="3"/>
      <c r="D13" s="7"/>
      <c r="E13" s="155"/>
      <c r="F13" s="155" t="s">
        <v>202</v>
      </c>
      <c r="G13" s="155"/>
      <c r="H13" s="155"/>
      <c r="I13" s="155"/>
      <c r="J13" s="155"/>
      <c r="K13" s="22" t="s">
        <v>165</v>
      </c>
      <c r="L13" s="22"/>
      <c r="M13" s="22" t="s">
        <v>165</v>
      </c>
      <c r="N13" s="23" t="s">
        <v>170</v>
      </c>
      <c r="P13" s="90" t="s">
        <v>203</v>
      </c>
      <c r="Q13" s="30" t="str">
        <f>K13</f>
        <v>(25)</v>
      </c>
      <c r="R13" s="30">
        <f>L13</f>
        <v>0</v>
      </c>
      <c r="S13" s="30" t="str">
        <f>M13</f>
        <v>(25)</v>
      </c>
      <c r="T13" s="30" t="str">
        <f>N13</f>
        <v>(175)</v>
      </c>
      <c r="U13" s="30">
        <f t="shared" si="1"/>
        <v>25</v>
      </c>
      <c r="V13" s="30">
        <f>IF(L13="＋",0,IF(L13="(＋)",0,ABS(L13)))</f>
        <v>0</v>
      </c>
      <c r="W13" s="30">
        <f t="shared" si="1"/>
        <v>25</v>
      </c>
      <c r="X13" s="30">
        <f t="shared" si="1"/>
        <v>175</v>
      </c>
    </row>
    <row r="14" spans="2:24" ht="13.9" customHeight="1" x14ac:dyDescent="0.15">
      <c r="B14" s="1">
        <f t="shared" si="2"/>
        <v>4</v>
      </c>
      <c r="C14" s="3"/>
      <c r="D14" s="7"/>
      <c r="E14" s="155"/>
      <c r="F14" s="155" t="s">
        <v>204</v>
      </c>
      <c r="G14" s="155"/>
      <c r="H14" s="155"/>
      <c r="I14" s="155"/>
      <c r="J14" s="155"/>
      <c r="K14" s="22" t="s">
        <v>163</v>
      </c>
      <c r="L14" s="22"/>
      <c r="M14" s="22" t="s">
        <v>359</v>
      </c>
      <c r="N14" s="23" t="s">
        <v>163</v>
      </c>
      <c r="P14" s="30" t="s">
        <v>14</v>
      </c>
      <c r="Q14" s="30" t="e">
        <f>IF(K14="",0,VALUE(MID(K14,2,LEN(K14)-2)))</f>
        <v>#VALUE!</v>
      </c>
      <c r="R14" s="30">
        <f>IF(L14="",0,VALUE(MID(L14,2,LEN(L14)-2)))</f>
        <v>0</v>
      </c>
      <c r="S14" s="30">
        <f>IF(M14="",0,VALUE(MID(M14,2,LEN(M14)-2)))</f>
        <v>65</v>
      </c>
      <c r="T14" s="30" t="e">
        <f>IF(N14="",0,VALUE(MID(N14,2,LEN(N14)-2)))</f>
        <v>#VALUE!</v>
      </c>
      <c r="U14" s="30">
        <f>IF(K14="＋",0,IF(K14="(＋)",0,ABS(K14)))</f>
        <v>0</v>
      </c>
      <c r="V14" s="30">
        <f>IF(L14="＋",0,IF(L14="(＋)",0,ABS(L14)))</f>
        <v>0</v>
      </c>
      <c r="W14" s="30">
        <f>IF(M14="＋",0,IF(M14="(＋)",0,ABS(M14)))</f>
        <v>1650</v>
      </c>
      <c r="X14" s="30">
        <f>IF(N14="＋",0,IF(N14="(＋)",0,ABS(N14)))</f>
        <v>0</v>
      </c>
    </row>
    <row r="15" spans="2:24" ht="13.9" customHeight="1" x14ac:dyDescent="0.15">
      <c r="B15" s="1">
        <f t="shared" si="2"/>
        <v>5</v>
      </c>
      <c r="C15" s="3"/>
      <c r="D15" s="7"/>
      <c r="E15" s="155"/>
      <c r="F15" s="155" t="s">
        <v>264</v>
      </c>
      <c r="G15" s="155"/>
      <c r="H15" s="155"/>
      <c r="I15" s="155"/>
      <c r="J15" s="155"/>
      <c r="K15" s="22"/>
      <c r="L15" s="22" t="s">
        <v>169</v>
      </c>
      <c r="M15" s="22"/>
      <c r="N15" s="23"/>
      <c r="P15" s="90" t="s">
        <v>203</v>
      </c>
      <c r="Q15" s="30">
        <f t="shared" ref="Q15:T16" si="3">K15</f>
        <v>0</v>
      </c>
      <c r="R15" s="30" t="str">
        <f t="shared" si="3"/>
        <v>(＋)</v>
      </c>
      <c r="S15" s="30">
        <f t="shared" si="3"/>
        <v>0</v>
      </c>
      <c r="T15" s="30">
        <f t="shared" si="3"/>
        <v>0</v>
      </c>
      <c r="U15" s="30">
        <f t="shared" si="1"/>
        <v>0</v>
      </c>
      <c r="V15" s="30">
        <f t="shared" si="1"/>
        <v>0</v>
      </c>
      <c r="W15" s="30">
        <f t="shared" si="1"/>
        <v>0</v>
      </c>
      <c r="X15" s="30">
        <f t="shared" si="1"/>
        <v>0</v>
      </c>
    </row>
    <row r="16" spans="2:24" ht="13.9" customHeight="1" x14ac:dyDescent="0.15">
      <c r="B16" s="1">
        <f t="shared" si="2"/>
        <v>6</v>
      </c>
      <c r="C16" s="3"/>
      <c r="D16" s="7"/>
      <c r="E16" s="155"/>
      <c r="F16" s="155" t="s">
        <v>211</v>
      </c>
      <c r="G16" s="155"/>
      <c r="H16" s="155"/>
      <c r="I16" s="155"/>
      <c r="J16" s="155"/>
      <c r="K16" s="22" t="s">
        <v>169</v>
      </c>
      <c r="L16" s="22" t="s">
        <v>169</v>
      </c>
      <c r="M16" s="22" t="s">
        <v>169</v>
      </c>
      <c r="N16" s="23" t="s">
        <v>169</v>
      </c>
      <c r="P16" s="90" t="s">
        <v>203</v>
      </c>
      <c r="Q16" s="30" t="str">
        <f t="shared" si="3"/>
        <v>(＋)</v>
      </c>
      <c r="R16" s="30" t="str">
        <f t="shared" si="3"/>
        <v>(＋)</v>
      </c>
      <c r="S16" s="30" t="str">
        <f t="shared" si="3"/>
        <v>(＋)</v>
      </c>
      <c r="T16" s="30" t="str">
        <f t="shared" si="3"/>
        <v>(＋)</v>
      </c>
      <c r="U16" s="30">
        <f t="shared" si="1"/>
        <v>0</v>
      </c>
      <c r="V16" s="30">
        <f t="shared" si="1"/>
        <v>0</v>
      </c>
      <c r="W16" s="30">
        <f t="shared" si="1"/>
        <v>0</v>
      </c>
      <c r="X16" s="30">
        <f t="shared" si="1"/>
        <v>0</v>
      </c>
    </row>
    <row r="17" spans="2:24" ht="13.9" customHeight="1" x14ac:dyDescent="0.15">
      <c r="B17" s="1">
        <f t="shared" si="2"/>
        <v>7</v>
      </c>
      <c r="C17" s="3"/>
      <c r="D17" s="7"/>
      <c r="E17" s="155"/>
      <c r="F17" s="155" t="s">
        <v>122</v>
      </c>
      <c r="G17" s="155"/>
      <c r="H17" s="155"/>
      <c r="I17" s="155"/>
      <c r="J17" s="155"/>
      <c r="K17" s="22" t="s">
        <v>169</v>
      </c>
      <c r="L17" s="22"/>
      <c r="M17" s="22"/>
      <c r="N17" s="23"/>
      <c r="P17" s="30" t="s">
        <v>14</v>
      </c>
      <c r="Q17" s="30" t="e">
        <f>IF(K17="",0,VALUE(MID(K17,2,LEN(K17)-2)))</f>
        <v>#VALUE!</v>
      </c>
      <c r="R17" s="30">
        <f>IF(L19="",0,VALUE(MID(L19,2,LEN(L19)-2)))</f>
        <v>100</v>
      </c>
      <c r="S17" s="30">
        <f>IF(M17="",0,VALUE(MID(M17,2,LEN(M17)-2)))</f>
        <v>0</v>
      </c>
      <c r="T17" s="30">
        <f>IF(N17="",0,VALUE(MID(N17,2,LEN(N17)-2)))</f>
        <v>0</v>
      </c>
      <c r="U17" s="30">
        <f t="shared" si="1"/>
        <v>0</v>
      </c>
      <c r="V17" s="30">
        <f t="shared" si="1"/>
        <v>0</v>
      </c>
      <c r="W17" s="30">
        <f t="shared" si="1"/>
        <v>0</v>
      </c>
      <c r="X17" s="30">
        <f t="shared" si="1"/>
        <v>0</v>
      </c>
    </row>
    <row r="18" spans="2:24" ht="13.5" customHeight="1" x14ac:dyDescent="0.15">
      <c r="B18" s="1">
        <f t="shared" si="2"/>
        <v>8</v>
      </c>
      <c r="C18" s="3"/>
      <c r="D18" s="7"/>
      <c r="E18" s="155"/>
      <c r="F18" s="155" t="s">
        <v>123</v>
      </c>
      <c r="G18" s="155"/>
      <c r="H18" s="155"/>
      <c r="I18" s="155"/>
      <c r="J18" s="155"/>
      <c r="K18" s="22" t="s">
        <v>175</v>
      </c>
      <c r="L18" s="22" t="s">
        <v>177</v>
      </c>
      <c r="M18" s="22" t="s">
        <v>166</v>
      </c>
      <c r="N18" s="23" t="s">
        <v>168</v>
      </c>
      <c r="U18" s="30">
        <f t="shared" si="1"/>
        <v>50</v>
      </c>
      <c r="V18" s="30">
        <f t="shared" si="1"/>
        <v>100</v>
      </c>
      <c r="W18" s="30">
        <f t="shared" si="1"/>
        <v>75</v>
      </c>
      <c r="X18" s="30">
        <f t="shared" si="1"/>
        <v>150</v>
      </c>
    </row>
    <row r="19" spans="2:24" ht="13.5" customHeight="1" x14ac:dyDescent="0.15">
      <c r="B19" s="1">
        <f t="shared" si="2"/>
        <v>9</v>
      </c>
      <c r="C19" s="3"/>
      <c r="D19" s="7"/>
      <c r="E19" s="155"/>
      <c r="F19" s="155" t="s">
        <v>121</v>
      </c>
      <c r="G19" s="155"/>
      <c r="H19" s="155"/>
      <c r="I19" s="155"/>
      <c r="J19" s="155"/>
      <c r="K19" s="22" t="s">
        <v>246</v>
      </c>
      <c r="L19" s="22" t="s">
        <v>177</v>
      </c>
      <c r="M19" s="22" t="s">
        <v>245</v>
      </c>
      <c r="N19" s="144" t="s">
        <v>166</v>
      </c>
      <c r="P19" s="30" t="s">
        <v>14</v>
      </c>
      <c r="Q19" s="30">
        <f>IF(K19="",0,VALUE(MID(K19,2,LEN(K19)-2)))</f>
        <v>450</v>
      </c>
      <c r="R19" s="30" t="e">
        <f>IF(#REF!="",0,VALUE(MID(#REF!,2,LEN(#REF!)-2)))</f>
        <v>#REF!</v>
      </c>
      <c r="S19" s="30">
        <f>IF(M19="",0,VALUE(MID(M19,2,LEN(M19)-2)))</f>
        <v>250</v>
      </c>
      <c r="T19" s="30">
        <f>IF(N19="",0,VALUE(MID(N19,2,LEN(N19)-2)))</f>
        <v>75</v>
      </c>
      <c r="U19" s="30">
        <f t="shared" si="1"/>
        <v>450</v>
      </c>
      <c r="V19" s="30">
        <f t="shared" si="1"/>
        <v>100</v>
      </c>
      <c r="W19" s="30">
        <f t="shared" si="1"/>
        <v>250</v>
      </c>
      <c r="X19" s="30">
        <f t="shared" si="1"/>
        <v>75</v>
      </c>
    </row>
    <row r="20" spans="2:24" ht="13.5" customHeight="1" x14ac:dyDescent="0.15">
      <c r="B20" s="1">
        <f t="shared" si="2"/>
        <v>10</v>
      </c>
      <c r="C20" s="2" t="s">
        <v>22</v>
      </c>
      <c r="D20" s="2" t="s">
        <v>23</v>
      </c>
      <c r="E20" s="155"/>
      <c r="F20" s="155" t="s">
        <v>119</v>
      </c>
      <c r="G20" s="155"/>
      <c r="H20" s="155"/>
      <c r="I20" s="155"/>
      <c r="J20" s="155"/>
      <c r="K20" s="28">
        <v>2750</v>
      </c>
      <c r="L20" s="24">
        <v>800</v>
      </c>
      <c r="M20" s="24">
        <v>6750</v>
      </c>
      <c r="N20" s="25">
        <v>2625</v>
      </c>
      <c r="P20" s="90"/>
    </row>
    <row r="21" spans="2:24" ht="13.5" customHeight="1" x14ac:dyDescent="0.15">
      <c r="B21" s="1">
        <f t="shared" si="2"/>
        <v>11</v>
      </c>
      <c r="C21" s="2" t="s">
        <v>24</v>
      </c>
      <c r="D21" s="2" t="s">
        <v>25</v>
      </c>
      <c r="E21" s="155"/>
      <c r="F21" s="155" t="s">
        <v>266</v>
      </c>
      <c r="G21" s="155"/>
      <c r="H21" s="155"/>
      <c r="I21" s="155"/>
      <c r="J21" s="155"/>
      <c r="K21" s="24"/>
      <c r="L21" s="24" t="s">
        <v>163</v>
      </c>
      <c r="M21" s="24">
        <v>1</v>
      </c>
      <c r="N21" s="25"/>
      <c r="P21" s="90"/>
      <c r="U21" s="30">
        <f>COUNTA(K11:K19)</f>
        <v>7</v>
      </c>
    </row>
    <row r="22" spans="2:24" ht="13.5" customHeight="1" x14ac:dyDescent="0.15">
      <c r="B22" s="1">
        <f t="shared" si="2"/>
        <v>12</v>
      </c>
      <c r="C22" s="7"/>
      <c r="D22" s="7"/>
      <c r="E22" s="155"/>
      <c r="F22" s="155" t="s">
        <v>360</v>
      </c>
      <c r="G22" s="155"/>
      <c r="H22" s="155"/>
      <c r="I22" s="155"/>
      <c r="J22" s="155"/>
      <c r="K22" s="24"/>
      <c r="L22" s="24"/>
      <c r="M22" s="24"/>
      <c r="N22" s="145" t="s">
        <v>163</v>
      </c>
      <c r="P22" s="90"/>
    </row>
    <row r="23" spans="2:24" ht="13.5" customHeight="1" x14ac:dyDescent="0.15">
      <c r="B23" s="1">
        <f t="shared" si="2"/>
        <v>13</v>
      </c>
      <c r="C23" s="7"/>
      <c r="D23" s="7"/>
      <c r="E23" s="155"/>
      <c r="F23" s="155" t="s">
        <v>104</v>
      </c>
      <c r="G23" s="155"/>
      <c r="H23" s="155"/>
      <c r="I23" s="155"/>
      <c r="J23" s="155"/>
      <c r="K23" s="24"/>
      <c r="L23" s="28"/>
      <c r="M23" s="24">
        <v>125</v>
      </c>
      <c r="N23" s="25"/>
      <c r="P23" s="90"/>
    </row>
    <row r="24" spans="2:24" ht="13.5" customHeight="1" x14ac:dyDescent="0.15">
      <c r="B24" s="1">
        <f t="shared" si="2"/>
        <v>14</v>
      </c>
      <c r="C24" s="2" t="s">
        <v>93</v>
      </c>
      <c r="D24" s="2" t="s">
        <v>15</v>
      </c>
      <c r="E24" s="155"/>
      <c r="F24" s="155" t="s">
        <v>189</v>
      </c>
      <c r="G24" s="155"/>
      <c r="H24" s="155"/>
      <c r="I24" s="155"/>
      <c r="J24" s="155"/>
      <c r="K24" s="24"/>
      <c r="L24" s="24" t="s">
        <v>163</v>
      </c>
      <c r="M24" s="24" t="s">
        <v>163</v>
      </c>
      <c r="N24" s="25"/>
    </row>
    <row r="25" spans="2:24" ht="14.85" customHeight="1" x14ac:dyDescent="0.15">
      <c r="B25" s="1">
        <f t="shared" si="2"/>
        <v>15</v>
      </c>
      <c r="C25" s="7"/>
      <c r="D25" s="7"/>
      <c r="E25" s="155"/>
      <c r="F25" s="155" t="s">
        <v>159</v>
      </c>
      <c r="G25" s="155"/>
      <c r="H25" s="155"/>
      <c r="I25" s="155"/>
      <c r="J25" s="155"/>
      <c r="K25" s="24" t="s">
        <v>163</v>
      </c>
      <c r="L25" s="24" t="s">
        <v>163</v>
      </c>
      <c r="M25" s="24">
        <v>50</v>
      </c>
      <c r="N25" s="25" t="s">
        <v>163</v>
      </c>
    </row>
    <row r="26" spans="2:24" ht="13.5" customHeight="1" x14ac:dyDescent="0.15">
      <c r="B26" s="1">
        <f t="shared" si="2"/>
        <v>16</v>
      </c>
      <c r="C26" s="7"/>
      <c r="D26" s="9" t="s">
        <v>72</v>
      </c>
      <c r="E26" s="155"/>
      <c r="F26" s="155" t="s">
        <v>85</v>
      </c>
      <c r="G26" s="155"/>
      <c r="H26" s="155"/>
      <c r="I26" s="155"/>
      <c r="J26" s="155"/>
      <c r="K26" s="24"/>
      <c r="L26" s="24">
        <v>1</v>
      </c>
      <c r="M26" s="24">
        <v>14</v>
      </c>
      <c r="N26" s="25">
        <v>5</v>
      </c>
      <c r="U26" s="30">
        <f>COUNTA(K26)</f>
        <v>0</v>
      </c>
      <c r="V26" s="30">
        <f>COUNTA(L26)</f>
        <v>1</v>
      </c>
      <c r="W26" s="30">
        <f>COUNTA(M26)</f>
        <v>1</v>
      </c>
      <c r="X26" s="30">
        <f>COUNTA(N26)</f>
        <v>1</v>
      </c>
    </row>
    <row r="27" spans="2:24" ht="13.5" customHeight="1" x14ac:dyDescent="0.15">
      <c r="B27" s="1">
        <f t="shared" si="2"/>
        <v>17</v>
      </c>
      <c r="C27" s="7"/>
      <c r="D27" s="2" t="s">
        <v>16</v>
      </c>
      <c r="E27" s="155"/>
      <c r="F27" s="155" t="s">
        <v>106</v>
      </c>
      <c r="G27" s="155"/>
      <c r="H27" s="155"/>
      <c r="I27" s="155"/>
      <c r="J27" s="155"/>
      <c r="K27" s="28">
        <v>450</v>
      </c>
      <c r="L27" s="24">
        <v>675</v>
      </c>
      <c r="M27" s="24">
        <v>1000</v>
      </c>
      <c r="N27" s="25">
        <v>675</v>
      </c>
    </row>
    <row r="28" spans="2:24" ht="13.5" customHeight="1" x14ac:dyDescent="0.15">
      <c r="B28" s="1">
        <f t="shared" si="2"/>
        <v>18</v>
      </c>
      <c r="C28" s="7"/>
      <c r="D28" s="7"/>
      <c r="E28" s="155"/>
      <c r="F28" s="155" t="s">
        <v>118</v>
      </c>
      <c r="G28" s="155"/>
      <c r="H28" s="155"/>
      <c r="I28" s="155"/>
      <c r="J28" s="155"/>
      <c r="K28" s="24">
        <v>50</v>
      </c>
      <c r="L28" s="24"/>
      <c r="M28" s="24">
        <v>775</v>
      </c>
      <c r="N28" s="25">
        <v>725</v>
      </c>
      <c r="O28" s="67"/>
    </row>
    <row r="29" spans="2:24" ht="13.9" customHeight="1" x14ac:dyDescent="0.15">
      <c r="B29" s="1">
        <f t="shared" si="2"/>
        <v>19</v>
      </c>
      <c r="C29" s="7"/>
      <c r="D29" s="7"/>
      <c r="E29" s="155"/>
      <c r="F29" s="155" t="s">
        <v>107</v>
      </c>
      <c r="G29" s="155"/>
      <c r="H29" s="155"/>
      <c r="I29" s="155"/>
      <c r="J29" s="155"/>
      <c r="K29" s="24">
        <v>1000</v>
      </c>
      <c r="L29" s="24">
        <v>250</v>
      </c>
      <c r="M29" s="24">
        <v>400</v>
      </c>
      <c r="N29" s="25">
        <v>200</v>
      </c>
    </row>
    <row r="30" spans="2:24" ht="13.9" customHeight="1" x14ac:dyDescent="0.15">
      <c r="B30" s="1">
        <f t="shared" si="2"/>
        <v>20</v>
      </c>
      <c r="C30" s="7"/>
      <c r="D30" s="7"/>
      <c r="E30" s="155"/>
      <c r="F30" s="155" t="s">
        <v>289</v>
      </c>
      <c r="G30" s="155"/>
      <c r="H30" s="155"/>
      <c r="I30" s="155"/>
      <c r="J30" s="155"/>
      <c r="K30" s="24"/>
      <c r="L30" s="24"/>
      <c r="M30" s="24"/>
      <c r="N30" s="25">
        <v>1</v>
      </c>
    </row>
    <row r="31" spans="2:24" ht="13.5" customHeight="1" x14ac:dyDescent="0.15">
      <c r="B31" s="1">
        <f t="shared" si="2"/>
        <v>21</v>
      </c>
      <c r="C31" s="7"/>
      <c r="D31" s="7"/>
      <c r="E31" s="155"/>
      <c r="F31" s="155" t="s">
        <v>17</v>
      </c>
      <c r="G31" s="155"/>
      <c r="H31" s="155"/>
      <c r="I31" s="155"/>
      <c r="J31" s="155"/>
      <c r="K31" s="28">
        <v>125</v>
      </c>
      <c r="L31" s="24">
        <v>100</v>
      </c>
      <c r="M31" s="24">
        <v>300</v>
      </c>
      <c r="N31" s="25">
        <v>400</v>
      </c>
    </row>
    <row r="32" spans="2:24" ht="13.5" customHeight="1" x14ac:dyDescent="0.15">
      <c r="B32" s="1">
        <f t="shared" si="2"/>
        <v>22</v>
      </c>
      <c r="C32" s="7"/>
      <c r="D32" s="7"/>
      <c r="E32" s="155"/>
      <c r="F32" s="155" t="s">
        <v>109</v>
      </c>
      <c r="G32" s="155"/>
      <c r="H32" s="155"/>
      <c r="I32" s="155"/>
      <c r="J32" s="155"/>
      <c r="K32" s="24">
        <v>200</v>
      </c>
      <c r="L32" s="24" t="s">
        <v>163</v>
      </c>
      <c r="M32" s="24" t="s">
        <v>163</v>
      </c>
      <c r="N32" s="25" t="s">
        <v>163</v>
      </c>
    </row>
    <row r="33" spans="2:29" ht="13.5" customHeight="1" x14ac:dyDescent="0.15">
      <c r="B33" s="1">
        <f t="shared" si="2"/>
        <v>23</v>
      </c>
      <c r="C33" s="7"/>
      <c r="D33" s="7"/>
      <c r="E33" s="155"/>
      <c r="F33" s="155" t="s">
        <v>111</v>
      </c>
      <c r="G33" s="155"/>
      <c r="H33" s="155"/>
      <c r="I33" s="155"/>
      <c r="J33" s="155"/>
      <c r="K33" s="24" t="s">
        <v>163</v>
      </c>
      <c r="L33" s="24">
        <v>25</v>
      </c>
      <c r="M33" s="24">
        <v>100</v>
      </c>
      <c r="N33" s="25">
        <v>125</v>
      </c>
    </row>
    <row r="34" spans="2:29" ht="13.9" customHeight="1" x14ac:dyDescent="0.15">
      <c r="B34" s="1">
        <f t="shared" si="2"/>
        <v>24</v>
      </c>
      <c r="C34" s="7"/>
      <c r="D34" s="7"/>
      <c r="E34" s="155"/>
      <c r="F34" s="155" t="s">
        <v>18</v>
      </c>
      <c r="G34" s="155"/>
      <c r="H34" s="155"/>
      <c r="I34" s="155"/>
      <c r="J34" s="155"/>
      <c r="K34" s="24">
        <v>150</v>
      </c>
      <c r="L34" s="24">
        <v>700</v>
      </c>
      <c r="M34" s="24">
        <v>1250</v>
      </c>
      <c r="N34" s="25">
        <v>750</v>
      </c>
    </row>
    <row r="35" spans="2:29" ht="13.9" customHeight="1" x14ac:dyDescent="0.15">
      <c r="B35" s="1">
        <f t="shared" si="2"/>
        <v>25</v>
      </c>
      <c r="C35" s="7"/>
      <c r="D35" s="7"/>
      <c r="E35" s="155"/>
      <c r="F35" s="155" t="s">
        <v>108</v>
      </c>
      <c r="G35" s="155"/>
      <c r="H35" s="155"/>
      <c r="I35" s="155"/>
      <c r="J35" s="155"/>
      <c r="K35" s="24"/>
      <c r="L35" s="24" t="s">
        <v>163</v>
      </c>
      <c r="M35" s="24"/>
      <c r="N35" s="25"/>
    </row>
    <row r="36" spans="2:29" ht="13.5" customHeight="1" x14ac:dyDescent="0.15">
      <c r="B36" s="1">
        <f t="shared" si="2"/>
        <v>26</v>
      </c>
      <c r="C36" s="7"/>
      <c r="D36" s="7"/>
      <c r="E36" s="155"/>
      <c r="F36" s="155" t="s">
        <v>160</v>
      </c>
      <c r="G36" s="155"/>
      <c r="H36" s="155"/>
      <c r="I36" s="155"/>
      <c r="J36" s="155"/>
      <c r="K36" s="24"/>
      <c r="L36" s="24"/>
      <c r="M36" s="24">
        <v>3</v>
      </c>
      <c r="N36" s="25">
        <v>7</v>
      </c>
    </row>
    <row r="37" spans="2:29" ht="13.5" customHeight="1" x14ac:dyDescent="0.15">
      <c r="B37" s="1">
        <f t="shared" si="2"/>
        <v>27</v>
      </c>
      <c r="C37" s="7"/>
      <c r="D37" s="7"/>
      <c r="E37" s="155"/>
      <c r="F37" s="155" t="s">
        <v>132</v>
      </c>
      <c r="G37" s="155"/>
      <c r="H37" s="155"/>
      <c r="I37" s="155"/>
      <c r="J37" s="155"/>
      <c r="K37" s="24">
        <v>25</v>
      </c>
      <c r="L37" s="24"/>
      <c r="M37" s="24">
        <v>50</v>
      </c>
      <c r="N37" s="25" t="s">
        <v>163</v>
      </c>
    </row>
    <row r="38" spans="2:29" ht="13.9" customHeight="1" x14ac:dyDescent="0.15">
      <c r="B38" s="1">
        <f t="shared" si="2"/>
        <v>28</v>
      </c>
      <c r="C38" s="7"/>
      <c r="D38" s="7"/>
      <c r="E38" s="155"/>
      <c r="F38" s="155" t="s">
        <v>190</v>
      </c>
      <c r="G38" s="155"/>
      <c r="H38" s="155"/>
      <c r="I38" s="155"/>
      <c r="J38" s="155"/>
      <c r="K38" s="28">
        <v>25</v>
      </c>
      <c r="L38" s="24"/>
      <c r="M38" s="24"/>
      <c r="N38" s="25"/>
      <c r="Y38" s="130"/>
    </row>
    <row r="39" spans="2:29" ht="13.9" customHeight="1" x14ac:dyDescent="0.15">
      <c r="B39" s="1">
        <f t="shared" si="2"/>
        <v>29</v>
      </c>
      <c r="C39" s="7"/>
      <c r="D39" s="7"/>
      <c r="E39" s="155"/>
      <c r="F39" s="155" t="s">
        <v>19</v>
      </c>
      <c r="G39" s="155"/>
      <c r="H39" s="155"/>
      <c r="I39" s="155"/>
      <c r="J39" s="155"/>
      <c r="K39" s="24">
        <v>875</v>
      </c>
      <c r="L39" s="24">
        <v>100</v>
      </c>
      <c r="M39" s="24">
        <v>875</v>
      </c>
      <c r="N39" s="25">
        <v>250</v>
      </c>
    </row>
    <row r="40" spans="2:29" ht="13.5" customHeight="1" x14ac:dyDescent="0.15">
      <c r="B40" s="1">
        <f t="shared" si="2"/>
        <v>30</v>
      </c>
      <c r="C40" s="7"/>
      <c r="D40" s="7"/>
      <c r="E40" s="155"/>
      <c r="F40" s="155" t="s">
        <v>20</v>
      </c>
      <c r="G40" s="155"/>
      <c r="H40" s="155"/>
      <c r="I40" s="155"/>
      <c r="J40" s="155"/>
      <c r="K40" s="24">
        <v>2125</v>
      </c>
      <c r="L40" s="24">
        <v>1650</v>
      </c>
      <c r="M40" s="60">
        <v>3750</v>
      </c>
      <c r="N40" s="66">
        <v>4500</v>
      </c>
    </row>
    <row r="41" spans="2:29" ht="13.9" customHeight="1" x14ac:dyDescent="0.15">
      <c r="B41" s="1">
        <f t="shared" si="2"/>
        <v>31</v>
      </c>
      <c r="C41" s="7"/>
      <c r="D41" s="7"/>
      <c r="E41" s="155"/>
      <c r="F41" s="155" t="s">
        <v>21</v>
      </c>
      <c r="G41" s="155"/>
      <c r="H41" s="155"/>
      <c r="I41" s="155"/>
      <c r="J41" s="155"/>
      <c r="K41" s="24"/>
      <c r="L41" s="24"/>
      <c r="M41" s="24" t="s">
        <v>163</v>
      </c>
      <c r="N41" s="25" t="s">
        <v>163</v>
      </c>
    </row>
    <row r="42" spans="2:29" ht="13.5" customHeight="1" x14ac:dyDescent="0.15">
      <c r="B42" s="1">
        <f t="shared" si="2"/>
        <v>32</v>
      </c>
      <c r="C42" s="2" t="s">
        <v>82</v>
      </c>
      <c r="D42" s="2" t="s">
        <v>83</v>
      </c>
      <c r="E42" s="155"/>
      <c r="F42" s="155" t="s">
        <v>102</v>
      </c>
      <c r="G42" s="155"/>
      <c r="H42" s="155"/>
      <c r="I42" s="155"/>
      <c r="J42" s="155"/>
      <c r="K42" s="28" t="s">
        <v>163</v>
      </c>
      <c r="L42" s="28" t="s">
        <v>163</v>
      </c>
      <c r="M42" s="24">
        <v>25</v>
      </c>
      <c r="N42" s="25">
        <v>125</v>
      </c>
    </row>
    <row r="43" spans="2:29" ht="13.9" customHeight="1" x14ac:dyDescent="0.15">
      <c r="B43" s="1">
        <f t="shared" si="2"/>
        <v>33</v>
      </c>
      <c r="C43" s="7"/>
      <c r="D43" s="7"/>
      <c r="E43" s="155"/>
      <c r="F43" s="155" t="s">
        <v>214</v>
      </c>
      <c r="G43" s="155"/>
      <c r="H43" s="155"/>
      <c r="I43" s="155"/>
      <c r="J43" s="155"/>
      <c r="K43" s="24"/>
      <c r="L43" s="24" t="s">
        <v>163</v>
      </c>
      <c r="M43" s="24"/>
      <c r="N43" s="25">
        <v>25</v>
      </c>
    </row>
    <row r="44" spans="2:29" ht="13.9" customHeight="1" x14ac:dyDescent="0.15">
      <c r="B44" s="1">
        <f t="shared" si="2"/>
        <v>34</v>
      </c>
      <c r="C44" s="7"/>
      <c r="D44" s="7"/>
      <c r="E44" s="155"/>
      <c r="F44" s="155" t="s">
        <v>252</v>
      </c>
      <c r="G44" s="155"/>
      <c r="H44" s="155"/>
      <c r="I44" s="155"/>
      <c r="J44" s="155"/>
      <c r="K44" s="24"/>
      <c r="L44" s="24"/>
      <c r="M44" s="24"/>
      <c r="N44" s="25" t="s">
        <v>163</v>
      </c>
      <c r="U44" s="30">
        <f>COUNTA(K42:K44)</f>
        <v>1</v>
      </c>
      <c r="V44" s="30">
        <f>COUNTA(L42:L44)</f>
        <v>2</v>
      </c>
      <c r="W44" s="30">
        <f>COUNTA(M42:M44)</f>
        <v>1</v>
      </c>
      <c r="X44" s="30">
        <f>COUNTA(N42:N44)</f>
        <v>3</v>
      </c>
    </row>
    <row r="45" spans="2:29" ht="13.9" customHeight="1" x14ac:dyDescent="0.15">
      <c r="B45" s="1">
        <f t="shared" si="2"/>
        <v>35</v>
      </c>
      <c r="C45" s="2" t="s">
        <v>94</v>
      </c>
      <c r="D45" s="2" t="s">
        <v>26</v>
      </c>
      <c r="E45" s="155"/>
      <c r="F45" s="155" t="s">
        <v>126</v>
      </c>
      <c r="G45" s="155"/>
      <c r="H45" s="155"/>
      <c r="I45" s="155"/>
      <c r="J45" s="155"/>
      <c r="K45" s="24" t="s">
        <v>163</v>
      </c>
      <c r="L45" s="28" t="s">
        <v>163</v>
      </c>
      <c r="M45" s="24" t="s">
        <v>163</v>
      </c>
      <c r="N45" s="25" t="s">
        <v>163</v>
      </c>
      <c r="Y45" s="132"/>
    </row>
    <row r="46" spans="2:29" ht="13.9" customHeight="1" x14ac:dyDescent="0.15">
      <c r="B46" s="1">
        <f t="shared" si="2"/>
        <v>36</v>
      </c>
      <c r="C46" s="7"/>
      <c r="D46" s="7"/>
      <c r="E46" s="155"/>
      <c r="F46" s="155" t="s">
        <v>290</v>
      </c>
      <c r="G46" s="155"/>
      <c r="H46" s="155"/>
      <c r="I46" s="155"/>
      <c r="J46" s="155"/>
      <c r="K46" s="24" t="s">
        <v>163</v>
      </c>
      <c r="L46" s="24" t="s">
        <v>163</v>
      </c>
      <c r="M46" s="24"/>
      <c r="N46" s="25" t="s">
        <v>163</v>
      </c>
      <c r="Y46" s="132">
        <f>SUM(U11:U19,K20:K46)</f>
        <v>8300</v>
      </c>
      <c r="Z46" s="132">
        <f>SUM(V11:V19,L20:L46)</f>
        <v>4526</v>
      </c>
      <c r="AA46" s="132">
        <f>SUM(W11:W19,M20:M46)</f>
        <v>17493</v>
      </c>
      <c r="AB46" s="132">
        <f>SUM(X11:X19,N20:N46)</f>
        <v>10813</v>
      </c>
      <c r="AC46" s="132"/>
    </row>
    <row r="47" spans="2:29" ht="13.9" customHeight="1" x14ac:dyDescent="0.15">
      <c r="B47" s="1">
        <f t="shared" si="2"/>
        <v>37</v>
      </c>
      <c r="C47" s="7"/>
      <c r="D47" s="7"/>
      <c r="E47" s="155"/>
      <c r="F47" s="155" t="s">
        <v>162</v>
      </c>
      <c r="G47" s="155"/>
      <c r="H47" s="155"/>
      <c r="I47" s="155"/>
      <c r="J47" s="155"/>
      <c r="K47" s="24"/>
      <c r="L47" s="24"/>
      <c r="M47" s="24"/>
      <c r="N47" s="25">
        <v>25</v>
      </c>
      <c r="Y47" s="133"/>
    </row>
    <row r="48" spans="2:29" ht="13.5" customHeight="1" x14ac:dyDescent="0.15">
      <c r="B48" s="1">
        <f t="shared" si="2"/>
        <v>38</v>
      </c>
      <c r="C48" s="7"/>
      <c r="D48" s="7"/>
      <c r="E48" s="155"/>
      <c r="F48" s="155" t="s">
        <v>192</v>
      </c>
      <c r="G48" s="155"/>
      <c r="H48" s="155"/>
      <c r="I48" s="155"/>
      <c r="J48" s="155"/>
      <c r="K48" s="24">
        <v>400</v>
      </c>
      <c r="L48" s="24"/>
      <c r="M48" s="24">
        <v>400</v>
      </c>
      <c r="N48" s="25">
        <v>200</v>
      </c>
      <c r="Y48" s="134"/>
    </row>
    <row r="49" spans="2:25" ht="13.5" customHeight="1" x14ac:dyDescent="0.15">
      <c r="B49" s="1">
        <f t="shared" si="2"/>
        <v>39</v>
      </c>
      <c r="C49" s="7"/>
      <c r="D49" s="7"/>
      <c r="E49" s="155"/>
      <c r="F49" s="155" t="s">
        <v>270</v>
      </c>
      <c r="G49" s="155"/>
      <c r="H49" s="155"/>
      <c r="I49" s="155"/>
      <c r="J49" s="155"/>
      <c r="K49" s="24"/>
      <c r="L49" s="24"/>
      <c r="M49" s="24"/>
      <c r="N49" s="25" t="s">
        <v>163</v>
      </c>
      <c r="Y49" s="133"/>
    </row>
    <row r="50" spans="2:25" ht="13.5" customHeight="1" x14ac:dyDescent="0.15">
      <c r="B50" s="1">
        <f t="shared" si="2"/>
        <v>40</v>
      </c>
      <c r="C50" s="7"/>
      <c r="D50" s="7"/>
      <c r="E50" s="155"/>
      <c r="F50" s="155" t="s">
        <v>219</v>
      </c>
      <c r="G50" s="155"/>
      <c r="H50" s="155"/>
      <c r="I50" s="155"/>
      <c r="J50" s="155"/>
      <c r="K50" s="28" t="s">
        <v>163</v>
      </c>
      <c r="L50" s="28"/>
      <c r="M50" s="24" t="s">
        <v>163</v>
      </c>
      <c r="N50" s="25">
        <v>100</v>
      </c>
      <c r="Y50" s="133"/>
    </row>
    <row r="51" spans="2:25" ht="13.5" customHeight="1" x14ac:dyDescent="0.15">
      <c r="B51" s="1">
        <f t="shared" si="2"/>
        <v>41</v>
      </c>
      <c r="C51" s="7"/>
      <c r="D51" s="7"/>
      <c r="E51" s="155"/>
      <c r="F51" s="155" t="s">
        <v>254</v>
      </c>
      <c r="G51" s="155"/>
      <c r="H51" s="155"/>
      <c r="I51" s="155"/>
      <c r="J51" s="155"/>
      <c r="K51" s="28" t="s">
        <v>163</v>
      </c>
      <c r="L51" s="28"/>
      <c r="M51" s="24"/>
      <c r="N51" s="25"/>
      <c r="Y51" s="133"/>
    </row>
    <row r="52" spans="2:25" ht="13.5" customHeight="1" x14ac:dyDescent="0.15">
      <c r="B52" s="1">
        <f t="shared" si="2"/>
        <v>42</v>
      </c>
      <c r="C52" s="7"/>
      <c r="D52" s="7"/>
      <c r="E52" s="155"/>
      <c r="F52" s="155" t="s">
        <v>112</v>
      </c>
      <c r="G52" s="155"/>
      <c r="H52" s="155"/>
      <c r="I52" s="155"/>
      <c r="J52" s="155"/>
      <c r="K52" s="24" t="s">
        <v>163</v>
      </c>
      <c r="L52" s="24">
        <v>400</v>
      </c>
      <c r="M52" s="24">
        <v>200</v>
      </c>
      <c r="N52" s="25">
        <v>1300</v>
      </c>
      <c r="Y52" s="133"/>
    </row>
    <row r="53" spans="2:25" ht="13.9" customHeight="1" x14ac:dyDescent="0.15">
      <c r="B53" s="1">
        <f t="shared" si="2"/>
        <v>43</v>
      </c>
      <c r="C53" s="7"/>
      <c r="D53" s="7"/>
      <c r="E53" s="155"/>
      <c r="F53" s="155" t="s">
        <v>319</v>
      </c>
      <c r="G53" s="155"/>
      <c r="H53" s="155"/>
      <c r="I53" s="155"/>
      <c r="J53" s="155"/>
      <c r="K53" s="24"/>
      <c r="L53" s="24"/>
      <c r="M53" s="24"/>
      <c r="N53" s="25">
        <v>50</v>
      </c>
      <c r="Y53" s="135"/>
    </row>
    <row r="54" spans="2:25" ht="13.9" customHeight="1" x14ac:dyDescent="0.15">
      <c r="B54" s="1">
        <f t="shared" si="2"/>
        <v>44</v>
      </c>
      <c r="C54" s="7"/>
      <c r="D54" s="7"/>
      <c r="E54" s="155"/>
      <c r="F54" s="155" t="s">
        <v>240</v>
      </c>
      <c r="G54" s="155"/>
      <c r="H54" s="155"/>
      <c r="I54" s="155"/>
      <c r="J54" s="155"/>
      <c r="K54" s="24"/>
      <c r="L54" s="137"/>
      <c r="M54" s="24"/>
      <c r="N54" s="25" t="s">
        <v>163</v>
      </c>
      <c r="Y54" s="132"/>
    </row>
    <row r="55" spans="2:25" ht="13.5" customHeight="1" x14ac:dyDescent="0.15">
      <c r="B55" s="1">
        <f t="shared" si="2"/>
        <v>45</v>
      </c>
      <c r="C55" s="7"/>
      <c r="D55" s="7"/>
      <c r="E55" s="155"/>
      <c r="F55" s="155" t="s">
        <v>223</v>
      </c>
      <c r="G55" s="155"/>
      <c r="H55" s="155"/>
      <c r="I55" s="155"/>
      <c r="J55" s="155"/>
      <c r="K55" s="24">
        <v>16</v>
      </c>
      <c r="L55" s="24"/>
      <c r="M55" s="24"/>
      <c r="N55" s="25"/>
      <c r="Y55" s="132"/>
    </row>
    <row r="56" spans="2:25" ht="13.9" customHeight="1" x14ac:dyDescent="0.15">
      <c r="B56" s="1">
        <f t="shared" si="2"/>
        <v>46</v>
      </c>
      <c r="C56" s="7"/>
      <c r="D56" s="7"/>
      <c r="E56" s="155"/>
      <c r="F56" s="155" t="s">
        <v>113</v>
      </c>
      <c r="G56" s="155"/>
      <c r="H56" s="155"/>
      <c r="I56" s="155"/>
      <c r="J56" s="155"/>
      <c r="K56" s="24" t="s">
        <v>163</v>
      </c>
      <c r="L56" s="24" t="s">
        <v>163</v>
      </c>
      <c r="M56" s="24"/>
      <c r="N56" s="25">
        <v>100</v>
      </c>
      <c r="Y56" s="135"/>
    </row>
    <row r="57" spans="2:25" ht="13.5" customHeight="1" x14ac:dyDescent="0.15">
      <c r="B57" s="1">
        <f t="shared" si="2"/>
        <v>47</v>
      </c>
      <c r="C57" s="7"/>
      <c r="D57" s="7"/>
      <c r="E57" s="155"/>
      <c r="F57" s="155" t="s">
        <v>114</v>
      </c>
      <c r="G57" s="155"/>
      <c r="H57" s="155"/>
      <c r="I57" s="155"/>
      <c r="J57" s="155"/>
      <c r="K57" s="24">
        <v>50</v>
      </c>
      <c r="L57" s="24">
        <v>125</v>
      </c>
      <c r="M57" s="24">
        <v>50</v>
      </c>
      <c r="N57" s="25">
        <v>75</v>
      </c>
      <c r="Y57" s="132"/>
    </row>
    <row r="58" spans="2:25" ht="13.5" customHeight="1" x14ac:dyDescent="0.15">
      <c r="B58" s="1">
        <f t="shared" si="2"/>
        <v>48</v>
      </c>
      <c r="C58" s="7"/>
      <c r="D58" s="7"/>
      <c r="E58" s="155"/>
      <c r="F58" s="155" t="s">
        <v>242</v>
      </c>
      <c r="G58" s="155"/>
      <c r="H58" s="155"/>
      <c r="I58" s="155"/>
      <c r="J58" s="155"/>
      <c r="K58" s="24"/>
      <c r="L58" s="24">
        <v>100</v>
      </c>
      <c r="M58" s="24"/>
      <c r="N58" s="25">
        <v>100</v>
      </c>
      <c r="Y58" s="132"/>
    </row>
    <row r="59" spans="2:25" ht="13.5" customHeight="1" x14ac:dyDescent="0.15">
      <c r="B59" s="1">
        <f t="shared" si="2"/>
        <v>49</v>
      </c>
      <c r="C59" s="7"/>
      <c r="D59" s="7"/>
      <c r="E59" s="155"/>
      <c r="F59" s="155" t="s">
        <v>30</v>
      </c>
      <c r="G59" s="155"/>
      <c r="H59" s="155"/>
      <c r="I59" s="155"/>
      <c r="J59" s="155"/>
      <c r="K59" s="28">
        <v>8</v>
      </c>
      <c r="L59" s="24">
        <v>16</v>
      </c>
      <c r="M59" s="24">
        <v>48</v>
      </c>
      <c r="N59" s="25">
        <v>24</v>
      </c>
      <c r="Y59" s="132"/>
    </row>
    <row r="60" spans="2:25" ht="13.5" customHeight="1" x14ac:dyDescent="0.15">
      <c r="B60" s="1">
        <f t="shared" si="2"/>
        <v>50</v>
      </c>
      <c r="C60" s="7"/>
      <c r="D60" s="7"/>
      <c r="E60" s="155"/>
      <c r="F60" s="155" t="s">
        <v>225</v>
      </c>
      <c r="G60" s="155"/>
      <c r="H60" s="155"/>
      <c r="I60" s="155"/>
      <c r="J60" s="155"/>
      <c r="K60" s="24">
        <v>8</v>
      </c>
      <c r="L60" s="24" t="s">
        <v>163</v>
      </c>
      <c r="M60" s="24">
        <v>56</v>
      </c>
      <c r="N60" s="25">
        <v>32</v>
      </c>
      <c r="Y60" s="132"/>
    </row>
    <row r="61" spans="2:25" ht="13.9" customHeight="1" x14ac:dyDescent="0.15">
      <c r="B61" s="1">
        <f t="shared" si="2"/>
        <v>51</v>
      </c>
      <c r="C61" s="7"/>
      <c r="D61" s="7"/>
      <c r="E61" s="155"/>
      <c r="F61" s="155" t="s">
        <v>31</v>
      </c>
      <c r="G61" s="155"/>
      <c r="H61" s="155"/>
      <c r="I61" s="155"/>
      <c r="J61" s="155"/>
      <c r="K61" s="28">
        <v>24</v>
      </c>
      <c r="L61" s="28"/>
      <c r="M61" s="24" t="s">
        <v>163</v>
      </c>
      <c r="N61" s="25">
        <v>8</v>
      </c>
      <c r="Y61" s="132"/>
    </row>
    <row r="62" spans="2:25" ht="13.9" customHeight="1" x14ac:dyDescent="0.15">
      <c r="B62" s="1">
        <f t="shared" si="2"/>
        <v>52</v>
      </c>
      <c r="C62" s="7"/>
      <c r="D62" s="7"/>
      <c r="E62" s="155"/>
      <c r="F62" s="155" t="s">
        <v>88</v>
      </c>
      <c r="G62" s="155"/>
      <c r="H62" s="155"/>
      <c r="I62" s="155"/>
      <c r="J62" s="155"/>
      <c r="K62" s="28">
        <v>300</v>
      </c>
      <c r="L62" s="24"/>
      <c r="M62" s="24" t="s">
        <v>163</v>
      </c>
      <c r="N62" s="25">
        <v>100</v>
      </c>
      <c r="Y62" s="132"/>
    </row>
    <row r="63" spans="2:25" ht="13.9" customHeight="1" x14ac:dyDescent="0.15">
      <c r="B63" s="1">
        <f t="shared" si="2"/>
        <v>53</v>
      </c>
      <c r="C63" s="7"/>
      <c r="D63" s="7"/>
      <c r="E63" s="155"/>
      <c r="F63" s="155" t="s">
        <v>89</v>
      </c>
      <c r="G63" s="155"/>
      <c r="H63" s="155"/>
      <c r="I63" s="155"/>
      <c r="J63" s="155"/>
      <c r="K63" s="24"/>
      <c r="L63" s="24"/>
      <c r="M63" s="24">
        <v>100</v>
      </c>
      <c r="N63" s="25"/>
      <c r="Y63" s="132"/>
    </row>
    <row r="64" spans="2:25" ht="13.5" customHeight="1" x14ac:dyDescent="0.15">
      <c r="B64" s="1">
        <f t="shared" si="2"/>
        <v>54</v>
      </c>
      <c r="C64" s="7"/>
      <c r="D64" s="7"/>
      <c r="E64" s="155"/>
      <c r="F64" s="155" t="s">
        <v>115</v>
      </c>
      <c r="G64" s="155"/>
      <c r="H64" s="155"/>
      <c r="I64" s="155"/>
      <c r="J64" s="155"/>
      <c r="K64" s="24">
        <v>550</v>
      </c>
      <c r="L64" s="24">
        <v>50</v>
      </c>
      <c r="M64" s="24">
        <v>450</v>
      </c>
      <c r="N64" s="25">
        <v>400</v>
      </c>
      <c r="Y64" s="132"/>
    </row>
    <row r="65" spans="2:25" ht="13.9" customHeight="1" x14ac:dyDescent="0.15">
      <c r="B65" s="1">
        <f t="shared" si="2"/>
        <v>55</v>
      </c>
      <c r="C65" s="7"/>
      <c r="D65" s="7"/>
      <c r="E65" s="155"/>
      <c r="F65" s="155" t="s">
        <v>127</v>
      </c>
      <c r="G65" s="155"/>
      <c r="H65" s="155"/>
      <c r="I65" s="155"/>
      <c r="J65" s="155"/>
      <c r="K65" s="28" t="s">
        <v>163</v>
      </c>
      <c r="L65" s="24"/>
      <c r="M65" s="24">
        <v>50</v>
      </c>
      <c r="N65" s="25">
        <v>25</v>
      </c>
      <c r="Y65" s="132"/>
    </row>
    <row r="66" spans="2:25" ht="13.5" customHeight="1" x14ac:dyDescent="0.15">
      <c r="B66" s="1">
        <f t="shared" si="2"/>
        <v>56</v>
      </c>
      <c r="C66" s="7"/>
      <c r="D66" s="7"/>
      <c r="E66" s="155"/>
      <c r="F66" s="155" t="s">
        <v>181</v>
      </c>
      <c r="G66" s="155"/>
      <c r="H66" s="155"/>
      <c r="I66" s="155"/>
      <c r="J66" s="155"/>
      <c r="K66" s="24"/>
      <c r="L66" s="24"/>
      <c r="M66" s="24"/>
      <c r="N66" s="25" t="s">
        <v>163</v>
      </c>
      <c r="Y66" s="132"/>
    </row>
    <row r="67" spans="2:25" ht="13.9" customHeight="1" x14ac:dyDescent="0.15">
      <c r="B67" s="1">
        <f t="shared" si="2"/>
        <v>57</v>
      </c>
      <c r="C67" s="7"/>
      <c r="D67" s="7"/>
      <c r="E67" s="155"/>
      <c r="F67" s="155" t="s">
        <v>120</v>
      </c>
      <c r="G67" s="155"/>
      <c r="H67" s="155"/>
      <c r="I67" s="155"/>
      <c r="J67" s="155"/>
      <c r="K67" s="24">
        <v>50</v>
      </c>
      <c r="L67" s="24"/>
      <c r="M67" s="24">
        <v>100</v>
      </c>
      <c r="N67" s="25">
        <v>100</v>
      </c>
      <c r="Y67" s="132"/>
    </row>
    <row r="68" spans="2:25" ht="13.5" customHeight="1" x14ac:dyDescent="0.15">
      <c r="B68" s="1">
        <f t="shared" si="2"/>
        <v>58</v>
      </c>
      <c r="C68" s="7"/>
      <c r="D68" s="7"/>
      <c r="E68" s="155"/>
      <c r="F68" s="155" t="s">
        <v>32</v>
      </c>
      <c r="G68" s="155"/>
      <c r="H68" s="155"/>
      <c r="I68" s="155"/>
      <c r="J68" s="155"/>
      <c r="K68" s="24" t="s">
        <v>163</v>
      </c>
      <c r="L68" s="24"/>
      <c r="M68" s="24">
        <v>200</v>
      </c>
      <c r="N68" s="25">
        <v>100</v>
      </c>
      <c r="Y68" s="132"/>
    </row>
    <row r="69" spans="2:25" ht="13.9" customHeight="1" x14ac:dyDescent="0.15">
      <c r="B69" s="1">
        <f t="shared" si="2"/>
        <v>59</v>
      </c>
      <c r="C69" s="7"/>
      <c r="D69" s="7"/>
      <c r="E69" s="155"/>
      <c r="F69" s="155" t="s">
        <v>33</v>
      </c>
      <c r="G69" s="155"/>
      <c r="H69" s="155"/>
      <c r="I69" s="155"/>
      <c r="J69" s="155"/>
      <c r="K69" s="24">
        <v>450</v>
      </c>
      <c r="L69" s="24">
        <v>325</v>
      </c>
      <c r="M69" s="24">
        <v>675</v>
      </c>
      <c r="N69" s="25">
        <v>1000</v>
      </c>
      <c r="Y69" s="132"/>
    </row>
    <row r="70" spans="2:25" ht="13.9" customHeight="1" x14ac:dyDescent="0.15">
      <c r="B70" s="1">
        <f t="shared" si="2"/>
        <v>60</v>
      </c>
      <c r="C70" s="2" t="s">
        <v>34</v>
      </c>
      <c r="D70" s="2" t="s">
        <v>35</v>
      </c>
      <c r="E70" s="155"/>
      <c r="F70" s="155" t="s">
        <v>195</v>
      </c>
      <c r="G70" s="155"/>
      <c r="H70" s="155"/>
      <c r="I70" s="155"/>
      <c r="J70" s="155"/>
      <c r="K70" s="24"/>
      <c r="L70" s="24"/>
      <c r="M70" s="24" t="s">
        <v>163</v>
      </c>
      <c r="N70" s="25"/>
    </row>
    <row r="71" spans="2:25" ht="13.9" customHeight="1" x14ac:dyDescent="0.15">
      <c r="B71" s="1">
        <f t="shared" si="2"/>
        <v>61</v>
      </c>
      <c r="C71" s="7"/>
      <c r="D71" s="7"/>
      <c r="E71" s="155"/>
      <c r="F71" s="155" t="s">
        <v>361</v>
      </c>
      <c r="G71" s="155"/>
      <c r="H71" s="155"/>
      <c r="I71" s="155"/>
      <c r="J71" s="155"/>
      <c r="K71" s="24"/>
      <c r="L71" s="24"/>
      <c r="M71" s="24">
        <v>1</v>
      </c>
      <c r="N71" s="25"/>
    </row>
    <row r="72" spans="2:25" ht="13.9" customHeight="1" x14ac:dyDescent="0.15">
      <c r="B72" s="1">
        <f t="shared" si="2"/>
        <v>62</v>
      </c>
      <c r="C72" s="7"/>
      <c r="D72" s="7"/>
      <c r="E72" s="155"/>
      <c r="F72" s="155" t="s">
        <v>296</v>
      </c>
      <c r="G72" s="155"/>
      <c r="H72" s="155"/>
      <c r="I72" s="155"/>
      <c r="J72" s="155"/>
      <c r="K72" s="24"/>
      <c r="L72" s="24"/>
      <c r="M72" s="24"/>
      <c r="N72" s="25">
        <v>1</v>
      </c>
    </row>
    <row r="73" spans="2:25" ht="13.5" customHeight="1" x14ac:dyDescent="0.15">
      <c r="B73" s="1">
        <f t="shared" si="2"/>
        <v>63</v>
      </c>
      <c r="C73" s="7"/>
      <c r="D73" s="7"/>
      <c r="E73" s="155"/>
      <c r="F73" s="155" t="s">
        <v>36</v>
      </c>
      <c r="G73" s="155"/>
      <c r="H73" s="155"/>
      <c r="I73" s="155"/>
      <c r="J73" s="155"/>
      <c r="K73" s="24"/>
      <c r="L73" s="24"/>
      <c r="M73" s="24">
        <v>1</v>
      </c>
      <c r="N73" s="25"/>
    </row>
    <row r="74" spans="2:25" ht="13.5" customHeight="1" x14ac:dyDescent="0.15">
      <c r="B74" s="1">
        <f t="shared" si="2"/>
        <v>64</v>
      </c>
      <c r="C74" s="2" t="s">
        <v>146</v>
      </c>
      <c r="D74" s="2" t="s">
        <v>79</v>
      </c>
      <c r="E74" s="155"/>
      <c r="F74" s="155" t="s">
        <v>103</v>
      </c>
      <c r="G74" s="155"/>
      <c r="H74" s="155"/>
      <c r="I74" s="155"/>
      <c r="J74" s="155"/>
      <c r="K74" s="24"/>
      <c r="L74" s="24">
        <v>1</v>
      </c>
      <c r="M74" s="24">
        <v>2</v>
      </c>
      <c r="N74" s="25"/>
    </row>
    <row r="75" spans="2:25" ht="13.5" customHeight="1" x14ac:dyDescent="0.15">
      <c r="B75" s="1">
        <f t="shared" si="2"/>
        <v>65</v>
      </c>
      <c r="C75" s="7"/>
      <c r="D75" s="2" t="s">
        <v>37</v>
      </c>
      <c r="E75" s="155"/>
      <c r="F75" s="155" t="s">
        <v>125</v>
      </c>
      <c r="G75" s="155"/>
      <c r="H75" s="155"/>
      <c r="I75" s="155"/>
      <c r="J75" s="155"/>
      <c r="K75" s="24">
        <v>5</v>
      </c>
      <c r="L75" s="24">
        <v>3</v>
      </c>
      <c r="M75" s="24">
        <v>4</v>
      </c>
      <c r="N75" s="25">
        <v>2</v>
      </c>
    </row>
    <row r="76" spans="2:25" ht="13.5" customHeight="1" x14ac:dyDescent="0.15">
      <c r="B76" s="1">
        <f t="shared" si="2"/>
        <v>66</v>
      </c>
      <c r="C76" s="7"/>
      <c r="D76" s="8"/>
      <c r="E76" s="155"/>
      <c r="F76" s="155" t="s">
        <v>38</v>
      </c>
      <c r="G76" s="155"/>
      <c r="H76" s="155"/>
      <c r="I76" s="155"/>
      <c r="J76" s="155"/>
      <c r="K76" s="24">
        <v>25</v>
      </c>
      <c r="L76" s="24"/>
      <c r="M76" s="24">
        <v>25</v>
      </c>
      <c r="N76" s="25"/>
    </row>
    <row r="77" spans="2:25" ht="13.5" customHeight="1" x14ac:dyDescent="0.15">
      <c r="B77" s="1">
        <f>B76+1</f>
        <v>67</v>
      </c>
      <c r="C77" s="8"/>
      <c r="D77" s="9" t="s">
        <v>39</v>
      </c>
      <c r="E77" s="155"/>
      <c r="F77" s="155" t="s">
        <v>40</v>
      </c>
      <c r="G77" s="155"/>
      <c r="H77" s="155"/>
      <c r="I77" s="155"/>
      <c r="J77" s="155"/>
      <c r="K77" s="24">
        <v>25</v>
      </c>
      <c r="L77" s="24" t="s">
        <v>163</v>
      </c>
      <c r="M77" s="24" t="s">
        <v>163</v>
      </c>
      <c r="N77" s="25">
        <v>75</v>
      </c>
    </row>
    <row r="78" spans="2:25" ht="13.5" customHeight="1" x14ac:dyDescent="0.15">
      <c r="B78" s="1">
        <f>B77+1</f>
        <v>68</v>
      </c>
      <c r="C78" s="2" t="s">
        <v>0</v>
      </c>
      <c r="D78" s="9" t="s">
        <v>41</v>
      </c>
      <c r="E78" s="155"/>
      <c r="F78" s="155" t="s">
        <v>42</v>
      </c>
      <c r="G78" s="155"/>
      <c r="H78" s="155"/>
      <c r="I78" s="155"/>
      <c r="J78" s="155"/>
      <c r="K78" s="24" t="s">
        <v>163</v>
      </c>
      <c r="L78" s="24"/>
      <c r="M78" s="24"/>
      <c r="N78" s="25"/>
      <c r="U78" s="30">
        <f>COUNTA(K70:K78)</f>
        <v>4</v>
      </c>
      <c r="V78" s="30">
        <f>COUNTA(L70:L78)</f>
        <v>3</v>
      </c>
      <c r="W78" s="30">
        <f>COUNTA(M70:M78)</f>
        <v>7</v>
      </c>
      <c r="X78" s="30">
        <f>COUNTA(N70:N78)</f>
        <v>3</v>
      </c>
    </row>
    <row r="79" spans="2:25" ht="13.5" customHeight="1" x14ac:dyDescent="0.15">
      <c r="B79" s="1">
        <f>B78+1</f>
        <v>69</v>
      </c>
      <c r="C79" s="199" t="s">
        <v>43</v>
      </c>
      <c r="D79" s="200"/>
      <c r="E79" s="155"/>
      <c r="F79" s="155" t="s">
        <v>44</v>
      </c>
      <c r="G79" s="155"/>
      <c r="H79" s="155"/>
      <c r="I79" s="155"/>
      <c r="J79" s="155"/>
      <c r="K79" s="24">
        <v>350</v>
      </c>
      <c r="L79" s="24">
        <v>250</v>
      </c>
      <c r="M79" s="24">
        <v>100</v>
      </c>
      <c r="N79" s="25">
        <v>100</v>
      </c>
    </row>
    <row r="80" spans="2:25" ht="13.5" customHeight="1" x14ac:dyDescent="0.15">
      <c r="B80" s="1">
        <f>B79+1</f>
        <v>70</v>
      </c>
      <c r="C80" s="3"/>
      <c r="D80" s="91"/>
      <c r="E80" s="155"/>
      <c r="F80" s="155" t="s">
        <v>45</v>
      </c>
      <c r="G80" s="155"/>
      <c r="H80" s="155"/>
      <c r="I80" s="155"/>
      <c r="J80" s="155"/>
      <c r="K80" s="24">
        <v>100</v>
      </c>
      <c r="L80" s="24">
        <v>150</v>
      </c>
      <c r="M80" s="24">
        <v>200</v>
      </c>
      <c r="N80" s="25">
        <v>250</v>
      </c>
    </row>
    <row r="81" spans="2:24" ht="13.9" customHeight="1" thickBot="1" x14ac:dyDescent="0.2">
      <c r="B81" s="1">
        <f>B80+1</f>
        <v>71</v>
      </c>
      <c r="C81" s="3"/>
      <c r="D81" s="91"/>
      <c r="E81" s="155"/>
      <c r="F81" s="155" t="s">
        <v>80</v>
      </c>
      <c r="G81" s="155"/>
      <c r="H81" s="155"/>
      <c r="I81" s="155"/>
      <c r="J81" s="155"/>
      <c r="K81" s="24" t="s">
        <v>163</v>
      </c>
      <c r="L81" s="24">
        <v>100</v>
      </c>
      <c r="M81" s="24">
        <v>200</v>
      </c>
      <c r="N81" s="25">
        <v>300</v>
      </c>
    </row>
    <row r="82" spans="2:24" ht="13.9" customHeight="1" x14ac:dyDescent="0.15">
      <c r="B82" s="92"/>
      <c r="C82" s="93"/>
      <c r="D82" s="93"/>
      <c r="E82" s="27"/>
      <c r="F82" s="27"/>
      <c r="G82" s="27"/>
      <c r="H82" s="27"/>
      <c r="I82" s="27"/>
      <c r="J82" s="27"/>
      <c r="K82" s="27"/>
      <c r="L82" s="27"/>
      <c r="M82" s="27"/>
      <c r="N82" s="27"/>
      <c r="U82" s="30">
        <f>COUNTA(K11:K81)</f>
        <v>46</v>
      </c>
      <c r="V82" s="30">
        <f>COUNTA(L11:L81)</f>
        <v>37</v>
      </c>
      <c r="W82" s="30">
        <f>COUNTA(M11:M81)</f>
        <v>51</v>
      </c>
      <c r="X82" s="30">
        <f>COUNTA(N11:N81)</f>
        <v>55</v>
      </c>
    </row>
    <row r="83" spans="2:24" ht="18" customHeight="1" x14ac:dyDescent="0.15"/>
    <row r="84" spans="2:24" ht="18" customHeight="1" x14ac:dyDescent="0.15">
      <c r="B84" s="72"/>
    </row>
    <row r="85" spans="2:24" ht="9" customHeight="1" thickBot="1" x14ac:dyDescent="0.2"/>
    <row r="86" spans="2:24" ht="18" customHeight="1" x14ac:dyDescent="0.15">
      <c r="B86" s="73"/>
      <c r="C86" s="74"/>
      <c r="D86" s="201" t="s">
        <v>1</v>
      </c>
      <c r="E86" s="201"/>
      <c r="F86" s="201"/>
      <c r="G86" s="201"/>
      <c r="H86" s="74"/>
      <c r="I86" s="74"/>
      <c r="J86" s="75"/>
      <c r="K86" s="31" t="s">
        <v>64</v>
      </c>
      <c r="L86" s="31" t="s">
        <v>65</v>
      </c>
      <c r="M86" s="31" t="s">
        <v>66</v>
      </c>
      <c r="N86" s="55" t="s">
        <v>67</v>
      </c>
      <c r="U86" s="30">
        <f>SUM(U11:U19,K20:K81)</f>
        <v>10661</v>
      </c>
      <c r="V86" s="30">
        <f>SUM(V11:V19,L20:L81)</f>
        <v>6046</v>
      </c>
      <c r="W86" s="30">
        <f>SUM(W11:W19,M20:M81)</f>
        <v>20355</v>
      </c>
      <c r="X86" s="30">
        <f>SUM(X11:X19,N20:N81)</f>
        <v>15280</v>
      </c>
    </row>
    <row r="87" spans="2:24" ht="18" customHeight="1" thickBot="1" x14ac:dyDescent="0.2">
      <c r="B87" s="79"/>
      <c r="C87" s="26"/>
      <c r="D87" s="197" t="s">
        <v>2</v>
      </c>
      <c r="E87" s="197"/>
      <c r="F87" s="197"/>
      <c r="G87" s="197"/>
      <c r="H87" s="26"/>
      <c r="I87" s="26"/>
      <c r="J87" s="80"/>
      <c r="K87" s="36" t="str">
        <f>K5</f>
        <v>2020.10.22</v>
      </c>
      <c r="L87" s="36" t="str">
        <f>L5</f>
        <v>2020.10.22</v>
      </c>
      <c r="M87" s="36" t="str">
        <f>M5</f>
        <v>2020.10.22</v>
      </c>
      <c r="N87" s="54" t="str">
        <f>N5</f>
        <v>2020.10.22</v>
      </c>
    </row>
    <row r="88" spans="2:24" ht="19.899999999999999" customHeight="1" thickTop="1" x14ac:dyDescent="0.15">
      <c r="B88" s="202" t="s">
        <v>47</v>
      </c>
      <c r="C88" s="203"/>
      <c r="D88" s="203"/>
      <c r="E88" s="203"/>
      <c r="F88" s="203"/>
      <c r="G88" s="203"/>
      <c r="H88" s="203"/>
      <c r="I88" s="203"/>
      <c r="J88" s="94"/>
      <c r="K88" s="37">
        <f>SUM(K89:K97)</f>
        <v>10661</v>
      </c>
      <c r="L88" s="37">
        <f>SUM(L89:L97)</f>
        <v>6046</v>
      </c>
      <c r="M88" s="37">
        <f>SUM(M89:M97)</f>
        <v>20355</v>
      </c>
      <c r="N88" s="56">
        <f>SUM(N89:N97)</f>
        <v>15280</v>
      </c>
    </row>
    <row r="89" spans="2:24" ht="13.9" customHeight="1" x14ac:dyDescent="0.15">
      <c r="B89" s="190" t="s">
        <v>48</v>
      </c>
      <c r="C89" s="191"/>
      <c r="D89" s="204"/>
      <c r="E89" s="13"/>
      <c r="F89" s="14"/>
      <c r="G89" s="189" t="s">
        <v>13</v>
      </c>
      <c r="H89" s="189"/>
      <c r="I89" s="14"/>
      <c r="J89" s="16"/>
      <c r="K89" s="5">
        <f>SUM(U$11:U$19)</f>
        <v>525</v>
      </c>
      <c r="L89" s="5">
        <f>SUM(V$11:V$19)</f>
        <v>225</v>
      </c>
      <c r="M89" s="5">
        <f>SUM(W$11:W$19)</f>
        <v>2025</v>
      </c>
      <c r="N89" s="6">
        <f>SUM(X$11:X$19)</f>
        <v>400</v>
      </c>
    </row>
    <row r="90" spans="2:24" ht="13.9" customHeight="1" x14ac:dyDescent="0.15">
      <c r="B90" s="97"/>
      <c r="C90" s="98"/>
      <c r="D90" s="99"/>
      <c r="E90" s="17"/>
      <c r="F90" s="155"/>
      <c r="G90" s="189" t="s">
        <v>23</v>
      </c>
      <c r="H90" s="189"/>
      <c r="I90" s="150"/>
      <c r="J90" s="18"/>
      <c r="K90" s="5">
        <f>SUM(K$20)</f>
        <v>2750</v>
      </c>
      <c r="L90" s="5">
        <f>SUM(L$20)</f>
        <v>800</v>
      </c>
      <c r="M90" s="5">
        <f>SUM(M$20)</f>
        <v>6750</v>
      </c>
      <c r="N90" s="6">
        <f>SUM(N$20)</f>
        <v>2625</v>
      </c>
    </row>
    <row r="91" spans="2:24" ht="13.9" customHeight="1" x14ac:dyDescent="0.15">
      <c r="B91" s="97"/>
      <c r="C91" s="98"/>
      <c r="D91" s="99"/>
      <c r="E91" s="17"/>
      <c r="F91" s="155"/>
      <c r="G91" s="189" t="s">
        <v>25</v>
      </c>
      <c r="H91" s="189"/>
      <c r="I91" s="14"/>
      <c r="J91" s="16"/>
      <c r="K91" s="5">
        <f>SUM(K$21:K$23)</f>
        <v>0</v>
      </c>
      <c r="L91" s="5">
        <f>SUM(L$21:L$23)</f>
        <v>0</v>
      </c>
      <c r="M91" s="5">
        <f>SUM(M$21:M$23)</f>
        <v>126</v>
      </c>
      <c r="N91" s="6">
        <f>SUM(N$21:N$23)</f>
        <v>0</v>
      </c>
    </row>
    <row r="92" spans="2:24" ht="13.9" customHeight="1" x14ac:dyDescent="0.15">
      <c r="B92" s="97"/>
      <c r="C92" s="98"/>
      <c r="D92" s="99"/>
      <c r="E92" s="17"/>
      <c r="F92" s="155"/>
      <c r="G92" s="189" t="s">
        <v>86</v>
      </c>
      <c r="H92" s="189"/>
      <c r="I92" s="14"/>
      <c r="J92" s="16"/>
      <c r="K92" s="5">
        <f>SUM(K$24:K$25)</f>
        <v>0</v>
      </c>
      <c r="L92" s="5">
        <f>SUM(L$24:L$25)</f>
        <v>0</v>
      </c>
      <c r="M92" s="5">
        <f>SUM(M$24:M$25)</f>
        <v>50</v>
      </c>
      <c r="N92" s="6">
        <f>SUM(N$24:N$25)</f>
        <v>0</v>
      </c>
    </row>
    <row r="93" spans="2:24" ht="13.9" customHeight="1" x14ac:dyDescent="0.15">
      <c r="B93" s="97"/>
      <c r="C93" s="98"/>
      <c r="D93" s="99"/>
      <c r="E93" s="17"/>
      <c r="F93" s="155"/>
      <c r="G93" s="189" t="s">
        <v>87</v>
      </c>
      <c r="H93" s="189"/>
      <c r="I93" s="14"/>
      <c r="J93" s="16"/>
      <c r="K93" s="5">
        <f>SUM(K27:K41)</f>
        <v>5025</v>
      </c>
      <c r="L93" s="5">
        <f>SUM(L$27:L$41)</f>
        <v>3500</v>
      </c>
      <c r="M93" s="5">
        <f>SUM(M$27:M$41)</f>
        <v>8503</v>
      </c>
      <c r="N93" s="6">
        <f>SUM(N$27:N$41)</f>
        <v>7633</v>
      </c>
    </row>
    <row r="94" spans="2:24" ht="13.9" customHeight="1" x14ac:dyDescent="0.15">
      <c r="B94" s="97"/>
      <c r="C94" s="98"/>
      <c r="D94" s="99"/>
      <c r="E94" s="17"/>
      <c r="F94" s="155"/>
      <c r="G94" s="189" t="s">
        <v>83</v>
      </c>
      <c r="H94" s="189"/>
      <c r="I94" s="14"/>
      <c r="J94" s="16"/>
      <c r="K94" s="5">
        <f>SUM(K$42:K$44)</f>
        <v>0</v>
      </c>
      <c r="L94" s="5">
        <f>SUM(L$42:L$44)</f>
        <v>0</v>
      </c>
      <c r="M94" s="5">
        <f>SUM(M$42:M$44)</f>
        <v>25</v>
      </c>
      <c r="N94" s="6">
        <f>SUM(N$42:N$44)</f>
        <v>150</v>
      </c>
    </row>
    <row r="95" spans="2:24" ht="13.9" customHeight="1" x14ac:dyDescent="0.15">
      <c r="B95" s="97"/>
      <c r="C95" s="98"/>
      <c r="D95" s="99"/>
      <c r="E95" s="17"/>
      <c r="F95" s="155"/>
      <c r="G95" s="189" t="s">
        <v>26</v>
      </c>
      <c r="H95" s="189"/>
      <c r="I95" s="14"/>
      <c r="J95" s="16"/>
      <c r="K95" s="5">
        <f>SUM(K$45:K$69)</f>
        <v>1856</v>
      </c>
      <c r="L95" s="5">
        <f>SUM(L$45:L$69)</f>
        <v>1016</v>
      </c>
      <c r="M95" s="5">
        <f>SUM(M$45:M$69)</f>
        <v>2329</v>
      </c>
      <c r="N95" s="6">
        <f>SUM(N$45:N$69)</f>
        <v>3739</v>
      </c>
    </row>
    <row r="96" spans="2:24" ht="13.9" customHeight="1" x14ac:dyDescent="0.15">
      <c r="B96" s="97"/>
      <c r="C96" s="98"/>
      <c r="D96" s="99"/>
      <c r="E96" s="17"/>
      <c r="F96" s="155"/>
      <c r="G96" s="189" t="s">
        <v>49</v>
      </c>
      <c r="H96" s="189"/>
      <c r="I96" s="14"/>
      <c r="J96" s="16"/>
      <c r="K96" s="5">
        <f>SUM(K$26:K$26,K$79:K$80)</f>
        <v>450</v>
      </c>
      <c r="L96" s="5">
        <f>SUM(L26:L26,L$79:L$80)</f>
        <v>401</v>
      </c>
      <c r="M96" s="5">
        <f>SUM(M26:M26,M$79:M$80)</f>
        <v>314</v>
      </c>
      <c r="N96" s="6">
        <f>SUM(N26:N26,N$79:N$80)</f>
        <v>355</v>
      </c>
    </row>
    <row r="97" spans="2:14" ht="13.9" customHeight="1" thickBot="1" x14ac:dyDescent="0.2">
      <c r="B97" s="100"/>
      <c r="C97" s="101"/>
      <c r="D97" s="102"/>
      <c r="E97" s="19"/>
      <c r="F97" s="10"/>
      <c r="G97" s="192" t="s">
        <v>46</v>
      </c>
      <c r="H97" s="192"/>
      <c r="I97" s="20"/>
      <c r="J97" s="21"/>
      <c r="K97" s="11">
        <f>SUM(K$70:K$78,K$81)</f>
        <v>55</v>
      </c>
      <c r="L97" s="11">
        <f>SUM(L$70:L$78,L$81)</f>
        <v>104</v>
      </c>
      <c r="M97" s="11">
        <f>SUM(M$70:M$78,M$81)</f>
        <v>233</v>
      </c>
      <c r="N97" s="12">
        <f>SUM(N$70:N$78,N$81)</f>
        <v>378</v>
      </c>
    </row>
    <row r="98" spans="2:14" ht="18" customHeight="1" thickTop="1" x14ac:dyDescent="0.15">
      <c r="B98" s="193" t="s">
        <v>50</v>
      </c>
      <c r="C98" s="194"/>
      <c r="D98" s="195"/>
      <c r="E98" s="105"/>
      <c r="F98" s="152"/>
      <c r="G98" s="196" t="s">
        <v>51</v>
      </c>
      <c r="H98" s="196"/>
      <c r="I98" s="152"/>
      <c r="J98" s="153"/>
      <c r="K98" s="38" t="s">
        <v>52</v>
      </c>
      <c r="L98" s="44"/>
      <c r="M98" s="44"/>
      <c r="N98" s="57"/>
    </row>
    <row r="99" spans="2:14" ht="18" customHeight="1" x14ac:dyDescent="0.15">
      <c r="B99" s="106"/>
      <c r="C99" s="107"/>
      <c r="D99" s="107"/>
      <c r="E99" s="108"/>
      <c r="F99" s="109"/>
      <c r="G99" s="110"/>
      <c r="H99" s="110"/>
      <c r="I99" s="109"/>
      <c r="J99" s="111"/>
      <c r="K99" s="39" t="s">
        <v>53</v>
      </c>
      <c r="L99" s="45"/>
      <c r="M99" s="45"/>
      <c r="N99" s="48"/>
    </row>
    <row r="100" spans="2:14" ht="18" customHeight="1" x14ac:dyDescent="0.15">
      <c r="B100" s="97"/>
      <c r="C100" s="98"/>
      <c r="D100" s="98"/>
      <c r="E100" s="112"/>
      <c r="F100" s="26"/>
      <c r="G100" s="197" t="s">
        <v>54</v>
      </c>
      <c r="H100" s="197"/>
      <c r="I100" s="151"/>
      <c r="J100" s="154"/>
      <c r="K100" s="40" t="s">
        <v>55</v>
      </c>
      <c r="L100" s="46"/>
      <c r="M100" s="50"/>
      <c r="N100" s="46"/>
    </row>
    <row r="101" spans="2:14" ht="18" customHeight="1" x14ac:dyDescent="0.15">
      <c r="B101" s="97"/>
      <c r="C101" s="98"/>
      <c r="D101" s="98"/>
      <c r="E101" s="113"/>
      <c r="F101" s="98"/>
      <c r="G101" s="114"/>
      <c r="H101" s="114"/>
      <c r="I101" s="107"/>
      <c r="J101" s="115"/>
      <c r="K101" s="41" t="s">
        <v>97</v>
      </c>
      <c r="L101" s="47"/>
      <c r="M101" s="51"/>
      <c r="N101" s="47"/>
    </row>
    <row r="102" spans="2:14" ht="18" customHeight="1" x14ac:dyDescent="0.15">
      <c r="B102" s="97"/>
      <c r="C102" s="98"/>
      <c r="D102" s="98"/>
      <c r="E102" s="113"/>
      <c r="F102" s="98"/>
      <c r="G102" s="114"/>
      <c r="H102" s="114"/>
      <c r="I102" s="107"/>
      <c r="J102" s="115"/>
      <c r="K102" s="41" t="s">
        <v>90</v>
      </c>
      <c r="L102" s="45"/>
      <c r="M102" s="51"/>
      <c r="N102" s="47"/>
    </row>
    <row r="103" spans="2:14" ht="18" customHeight="1" x14ac:dyDescent="0.15">
      <c r="B103" s="97"/>
      <c r="C103" s="98"/>
      <c r="D103" s="98"/>
      <c r="E103" s="112"/>
      <c r="F103" s="26"/>
      <c r="G103" s="197" t="s">
        <v>56</v>
      </c>
      <c r="H103" s="197"/>
      <c r="I103" s="151"/>
      <c r="J103" s="154"/>
      <c r="K103" s="40" t="s">
        <v>101</v>
      </c>
      <c r="L103" s="46"/>
      <c r="M103" s="50"/>
      <c r="N103" s="46"/>
    </row>
    <row r="104" spans="2:14" ht="18" customHeight="1" x14ac:dyDescent="0.15">
      <c r="B104" s="97"/>
      <c r="C104" s="98"/>
      <c r="D104" s="98"/>
      <c r="E104" s="113"/>
      <c r="F104" s="98"/>
      <c r="G104" s="114"/>
      <c r="H104" s="114"/>
      <c r="I104" s="107"/>
      <c r="J104" s="115"/>
      <c r="K104" s="41" t="s">
        <v>98</v>
      </c>
      <c r="L104" s="47"/>
      <c r="M104" s="51"/>
      <c r="N104" s="47"/>
    </row>
    <row r="105" spans="2:14" ht="18" customHeight="1" x14ac:dyDescent="0.15">
      <c r="B105" s="97"/>
      <c r="C105" s="98"/>
      <c r="D105" s="98"/>
      <c r="E105" s="113"/>
      <c r="F105" s="98"/>
      <c r="G105" s="114"/>
      <c r="H105" s="114"/>
      <c r="I105" s="107"/>
      <c r="J105" s="115"/>
      <c r="K105" s="41" t="s">
        <v>99</v>
      </c>
      <c r="L105" s="47"/>
      <c r="M105" s="47"/>
      <c r="N105" s="47"/>
    </row>
    <row r="106" spans="2:14" ht="18" customHeight="1" x14ac:dyDescent="0.15">
      <c r="B106" s="97"/>
      <c r="C106" s="98"/>
      <c r="D106" s="98"/>
      <c r="E106" s="87"/>
      <c r="F106" s="88"/>
      <c r="G106" s="110"/>
      <c r="H106" s="110"/>
      <c r="I106" s="109"/>
      <c r="J106" s="111"/>
      <c r="K106" s="41" t="s">
        <v>100</v>
      </c>
      <c r="L106" s="48"/>
      <c r="M106" s="45"/>
      <c r="N106" s="48"/>
    </row>
    <row r="107" spans="2:14" ht="18" customHeight="1" x14ac:dyDescent="0.15">
      <c r="B107" s="116"/>
      <c r="C107" s="88"/>
      <c r="D107" s="88"/>
      <c r="E107" s="17"/>
      <c r="F107" s="155"/>
      <c r="G107" s="189" t="s">
        <v>57</v>
      </c>
      <c r="H107" s="189"/>
      <c r="I107" s="14"/>
      <c r="J107" s="16"/>
      <c r="K107" s="29" t="s">
        <v>158</v>
      </c>
      <c r="L107" s="49"/>
      <c r="M107" s="52"/>
      <c r="N107" s="49"/>
    </row>
    <row r="108" spans="2:14" ht="18" customHeight="1" x14ac:dyDescent="0.15">
      <c r="B108" s="190" t="s">
        <v>58</v>
      </c>
      <c r="C108" s="191"/>
      <c r="D108" s="191"/>
      <c r="E108" s="26"/>
      <c r="F108" s="26"/>
      <c r="G108" s="26"/>
      <c r="H108" s="26"/>
      <c r="I108" s="26"/>
      <c r="J108" s="26"/>
      <c r="K108" s="26"/>
      <c r="L108" s="26"/>
      <c r="M108" s="26"/>
      <c r="N108" s="58"/>
    </row>
    <row r="109" spans="2:14" ht="14.1" customHeight="1" x14ac:dyDescent="0.15">
      <c r="B109" s="117"/>
      <c r="C109" s="42" t="s">
        <v>59</v>
      </c>
      <c r="D109" s="118"/>
      <c r="E109" s="42"/>
      <c r="F109" s="42"/>
      <c r="G109" s="42"/>
      <c r="H109" s="42"/>
      <c r="I109" s="42"/>
      <c r="J109" s="42"/>
      <c r="K109" s="42"/>
      <c r="L109" s="42"/>
      <c r="M109" s="42"/>
      <c r="N109" s="59"/>
    </row>
    <row r="110" spans="2:14" ht="14.1" customHeight="1" x14ac:dyDescent="0.15">
      <c r="B110" s="117"/>
      <c r="C110" s="42" t="s">
        <v>60</v>
      </c>
      <c r="D110" s="118"/>
      <c r="E110" s="42"/>
      <c r="F110" s="42"/>
      <c r="G110" s="42"/>
      <c r="H110" s="42"/>
      <c r="I110" s="42"/>
      <c r="J110" s="42"/>
      <c r="K110" s="42"/>
      <c r="L110" s="42"/>
      <c r="M110" s="42"/>
      <c r="N110" s="59"/>
    </row>
    <row r="111" spans="2:14" ht="14.1" customHeight="1" x14ac:dyDescent="0.15">
      <c r="B111" s="117"/>
      <c r="C111" s="42" t="s">
        <v>61</v>
      </c>
      <c r="D111" s="118"/>
      <c r="E111" s="42"/>
      <c r="F111" s="42"/>
      <c r="G111" s="42"/>
      <c r="H111" s="42"/>
      <c r="I111" s="42"/>
      <c r="J111" s="42"/>
      <c r="K111" s="42"/>
      <c r="L111" s="42"/>
      <c r="M111" s="42"/>
      <c r="N111" s="59"/>
    </row>
    <row r="112" spans="2:14" ht="14.1" customHeight="1" x14ac:dyDescent="0.15">
      <c r="B112" s="117"/>
      <c r="C112" s="42" t="s">
        <v>136</v>
      </c>
      <c r="D112" s="118"/>
      <c r="E112" s="42"/>
      <c r="F112" s="42"/>
      <c r="G112" s="42"/>
      <c r="H112" s="42"/>
      <c r="I112" s="42"/>
      <c r="J112" s="42"/>
      <c r="K112" s="42"/>
      <c r="L112" s="42"/>
      <c r="M112" s="42"/>
      <c r="N112" s="59"/>
    </row>
    <row r="113" spans="2:14" ht="14.1" customHeight="1" x14ac:dyDescent="0.15">
      <c r="B113" s="119"/>
      <c r="C113" s="42" t="s">
        <v>137</v>
      </c>
      <c r="D113" s="42"/>
      <c r="E113" s="42"/>
      <c r="F113" s="42"/>
      <c r="G113" s="42"/>
      <c r="H113" s="42"/>
      <c r="I113" s="42"/>
      <c r="J113" s="42"/>
      <c r="K113" s="42"/>
      <c r="L113" s="42"/>
      <c r="M113" s="42"/>
      <c r="N113" s="59"/>
    </row>
    <row r="114" spans="2:14" ht="14.1" customHeight="1" x14ac:dyDescent="0.15">
      <c r="B114" s="119"/>
      <c r="C114" s="42" t="s">
        <v>133</v>
      </c>
      <c r="D114" s="42"/>
      <c r="E114" s="42"/>
      <c r="F114" s="42"/>
      <c r="G114" s="42"/>
      <c r="H114" s="42"/>
      <c r="I114" s="42"/>
      <c r="J114" s="42"/>
      <c r="K114" s="42"/>
      <c r="L114" s="42"/>
      <c r="M114" s="42"/>
      <c r="N114" s="59"/>
    </row>
    <row r="115" spans="2:14" ht="14.1" customHeight="1" x14ac:dyDescent="0.15">
      <c r="B115" s="119"/>
      <c r="C115" s="42" t="s">
        <v>95</v>
      </c>
      <c r="D115" s="42"/>
      <c r="E115" s="42"/>
      <c r="F115" s="42"/>
      <c r="G115" s="42"/>
      <c r="H115" s="42"/>
      <c r="I115" s="42"/>
      <c r="J115" s="42"/>
      <c r="K115" s="42"/>
      <c r="L115" s="42"/>
      <c r="M115" s="42"/>
      <c r="N115" s="59"/>
    </row>
    <row r="116" spans="2:14" ht="14.1" customHeight="1" x14ac:dyDescent="0.15">
      <c r="B116" s="119"/>
      <c r="C116" s="42" t="s">
        <v>96</v>
      </c>
      <c r="D116" s="42"/>
      <c r="E116" s="42"/>
      <c r="F116" s="42"/>
      <c r="G116" s="42"/>
      <c r="H116" s="42"/>
      <c r="I116" s="42"/>
      <c r="J116" s="42"/>
      <c r="K116" s="42"/>
      <c r="L116" s="42"/>
      <c r="M116" s="42"/>
      <c r="N116" s="59"/>
    </row>
    <row r="117" spans="2:14" ht="14.1" customHeight="1" x14ac:dyDescent="0.15">
      <c r="B117" s="119"/>
      <c r="C117" s="42" t="s">
        <v>84</v>
      </c>
      <c r="D117" s="42"/>
      <c r="E117" s="42"/>
      <c r="F117" s="42"/>
      <c r="G117" s="42"/>
      <c r="H117" s="42"/>
      <c r="I117" s="42"/>
      <c r="J117" s="42"/>
      <c r="K117" s="42"/>
      <c r="L117" s="42"/>
      <c r="M117" s="42"/>
      <c r="N117" s="59"/>
    </row>
    <row r="118" spans="2:14" ht="14.1" customHeight="1" x14ac:dyDescent="0.15">
      <c r="B118" s="119"/>
      <c r="C118" s="42" t="s">
        <v>142</v>
      </c>
      <c r="D118" s="42"/>
      <c r="E118" s="42"/>
      <c r="F118" s="42"/>
      <c r="G118" s="42"/>
      <c r="H118" s="42"/>
      <c r="I118" s="42"/>
      <c r="J118" s="42"/>
      <c r="K118" s="42"/>
      <c r="L118" s="42"/>
      <c r="M118" s="42"/>
      <c r="N118" s="59"/>
    </row>
    <row r="119" spans="2:14" ht="14.1" customHeight="1" x14ac:dyDescent="0.15">
      <c r="B119" s="119"/>
      <c r="C119" s="42" t="s">
        <v>138</v>
      </c>
      <c r="D119" s="42"/>
      <c r="E119" s="42"/>
      <c r="F119" s="42"/>
      <c r="G119" s="42"/>
      <c r="H119" s="42"/>
      <c r="I119" s="42"/>
      <c r="J119" s="42"/>
      <c r="K119" s="42"/>
      <c r="L119" s="42"/>
      <c r="M119" s="42"/>
      <c r="N119" s="59"/>
    </row>
    <row r="120" spans="2:14" ht="14.1" customHeight="1" x14ac:dyDescent="0.15">
      <c r="B120" s="119"/>
      <c r="C120" s="42" t="s">
        <v>139</v>
      </c>
      <c r="D120" s="42"/>
      <c r="E120" s="42"/>
      <c r="F120" s="42"/>
      <c r="G120" s="42"/>
      <c r="H120" s="42"/>
      <c r="I120" s="42"/>
      <c r="J120" s="42"/>
      <c r="K120" s="42"/>
      <c r="L120" s="42"/>
      <c r="M120" s="42"/>
      <c r="N120" s="59"/>
    </row>
    <row r="121" spans="2:14" ht="14.1" customHeight="1" x14ac:dyDescent="0.15">
      <c r="B121" s="119"/>
      <c r="C121" s="42" t="s">
        <v>140</v>
      </c>
      <c r="D121" s="42"/>
      <c r="E121" s="42"/>
      <c r="F121" s="42"/>
      <c r="G121" s="42"/>
      <c r="H121" s="42"/>
      <c r="I121" s="42"/>
      <c r="J121" s="42"/>
      <c r="K121" s="42"/>
      <c r="L121" s="42"/>
      <c r="M121" s="42"/>
      <c r="N121" s="59"/>
    </row>
    <row r="122" spans="2:14" ht="14.1" customHeight="1" x14ac:dyDescent="0.15">
      <c r="B122" s="119"/>
      <c r="C122" s="42" t="s">
        <v>129</v>
      </c>
      <c r="D122" s="42"/>
      <c r="E122" s="42"/>
      <c r="F122" s="42"/>
      <c r="G122" s="42"/>
      <c r="H122" s="42"/>
      <c r="I122" s="42"/>
      <c r="J122" s="42"/>
      <c r="K122" s="42"/>
      <c r="L122" s="42"/>
      <c r="M122" s="42"/>
      <c r="N122" s="59"/>
    </row>
    <row r="123" spans="2:14" ht="14.1" customHeight="1" x14ac:dyDescent="0.15">
      <c r="B123" s="119"/>
      <c r="C123" s="42" t="s">
        <v>141</v>
      </c>
      <c r="D123" s="42"/>
      <c r="E123" s="42"/>
      <c r="F123" s="42"/>
      <c r="G123" s="42"/>
      <c r="H123" s="42"/>
      <c r="I123" s="42"/>
      <c r="J123" s="42"/>
      <c r="K123" s="42"/>
      <c r="L123" s="42"/>
      <c r="M123" s="42"/>
      <c r="N123" s="59"/>
    </row>
    <row r="124" spans="2:14" ht="14.1" customHeight="1" x14ac:dyDescent="0.15">
      <c r="B124" s="119"/>
      <c r="C124" s="42" t="s">
        <v>197</v>
      </c>
      <c r="D124" s="42"/>
      <c r="E124" s="42"/>
      <c r="F124" s="42"/>
      <c r="G124" s="42"/>
      <c r="H124" s="42"/>
      <c r="I124" s="42"/>
      <c r="J124" s="42"/>
      <c r="K124" s="42"/>
      <c r="L124" s="42"/>
      <c r="M124" s="42"/>
      <c r="N124" s="59"/>
    </row>
    <row r="125" spans="2:14" ht="14.1" customHeight="1" x14ac:dyDescent="0.15">
      <c r="B125" s="119"/>
      <c r="C125" s="42" t="s">
        <v>135</v>
      </c>
      <c r="D125" s="42"/>
      <c r="E125" s="42"/>
      <c r="F125" s="42"/>
      <c r="G125" s="42"/>
      <c r="H125" s="42"/>
      <c r="I125" s="42"/>
      <c r="J125" s="42"/>
      <c r="K125" s="42"/>
      <c r="L125" s="42"/>
      <c r="M125" s="42"/>
      <c r="N125" s="59"/>
    </row>
    <row r="126" spans="2:14" x14ac:dyDescent="0.15">
      <c r="B126" s="120"/>
      <c r="C126" s="42" t="s">
        <v>150</v>
      </c>
      <c r="D126" s="70"/>
      <c r="E126" s="70"/>
      <c r="F126" s="70"/>
      <c r="G126" s="70"/>
      <c r="H126" s="70"/>
      <c r="I126" s="70"/>
      <c r="J126" s="70"/>
      <c r="K126" s="70"/>
      <c r="L126" s="70"/>
      <c r="M126" s="70"/>
      <c r="N126" s="71"/>
    </row>
    <row r="127" spans="2:14" x14ac:dyDescent="0.15">
      <c r="B127" s="120"/>
      <c r="C127" s="42" t="s">
        <v>144</v>
      </c>
      <c r="D127" s="70"/>
      <c r="E127" s="70"/>
      <c r="F127" s="70"/>
      <c r="G127" s="70"/>
      <c r="H127" s="70"/>
      <c r="I127" s="70"/>
      <c r="J127" s="70"/>
      <c r="K127" s="70"/>
      <c r="L127" s="70"/>
      <c r="M127" s="70"/>
      <c r="N127" s="71"/>
    </row>
    <row r="128" spans="2:14" ht="14.1" customHeight="1" x14ac:dyDescent="0.15">
      <c r="B128" s="119"/>
      <c r="C128" s="42" t="s">
        <v>116</v>
      </c>
      <c r="D128" s="42"/>
      <c r="E128" s="42"/>
      <c r="F128" s="42"/>
      <c r="G128" s="42"/>
      <c r="H128" s="42"/>
      <c r="I128" s="42"/>
      <c r="J128" s="42"/>
      <c r="K128" s="42"/>
      <c r="L128" s="42"/>
      <c r="M128" s="42"/>
      <c r="N128" s="59"/>
    </row>
    <row r="129" spans="2:14" ht="18" customHeight="1" x14ac:dyDescent="0.15">
      <c r="B129" s="119"/>
      <c r="C129" s="42" t="s">
        <v>62</v>
      </c>
      <c r="D129" s="42"/>
      <c r="E129" s="42"/>
      <c r="F129" s="42"/>
      <c r="G129" s="42"/>
      <c r="H129" s="42"/>
      <c r="I129" s="42"/>
      <c r="J129" s="42"/>
      <c r="K129" s="42"/>
      <c r="L129" s="42"/>
      <c r="M129" s="42"/>
      <c r="N129" s="59"/>
    </row>
    <row r="130" spans="2:14" x14ac:dyDescent="0.15">
      <c r="B130" s="120"/>
      <c r="C130" s="42" t="s">
        <v>134</v>
      </c>
      <c r="D130" s="70"/>
      <c r="E130" s="70"/>
      <c r="F130" s="70"/>
      <c r="G130" s="70"/>
      <c r="H130" s="70"/>
      <c r="I130" s="70"/>
      <c r="J130" s="70"/>
      <c r="K130" s="70"/>
      <c r="L130" s="70"/>
      <c r="M130" s="70"/>
      <c r="N130" s="71"/>
    </row>
    <row r="131" spans="2:14" x14ac:dyDescent="0.15">
      <c r="B131" s="120"/>
      <c r="C131" s="42" t="s">
        <v>164</v>
      </c>
      <c r="D131" s="70"/>
      <c r="E131" s="70"/>
      <c r="F131" s="70"/>
      <c r="G131" s="70"/>
      <c r="H131" s="70"/>
      <c r="I131" s="70"/>
      <c r="J131" s="70"/>
      <c r="K131" s="70"/>
      <c r="L131" s="70"/>
      <c r="M131" s="70"/>
      <c r="N131" s="71"/>
    </row>
    <row r="132" spans="2:14" ht="14.25" thickBot="1" x14ac:dyDescent="0.2">
      <c r="B132" s="121"/>
      <c r="C132" s="43" t="s">
        <v>145</v>
      </c>
      <c r="D132" s="68"/>
      <c r="E132" s="68"/>
      <c r="F132" s="68"/>
      <c r="G132" s="68"/>
      <c r="H132" s="68"/>
      <c r="I132" s="68"/>
      <c r="J132" s="68"/>
      <c r="K132" s="68"/>
      <c r="L132" s="68"/>
      <c r="M132" s="68"/>
      <c r="N132" s="69"/>
    </row>
  </sheetData>
  <mergeCells count="27">
    <mergeCell ref="D9:F9"/>
    <mergeCell ref="D4:G4"/>
    <mergeCell ref="D5:G5"/>
    <mergeCell ref="D6:G6"/>
    <mergeCell ref="D7:F7"/>
    <mergeCell ref="D8:F8"/>
    <mergeCell ref="G95:H95"/>
    <mergeCell ref="G10:H10"/>
    <mergeCell ref="C79:D79"/>
    <mergeCell ref="D86:G86"/>
    <mergeCell ref="D87:G87"/>
    <mergeCell ref="B88:I88"/>
    <mergeCell ref="B89:D89"/>
    <mergeCell ref="G89:H89"/>
    <mergeCell ref="G90:H90"/>
    <mergeCell ref="G91:H91"/>
    <mergeCell ref="G92:H92"/>
    <mergeCell ref="G93:H93"/>
    <mergeCell ref="G94:H94"/>
    <mergeCell ref="G107:H107"/>
    <mergeCell ref="B108:D108"/>
    <mergeCell ref="G96:H96"/>
    <mergeCell ref="G97:H97"/>
    <mergeCell ref="B98:D98"/>
    <mergeCell ref="G98:H98"/>
    <mergeCell ref="G100:H100"/>
    <mergeCell ref="G103:H103"/>
  </mergeCells>
  <phoneticPr fontId="24"/>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82" max="16383" man="1"/>
  </rowBreaks>
  <colBreaks count="1" manualBreakCount="1">
    <brk id="20"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AC139"/>
  <sheetViews>
    <sheetView view="pageBreakPreview" zoomScale="75" zoomScaleNormal="75" zoomScaleSheetLayoutView="75" workbookViewId="0">
      <pane xSplit="10" ySplit="10" topLeftCell="K11" activePane="bottomRight" state="frozen"/>
      <selection activeCell="O15" sqref="O15"/>
      <selection pane="topRight" activeCell="O15" sqref="O15"/>
      <selection pane="bottomLeft" activeCell="O15" sqref="O15"/>
      <selection pane="bottomRight" activeCell="O15" sqref="O15"/>
    </sheetView>
  </sheetViews>
  <sheetFormatPr defaultRowHeight="13.5" x14ac:dyDescent="0.15"/>
  <cols>
    <col min="1" max="1" width="2.625" style="30" customWidth="1"/>
    <col min="2" max="2" width="4.75" style="30" customWidth="1"/>
    <col min="3" max="4" width="16.75" style="30" customWidth="1"/>
    <col min="5" max="5" width="1.75" style="30" customWidth="1"/>
    <col min="6" max="9" width="10.75" style="30" customWidth="1"/>
    <col min="10" max="10" width="1.75" style="30" customWidth="1"/>
    <col min="11" max="14" width="14.875" style="30" customWidth="1"/>
    <col min="15" max="15" width="9" style="30"/>
    <col min="16" max="20" width="9" style="30" hidden="1" customWidth="1"/>
    <col min="21" max="23" width="9" style="30"/>
    <col min="24" max="24" width="9.25" style="30" customWidth="1"/>
    <col min="25" max="16384" width="9" style="30"/>
  </cols>
  <sheetData>
    <row r="1" spans="2:24" ht="18" customHeight="1" x14ac:dyDescent="0.15"/>
    <row r="2" spans="2:24" ht="18" customHeight="1" x14ac:dyDescent="0.15">
      <c r="B2" s="72" t="s">
        <v>63</v>
      </c>
      <c r="U2" s="131"/>
    </row>
    <row r="3" spans="2:24" ht="9" customHeight="1" thickBot="1" x14ac:dyDescent="0.2"/>
    <row r="4" spans="2:24" ht="18" customHeight="1" x14ac:dyDescent="0.15">
      <c r="B4" s="73"/>
      <c r="C4" s="74"/>
      <c r="D4" s="201" t="s">
        <v>1</v>
      </c>
      <c r="E4" s="201"/>
      <c r="F4" s="201"/>
      <c r="G4" s="201"/>
      <c r="H4" s="74"/>
      <c r="I4" s="74"/>
      <c r="J4" s="75"/>
      <c r="K4" s="31" t="s">
        <v>64</v>
      </c>
      <c r="L4" s="31" t="s">
        <v>65</v>
      </c>
      <c r="M4" s="31" t="s">
        <v>66</v>
      </c>
      <c r="N4" s="55" t="s">
        <v>67</v>
      </c>
    </row>
    <row r="5" spans="2:24" ht="18" customHeight="1" x14ac:dyDescent="0.15">
      <c r="B5" s="76"/>
      <c r="C5" s="155"/>
      <c r="D5" s="189" t="s">
        <v>2</v>
      </c>
      <c r="E5" s="189"/>
      <c r="F5" s="189"/>
      <c r="G5" s="189"/>
      <c r="H5" s="155"/>
      <c r="I5" s="155"/>
      <c r="J5" s="77"/>
      <c r="K5" s="32" t="s">
        <v>362</v>
      </c>
      <c r="L5" s="32" t="str">
        <f>K5</f>
        <v>2020.10.27</v>
      </c>
      <c r="M5" s="32" t="str">
        <f>K5</f>
        <v>2020.10.27</v>
      </c>
      <c r="N5" s="129" t="str">
        <f>K5</f>
        <v>2020.10.27</v>
      </c>
    </row>
    <row r="6" spans="2:24" ht="18" customHeight="1" x14ac:dyDescent="0.15">
      <c r="B6" s="76"/>
      <c r="C6" s="155"/>
      <c r="D6" s="189" t="s">
        <v>3</v>
      </c>
      <c r="E6" s="189"/>
      <c r="F6" s="189"/>
      <c r="G6" s="189"/>
      <c r="H6" s="155"/>
      <c r="I6" s="155"/>
      <c r="J6" s="77"/>
      <c r="K6" s="122">
        <v>0.41319444444444442</v>
      </c>
      <c r="L6" s="122">
        <v>0.37777777777777777</v>
      </c>
      <c r="M6" s="122">
        <v>0.43402777777777773</v>
      </c>
      <c r="N6" s="123">
        <v>0.45624999999999999</v>
      </c>
    </row>
    <row r="7" spans="2:24" ht="18" customHeight="1" x14ac:dyDescent="0.15">
      <c r="B7" s="76"/>
      <c r="C7" s="155"/>
      <c r="D7" s="189" t="s">
        <v>4</v>
      </c>
      <c r="E7" s="205"/>
      <c r="F7" s="205"/>
      <c r="G7" s="78" t="s">
        <v>5</v>
      </c>
      <c r="H7" s="155"/>
      <c r="I7" s="155"/>
      <c r="J7" s="77"/>
      <c r="K7" s="124">
        <v>2.2200000000000002</v>
      </c>
      <c r="L7" s="124">
        <v>1.45</v>
      </c>
      <c r="M7" s="124">
        <v>1.52</v>
      </c>
      <c r="N7" s="125">
        <v>1.56</v>
      </c>
    </row>
    <row r="8" spans="2:24" ht="18" customHeight="1" x14ac:dyDescent="0.15">
      <c r="B8" s="79"/>
      <c r="C8" s="26"/>
      <c r="D8" s="189" t="s">
        <v>6</v>
      </c>
      <c r="E8" s="189"/>
      <c r="F8" s="189"/>
      <c r="G8" s="78" t="s">
        <v>5</v>
      </c>
      <c r="H8" s="26"/>
      <c r="I8" s="26"/>
      <c r="J8" s="80"/>
      <c r="K8" s="33">
        <v>0.5</v>
      </c>
      <c r="L8" s="33">
        <v>0.5</v>
      </c>
      <c r="M8" s="33">
        <v>0.5</v>
      </c>
      <c r="N8" s="53">
        <v>0.5</v>
      </c>
    </row>
    <row r="9" spans="2:24" ht="18" customHeight="1" thickBot="1" x14ac:dyDescent="0.2">
      <c r="B9" s="81"/>
      <c r="C9" s="10"/>
      <c r="D9" s="192" t="s">
        <v>7</v>
      </c>
      <c r="E9" s="192"/>
      <c r="F9" s="192"/>
      <c r="G9" s="82" t="s">
        <v>8</v>
      </c>
      <c r="H9" s="10"/>
      <c r="I9" s="10"/>
      <c r="J9" s="83"/>
      <c r="K9" s="34">
        <v>100</v>
      </c>
      <c r="L9" s="34">
        <v>100</v>
      </c>
      <c r="M9" s="34">
        <v>100</v>
      </c>
      <c r="N9" s="54">
        <v>100</v>
      </c>
      <c r="Q9" s="84" t="s">
        <v>68</v>
      </c>
      <c r="R9" s="84" t="s">
        <v>69</v>
      </c>
      <c r="S9" s="84" t="s">
        <v>70</v>
      </c>
      <c r="T9" s="84" t="s">
        <v>71</v>
      </c>
      <c r="U9" s="84" t="s">
        <v>68</v>
      </c>
      <c r="V9" s="84" t="s">
        <v>69</v>
      </c>
      <c r="W9" s="84" t="s">
        <v>70</v>
      </c>
      <c r="X9" s="84" t="s">
        <v>71</v>
      </c>
    </row>
    <row r="10" spans="2:24" ht="18" customHeight="1" thickTop="1" x14ac:dyDescent="0.15">
      <c r="B10" s="85" t="s">
        <v>9</v>
      </c>
      <c r="C10" s="86" t="s">
        <v>10</v>
      </c>
      <c r="D10" s="86" t="s">
        <v>11</v>
      </c>
      <c r="E10" s="87"/>
      <c r="F10" s="88"/>
      <c r="G10" s="198" t="s">
        <v>12</v>
      </c>
      <c r="H10" s="198"/>
      <c r="I10" s="88"/>
      <c r="J10" s="89"/>
      <c r="K10" s="35"/>
      <c r="L10" s="35"/>
      <c r="M10" s="35"/>
      <c r="N10" s="126"/>
    </row>
    <row r="11" spans="2:24" ht="13.5" customHeight="1" x14ac:dyDescent="0.15">
      <c r="B11" s="1">
        <v>1</v>
      </c>
      <c r="C11" s="2" t="s">
        <v>92</v>
      </c>
      <c r="D11" s="2" t="s">
        <v>13</v>
      </c>
      <c r="E11" s="155"/>
      <c r="F11" s="155" t="s">
        <v>276</v>
      </c>
      <c r="G11" s="155"/>
      <c r="H11" s="155"/>
      <c r="I11" s="155"/>
      <c r="J11" s="155"/>
      <c r="K11" s="22"/>
      <c r="L11" s="22"/>
      <c r="M11" s="22"/>
      <c r="N11" s="23" t="s">
        <v>169</v>
      </c>
      <c r="P11" s="30" t="s">
        <v>14</v>
      </c>
      <c r="Q11" s="30">
        <f t="shared" ref="Q11:T12" si="0">IF(K11="",0,VALUE(MID(K11,2,LEN(K11)-2)))</f>
        <v>0</v>
      </c>
      <c r="R11" s="30">
        <f t="shared" si="0"/>
        <v>0</v>
      </c>
      <c r="S11" s="30">
        <f t="shared" si="0"/>
        <v>0</v>
      </c>
      <c r="T11" s="30" t="e">
        <f t="shared" si="0"/>
        <v>#VALUE!</v>
      </c>
      <c r="U11" s="30">
        <f t="shared" ref="U11:X18" si="1">IF(K11="＋",0,IF(K11="(＋)",0,ABS(K11)))</f>
        <v>0</v>
      </c>
      <c r="V11" s="30">
        <f t="shared" si="1"/>
        <v>0</v>
      </c>
      <c r="W11" s="30">
        <f t="shared" si="1"/>
        <v>0</v>
      </c>
      <c r="X11" s="30">
        <f t="shared" si="1"/>
        <v>0</v>
      </c>
    </row>
    <row r="12" spans="2:24" ht="13.5" customHeight="1" x14ac:dyDescent="0.15">
      <c r="B12" s="1">
        <f>B11+1</f>
        <v>2</v>
      </c>
      <c r="C12" s="3"/>
      <c r="D12" s="7"/>
      <c r="E12" s="155"/>
      <c r="F12" s="155" t="s">
        <v>110</v>
      </c>
      <c r="G12" s="155"/>
      <c r="H12" s="155"/>
      <c r="I12" s="155"/>
      <c r="J12" s="155"/>
      <c r="K12" s="22" t="s">
        <v>165</v>
      </c>
      <c r="L12" s="22" t="s">
        <v>169</v>
      </c>
      <c r="M12" s="128" t="s">
        <v>166</v>
      </c>
      <c r="N12" s="23" t="s">
        <v>170</v>
      </c>
      <c r="P12" s="30" t="s">
        <v>14</v>
      </c>
      <c r="Q12" s="30">
        <f t="shared" si="0"/>
        <v>25</v>
      </c>
      <c r="R12" s="30" t="e">
        <f t="shared" si="0"/>
        <v>#VALUE!</v>
      </c>
      <c r="S12" s="30">
        <f t="shared" si="0"/>
        <v>75</v>
      </c>
      <c r="T12" s="30">
        <f t="shared" si="0"/>
        <v>175</v>
      </c>
      <c r="U12" s="30">
        <f t="shared" si="1"/>
        <v>25</v>
      </c>
      <c r="V12" s="30">
        <f t="shared" si="1"/>
        <v>0</v>
      </c>
      <c r="W12" s="30">
        <f t="shared" si="1"/>
        <v>75</v>
      </c>
      <c r="X12" s="30">
        <f t="shared" si="1"/>
        <v>175</v>
      </c>
    </row>
    <row r="13" spans="2:24" ht="13.9" customHeight="1" x14ac:dyDescent="0.15">
      <c r="B13" s="1">
        <f t="shared" ref="B13:B76" si="2">B12+1</f>
        <v>3</v>
      </c>
      <c r="C13" s="3"/>
      <c r="D13" s="7"/>
      <c r="E13" s="155"/>
      <c r="F13" s="155" t="s">
        <v>202</v>
      </c>
      <c r="G13" s="155"/>
      <c r="H13" s="155"/>
      <c r="I13" s="155"/>
      <c r="J13" s="155"/>
      <c r="K13" s="22" t="s">
        <v>169</v>
      </c>
      <c r="L13" s="22" t="s">
        <v>165</v>
      </c>
      <c r="M13" s="22" t="s">
        <v>173</v>
      </c>
      <c r="N13" s="23" t="s">
        <v>170</v>
      </c>
      <c r="P13" s="90" t="s">
        <v>203</v>
      </c>
      <c r="Q13" s="30" t="str">
        <f>K13</f>
        <v>(＋)</v>
      </c>
      <c r="R13" s="30" t="str">
        <f>L13</f>
        <v>(25)</v>
      </c>
      <c r="S13" s="30" t="str">
        <f>M13</f>
        <v>(225)</v>
      </c>
      <c r="T13" s="30" t="str">
        <f>N13</f>
        <v>(175)</v>
      </c>
      <c r="U13" s="30">
        <f t="shared" si="1"/>
        <v>0</v>
      </c>
      <c r="V13" s="30">
        <f>IF(L13="＋",0,IF(L13="(＋)",0,ABS(L13)))</f>
        <v>25</v>
      </c>
      <c r="W13" s="30">
        <f t="shared" si="1"/>
        <v>225</v>
      </c>
      <c r="X13" s="30">
        <f t="shared" si="1"/>
        <v>175</v>
      </c>
    </row>
    <row r="14" spans="2:24" ht="13.9" customHeight="1" x14ac:dyDescent="0.15">
      <c r="B14" s="1">
        <f t="shared" si="2"/>
        <v>4</v>
      </c>
      <c r="C14" s="3"/>
      <c r="D14" s="7"/>
      <c r="E14" s="155"/>
      <c r="F14" s="155" t="s">
        <v>204</v>
      </c>
      <c r="G14" s="155"/>
      <c r="H14" s="155"/>
      <c r="I14" s="155"/>
      <c r="J14" s="155"/>
      <c r="K14" s="22" t="s">
        <v>163</v>
      </c>
      <c r="L14" s="22" t="s">
        <v>163</v>
      </c>
      <c r="M14" s="22"/>
      <c r="N14" s="23" t="s">
        <v>311</v>
      </c>
      <c r="P14" s="30" t="s">
        <v>14</v>
      </c>
      <c r="Q14" s="30" t="e">
        <f t="shared" ref="Q14:T15" si="3">IF(K14="",0,VALUE(MID(K14,2,LEN(K14)-2)))</f>
        <v>#VALUE!</v>
      </c>
      <c r="R14" s="30" t="e">
        <f t="shared" si="3"/>
        <v>#VALUE!</v>
      </c>
      <c r="S14" s="30">
        <f t="shared" si="3"/>
        <v>0</v>
      </c>
      <c r="T14" s="30">
        <f t="shared" si="3"/>
        <v>7</v>
      </c>
      <c r="U14" s="30">
        <f>IF(K14="＋",0,IF(K14="(＋)",0,ABS(K14)))</f>
        <v>0</v>
      </c>
      <c r="V14" s="30">
        <f>IF(L14="＋",0,IF(L14="(＋)",0,ABS(L14)))</f>
        <v>0</v>
      </c>
      <c r="W14" s="30">
        <f>IF(M14="＋",0,IF(M14="(＋)",0,ABS(M14)))</f>
        <v>0</v>
      </c>
      <c r="X14" s="30">
        <f>IF(N14="＋",0,IF(N14="(＋)",0,ABS(N14)))</f>
        <v>275</v>
      </c>
    </row>
    <row r="15" spans="2:24" ht="13.9" customHeight="1" x14ac:dyDescent="0.15">
      <c r="B15" s="1">
        <f t="shared" si="2"/>
        <v>5</v>
      </c>
      <c r="C15" s="3"/>
      <c r="D15" s="7"/>
      <c r="E15" s="155"/>
      <c r="F15" s="155" t="s">
        <v>178</v>
      </c>
      <c r="G15" s="155"/>
      <c r="H15" s="155"/>
      <c r="I15" s="155"/>
      <c r="J15" s="155"/>
      <c r="K15" s="22" t="s">
        <v>169</v>
      </c>
      <c r="L15" s="22" t="s">
        <v>169</v>
      </c>
      <c r="M15" s="22"/>
      <c r="N15" s="23"/>
      <c r="P15" s="30" t="s">
        <v>14</v>
      </c>
      <c r="Q15" s="30" t="e">
        <f t="shared" si="3"/>
        <v>#VALUE!</v>
      </c>
      <c r="R15" s="30" t="e">
        <f t="shared" si="3"/>
        <v>#VALUE!</v>
      </c>
      <c r="S15" s="30">
        <f t="shared" si="3"/>
        <v>0</v>
      </c>
      <c r="T15" s="30">
        <f t="shared" si="3"/>
        <v>0</v>
      </c>
      <c r="U15" s="30">
        <f t="shared" si="1"/>
        <v>0</v>
      </c>
      <c r="V15" s="30">
        <f t="shared" si="1"/>
        <v>0</v>
      </c>
      <c r="W15" s="30">
        <f t="shared" si="1"/>
        <v>0</v>
      </c>
      <c r="X15" s="30">
        <f t="shared" si="1"/>
        <v>0</v>
      </c>
    </row>
    <row r="16" spans="2:24" ht="13.9" customHeight="1" x14ac:dyDescent="0.15">
      <c r="B16" s="1">
        <f t="shared" si="2"/>
        <v>6</v>
      </c>
      <c r="C16" s="3"/>
      <c r="D16" s="7"/>
      <c r="E16" s="155"/>
      <c r="F16" s="155" t="s">
        <v>211</v>
      </c>
      <c r="G16" s="155"/>
      <c r="H16" s="155"/>
      <c r="I16" s="155"/>
      <c r="J16" s="155"/>
      <c r="K16" s="22"/>
      <c r="L16" s="22"/>
      <c r="M16" s="22" t="s">
        <v>169</v>
      </c>
      <c r="N16" s="23" t="s">
        <v>169</v>
      </c>
      <c r="P16" s="90" t="s">
        <v>203</v>
      </c>
      <c r="Q16" s="30">
        <f>K16</f>
        <v>0</v>
      </c>
      <c r="R16" s="30">
        <f>L16</f>
        <v>0</v>
      </c>
      <c r="S16" s="30" t="str">
        <f>M16</f>
        <v>(＋)</v>
      </c>
      <c r="T16" s="30" t="str">
        <f>N16</f>
        <v>(＋)</v>
      </c>
      <c r="U16" s="30">
        <f t="shared" si="1"/>
        <v>0</v>
      </c>
      <c r="V16" s="30">
        <f t="shared" si="1"/>
        <v>0</v>
      </c>
      <c r="W16" s="30">
        <f t="shared" si="1"/>
        <v>0</v>
      </c>
      <c r="X16" s="30">
        <f t="shared" si="1"/>
        <v>0</v>
      </c>
    </row>
    <row r="17" spans="2:24" ht="13.5" customHeight="1" x14ac:dyDescent="0.15">
      <c r="B17" s="1">
        <f t="shared" si="2"/>
        <v>7</v>
      </c>
      <c r="C17" s="3"/>
      <c r="D17" s="7"/>
      <c r="E17" s="155"/>
      <c r="F17" s="155" t="s">
        <v>123</v>
      </c>
      <c r="G17" s="155"/>
      <c r="H17" s="155"/>
      <c r="I17" s="155"/>
      <c r="J17" s="155"/>
      <c r="K17" s="22" t="s">
        <v>245</v>
      </c>
      <c r="L17" s="22" t="s">
        <v>170</v>
      </c>
      <c r="M17" s="22" t="s">
        <v>170</v>
      </c>
      <c r="N17" s="23" t="s">
        <v>245</v>
      </c>
      <c r="U17" s="30">
        <f t="shared" si="1"/>
        <v>250</v>
      </c>
      <c r="V17" s="30">
        <f t="shared" si="1"/>
        <v>175</v>
      </c>
      <c r="W17" s="30">
        <f t="shared" si="1"/>
        <v>175</v>
      </c>
      <c r="X17" s="30">
        <f t="shared" si="1"/>
        <v>250</v>
      </c>
    </row>
    <row r="18" spans="2:24" ht="13.5" customHeight="1" x14ac:dyDescent="0.15">
      <c r="B18" s="1">
        <f t="shared" si="2"/>
        <v>8</v>
      </c>
      <c r="C18" s="3"/>
      <c r="D18" s="7"/>
      <c r="E18" s="155"/>
      <c r="F18" s="155" t="s">
        <v>121</v>
      </c>
      <c r="G18" s="155"/>
      <c r="H18" s="155"/>
      <c r="I18" s="155"/>
      <c r="J18" s="155"/>
      <c r="K18" s="22" t="s">
        <v>346</v>
      </c>
      <c r="L18" s="22" t="s">
        <v>234</v>
      </c>
      <c r="M18" s="22" t="s">
        <v>307</v>
      </c>
      <c r="N18" s="144" t="s">
        <v>170</v>
      </c>
      <c r="P18" s="30" t="s">
        <v>14</v>
      </c>
      <c r="Q18" s="30">
        <f>IF(K18="",0,VALUE(MID(K18,2,LEN(K18)-2)))</f>
        <v>600</v>
      </c>
      <c r="R18" s="30" t="e">
        <f>IF(#REF!="",0,VALUE(MID(#REF!,2,LEN(#REF!)-2)))</f>
        <v>#REF!</v>
      </c>
      <c r="S18" s="30">
        <f>IF(M18="",0,VALUE(MID(M18,2,LEN(M18)-2)))</f>
        <v>500</v>
      </c>
      <c r="T18" s="30">
        <f>IF(N18="",0,VALUE(MID(N18,2,LEN(N18)-2)))</f>
        <v>175</v>
      </c>
      <c r="U18" s="30">
        <f t="shared" si="1"/>
        <v>600</v>
      </c>
      <c r="V18" s="30">
        <f t="shared" si="1"/>
        <v>300</v>
      </c>
      <c r="W18" s="30">
        <f t="shared" si="1"/>
        <v>500</v>
      </c>
      <c r="X18" s="30">
        <f t="shared" si="1"/>
        <v>175</v>
      </c>
    </row>
    <row r="19" spans="2:24" ht="13.5" customHeight="1" x14ac:dyDescent="0.15">
      <c r="B19" s="1">
        <f t="shared" si="2"/>
        <v>9</v>
      </c>
      <c r="C19" s="2" t="s">
        <v>22</v>
      </c>
      <c r="D19" s="2" t="s">
        <v>23</v>
      </c>
      <c r="E19" s="155"/>
      <c r="F19" s="155" t="s">
        <v>119</v>
      </c>
      <c r="G19" s="155"/>
      <c r="H19" s="155"/>
      <c r="I19" s="155"/>
      <c r="J19" s="155"/>
      <c r="K19" s="28">
        <v>8500</v>
      </c>
      <c r="L19" s="24">
        <v>8250</v>
      </c>
      <c r="M19" s="24">
        <v>6000</v>
      </c>
      <c r="N19" s="25">
        <v>5000</v>
      </c>
      <c r="P19" s="90"/>
    </row>
    <row r="20" spans="2:24" ht="13.5" customHeight="1" x14ac:dyDescent="0.15">
      <c r="B20" s="1">
        <f t="shared" si="2"/>
        <v>10</v>
      </c>
      <c r="C20" s="2" t="s">
        <v>24</v>
      </c>
      <c r="D20" s="2" t="s">
        <v>25</v>
      </c>
      <c r="E20" s="155"/>
      <c r="F20" s="155" t="s">
        <v>266</v>
      </c>
      <c r="G20" s="155"/>
      <c r="H20" s="155"/>
      <c r="I20" s="155"/>
      <c r="J20" s="155"/>
      <c r="K20" s="24"/>
      <c r="L20" s="24">
        <v>1</v>
      </c>
      <c r="M20" s="24">
        <v>3</v>
      </c>
      <c r="N20" s="25" t="s">
        <v>163</v>
      </c>
      <c r="P20" s="90"/>
      <c r="U20" s="30">
        <f>COUNTA(K11:K18)</f>
        <v>6</v>
      </c>
    </row>
    <row r="21" spans="2:24" ht="13.5" customHeight="1" x14ac:dyDescent="0.15">
      <c r="B21" s="1">
        <f t="shared" si="2"/>
        <v>11</v>
      </c>
      <c r="C21" s="7"/>
      <c r="D21" s="7"/>
      <c r="E21" s="155"/>
      <c r="F21" s="155" t="s">
        <v>360</v>
      </c>
      <c r="G21" s="155"/>
      <c r="H21" s="155"/>
      <c r="I21" s="155"/>
      <c r="J21" s="155"/>
      <c r="K21" s="24"/>
      <c r="L21" s="24"/>
      <c r="M21" s="24"/>
      <c r="N21" s="145" t="s">
        <v>163</v>
      </c>
      <c r="P21" s="90"/>
    </row>
    <row r="22" spans="2:24" ht="13.5" customHeight="1" x14ac:dyDescent="0.15">
      <c r="B22" s="1">
        <f t="shared" si="2"/>
        <v>12</v>
      </c>
      <c r="C22" s="7"/>
      <c r="D22" s="7"/>
      <c r="E22" s="155"/>
      <c r="F22" s="155" t="s">
        <v>104</v>
      </c>
      <c r="G22" s="155"/>
      <c r="H22" s="155"/>
      <c r="I22" s="155"/>
      <c r="J22" s="155"/>
      <c r="K22" s="24">
        <v>100</v>
      </c>
      <c r="L22" s="28">
        <v>100</v>
      </c>
      <c r="M22" s="24">
        <v>150</v>
      </c>
      <c r="N22" s="25" t="s">
        <v>163</v>
      </c>
      <c r="P22" s="90"/>
    </row>
    <row r="23" spans="2:24" ht="13.5" customHeight="1" x14ac:dyDescent="0.15">
      <c r="B23" s="1">
        <f t="shared" si="2"/>
        <v>13</v>
      </c>
      <c r="C23" s="2" t="s">
        <v>93</v>
      </c>
      <c r="D23" s="2" t="s">
        <v>15</v>
      </c>
      <c r="E23" s="155"/>
      <c r="F23" s="155" t="s">
        <v>189</v>
      </c>
      <c r="G23" s="155"/>
      <c r="H23" s="155"/>
      <c r="I23" s="155"/>
      <c r="J23" s="155"/>
      <c r="K23" s="24" t="s">
        <v>163</v>
      </c>
      <c r="L23" s="24">
        <v>300</v>
      </c>
      <c r="M23" s="24"/>
      <c r="N23" s="25" t="s">
        <v>163</v>
      </c>
    </row>
    <row r="24" spans="2:24" ht="14.85" customHeight="1" x14ac:dyDescent="0.15">
      <c r="B24" s="1">
        <f t="shared" si="2"/>
        <v>14</v>
      </c>
      <c r="C24" s="7"/>
      <c r="D24" s="7"/>
      <c r="E24" s="155"/>
      <c r="F24" s="155" t="s">
        <v>159</v>
      </c>
      <c r="G24" s="155"/>
      <c r="H24" s="155"/>
      <c r="I24" s="155"/>
      <c r="J24" s="155"/>
      <c r="K24" s="24">
        <v>50</v>
      </c>
      <c r="L24" s="24">
        <v>25</v>
      </c>
      <c r="M24" s="24">
        <v>25</v>
      </c>
      <c r="N24" s="25">
        <v>25</v>
      </c>
    </row>
    <row r="25" spans="2:24" ht="13.5" customHeight="1" x14ac:dyDescent="0.15">
      <c r="B25" s="1">
        <f t="shared" si="2"/>
        <v>15</v>
      </c>
      <c r="C25" s="7"/>
      <c r="D25" s="9" t="s">
        <v>72</v>
      </c>
      <c r="E25" s="155"/>
      <c r="F25" s="155" t="s">
        <v>85</v>
      </c>
      <c r="G25" s="155"/>
      <c r="H25" s="155"/>
      <c r="I25" s="155"/>
      <c r="J25" s="155"/>
      <c r="K25" s="24">
        <v>2</v>
      </c>
      <c r="L25" s="24">
        <v>17</v>
      </c>
      <c r="M25" s="24">
        <v>8</v>
      </c>
      <c r="N25" s="25">
        <v>5</v>
      </c>
      <c r="U25" s="30">
        <f>COUNTA(K25)</f>
        <v>1</v>
      </c>
      <c r="V25" s="30">
        <f>COUNTA(L25)</f>
        <v>1</v>
      </c>
      <c r="W25" s="30">
        <f>COUNTA(M25)</f>
        <v>1</v>
      </c>
      <c r="X25" s="30">
        <f>COUNTA(N25)</f>
        <v>1</v>
      </c>
    </row>
    <row r="26" spans="2:24" ht="13.5" customHeight="1" x14ac:dyDescent="0.15">
      <c r="B26" s="1">
        <f t="shared" si="2"/>
        <v>16</v>
      </c>
      <c r="C26" s="7"/>
      <c r="D26" s="2" t="s">
        <v>16</v>
      </c>
      <c r="E26" s="155"/>
      <c r="F26" s="155" t="s">
        <v>106</v>
      </c>
      <c r="G26" s="155"/>
      <c r="H26" s="155"/>
      <c r="I26" s="155"/>
      <c r="J26" s="155"/>
      <c r="K26" s="28">
        <v>925</v>
      </c>
      <c r="L26" s="24">
        <v>200</v>
      </c>
      <c r="M26" s="24">
        <v>1025</v>
      </c>
      <c r="N26" s="25">
        <v>2600</v>
      </c>
    </row>
    <row r="27" spans="2:24" ht="13.5" customHeight="1" x14ac:dyDescent="0.15">
      <c r="B27" s="1">
        <f t="shared" si="2"/>
        <v>17</v>
      </c>
      <c r="C27" s="7"/>
      <c r="D27" s="7"/>
      <c r="E27" s="155"/>
      <c r="F27" s="155" t="s">
        <v>118</v>
      </c>
      <c r="G27" s="155"/>
      <c r="H27" s="155"/>
      <c r="I27" s="155"/>
      <c r="J27" s="155"/>
      <c r="K27" s="24">
        <v>3600</v>
      </c>
      <c r="L27" s="24">
        <v>2500</v>
      </c>
      <c r="M27" s="24">
        <v>2375</v>
      </c>
      <c r="N27" s="25">
        <v>600</v>
      </c>
      <c r="O27" s="67"/>
    </row>
    <row r="28" spans="2:24" ht="13.9" customHeight="1" x14ac:dyDescent="0.15">
      <c r="B28" s="1">
        <f t="shared" si="2"/>
        <v>18</v>
      </c>
      <c r="C28" s="7"/>
      <c r="D28" s="7"/>
      <c r="E28" s="155"/>
      <c r="F28" s="155" t="s">
        <v>107</v>
      </c>
      <c r="G28" s="155"/>
      <c r="H28" s="155"/>
      <c r="I28" s="155"/>
      <c r="J28" s="155"/>
      <c r="K28" s="24">
        <v>1250</v>
      </c>
      <c r="L28" s="24">
        <v>350</v>
      </c>
      <c r="M28" s="24">
        <v>825</v>
      </c>
      <c r="N28" s="25">
        <v>425</v>
      </c>
    </row>
    <row r="29" spans="2:24" ht="13.9" customHeight="1" x14ac:dyDescent="0.15">
      <c r="B29" s="1">
        <f t="shared" si="2"/>
        <v>19</v>
      </c>
      <c r="C29" s="7"/>
      <c r="D29" s="7"/>
      <c r="E29" s="155"/>
      <c r="F29" s="155" t="s">
        <v>363</v>
      </c>
      <c r="G29" s="155"/>
      <c r="H29" s="155"/>
      <c r="I29" s="155"/>
      <c r="J29" s="155"/>
      <c r="K29" s="24"/>
      <c r="L29" s="24"/>
      <c r="M29" s="24"/>
      <c r="N29" s="25">
        <v>1</v>
      </c>
    </row>
    <row r="30" spans="2:24" ht="13.5" customHeight="1" x14ac:dyDescent="0.15">
      <c r="B30" s="1">
        <f t="shared" si="2"/>
        <v>20</v>
      </c>
      <c r="C30" s="7"/>
      <c r="D30" s="7"/>
      <c r="E30" s="155"/>
      <c r="F30" s="155" t="s">
        <v>17</v>
      </c>
      <c r="G30" s="155"/>
      <c r="H30" s="155"/>
      <c r="I30" s="155"/>
      <c r="J30" s="155"/>
      <c r="K30" s="28">
        <v>100</v>
      </c>
      <c r="L30" s="24">
        <v>625</v>
      </c>
      <c r="M30" s="24">
        <v>425</v>
      </c>
      <c r="N30" s="25">
        <v>475</v>
      </c>
    </row>
    <row r="31" spans="2:24" ht="13.5" customHeight="1" x14ac:dyDescent="0.15">
      <c r="B31" s="1">
        <f t="shared" si="2"/>
        <v>21</v>
      </c>
      <c r="C31" s="7"/>
      <c r="D31" s="7"/>
      <c r="E31" s="155"/>
      <c r="F31" s="155" t="s">
        <v>109</v>
      </c>
      <c r="G31" s="155"/>
      <c r="H31" s="155"/>
      <c r="I31" s="155"/>
      <c r="J31" s="155"/>
      <c r="K31" s="24">
        <v>150</v>
      </c>
      <c r="L31" s="24">
        <v>700</v>
      </c>
      <c r="M31" s="24">
        <v>200</v>
      </c>
      <c r="N31" s="25" t="s">
        <v>163</v>
      </c>
    </row>
    <row r="32" spans="2:24" ht="13.5" customHeight="1" x14ac:dyDescent="0.15">
      <c r="B32" s="1">
        <f t="shared" si="2"/>
        <v>22</v>
      </c>
      <c r="C32" s="7"/>
      <c r="D32" s="7"/>
      <c r="E32" s="155"/>
      <c r="F32" s="155" t="s">
        <v>111</v>
      </c>
      <c r="G32" s="155"/>
      <c r="H32" s="155"/>
      <c r="I32" s="155"/>
      <c r="J32" s="155"/>
      <c r="K32" s="24">
        <v>325</v>
      </c>
      <c r="L32" s="24">
        <v>175</v>
      </c>
      <c r="M32" s="24">
        <v>175</v>
      </c>
      <c r="N32" s="25">
        <v>125</v>
      </c>
    </row>
    <row r="33" spans="2:29" ht="13.9" customHeight="1" x14ac:dyDescent="0.15">
      <c r="B33" s="1">
        <f t="shared" si="2"/>
        <v>23</v>
      </c>
      <c r="C33" s="7"/>
      <c r="D33" s="7"/>
      <c r="E33" s="155"/>
      <c r="F33" s="155" t="s">
        <v>18</v>
      </c>
      <c r="G33" s="155"/>
      <c r="H33" s="155"/>
      <c r="I33" s="155"/>
      <c r="J33" s="155"/>
      <c r="K33" s="24">
        <v>1700</v>
      </c>
      <c r="L33" s="24">
        <v>3400</v>
      </c>
      <c r="M33" s="24">
        <v>2500</v>
      </c>
      <c r="N33" s="25">
        <v>1150</v>
      </c>
    </row>
    <row r="34" spans="2:29" ht="13.5" customHeight="1" x14ac:dyDescent="0.15">
      <c r="B34" s="1">
        <f t="shared" si="2"/>
        <v>24</v>
      </c>
      <c r="C34" s="7"/>
      <c r="D34" s="7"/>
      <c r="E34" s="155"/>
      <c r="F34" s="155" t="s">
        <v>160</v>
      </c>
      <c r="G34" s="155"/>
      <c r="H34" s="155"/>
      <c r="I34" s="155"/>
      <c r="J34" s="155"/>
      <c r="K34" s="24"/>
      <c r="L34" s="24">
        <v>2</v>
      </c>
      <c r="M34" s="24">
        <v>5</v>
      </c>
      <c r="N34" s="25">
        <v>7</v>
      </c>
    </row>
    <row r="35" spans="2:29" ht="13.5" customHeight="1" x14ac:dyDescent="0.15">
      <c r="B35" s="1">
        <f t="shared" si="2"/>
        <v>25</v>
      </c>
      <c r="C35" s="7"/>
      <c r="D35" s="7"/>
      <c r="E35" s="155"/>
      <c r="F35" s="155" t="s">
        <v>132</v>
      </c>
      <c r="G35" s="155"/>
      <c r="H35" s="155"/>
      <c r="I35" s="155"/>
      <c r="J35" s="155"/>
      <c r="K35" s="24" t="s">
        <v>163</v>
      </c>
      <c r="L35" s="24">
        <v>125</v>
      </c>
      <c r="M35" s="24">
        <v>50</v>
      </c>
      <c r="N35" s="25">
        <v>25</v>
      </c>
    </row>
    <row r="36" spans="2:29" ht="13.9" customHeight="1" x14ac:dyDescent="0.15">
      <c r="B36" s="1">
        <f t="shared" si="2"/>
        <v>26</v>
      </c>
      <c r="C36" s="7"/>
      <c r="D36" s="7"/>
      <c r="E36" s="155"/>
      <c r="F36" s="155" t="s">
        <v>268</v>
      </c>
      <c r="G36" s="155"/>
      <c r="H36" s="155"/>
      <c r="I36" s="155"/>
      <c r="J36" s="155"/>
      <c r="K36" s="24"/>
      <c r="L36" s="24">
        <v>50</v>
      </c>
      <c r="M36" s="24" t="s">
        <v>163</v>
      </c>
      <c r="N36" s="25" t="s">
        <v>163</v>
      </c>
    </row>
    <row r="37" spans="2:29" ht="13.9" customHeight="1" x14ac:dyDescent="0.15">
      <c r="B37" s="1">
        <f t="shared" si="2"/>
        <v>27</v>
      </c>
      <c r="C37" s="7"/>
      <c r="D37" s="7"/>
      <c r="E37" s="155"/>
      <c r="F37" s="155" t="s">
        <v>19</v>
      </c>
      <c r="G37" s="155"/>
      <c r="H37" s="155"/>
      <c r="I37" s="155"/>
      <c r="J37" s="155"/>
      <c r="K37" s="24">
        <v>125</v>
      </c>
      <c r="L37" s="24">
        <v>1000</v>
      </c>
      <c r="M37" s="24">
        <v>1250</v>
      </c>
      <c r="N37" s="25">
        <v>750</v>
      </c>
    </row>
    <row r="38" spans="2:29" ht="13.5" customHeight="1" x14ac:dyDescent="0.15">
      <c r="B38" s="1">
        <f t="shared" si="2"/>
        <v>28</v>
      </c>
      <c r="C38" s="7"/>
      <c r="D38" s="7"/>
      <c r="E38" s="155"/>
      <c r="F38" s="155" t="s">
        <v>20</v>
      </c>
      <c r="G38" s="155"/>
      <c r="H38" s="155"/>
      <c r="I38" s="155"/>
      <c r="J38" s="155"/>
      <c r="K38" s="24">
        <v>7500</v>
      </c>
      <c r="L38" s="24">
        <v>10500</v>
      </c>
      <c r="M38" s="60">
        <v>6500</v>
      </c>
      <c r="N38" s="66">
        <v>3750</v>
      </c>
    </row>
    <row r="39" spans="2:29" ht="13.9" customHeight="1" x14ac:dyDescent="0.15">
      <c r="B39" s="1">
        <f t="shared" si="2"/>
        <v>29</v>
      </c>
      <c r="C39" s="7"/>
      <c r="D39" s="7"/>
      <c r="E39" s="155"/>
      <c r="F39" s="155" t="s">
        <v>21</v>
      </c>
      <c r="G39" s="155"/>
      <c r="H39" s="155"/>
      <c r="I39" s="155"/>
      <c r="J39" s="155"/>
      <c r="K39" s="24">
        <v>25</v>
      </c>
      <c r="L39" s="24" t="s">
        <v>163</v>
      </c>
      <c r="M39" s="24">
        <v>25</v>
      </c>
      <c r="N39" s="25">
        <v>25</v>
      </c>
    </row>
    <row r="40" spans="2:29" ht="13.5" customHeight="1" x14ac:dyDescent="0.15">
      <c r="B40" s="1">
        <f t="shared" si="2"/>
        <v>30</v>
      </c>
      <c r="C40" s="2" t="s">
        <v>82</v>
      </c>
      <c r="D40" s="2" t="s">
        <v>83</v>
      </c>
      <c r="E40" s="155"/>
      <c r="F40" s="155" t="s">
        <v>102</v>
      </c>
      <c r="G40" s="155"/>
      <c r="H40" s="155"/>
      <c r="I40" s="155"/>
      <c r="J40" s="155"/>
      <c r="K40" s="28">
        <v>75</v>
      </c>
      <c r="L40" s="28">
        <v>100</v>
      </c>
      <c r="M40" s="24">
        <v>25</v>
      </c>
      <c r="N40" s="25">
        <v>125</v>
      </c>
    </row>
    <row r="41" spans="2:29" ht="13.9" customHeight="1" x14ac:dyDescent="0.15">
      <c r="B41" s="1">
        <f t="shared" si="2"/>
        <v>31</v>
      </c>
      <c r="C41" s="7"/>
      <c r="D41" s="7"/>
      <c r="E41" s="155"/>
      <c r="F41" s="155" t="s">
        <v>214</v>
      </c>
      <c r="G41" s="155"/>
      <c r="H41" s="155"/>
      <c r="I41" s="155"/>
      <c r="J41" s="155"/>
      <c r="K41" s="24"/>
      <c r="L41" s="24"/>
      <c r="M41" s="24" t="s">
        <v>163</v>
      </c>
      <c r="N41" s="25" t="s">
        <v>163</v>
      </c>
    </row>
    <row r="42" spans="2:29" ht="13.9" customHeight="1" x14ac:dyDescent="0.15">
      <c r="B42" s="1">
        <f t="shared" si="2"/>
        <v>32</v>
      </c>
      <c r="C42" s="2" t="s">
        <v>94</v>
      </c>
      <c r="D42" s="2" t="s">
        <v>26</v>
      </c>
      <c r="E42" s="155"/>
      <c r="F42" s="155" t="s">
        <v>269</v>
      </c>
      <c r="G42" s="155"/>
      <c r="H42" s="155"/>
      <c r="I42" s="155"/>
      <c r="J42" s="155"/>
      <c r="K42" s="24"/>
      <c r="L42" s="24"/>
      <c r="M42" s="24" t="s">
        <v>163</v>
      </c>
      <c r="N42" s="25"/>
    </row>
    <row r="43" spans="2:29" ht="13.9" customHeight="1" x14ac:dyDescent="0.15">
      <c r="B43" s="1">
        <f t="shared" si="2"/>
        <v>33</v>
      </c>
      <c r="C43" s="143"/>
      <c r="D43" s="143"/>
      <c r="E43" s="155"/>
      <c r="F43" s="155" t="s">
        <v>126</v>
      </c>
      <c r="G43" s="155"/>
      <c r="H43" s="155"/>
      <c r="I43" s="155"/>
      <c r="J43" s="155"/>
      <c r="K43" s="24"/>
      <c r="L43" s="28"/>
      <c r="M43" s="24" t="s">
        <v>163</v>
      </c>
      <c r="N43" s="25">
        <v>200</v>
      </c>
      <c r="Y43" s="132"/>
    </row>
    <row r="44" spans="2:29" ht="13.9" customHeight="1" x14ac:dyDescent="0.15">
      <c r="B44" s="1">
        <f t="shared" si="2"/>
        <v>34</v>
      </c>
      <c r="C44" s="7"/>
      <c r="D44" s="7"/>
      <c r="E44" s="155"/>
      <c r="F44" s="155" t="s">
        <v>290</v>
      </c>
      <c r="G44" s="155"/>
      <c r="H44" s="155"/>
      <c r="I44" s="155"/>
      <c r="J44" s="155"/>
      <c r="K44" s="24"/>
      <c r="L44" s="24"/>
      <c r="M44" s="24"/>
      <c r="N44" s="25" t="s">
        <v>163</v>
      </c>
      <c r="U44" s="132">
        <f>SUM($U11:$U18,$K19:$K45)</f>
        <v>25302</v>
      </c>
      <c r="V44" s="132">
        <f>SUM($V11:$V18,$L19:$L45)</f>
        <v>28920</v>
      </c>
      <c r="W44" s="132">
        <f>SUM($W11:$W18,$M19:$M45)</f>
        <v>22541</v>
      </c>
      <c r="X44" s="132">
        <f>SUM($X11:$X18,$N19:$N45)</f>
        <v>16338</v>
      </c>
      <c r="Y44" s="132"/>
      <c r="Z44" s="132"/>
      <c r="AA44" s="132"/>
      <c r="AB44" s="132"/>
      <c r="AC44" s="132"/>
    </row>
    <row r="45" spans="2:29" ht="13.5" customHeight="1" x14ac:dyDescent="0.15">
      <c r="B45" s="1">
        <f t="shared" si="2"/>
        <v>35</v>
      </c>
      <c r="C45" s="7"/>
      <c r="D45" s="7"/>
      <c r="E45" s="155"/>
      <c r="F45" s="155" t="s">
        <v>91</v>
      </c>
      <c r="G45" s="155"/>
      <c r="H45" s="155"/>
      <c r="I45" s="155"/>
      <c r="J45" s="155"/>
      <c r="K45" s="24" t="s">
        <v>163</v>
      </c>
      <c r="L45" s="24"/>
      <c r="M45" s="24"/>
      <c r="N45" s="25"/>
      <c r="Y45" s="133"/>
    </row>
    <row r="46" spans="2:29" ht="13.9" customHeight="1" x14ac:dyDescent="0.15">
      <c r="B46" s="1">
        <f t="shared" si="2"/>
        <v>36</v>
      </c>
      <c r="C46" s="7"/>
      <c r="D46" s="7"/>
      <c r="E46" s="155"/>
      <c r="F46" s="155" t="s">
        <v>162</v>
      </c>
      <c r="G46" s="155"/>
      <c r="H46" s="155"/>
      <c r="I46" s="155"/>
      <c r="J46" s="155"/>
      <c r="K46" s="24"/>
      <c r="L46" s="24"/>
      <c r="M46" s="24"/>
      <c r="N46" s="25" t="s">
        <v>163</v>
      </c>
      <c r="Y46" s="133"/>
    </row>
    <row r="47" spans="2:29" ht="13.5" customHeight="1" x14ac:dyDescent="0.15">
      <c r="B47" s="1">
        <f t="shared" si="2"/>
        <v>37</v>
      </c>
      <c r="C47" s="7"/>
      <c r="D47" s="7"/>
      <c r="E47" s="155"/>
      <c r="F47" s="155" t="s">
        <v>192</v>
      </c>
      <c r="G47" s="155"/>
      <c r="H47" s="155"/>
      <c r="I47" s="155"/>
      <c r="J47" s="155"/>
      <c r="K47" s="24">
        <v>200</v>
      </c>
      <c r="L47" s="24"/>
      <c r="M47" s="24"/>
      <c r="N47" s="25">
        <v>400</v>
      </c>
      <c r="Y47" s="134"/>
    </row>
    <row r="48" spans="2:29" ht="13.5" customHeight="1" x14ac:dyDescent="0.15">
      <c r="B48" s="1">
        <f t="shared" si="2"/>
        <v>38</v>
      </c>
      <c r="C48" s="7"/>
      <c r="D48" s="7"/>
      <c r="E48" s="155"/>
      <c r="F48" s="155" t="s">
        <v>219</v>
      </c>
      <c r="G48" s="155"/>
      <c r="H48" s="155"/>
      <c r="I48" s="155"/>
      <c r="J48" s="155"/>
      <c r="K48" s="28" t="s">
        <v>163</v>
      </c>
      <c r="L48" s="28">
        <v>400</v>
      </c>
      <c r="M48" s="24" t="s">
        <v>163</v>
      </c>
      <c r="N48" s="25" t="s">
        <v>163</v>
      </c>
      <c r="Y48" s="133"/>
    </row>
    <row r="49" spans="2:25" ht="13.9" customHeight="1" x14ac:dyDescent="0.15">
      <c r="B49" s="1">
        <f t="shared" si="2"/>
        <v>39</v>
      </c>
      <c r="C49" s="7"/>
      <c r="D49" s="7"/>
      <c r="E49" s="155"/>
      <c r="F49" s="155" t="s">
        <v>220</v>
      </c>
      <c r="G49" s="155"/>
      <c r="H49" s="155"/>
      <c r="I49" s="155"/>
      <c r="J49" s="155"/>
      <c r="K49" s="24">
        <v>200</v>
      </c>
      <c r="L49" s="24">
        <v>225</v>
      </c>
      <c r="M49" s="24">
        <v>250</v>
      </c>
      <c r="N49" s="25">
        <v>50</v>
      </c>
      <c r="Y49" s="132"/>
    </row>
    <row r="50" spans="2:25" ht="13.5" customHeight="1" x14ac:dyDescent="0.15">
      <c r="B50" s="1">
        <f t="shared" si="2"/>
        <v>40</v>
      </c>
      <c r="C50" s="7"/>
      <c r="D50" s="7"/>
      <c r="E50" s="155"/>
      <c r="F50" s="155" t="s">
        <v>112</v>
      </c>
      <c r="G50" s="155"/>
      <c r="H50" s="155"/>
      <c r="I50" s="155"/>
      <c r="J50" s="155"/>
      <c r="K50" s="24">
        <v>200</v>
      </c>
      <c r="L50" s="24">
        <v>900</v>
      </c>
      <c r="M50" s="24">
        <v>700</v>
      </c>
      <c r="N50" s="25">
        <v>500</v>
      </c>
      <c r="Y50" s="133"/>
    </row>
    <row r="51" spans="2:25" ht="13.9" customHeight="1" x14ac:dyDescent="0.15">
      <c r="B51" s="1">
        <f t="shared" si="2"/>
        <v>41</v>
      </c>
      <c r="C51" s="7"/>
      <c r="D51" s="7"/>
      <c r="E51" s="155"/>
      <c r="F51" s="155" t="s">
        <v>240</v>
      </c>
      <c r="G51" s="155"/>
      <c r="H51" s="155"/>
      <c r="I51" s="155"/>
      <c r="J51" s="155"/>
      <c r="K51" s="24"/>
      <c r="L51" s="137"/>
      <c r="M51" s="24"/>
      <c r="N51" s="25">
        <v>25</v>
      </c>
      <c r="Y51" s="132"/>
    </row>
    <row r="52" spans="2:25" ht="13.5" customHeight="1" x14ac:dyDescent="0.15">
      <c r="B52" s="1">
        <f t="shared" si="2"/>
        <v>42</v>
      </c>
      <c r="C52" s="7"/>
      <c r="D52" s="7"/>
      <c r="E52" s="155"/>
      <c r="F52" s="155" t="s">
        <v>241</v>
      </c>
      <c r="G52" s="155"/>
      <c r="H52" s="155"/>
      <c r="I52" s="155"/>
      <c r="J52" s="155"/>
      <c r="K52" s="24">
        <v>24</v>
      </c>
      <c r="L52" s="24">
        <v>24</v>
      </c>
      <c r="M52" s="24">
        <v>16</v>
      </c>
      <c r="N52" s="25"/>
      <c r="Y52" s="132"/>
    </row>
    <row r="53" spans="2:25" ht="13.9" customHeight="1" x14ac:dyDescent="0.15">
      <c r="B53" s="1">
        <f t="shared" si="2"/>
        <v>43</v>
      </c>
      <c r="C53" s="7"/>
      <c r="D53" s="7"/>
      <c r="E53" s="155"/>
      <c r="F53" s="155" t="s">
        <v>113</v>
      </c>
      <c r="G53" s="155"/>
      <c r="H53" s="155"/>
      <c r="I53" s="155"/>
      <c r="J53" s="155"/>
      <c r="K53" s="24"/>
      <c r="L53" s="24" t="s">
        <v>163</v>
      </c>
      <c r="M53" s="24">
        <v>100</v>
      </c>
      <c r="N53" s="25"/>
      <c r="Y53" s="135"/>
    </row>
    <row r="54" spans="2:25" ht="13.5" customHeight="1" x14ac:dyDescent="0.15">
      <c r="B54" s="1">
        <f t="shared" si="2"/>
        <v>44</v>
      </c>
      <c r="C54" s="7"/>
      <c r="D54" s="7"/>
      <c r="E54" s="155"/>
      <c r="F54" s="155" t="s">
        <v>114</v>
      </c>
      <c r="G54" s="155"/>
      <c r="H54" s="155"/>
      <c r="I54" s="155"/>
      <c r="J54" s="155"/>
      <c r="K54" s="24"/>
      <c r="L54" s="24"/>
      <c r="M54" s="24">
        <v>75</v>
      </c>
      <c r="N54" s="25">
        <v>250</v>
      </c>
      <c r="Y54" s="132"/>
    </row>
    <row r="55" spans="2:25" ht="13.5" customHeight="1" x14ac:dyDescent="0.15">
      <c r="B55" s="1">
        <f t="shared" si="2"/>
        <v>45</v>
      </c>
      <c r="C55" s="7"/>
      <c r="D55" s="7"/>
      <c r="E55" s="155"/>
      <c r="F55" s="155" t="s">
        <v>242</v>
      </c>
      <c r="G55" s="155"/>
      <c r="H55" s="155"/>
      <c r="I55" s="155"/>
      <c r="J55" s="155"/>
      <c r="K55" s="24">
        <v>100</v>
      </c>
      <c r="L55" s="24"/>
      <c r="M55" s="24">
        <v>50</v>
      </c>
      <c r="N55" s="25" t="s">
        <v>163</v>
      </c>
      <c r="Y55" s="132"/>
    </row>
    <row r="56" spans="2:25" ht="13.9" customHeight="1" x14ac:dyDescent="0.15">
      <c r="B56" s="1">
        <f t="shared" si="2"/>
        <v>46</v>
      </c>
      <c r="C56" s="7"/>
      <c r="D56" s="7"/>
      <c r="E56" s="155"/>
      <c r="F56" s="155" t="s">
        <v>224</v>
      </c>
      <c r="G56" s="155"/>
      <c r="H56" s="155"/>
      <c r="I56" s="155"/>
      <c r="J56" s="155"/>
      <c r="K56" s="24"/>
      <c r="L56" s="24">
        <v>16</v>
      </c>
      <c r="M56" s="24"/>
      <c r="N56" s="25"/>
      <c r="Y56" s="132"/>
    </row>
    <row r="57" spans="2:25" ht="13.5" customHeight="1" x14ac:dyDescent="0.15">
      <c r="B57" s="1">
        <f t="shared" si="2"/>
        <v>47</v>
      </c>
      <c r="C57" s="7"/>
      <c r="D57" s="7"/>
      <c r="E57" s="155"/>
      <c r="F57" s="155" t="s">
        <v>30</v>
      </c>
      <c r="G57" s="155"/>
      <c r="H57" s="155"/>
      <c r="I57" s="155"/>
      <c r="J57" s="155"/>
      <c r="K57" s="28">
        <v>24</v>
      </c>
      <c r="L57" s="24">
        <v>32</v>
      </c>
      <c r="M57" s="24">
        <v>48</v>
      </c>
      <c r="N57" s="25">
        <v>64</v>
      </c>
      <c r="Y57" s="132"/>
    </row>
    <row r="58" spans="2:25" ht="13.5" customHeight="1" x14ac:dyDescent="0.15">
      <c r="B58" s="1">
        <f t="shared" si="2"/>
        <v>48</v>
      </c>
      <c r="C58" s="7"/>
      <c r="D58" s="7"/>
      <c r="E58" s="155"/>
      <c r="F58" s="155" t="s">
        <v>225</v>
      </c>
      <c r="G58" s="155"/>
      <c r="H58" s="155"/>
      <c r="I58" s="155"/>
      <c r="J58" s="155"/>
      <c r="K58" s="24">
        <v>24</v>
      </c>
      <c r="L58" s="24">
        <v>24</v>
      </c>
      <c r="M58" s="24">
        <v>24</v>
      </c>
      <c r="N58" s="25" t="s">
        <v>163</v>
      </c>
      <c r="Y58" s="132"/>
    </row>
    <row r="59" spans="2:25" ht="13.9" customHeight="1" x14ac:dyDescent="0.15">
      <c r="B59" s="1">
        <f t="shared" si="2"/>
        <v>49</v>
      </c>
      <c r="C59" s="7"/>
      <c r="D59" s="7"/>
      <c r="E59" s="155"/>
      <c r="F59" s="155" t="s">
        <v>31</v>
      </c>
      <c r="G59" s="155"/>
      <c r="H59" s="155"/>
      <c r="I59" s="155"/>
      <c r="J59" s="155"/>
      <c r="K59" s="28" t="s">
        <v>163</v>
      </c>
      <c r="L59" s="28"/>
      <c r="M59" s="24"/>
      <c r="N59" s="25"/>
      <c r="Y59" s="132"/>
    </row>
    <row r="60" spans="2:25" ht="13.9" customHeight="1" x14ac:dyDescent="0.15">
      <c r="B60" s="1">
        <f t="shared" si="2"/>
        <v>50</v>
      </c>
      <c r="C60" s="7"/>
      <c r="D60" s="7"/>
      <c r="E60" s="155"/>
      <c r="F60" s="155" t="s">
        <v>255</v>
      </c>
      <c r="G60" s="155"/>
      <c r="H60" s="155"/>
      <c r="I60" s="155"/>
      <c r="J60" s="155"/>
      <c r="K60" s="24"/>
      <c r="L60" s="24"/>
      <c r="M60" s="24" t="s">
        <v>163</v>
      </c>
      <c r="N60" s="25"/>
      <c r="Y60" s="132"/>
    </row>
    <row r="61" spans="2:25" ht="13.9" customHeight="1" x14ac:dyDescent="0.15">
      <c r="B61" s="1">
        <f t="shared" si="2"/>
        <v>51</v>
      </c>
      <c r="C61" s="7"/>
      <c r="D61" s="7"/>
      <c r="E61" s="155"/>
      <c r="F61" s="155" t="s">
        <v>88</v>
      </c>
      <c r="G61" s="155"/>
      <c r="H61" s="155"/>
      <c r="I61" s="155"/>
      <c r="J61" s="155"/>
      <c r="K61" s="28">
        <v>700</v>
      </c>
      <c r="L61" s="24">
        <v>200</v>
      </c>
      <c r="M61" s="24">
        <v>100</v>
      </c>
      <c r="N61" s="25" t="s">
        <v>163</v>
      </c>
      <c r="Y61" s="132"/>
    </row>
    <row r="62" spans="2:25" ht="13.9" customHeight="1" x14ac:dyDescent="0.15">
      <c r="B62" s="1">
        <f t="shared" si="2"/>
        <v>52</v>
      </c>
      <c r="C62" s="7"/>
      <c r="D62" s="7"/>
      <c r="E62" s="155"/>
      <c r="F62" s="155" t="s">
        <v>89</v>
      </c>
      <c r="G62" s="155"/>
      <c r="H62" s="155"/>
      <c r="I62" s="155"/>
      <c r="J62" s="155"/>
      <c r="K62" s="24"/>
      <c r="L62" s="24"/>
      <c r="M62" s="24"/>
      <c r="N62" s="25" t="s">
        <v>163</v>
      </c>
      <c r="Y62" s="132"/>
    </row>
    <row r="63" spans="2:25" ht="13.9" customHeight="1" x14ac:dyDescent="0.15">
      <c r="B63" s="1">
        <f t="shared" si="2"/>
        <v>53</v>
      </c>
      <c r="C63" s="7"/>
      <c r="D63" s="7"/>
      <c r="E63" s="155"/>
      <c r="F63" s="155" t="s">
        <v>105</v>
      </c>
      <c r="G63" s="155"/>
      <c r="H63" s="155"/>
      <c r="I63" s="155"/>
      <c r="J63" s="155"/>
      <c r="K63" s="24"/>
      <c r="L63" s="24"/>
      <c r="M63" s="24"/>
      <c r="N63" s="25" t="s">
        <v>163</v>
      </c>
      <c r="Y63" s="132"/>
    </row>
    <row r="64" spans="2:25" ht="13.5" customHeight="1" x14ac:dyDescent="0.15">
      <c r="B64" s="1">
        <f t="shared" si="2"/>
        <v>54</v>
      </c>
      <c r="C64" s="7"/>
      <c r="D64" s="7"/>
      <c r="E64" s="155"/>
      <c r="F64" s="155" t="s">
        <v>115</v>
      </c>
      <c r="G64" s="155"/>
      <c r="H64" s="155"/>
      <c r="I64" s="155"/>
      <c r="J64" s="155"/>
      <c r="K64" s="24">
        <v>1300</v>
      </c>
      <c r="L64" s="24">
        <v>300</v>
      </c>
      <c r="M64" s="24">
        <v>200</v>
      </c>
      <c r="N64" s="25">
        <v>300</v>
      </c>
      <c r="Y64" s="132"/>
    </row>
    <row r="65" spans="2:25" ht="13.9" customHeight="1" x14ac:dyDescent="0.15">
      <c r="B65" s="1">
        <f t="shared" si="2"/>
        <v>55</v>
      </c>
      <c r="C65" s="7"/>
      <c r="D65" s="7"/>
      <c r="E65" s="155"/>
      <c r="F65" s="155" t="s">
        <v>127</v>
      </c>
      <c r="G65" s="155"/>
      <c r="H65" s="155"/>
      <c r="I65" s="155"/>
      <c r="J65" s="155"/>
      <c r="K65" s="28">
        <v>100</v>
      </c>
      <c r="L65" s="24"/>
      <c r="M65" s="24">
        <v>50</v>
      </c>
      <c r="N65" s="25" t="s">
        <v>163</v>
      </c>
      <c r="Y65" s="132"/>
    </row>
    <row r="66" spans="2:25" ht="13.5" customHeight="1" x14ac:dyDescent="0.15">
      <c r="B66" s="1">
        <f t="shared" si="2"/>
        <v>56</v>
      </c>
      <c r="C66" s="7"/>
      <c r="D66" s="7"/>
      <c r="E66" s="155"/>
      <c r="F66" s="155" t="s">
        <v>243</v>
      </c>
      <c r="G66" s="155"/>
      <c r="H66" s="155"/>
      <c r="I66" s="155"/>
      <c r="J66" s="155"/>
      <c r="K66" s="24"/>
      <c r="L66" s="24" t="s">
        <v>163</v>
      </c>
      <c r="M66" s="24"/>
      <c r="N66" s="25" t="s">
        <v>163</v>
      </c>
      <c r="Y66" s="132"/>
    </row>
    <row r="67" spans="2:25" ht="13.9" customHeight="1" x14ac:dyDescent="0.15">
      <c r="B67" s="1">
        <f t="shared" si="2"/>
        <v>57</v>
      </c>
      <c r="C67" s="7"/>
      <c r="D67" s="7"/>
      <c r="E67" s="155"/>
      <c r="F67" s="155" t="s">
        <v>120</v>
      </c>
      <c r="G67" s="155"/>
      <c r="H67" s="155"/>
      <c r="I67" s="155"/>
      <c r="J67" s="155"/>
      <c r="K67" s="24"/>
      <c r="L67" s="24"/>
      <c r="M67" s="24" t="s">
        <v>163</v>
      </c>
      <c r="N67" s="25">
        <v>75</v>
      </c>
      <c r="Y67" s="132"/>
    </row>
    <row r="68" spans="2:25" ht="13.5" customHeight="1" x14ac:dyDescent="0.15">
      <c r="B68" s="1">
        <f t="shared" si="2"/>
        <v>58</v>
      </c>
      <c r="C68" s="7"/>
      <c r="D68" s="7"/>
      <c r="E68" s="155"/>
      <c r="F68" s="155" t="s">
        <v>32</v>
      </c>
      <c r="G68" s="155"/>
      <c r="H68" s="155"/>
      <c r="I68" s="155"/>
      <c r="J68" s="155"/>
      <c r="K68" s="24">
        <v>100</v>
      </c>
      <c r="L68" s="24">
        <v>200</v>
      </c>
      <c r="M68" s="24">
        <v>100</v>
      </c>
      <c r="N68" s="25"/>
      <c r="Y68" s="132"/>
    </row>
    <row r="69" spans="2:25" ht="13.5" customHeight="1" x14ac:dyDescent="0.15">
      <c r="B69" s="1">
        <f t="shared" si="2"/>
        <v>59</v>
      </c>
      <c r="C69" s="7"/>
      <c r="D69" s="7"/>
      <c r="E69" s="155"/>
      <c r="F69" s="155" t="s">
        <v>364</v>
      </c>
      <c r="G69" s="155"/>
      <c r="H69" s="155"/>
      <c r="I69" s="155"/>
      <c r="J69" s="155"/>
      <c r="K69" s="24"/>
      <c r="L69" s="24"/>
      <c r="M69" s="24">
        <v>100</v>
      </c>
      <c r="N69" s="25">
        <v>200</v>
      </c>
      <c r="Y69" s="132"/>
    </row>
    <row r="70" spans="2:25" ht="13.5" customHeight="1" x14ac:dyDescent="0.15">
      <c r="B70" s="1">
        <f t="shared" si="2"/>
        <v>60</v>
      </c>
      <c r="C70" s="7"/>
      <c r="D70" s="7"/>
      <c r="E70" s="155"/>
      <c r="F70" s="155" t="s">
        <v>227</v>
      </c>
      <c r="G70" s="155"/>
      <c r="H70" s="155"/>
      <c r="I70" s="155"/>
      <c r="J70" s="155"/>
      <c r="K70" s="24"/>
      <c r="L70" s="24" t="s">
        <v>163</v>
      </c>
      <c r="M70" s="24"/>
      <c r="N70" s="25"/>
      <c r="Y70" s="132"/>
    </row>
    <row r="71" spans="2:25" ht="13.9" customHeight="1" x14ac:dyDescent="0.15">
      <c r="B71" s="1">
        <f t="shared" si="2"/>
        <v>61</v>
      </c>
      <c r="C71" s="7"/>
      <c r="D71" s="7"/>
      <c r="E71" s="155"/>
      <c r="F71" s="155" t="s">
        <v>33</v>
      </c>
      <c r="G71" s="155"/>
      <c r="H71" s="155"/>
      <c r="I71" s="155"/>
      <c r="J71" s="155"/>
      <c r="K71" s="24">
        <v>775</v>
      </c>
      <c r="L71" s="24">
        <v>750</v>
      </c>
      <c r="M71" s="24">
        <v>725</v>
      </c>
      <c r="N71" s="25">
        <v>675</v>
      </c>
      <c r="Y71" s="132"/>
    </row>
    <row r="72" spans="2:25" ht="13.5" customHeight="1" x14ac:dyDescent="0.15">
      <c r="B72" s="1">
        <f t="shared" si="2"/>
        <v>62</v>
      </c>
      <c r="C72" s="2" t="s">
        <v>34</v>
      </c>
      <c r="D72" s="2" t="s">
        <v>35</v>
      </c>
      <c r="E72" s="155"/>
      <c r="F72" s="155" t="s">
        <v>257</v>
      </c>
      <c r="G72" s="155"/>
      <c r="H72" s="155"/>
      <c r="I72" s="155"/>
      <c r="J72" s="155"/>
      <c r="K72" s="24"/>
      <c r="L72" s="24">
        <v>1</v>
      </c>
      <c r="M72" s="24" t="s">
        <v>163</v>
      </c>
      <c r="N72" s="25"/>
    </row>
    <row r="73" spans="2:25" ht="13.9" customHeight="1" x14ac:dyDescent="0.15">
      <c r="B73" s="1">
        <f t="shared" si="2"/>
        <v>63</v>
      </c>
      <c r="C73" s="7"/>
      <c r="D73" s="7"/>
      <c r="E73" s="155"/>
      <c r="F73" s="155" t="s">
        <v>195</v>
      </c>
      <c r="G73" s="155"/>
      <c r="H73" s="155"/>
      <c r="I73" s="155"/>
      <c r="J73" s="155"/>
      <c r="K73" s="24"/>
      <c r="L73" s="24" t="s">
        <v>163</v>
      </c>
      <c r="M73" s="24"/>
      <c r="N73" s="25"/>
    </row>
    <row r="74" spans="2:25" ht="13.5" customHeight="1" x14ac:dyDescent="0.15">
      <c r="B74" s="1">
        <f t="shared" si="2"/>
        <v>64</v>
      </c>
      <c r="C74" s="7"/>
      <c r="D74" s="7"/>
      <c r="E74" s="155"/>
      <c r="F74" s="155" t="s">
        <v>154</v>
      </c>
      <c r="G74" s="155"/>
      <c r="H74" s="155"/>
      <c r="I74" s="155"/>
      <c r="J74" s="155"/>
      <c r="K74" s="24"/>
      <c r="L74" s="28"/>
      <c r="M74" s="24" t="s">
        <v>163</v>
      </c>
      <c r="N74" s="25">
        <v>1</v>
      </c>
    </row>
    <row r="75" spans="2:25" ht="13.9" customHeight="1" x14ac:dyDescent="0.15">
      <c r="B75" s="1">
        <f t="shared" si="2"/>
        <v>65</v>
      </c>
      <c r="C75" s="7"/>
      <c r="D75" s="7"/>
      <c r="E75" s="155"/>
      <c r="F75" s="155" t="s">
        <v>128</v>
      </c>
      <c r="G75" s="155"/>
      <c r="H75" s="155"/>
      <c r="I75" s="155"/>
      <c r="J75" s="155"/>
      <c r="K75" s="24" t="s">
        <v>163</v>
      </c>
      <c r="L75" s="24" t="s">
        <v>163</v>
      </c>
      <c r="M75" s="24"/>
      <c r="N75" s="25" t="s">
        <v>163</v>
      </c>
    </row>
    <row r="76" spans="2:25" ht="13.5" customHeight="1" x14ac:dyDescent="0.15">
      <c r="B76" s="1">
        <f t="shared" si="2"/>
        <v>66</v>
      </c>
      <c r="C76" s="7"/>
      <c r="D76" s="7"/>
      <c r="E76" s="155"/>
      <c r="F76" s="155" t="s">
        <v>294</v>
      </c>
      <c r="G76" s="155"/>
      <c r="H76" s="155"/>
      <c r="I76" s="155"/>
      <c r="J76" s="155"/>
      <c r="K76" s="24" t="s">
        <v>163</v>
      </c>
      <c r="L76" s="24"/>
      <c r="M76" s="24"/>
      <c r="N76" s="25"/>
    </row>
    <row r="77" spans="2:25" ht="13.9" customHeight="1" x14ac:dyDescent="0.15">
      <c r="B77" s="1">
        <f t="shared" ref="B77:B88" si="4">B76+1</f>
        <v>67</v>
      </c>
      <c r="C77" s="7"/>
      <c r="D77" s="7"/>
      <c r="E77" s="155"/>
      <c r="F77" s="155" t="s">
        <v>295</v>
      </c>
      <c r="G77" s="155"/>
      <c r="H77" s="155"/>
      <c r="I77" s="155"/>
      <c r="J77" s="155"/>
      <c r="K77" s="24"/>
      <c r="L77" s="24" t="s">
        <v>163</v>
      </c>
      <c r="M77" s="24"/>
      <c r="N77" s="25"/>
    </row>
    <row r="78" spans="2:25" ht="13.9" customHeight="1" x14ac:dyDescent="0.15">
      <c r="B78" s="1">
        <f t="shared" si="4"/>
        <v>68</v>
      </c>
      <c r="C78" s="7"/>
      <c r="D78" s="7"/>
      <c r="E78" s="155"/>
      <c r="F78" s="155" t="s">
        <v>343</v>
      </c>
      <c r="G78" s="155"/>
      <c r="H78" s="155"/>
      <c r="I78" s="155"/>
      <c r="J78" s="155"/>
      <c r="K78" s="24"/>
      <c r="L78" s="24"/>
      <c r="M78" s="24"/>
      <c r="N78" s="25" t="s">
        <v>163</v>
      </c>
    </row>
    <row r="79" spans="2:25" ht="13.9" customHeight="1" x14ac:dyDescent="0.15">
      <c r="B79" s="1">
        <f t="shared" si="4"/>
        <v>69</v>
      </c>
      <c r="C79" s="7"/>
      <c r="D79" s="7"/>
      <c r="E79" s="155"/>
      <c r="F79" s="155" t="s">
        <v>296</v>
      </c>
      <c r="G79" s="155"/>
      <c r="H79" s="155"/>
      <c r="I79" s="155"/>
      <c r="J79" s="155"/>
      <c r="K79" s="24"/>
      <c r="L79" s="24"/>
      <c r="M79" s="24">
        <v>2</v>
      </c>
      <c r="N79" s="25">
        <v>3</v>
      </c>
    </row>
    <row r="80" spans="2:25" ht="13.5" customHeight="1" x14ac:dyDescent="0.15">
      <c r="B80" s="1">
        <f t="shared" si="4"/>
        <v>70</v>
      </c>
      <c r="C80" s="7"/>
      <c r="D80" s="7"/>
      <c r="E80" s="155"/>
      <c r="F80" s="155" t="s">
        <v>36</v>
      </c>
      <c r="G80" s="155"/>
      <c r="H80" s="155"/>
      <c r="I80" s="155"/>
      <c r="J80" s="155"/>
      <c r="K80" s="24" t="s">
        <v>163</v>
      </c>
      <c r="L80" s="24">
        <v>1</v>
      </c>
      <c r="M80" s="24"/>
      <c r="N80" s="25"/>
    </row>
    <row r="81" spans="2:24" ht="13.5" customHeight="1" x14ac:dyDescent="0.15">
      <c r="B81" s="1">
        <f t="shared" si="4"/>
        <v>71</v>
      </c>
      <c r="C81" s="2" t="s">
        <v>146</v>
      </c>
      <c r="D81" s="2" t="s">
        <v>79</v>
      </c>
      <c r="E81" s="155"/>
      <c r="F81" s="155" t="s">
        <v>103</v>
      </c>
      <c r="G81" s="155"/>
      <c r="H81" s="155"/>
      <c r="I81" s="155"/>
      <c r="J81" s="155"/>
      <c r="K81" s="24">
        <v>2</v>
      </c>
      <c r="L81" s="24"/>
      <c r="M81" s="24"/>
      <c r="N81" s="25"/>
    </row>
    <row r="82" spans="2:24" ht="13.5" customHeight="1" x14ac:dyDescent="0.15">
      <c r="B82" s="1">
        <f t="shared" si="4"/>
        <v>72</v>
      </c>
      <c r="C82" s="7"/>
      <c r="D82" s="2" t="s">
        <v>37</v>
      </c>
      <c r="E82" s="155"/>
      <c r="F82" s="155" t="s">
        <v>125</v>
      </c>
      <c r="G82" s="155"/>
      <c r="H82" s="155"/>
      <c r="I82" s="155"/>
      <c r="J82" s="155"/>
      <c r="K82" s="24">
        <v>2</v>
      </c>
      <c r="L82" s="24">
        <v>12</v>
      </c>
      <c r="M82" s="24">
        <v>6</v>
      </c>
      <c r="N82" s="25">
        <v>2</v>
      </c>
    </row>
    <row r="83" spans="2:24" ht="13.5" customHeight="1" x14ac:dyDescent="0.15">
      <c r="B83" s="1">
        <f t="shared" si="4"/>
        <v>73</v>
      </c>
      <c r="C83" s="7"/>
      <c r="D83" s="8"/>
      <c r="E83" s="155"/>
      <c r="F83" s="155" t="s">
        <v>38</v>
      </c>
      <c r="G83" s="155"/>
      <c r="H83" s="155"/>
      <c r="I83" s="155"/>
      <c r="J83" s="155"/>
      <c r="K83" s="24">
        <v>25</v>
      </c>
      <c r="L83" s="24"/>
      <c r="M83" s="24">
        <v>50</v>
      </c>
      <c r="N83" s="25">
        <v>25</v>
      </c>
    </row>
    <row r="84" spans="2:24" ht="13.5" customHeight="1" x14ac:dyDescent="0.15">
      <c r="B84" s="1">
        <f t="shared" si="4"/>
        <v>74</v>
      </c>
      <c r="C84" s="8"/>
      <c r="D84" s="9" t="s">
        <v>39</v>
      </c>
      <c r="E84" s="155"/>
      <c r="F84" s="155" t="s">
        <v>40</v>
      </c>
      <c r="G84" s="155"/>
      <c r="H84" s="155"/>
      <c r="I84" s="155"/>
      <c r="J84" s="155"/>
      <c r="K84" s="24" t="s">
        <v>163</v>
      </c>
      <c r="L84" s="24">
        <v>25</v>
      </c>
      <c r="M84" s="24">
        <v>25</v>
      </c>
      <c r="N84" s="25">
        <v>50</v>
      </c>
    </row>
    <row r="85" spans="2:24" ht="13.9" customHeight="1" x14ac:dyDescent="0.15">
      <c r="B85" s="1">
        <f t="shared" si="4"/>
        <v>75</v>
      </c>
      <c r="C85" s="2" t="s">
        <v>0</v>
      </c>
      <c r="D85" s="2" t="s">
        <v>356</v>
      </c>
      <c r="E85" s="155"/>
      <c r="F85" s="155" t="s">
        <v>357</v>
      </c>
      <c r="G85" s="155"/>
      <c r="H85" s="155"/>
      <c r="I85" s="155"/>
      <c r="J85" s="155"/>
      <c r="K85" s="24"/>
      <c r="L85" s="24"/>
      <c r="M85" s="24"/>
      <c r="N85" s="25" t="s">
        <v>163</v>
      </c>
    </row>
    <row r="86" spans="2:24" ht="13.5" customHeight="1" x14ac:dyDescent="0.15">
      <c r="B86" s="1">
        <f t="shared" si="4"/>
        <v>76</v>
      </c>
      <c r="C86" s="199" t="s">
        <v>43</v>
      </c>
      <c r="D86" s="200"/>
      <c r="E86" s="155"/>
      <c r="F86" s="155" t="s">
        <v>44</v>
      </c>
      <c r="G86" s="155"/>
      <c r="H86" s="155"/>
      <c r="I86" s="155"/>
      <c r="J86" s="155"/>
      <c r="K86" s="24">
        <v>600</v>
      </c>
      <c r="L86" s="24">
        <v>550</v>
      </c>
      <c r="M86" s="24">
        <v>600</v>
      </c>
      <c r="N86" s="25">
        <v>700</v>
      </c>
    </row>
    <row r="87" spans="2:24" ht="13.5" customHeight="1" x14ac:dyDescent="0.15">
      <c r="B87" s="1">
        <f t="shared" si="4"/>
        <v>77</v>
      </c>
      <c r="C87" s="3"/>
      <c r="D87" s="91"/>
      <c r="E87" s="155"/>
      <c r="F87" s="155" t="s">
        <v>45</v>
      </c>
      <c r="G87" s="155"/>
      <c r="H87" s="155"/>
      <c r="I87" s="155"/>
      <c r="J87" s="155"/>
      <c r="K87" s="24">
        <v>250</v>
      </c>
      <c r="L87" s="24">
        <v>500</v>
      </c>
      <c r="M87" s="24">
        <v>300</v>
      </c>
      <c r="N87" s="25">
        <v>200</v>
      </c>
    </row>
    <row r="88" spans="2:24" ht="13.9" customHeight="1" thickBot="1" x14ac:dyDescent="0.2">
      <c r="B88" s="1">
        <f t="shared" si="4"/>
        <v>78</v>
      </c>
      <c r="C88" s="3"/>
      <c r="D88" s="91"/>
      <c r="E88" s="155"/>
      <c r="F88" s="155" t="s">
        <v>80</v>
      </c>
      <c r="G88" s="155"/>
      <c r="H88" s="155"/>
      <c r="I88" s="155"/>
      <c r="J88" s="155"/>
      <c r="K88" s="24">
        <v>450</v>
      </c>
      <c r="L88" s="24">
        <v>100</v>
      </c>
      <c r="M88" s="24">
        <v>300</v>
      </c>
      <c r="N88" s="25">
        <v>450</v>
      </c>
    </row>
    <row r="89" spans="2:24" ht="13.9" customHeight="1" x14ac:dyDescent="0.15">
      <c r="B89" s="92"/>
      <c r="C89" s="93"/>
      <c r="D89" s="93"/>
      <c r="E89" s="27"/>
      <c r="F89" s="27"/>
      <c r="G89" s="27"/>
      <c r="H89" s="27"/>
      <c r="I89" s="27"/>
      <c r="J89" s="27"/>
      <c r="K89" s="27"/>
      <c r="L89" s="27"/>
      <c r="M89" s="27"/>
      <c r="N89" s="27"/>
      <c r="U89" s="30">
        <f>COUNTA(K11:K88)</f>
        <v>48</v>
      </c>
      <c r="V89" s="30">
        <f>COUNTA(L11:L88)</f>
        <v>50</v>
      </c>
      <c r="W89" s="30">
        <f>COUNTA(M11:M88)</f>
        <v>53</v>
      </c>
      <c r="X89" s="30">
        <f>COUNTA(N11:N88)</f>
        <v>62</v>
      </c>
    </row>
    <row r="90" spans="2:24" ht="18" customHeight="1" x14ac:dyDescent="0.15"/>
    <row r="91" spans="2:24" ht="18" customHeight="1" x14ac:dyDescent="0.15">
      <c r="B91" s="72"/>
    </row>
    <row r="92" spans="2:24" ht="9" customHeight="1" thickBot="1" x14ac:dyDescent="0.2"/>
    <row r="93" spans="2:24" ht="18" customHeight="1" x14ac:dyDescent="0.15">
      <c r="B93" s="73"/>
      <c r="C93" s="74"/>
      <c r="D93" s="201" t="s">
        <v>1</v>
      </c>
      <c r="E93" s="201"/>
      <c r="F93" s="201"/>
      <c r="G93" s="201"/>
      <c r="H93" s="74"/>
      <c r="I93" s="74"/>
      <c r="J93" s="75"/>
      <c r="K93" s="31" t="s">
        <v>64</v>
      </c>
      <c r="L93" s="31" t="s">
        <v>65</v>
      </c>
      <c r="M93" s="31" t="s">
        <v>66</v>
      </c>
      <c r="N93" s="55" t="s">
        <v>67</v>
      </c>
      <c r="U93" s="30">
        <f>SUM(U11:U18,K19:K88)</f>
        <v>30378</v>
      </c>
      <c r="V93" s="30">
        <f>SUM(V11:V18,L19:L88)</f>
        <v>33180</v>
      </c>
      <c r="W93" s="30">
        <f>SUM(W11:W18,M19:M88)</f>
        <v>26362</v>
      </c>
      <c r="X93" s="30">
        <f>SUM(X11:X18,N19:N88)</f>
        <v>20308</v>
      </c>
    </row>
    <row r="94" spans="2:24" ht="18" customHeight="1" thickBot="1" x14ac:dyDescent="0.2">
      <c r="B94" s="79"/>
      <c r="C94" s="26"/>
      <c r="D94" s="197" t="s">
        <v>2</v>
      </c>
      <c r="E94" s="197"/>
      <c r="F94" s="197"/>
      <c r="G94" s="197"/>
      <c r="H94" s="26"/>
      <c r="I94" s="26"/>
      <c r="J94" s="80"/>
      <c r="K94" s="36" t="str">
        <f>K5</f>
        <v>2020.10.27</v>
      </c>
      <c r="L94" s="36" t="str">
        <f>L5</f>
        <v>2020.10.27</v>
      </c>
      <c r="M94" s="36" t="str">
        <f>M5</f>
        <v>2020.10.27</v>
      </c>
      <c r="N94" s="54" t="str">
        <f>N5</f>
        <v>2020.10.27</v>
      </c>
    </row>
    <row r="95" spans="2:24" ht="19.899999999999999" customHeight="1" thickTop="1" x14ac:dyDescent="0.15">
      <c r="B95" s="202" t="s">
        <v>47</v>
      </c>
      <c r="C95" s="203"/>
      <c r="D95" s="203"/>
      <c r="E95" s="203"/>
      <c r="F95" s="203"/>
      <c r="G95" s="203"/>
      <c r="H95" s="203"/>
      <c r="I95" s="203"/>
      <c r="J95" s="94"/>
      <c r="K95" s="37">
        <f>SUM(K96:K104)</f>
        <v>30378</v>
      </c>
      <c r="L95" s="37">
        <f>SUM(L96:L104)</f>
        <v>33180</v>
      </c>
      <c r="M95" s="37">
        <f>SUM(M96:M104)</f>
        <v>26362</v>
      </c>
      <c r="N95" s="56">
        <f>SUM(N96:N104)</f>
        <v>20308</v>
      </c>
    </row>
    <row r="96" spans="2:24" ht="13.9" customHeight="1" x14ac:dyDescent="0.15">
      <c r="B96" s="190" t="s">
        <v>48</v>
      </c>
      <c r="C96" s="191"/>
      <c r="D96" s="204"/>
      <c r="E96" s="13"/>
      <c r="F96" s="14"/>
      <c r="G96" s="189" t="s">
        <v>13</v>
      </c>
      <c r="H96" s="189"/>
      <c r="I96" s="14"/>
      <c r="J96" s="16"/>
      <c r="K96" s="5">
        <f>SUM(U$11:U$18)</f>
        <v>875</v>
      </c>
      <c r="L96" s="5">
        <f>SUM(V$11:V$18)</f>
        <v>500</v>
      </c>
      <c r="M96" s="5">
        <f>SUM(W$11:W$18)</f>
        <v>975</v>
      </c>
      <c r="N96" s="6">
        <f>SUM(X$11:X$18)</f>
        <v>1050</v>
      </c>
    </row>
    <row r="97" spans="2:14" ht="13.9" customHeight="1" x14ac:dyDescent="0.15">
      <c r="B97" s="97"/>
      <c r="C97" s="98"/>
      <c r="D97" s="99"/>
      <c r="E97" s="17"/>
      <c r="F97" s="155"/>
      <c r="G97" s="189" t="s">
        <v>23</v>
      </c>
      <c r="H97" s="189"/>
      <c r="I97" s="150"/>
      <c r="J97" s="18"/>
      <c r="K97" s="5">
        <f>SUM(K$19)</f>
        <v>8500</v>
      </c>
      <c r="L97" s="5">
        <f>SUM(L$19)</f>
        <v>8250</v>
      </c>
      <c r="M97" s="5">
        <f>SUM(M$19)</f>
        <v>6000</v>
      </c>
      <c r="N97" s="6">
        <f>SUM(N$19)</f>
        <v>5000</v>
      </c>
    </row>
    <row r="98" spans="2:14" ht="13.9" customHeight="1" x14ac:dyDescent="0.15">
      <c r="B98" s="97"/>
      <c r="C98" s="98"/>
      <c r="D98" s="99"/>
      <c r="E98" s="17"/>
      <c r="F98" s="155"/>
      <c r="G98" s="189" t="s">
        <v>25</v>
      </c>
      <c r="H98" s="189"/>
      <c r="I98" s="14"/>
      <c r="J98" s="16"/>
      <c r="K98" s="5">
        <f>SUM(K$20:K$22)</f>
        <v>100</v>
      </c>
      <c r="L98" s="5">
        <f>SUM(L$20:L$22)</f>
        <v>101</v>
      </c>
      <c r="M98" s="5">
        <f>SUM(M$20:M$22)</f>
        <v>153</v>
      </c>
      <c r="N98" s="6">
        <f>SUM(N$20:N$22)</f>
        <v>0</v>
      </c>
    </row>
    <row r="99" spans="2:14" ht="13.9" customHeight="1" x14ac:dyDescent="0.15">
      <c r="B99" s="97"/>
      <c r="C99" s="98"/>
      <c r="D99" s="99"/>
      <c r="E99" s="17"/>
      <c r="F99" s="155"/>
      <c r="G99" s="189" t="s">
        <v>86</v>
      </c>
      <c r="H99" s="189"/>
      <c r="I99" s="14"/>
      <c r="J99" s="16"/>
      <c r="K99" s="5">
        <f>SUM(K$23:K$24)</f>
        <v>50</v>
      </c>
      <c r="L99" s="5">
        <f>SUM(L$23:L$24)</f>
        <v>325</v>
      </c>
      <c r="M99" s="5">
        <f>SUM(M$23:M$24)</f>
        <v>25</v>
      </c>
      <c r="N99" s="6">
        <f>SUM(N$23:N$24)</f>
        <v>25</v>
      </c>
    </row>
    <row r="100" spans="2:14" ht="13.9" customHeight="1" x14ac:dyDescent="0.15">
      <c r="B100" s="97"/>
      <c r="C100" s="98"/>
      <c r="D100" s="99"/>
      <c r="E100" s="17"/>
      <c r="F100" s="155"/>
      <c r="G100" s="189" t="s">
        <v>87</v>
      </c>
      <c r="H100" s="189"/>
      <c r="I100" s="14"/>
      <c r="J100" s="16"/>
      <c r="K100" s="5">
        <f>SUM(K26:K39)</f>
        <v>15700</v>
      </c>
      <c r="L100" s="5">
        <f>SUM(L$26:L$39)</f>
        <v>19627</v>
      </c>
      <c r="M100" s="5">
        <f>SUM(M$26:M$39)</f>
        <v>15355</v>
      </c>
      <c r="N100" s="6">
        <f>SUM(N$26:N$39)</f>
        <v>9933</v>
      </c>
    </row>
    <row r="101" spans="2:14" ht="13.9" customHeight="1" x14ac:dyDescent="0.15">
      <c r="B101" s="97"/>
      <c r="C101" s="98"/>
      <c r="D101" s="99"/>
      <c r="E101" s="17"/>
      <c r="F101" s="155"/>
      <c r="G101" s="189" t="s">
        <v>83</v>
      </c>
      <c r="H101" s="189"/>
      <c r="I101" s="14"/>
      <c r="J101" s="16"/>
      <c r="K101" s="5">
        <f>SUM(K$40:K$41)</f>
        <v>75</v>
      </c>
      <c r="L101" s="5">
        <f>SUM(L$40:L$41)</f>
        <v>100</v>
      </c>
      <c r="M101" s="5">
        <f>SUM(M$40:M$41)</f>
        <v>25</v>
      </c>
      <c r="N101" s="6">
        <f>SUM(N$40:N$41)</f>
        <v>125</v>
      </c>
    </row>
    <row r="102" spans="2:14" ht="13.9" customHeight="1" x14ac:dyDescent="0.15">
      <c r="B102" s="97"/>
      <c r="C102" s="98"/>
      <c r="D102" s="99"/>
      <c r="E102" s="17"/>
      <c r="F102" s="155"/>
      <c r="G102" s="189" t="s">
        <v>26</v>
      </c>
      <c r="H102" s="189"/>
      <c r="I102" s="14"/>
      <c r="J102" s="16"/>
      <c r="K102" s="5">
        <f>SUM(K$42:K$71)</f>
        <v>3747</v>
      </c>
      <c r="L102" s="5">
        <f>SUM(L$42:L$71)</f>
        <v>3071</v>
      </c>
      <c r="M102" s="5">
        <f>SUM(M$42:M$71)</f>
        <v>2538</v>
      </c>
      <c r="N102" s="6">
        <f>SUM(N$42:N$71)</f>
        <v>2739</v>
      </c>
    </row>
    <row r="103" spans="2:14" ht="13.9" customHeight="1" x14ac:dyDescent="0.15">
      <c r="B103" s="97"/>
      <c r="C103" s="98"/>
      <c r="D103" s="99"/>
      <c r="E103" s="17"/>
      <c r="F103" s="155"/>
      <c r="G103" s="189" t="s">
        <v>49</v>
      </c>
      <c r="H103" s="189"/>
      <c r="I103" s="14"/>
      <c r="J103" s="16"/>
      <c r="K103" s="5">
        <f>SUM(K$25:K$25,K$86:K$87)</f>
        <v>852</v>
      </c>
      <c r="L103" s="5">
        <f>SUM(L25:L25,L$86:L$87)</f>
        <v>1067</v>
      </c>
      <c r="M103" s="5">
        <f>SUM(M25:M25,M$86:M$87)</f>
        <v>908</v>
      </c>
      <c r="N103" s="6">
        <f>SUM(N25:N25,N$86:N$87)</f>
        <v>905</v>
      </c>
    </row>
    <row r="104" spans="2:14" ht="13.9" customHeight="1" thickBot="1" x14ac:dyDescent="0.2">
      <c r="B104" s="100"/>
      <c r="C104" s="101"/>
      <c r="D104" s="102"/>
      <c r="E104" s="19"/>
      <c r="F104" s="10"/>
      <c r="G104" s="192" t="s">
        <v>46</v>
      </c>
      <c r="H104" s="192"/>
      <c r="I104" s="20"/>
      <c r="J104" s="21"/>
      <c r="K104" s="11">
        <f>SUM(K$72:K$85,K$88)</f>
        <v>479</v>
      </c>
      <c r="L104" s="11">
        <f>SUM(L$72:L$85,L$88)</f>
        <v>139</v>
      </c>
      <c r="M104" s="11">
        <f>SUM(M$72:M$85,M$88)</f>
        <v>383</v>
      </c>
      <c r="N104" s="12">
        <f>SUM(N$72:N$85,N$88)</f>
        <v>531</v>
      </c>
    </row>
    <row r="105" spans="2:14" ht="18" customHeight="1" thickTop="1" x14ac:dyDescent="0.15">
      <c r="B105" s="193" t="s">
        <v>50</v>
      </c>
      <c r="C105" s="194"/>
      <c r="D105" s="195"/>
      <c r="E105" s="105"/>
      <c r="F105" s="152"/>
      <c r="G105" s="196" t="s">
        <v>51</v>
      </c>
      <c r="H105" s="196"/>
      <c r="I105" s="152"/>
      <c r="J105" s="153"/>
      <c r="K105" s="38" t="s">
        <v>52</v>
      </c>
      <c r="L105" s="44"/>
      <c r="M105" s="44"/>
      <c r="N105" s="57"/>
    </row>
    <row r="106" spans="2:14" ht="18" customHeight="1" x14ac:dyDescent="0.15">
      <c r="B106" s="106"/>
      <c r="C106" s="107"/>
      <c r="D106" s="107"/>
      <c r="E106" s="108"/>
      <c r="F106" s="109"/>
      <c r="G106" s="110"/>
      <c r="H106" s="110"/>
      <c r="I106" s="109"/>
      <c r="J106" s="111"/>
      <c r="K106" s="39" t="s">
        <v>53</v>
      </c>
      <c r="L106" s="45"/>
      <c r="M106" s="45"/>
      <c r="N106" s="48"/>
    </row>
    <row r="107" spans="2:14" ht="18" customHeight="1" x14ac:dyDescent="0.15">
      <c r="B107" s="97"/>
      <c r="C107" s="98"/>
      <c r="D107" s="98"/>
      <c r="E107" s="112"/>
      <c r="F107" s="26"/>
      <c r="G107" s="197" t="s">
        <v>54</v>
      </c>
      <c r="H107" s="197"/>
      <c r="I107" s="151"/>
      <c r="J107" s="154"/>
      <c r="K107" s="40" t="s">
        <v>55</v>
      </c>
      <c r="L107" s="46"/>
      <c r="M107" s="50"/>
      <c r="N107" s="46"/>
    </row>
    <row r="108" spans="2:14" ht="18" customHeight="1" x14ac:dyDescent="0.15">
      <c r="B108" s="97"/>
      <c r="C108" s="98"/>
      <c r="D108" s="98"/>
      <c r="E108" s="113"/>
      <c r="F108" s="98"/>
      <c r="G108" s="114"/>
      <c r="H108" s="114"/>
      <c r="I108" s="107"/>
      <c r="J108" s="115"/>
      <c r="K108" s="41" t="s">
        <v>97</v>
      </c>
      <c r="L108" s="47"/>
      <c r="M108" s="51"/>
      <c r="N108" s="47"/>
    </row>
    <row r="109" spans="2:14" ht="18" customHeight="1" x14ac:dyDescent="0.15">
      <c r="B109" s="97"/>
      <c r="C109" s="98"/>
      <c r="D109" s="98"/>
      <c r="E109" s="113"/>
      <c r="F109" s="98"/>
      <c r="G109" s="114"/>
      <c r="H109" s="114"/>
      <c r="I109" s="107"/>
      <c r="J109" s="115"/>
      <c r="K109" s="41" t="s">
        <v>90</v>
      </c>
      <c r="L109" s="45"/>
      <c r="M109" s="51"/>
      <c r="N109" s="47"/>
    </row>
    <row r="110" spans="2:14" ht="18" customHeight="1" x14ac:dyDescent="0.15">
      <c r="B110" s="97"/>
      <c r="C110" s="98"/>
      <c r="D110" s="98"/>
      <c r="E110" s="112"/>
      <c r="F110" s="26"/>
      <c r="G110" s="197" t="s">
        <v>56</v>
      </c>
      <c r="H110" s="197"/>
      <c r="I110" s="151"/>
      <c r="J110" s="154"/>
      <c r="K110" s="40" t="s">
        <v>101</v>
      </c>
      <c r="L110" s="46"/>
      <c r="M110" s="50"/>
      <c r="N110" s="46"/>
    </row>
    <row r="111" spans="2:14" ht="18" customHeight="1" x14ac:dyDescent="0.15">
      <c r="B111" s="97"/>
      <c r="C111" s="98"/>
      <c r="D111" s="98"/>
      <c r="E111" s="113"/>
      <c r="F111" s="98"/>
      <c r="G111" s="114"/>
      <c r="H111" s="114"/>
      <c r="I111" s="107"/>
      <c r="J111" s="115"/>
      <c r="K111" s="41" t="s">
        <v>98</v>
      </c>
      <c r="L111" s="47"/>
      <c r="M111" s="51"/>
      <c r="N111" s="47"/>
    </row>
    <row r="112" spans="2:14" ht="18" customHeight="1" x14ac:dyDescent="0.15">
      <c r="B112" s="97"/>
      <c r="C112" s="98"/>
      <c r="D112" s="98"/>
      <c r="E112" s="113"/>
      <c r="F112" s="98"/>
      <c r="G112" s="114"/>
      <c r="H112" s="114"/>
      <c r="I112" s="107"/>
      <c r="J112" s="115"/>
      <c r="K112" s="41" t="s">
        <v>99</v>
      </c>
      <c r="L112" s="47"/>
      <c r="M112" s="47"/>
      <c r="N112" s="47"/>
    </row>
    <row r="113" spans="2:14" ht="18" customHeight="1" x14ac:dyDescent="0.15">
      <c r="B113" s="97"/>
      <c r="C113" s="98"/>
      <c r="D113" s="98"/>
      <c r="E113" s="87"/>
      <c r="F113" s="88"/>
      <c r="G113" s="110"/>
      <c r="H113" s="110"/>
      <c r="I113" s="109"/>
      <c r="J113" s="111"/>
      <c r="K113" s="41" t="s">
        <v>100</v>
      </c>
      <c r="L113" s="48"/>
      <c r="M113" s="45"/>
      <c r="N113" s="48"/>
    </row>
    <row r="114" spans="2:14" ht="18" customHeight="1" x14ac:dyDescent="0.15">
      <c r="B114" s="116"/>
      <c r="C114" s="88"/>
      <c r="D114" s="88"/>
      <c r="E114" s="17"/>
      <c r="F114" s="155"/>
      <c r="G114" s="189" t="s">
        <v>57</v>
      </c>
      <c r="H114" s="189"/>
      <c r="I114" s="14"/>
      <c r="J114" s="16"/>
      <c r="K114" s="29" t="s">
        <v>158</v>
      </c>
      <c r="L114" s="49"/>
      <c r="M114" s="52"/>
      <c r="N114" s="49"/>
    </row>
    <row r="115" spans="2:14" ht="18" customHeight="1" x14ac:dyDescent="0.15">
      <c r="B115" s="190" t="s">
        <v>58</v>
      </c>
      <c r="C115" s="191"/>
      <c r="D115" s="191"/>
      <c r="E115" s="26"/>
      <c r="F115" s="26"/>
      <c r="G115" s="26"/>
      <c r="H115" s="26"/>
      <c r="I115" s="26"/>
      <c r="J115" s="26"/>
      <c r="K115" s="26"/>
      <c r="L115" s="26"/>
      <c r="M115" s="26"/>
      <c r="N115" s="58"/>
    </row>
    <row r="116" spans="2:14" ht="14.1" customHeight="1" x14ac:dyDescent="0.15">
      <c r="B116" s="117"/>
      <c r="C116" s="42" t="s">
        <v>59</v>
      </c>
      <c r="D116" s="118"/>
      <c r="E116" s="42"/>
      <c r="F116" s="42"/>
      <c r="G116" s="42"/>
      <c r="H116" s="42"/>
      <c r="I116" s="42"/>
      <c r="J116" s="42"/>
      <c r="K116" s="42"/>
      <c r="L116" s="42"/>
      <c r="M116" s="42"/>
      <c r="N116" s="59"/>
    </row>
    <row r="117" spans="2:14" ht="14.1" customHeight="1" x14ac:dyDescent="0.15">
      <c r="B117" s="117"/>
      <c r="C117" s="42" t="s">
        <v>60</v>
      </c>
      <c r="D117" s="118"/>
      <c r="E117" s="42"/>
      <c r="F117" s="42"/>
      <c r="G117" s="42"/>
      <c r="H117" s="42"/>
      <c r="I117" s="42"/>
      <c r="J117" s="42"/>
      <c r="K117" s="42"/>
      <c r="L117" s="42"/>
      <c r="M117" s="42"/>
      <c r="N117" s="59"/>
    </row>
    <row r="118" spans="2:14" ht="14.1" customHeight="1" x14ac:dyDescent="0.15">
      <c r="B118" s="117"/>
      <c r="C118" s="42" t="s">
        <v>61</v>
      </c>
      <c r="D118" s="118"/>
      <c r="E118" s="42"/>
      <c r="F118" s="42"/>
      <c r="G118" s="42"/>
      <c r="H118" s="42"/>
      <c r="I118" s="42"/>
      <c r="J118" s="42"/>
      <c r="K118" s="42"/>
      <c r="L118" s="42"/>
      <c r="M118" s="42"/>
      <c r="N118" s="59"/>
    </row>
    <row r="119" spans="2:14" ht="14.1" customHeight="1" x14ac:dyDescent="0.15">
      <c r="B119" s="117"/>
      <c r="C119" s="42" t="s">
        <v>136</v>
      </c>
      <c r="D119" s="118"/>
      <c r="E119" s="42"/>
      <c r="F119" s="42"/>
      <c r="G119" s="42"/>
      <c r="H119" s="42"/>
      <c r="I119" s="42"/>
      <c r="J119" s="42"/>
      <c r="K119" s="42"/>
      <c r="L119" s="42"/>
      <c r="M119" s="42"/>
      <c r="N119" s="59"/>
    </row>
    <row r="120" spans="2:14" ht="14.1" customHeight="1" x14ac:dyDescent="0.15">
      <c r="B120" s="119"/>
      <c r="C120" s="42" t="s">
        <v>137</v>
      </c>
      <c r="D120" s="42"/>
      <c r="E120" s="42"/>
      <c r="F120" s="42"/>
      <c r="G120" s="42"/>
      <c r="H120" s="42"/>
      <c r="I120" s="42"/>
      <c r="J120" s="42"/>
      <c r="K120" s="42"/>
      <c r="L120" s="42"/>
      <c r="M120" s="42"/>
      <c r="N120" s="59"/>
    </row>
    <row r="121" spans="2:14" ht="14.1" customHeight="1" x14ac:dyDescent="0.15">
      <c r="B121" s="119"/>
      <c r="C121" s="42" t="s">
        <v>133</v>
      </c>
      <c r="D121" s="42"/>
      <c r="E121" s="42"/>
      <c r="F121" s="42"/>
      <c r="G121" s="42"/>
      <c r="H121" s="42"/>
      <c r="I121" s="42"/>
      <c r="J121" s="42"/>
      <c r="K121" s="42"/>
      <c r="L121" s="42"/>
      <c r="M121" s="42"/>
      <c r="N121" s="59"/>
    </row>
    <row r="122" spans="2:14" ht="14.1" customHeight="1" x14ac:dyDescent="0.15">
      <c r="B122" s="119"/>
      <c r="C122" s="42" t="s">
        <v>95</v>
      </c>
      <c r="D122" s="42"/>
      <c r="E122" s="42"/>
      <c r="F122" s="42"/>
      <c r="G122" s="42"/>
      <c r="H122" s="42"/>
      <c r="I122" s="42"/>
      <c r="J122" s="42"/>
      <c r="K122" s="42"/>
      <c r="L122" s="42"/>
      <c r="M122" s="42"/>
      <c r="N122" s="59"/>
    </row>
    <row r="123" spans="2:14" ht="14.1" customHeight="1" x14ac:dyDescent="0.15">
      <c r="B123" s="119"/>
      <c r="C123" s="42" t="s">
        <v>96</v>
      </c>
      <c r="D123" s="42"/>
      <c r="E123" s="42"/>
      <c r="F123" s="42"/>
      <c r="G123" s="42"/>
      <c r="H123" s="42"/>
      <c r="I123" s="42"/>
      <c r="J123" s="42"/>
      <c r="K123" s="42"/>
      <c r="L123" s="42"/>
      <c r="M123" s="42"/>
      <c r="N123" s="59"/>
    </row>
    <row r="124" spans="2:14" ht="14.1" customHeight="1" x14ac:dyDescent="0.15">
      <c r="B124" s="119"/>
      <c r="C124" s="42" t="s">
        <v>84</v>
      </c>
      <c r="D124" s="42"/>
      <c r="E124" s="42"/>
      <c r="F124" s="42"/>
      <c r="G124" s="42"/>
      <c r="H124" s="42"/>
      <c r="I124" s="42"/>
      <c r="J124" s="42"/>
      <c r="K124" s="42"/>
      <c r="L124" s="42"/>
      <c r="M124" s="42"/>
      <c r="N124" s="59"/>
    </row>
    <row r="125" spans="2:14" ht="14.1" customHeight="1" x14ac:dyDescent="0.15">
      <c r="B125" s="119"/>
      <c r="C125" s="42" t="s">
        <v>142</v>
      </c>
      <c r="D125" s="42"/>
      <c r="E125" s="42"/>
      <c r="F125" s="42"/>
      <c r="G125" s="42"/>
      <c r="H125" s="42"/>
      <c r="I125" s="42"/>
      <c r="J125" s="42"/>
      <c r="K125" s="42"/>
      <c r="L125" s="42"/>
      <c r="M125" s="42"/>
      <c r="N125" s="59"/>
    </row>
    <row r="126" spans="2:14" ht="14.1" customHeight="1" x14ac:dyDescent="0.15">
      <c r="B126" s="119"/>
      <c r="C126" s="42" t="s">
        <v>138</v>
      </c>
      <c r="D126" s="42"/>
      <c r="E126" s="42"/>
      <c r="F126" s="42"/>
      <c r="G126" s="42"/>
      <c r="H126" s="42"/>
      <c r="I126" s="42"/>
      <c r="J126" s="42"/>
      <c r="K126" s="42"/>
      <c r="L126" s="42"/>
      <c r="M126" s="42"/>
      <c r="N126" s="59"/>
    </row>
    <row r="127" spans="2:14" ht="14.1" customHeight="1" x14ac:dyDescent="0.15">
      <c r="B127" s="119"/>
      <c r="C127" s="42" t="s">
        <v>139</v>
      </c>
      <c r="D127" s="42"/>
      <c r="E127" s="42"/>
      <c r="F127" s="42"/>
      <c r="G127" s="42"/>
      <c r="H127" s="42"/>
      <c r="I127" s="42"/>
      <c r="J127" s="42"/>
      <c r="K127" s="42"/>
      <c r="L127" s="42"/>
      <c r="M127" s="42"/>
      <c r="N127" s="59"/>
    </row>
    <row r="128" spans="2:14" ht="14.1" customHeight="1" x14ac:dyDescent="0.15">
      <c r="B128" s="119"/>
      <c r="C128" s="42" t="s">
        <v>140</v>
      </c>
      <c r="D128" s="42"/>
      <c r="E128" s="42"/>
      <c r="F128" s="42"/>
      <c r="G128" s="42"/>
      <c r="H128" s="42"/>
      <c r="I128" s="42"/>
      <c r="J128" s="42"/>
      <c r="K128" s="42"/>
      <c r="L128" s="42"/>
      <c r="M128" s="42"/>
      <c r="N128" s="59"/>
    </row>
    <row r="129" spans="2:14" ht="14.1" customHeight="1" x14ac:dyDescent="0.15">
      <c r="B129" s="119"/>
      <c r="C129" s="42" t="s">
        <v>129</v>
      </c>
      <c r="D129" s="42"/>
      <c r="E129" s="42"/>
      <c r="F129" s="42"/>
      <c r="G129" s="42"/>
      <c r="H129" s="42"/>
      <c r="I129" s="42"/>
      <c r="J129" s="42"/>
      <c r="K129" s="42"/>
      <c r="L129" s="42"/>
      <c r="M129" s="42"/>
      <c r="N129" s="59"/>
    </row>
    <row r="130" spans="2:14" ht="14.1" customHeight="1" x14ac:dyDescent="0.15">
      <c r="B130" s="119"/>
      <c r="C130" s="42" t="s">
        <v>141</v>
      </c>
      <c r="D130" s="42"/>
      <c r="E130" s="42"/>
      <c r="F130" s="42"/>
      <c r="G130" s="42"/>
      <c r="H130" s="42"/>
      <c r="I130" s="42"/>
      <c r="J130" s="42"/>
      <c r="K130" s="42"/>
      <c r="L130" s="42"/>
      <c r="M130" s="42"/>
      <c r="N130" s="59"/>
    </row>
    <row r="131" spans="2:14" ht="14.1" customHeight="1" x14ac:dyDescent="0.15">
      <c r="B131" s="119"/>
      <c r="C131" s="42" t="s">
        <v>197</v>
      </c>
      <c r="D131" s="42"/>
      <c r="E131" s="42"/>
      <c r="F131" s="42"/>
      <c r="G131" s="42"/>
      <c r="H131" s="42"/>
      <c r="I131" s="42"/>
      <c r="J131" s="42"/>
      <c r="K131" s="42"/>
      <c r="L131" s="42"/>
      <c r="M131" s="42"/>
      <c r="N131" s="59"/>
    </row>
    <row r="132" spans="2:14" ht="14.1" customHeight="1" x14ac:dyDescent="0.15">
      <c r="B132" s="119"/>
      <c r="C132" s="42" t="s">
        <v>135</v>
      </c>
      <c r="D132" s="42"/>
      <c r="E132" s="42"/>
      <c r="F132" s="42"/>
      <c r="G132" s="42"/>
      <c r="H132" s="42"/>
      <c r="I132" s="42"/>
      <c r="J132" s="42"/>
      <c r="K132" s="42"/>
      <c r="L132" s="42"/>
      <c r="M132" s="42"/>
      <c r="N132" s="59"/>
    </row>
    <row r="133" spans="2:14" x14ac:dyDescent="0.15">
      <c r="B133" s="120"/>
      <c r="C133" s="42" t="s">
        <v>150</v>
      </c>
      <c r="D133" s="70"/>
      <c r="E133" s="70"/>
      <c r="F133" s="70"/>
      <c r="G133" s="70"/>
      <c r="H133" s="70"/>
      <c r="I133" s="70"/>
      <c r="J133" s="70"/>
      <c r="K133" s="70"/>
      <c r="L133" s="70"/>
      <c r="M133" s="70"/>
      <c r="N133" s="71"/>
    </row>
    <row r="134" spans="2:14" x14ac:dyDescent="0.15">
      <c r="B134" s="120"/>
      <c r="C134" s="42" t="s">
        <v>144</v>
      </c>
      <c r="D134" s="70"/>
      <c r="E134" s="70"/>
      <c r="F134" s="70"/>
      <c r="G134" s="70"/>
      <c r="H134" s="70"/>
      <c r="I134" s="70"/>
      <c r="J134" s="70"/>
      <c r="K134" s="70"/>
      <c r="L134" s="70"/>
      <c r="M134" s="70"/>
      <c r="N134" s="71"/>
    </row>
    <row r="135" spans="2:14" ht="14.1" customHeight="1" x14ac:dyDescent="0.15">
      <c r="B135" s="119"/>
      <c r="C135" s="42" t="s">
        <v>116</v>
      </c>
      <c r="D135" s="42"/>
      <c r="E135" s="42"/>
      <c r="F135" s="42"/>
      <c r="G135" s="42"/>
      <c r="H135" s="42"/>
      <c r="I135" s="42"/>
      <c r="J135" s="42"/>
      <c r="K135" s="42"/>
      <c r="L135" s="42"/>
      <c r="M135" s="42"/>
      <c r="N135" s="59"/>
    </row>
    <row r="136" spans="2:14" ht="18" customHeight="1" x14ac:dyDescent="0.15">
      <c r="B136" s="119"/>
      <c r="C136" s="42" t="s">
        <v>62</v>
      </c>
      <c r="D136" s="42"/>
      <c r="E136" s="42"/>
      <c r="F136" s="42"/>
      <c r="G136" s="42"/>
      <c r="H136" s="42"/>
      <c r="I136" s="42"/>
      <c r="J136" s="42"/>
      <c r="K136" s="42"/>
      <c r="L136" s="42"/>
      <c r="M136" s="42"/>
      <c r="N136" s="59"/>
    </row>
    <row r="137" spans="2:14" x14ac:dyDescent="0.15">
      <c r="B137" s="120"/>
      <c r="C137" s="42" t="s">
        <v>134</v>
      </c>
      <c r="D137" s="70"/>
      <c r="E137" s="70"/>
      <c r="F137" s="70"/>
      <c r="G137" s="70"/>
      <c r="H137" s="70"/>
      <c r="I137" s="70"/>
      <c r="J137" s="70"/>
      <c r="K137" s="70"/>
      <c r="L137" s="70"/>
      <c r="M137" s="70"/>
      <c r="N137" s="71"/>
    </row>
    <row r="138" spans="2:14" x14ac:dyDescent="0.15">
      <c r="B138" s="120"/>
      <c r="C138" s="42" t="s">
        <v>164</v>
      </c>
      <c r="D138" s="70"/>
      <c r="E138" s="70"/>
      <c r="F138" s="70"/>
      <c r="G138" s="70"/>
      <c r="H138" s="70"/>
      <c r="I138" s="70"/>
      <c r="J138" s="70"/>
      <c r="K138" s="70"/>
      <c r="L138" s="70"/>
      <c r="M138" s="70"/>
      <c r="N138" s="71"/>
    </row>
    <row r="139" spans="2:14" ht="14.25" thickBot="1" x14ac:dyDescent="0.2">
      <c r="B139" s="121"/>
      <c r="C139" s="43" t="s">
        <v>145</v>
      </c>
      <c r="D139" s="68"/>
      <c r="E139" s="68"/>
      <c r="F139" s="68"/>
      <c r="G139" s="68"/>
      <c r="H139" s="68"/>
      <c r="I139" s="68"/>
      <c r="J139" s="68"/>
      <c r="K139" s="68"/>
      <c r="L139" s="68"/>
      <c r="M139" s="68"/>
      <c r="N139" s="69"/>
    </row>
  </sheetData>
  <mergeCells count="27">
    <mergeCell ref="D9:F9"/>
    <mergeCell ref="D4:G4"/>
    <mergeCell ref="D5:G5"/>
    <mergeCell ref="D6:G6"/>
    <mergeCell ref="D7:F7"/>
    <mergeCell ref="D8:F8"/>
    <mergeCell ref="G102:H102"/>
    <mergeCell ref="G10:H10"/>
    <mergeCell ref="C86:D86"/>
    <mergeCell ref="D93:G93"/>
    <mergeCell ref="D94:G94"/>
    <mergeCell ref="B95:I95"/>
    <mergeCell ref="B96:D96"/>
    <mergeCell ref="G96:H96"/>
    <mergeCell ref="G97:H97"/>
    <mergeCell ref="G98:H98"/>
    <mergeCell ref="G99:H99"/>
    <mergeCell ref="G100:H100"/>
    <mergeCell ref="G101:H101"/>
    <mergeCell ref="G114:H114"/>
    <mergeCell ref="B115:D115"/>
    <mergeCell ref="G103:H103"/>
    <mergeCell ref="G104:H104"/>
    <mergeCell ref="B105:D105"/>
    <mergeCell ref="G105:H105"/>
    <mergeCell ref="G107:H107"/>
    <mergeCell ref="G110:H110"/>
  </mergeCells>
  <phoneticPr fontId="24"/>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89" max="16383" man="1"/>
  </rowBreaks>
  <colBreaks count="1" manualBreakCount="1">
    <brk id="20"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AC132"/>
  <sheetViews>
    <sheetView view="pageBreakPreview" zoomScale="75" zoomScaleNormal="75" zoomScaleSheetLayoutView="75" workbookViewId="0">
      <pane xSplit="10" ySplit="10" topLeftCell="K11" activePane="bottomRight" state="frozen"/>
      <selection activeCell="O15" sqref="O15"/>
      <selection pane="topRight" activeCell="O15" sqref="O15"/>
      <selection pane="bottomLeft" activeCell="O15" sqref="O15"/>
      <selection pane="bottomRight" activeCell="O15" sqref="O15"/>
    </sheetView>
  </sheetViews>
  <sheetFormatPr defaultRowHeight="13.5" x14ac:dyDescent="0.15"/>
  <cols>
    <col min="1" max="1" width="2.625" style="30" customWidth="1"/>
    <col min="2" max="2" width="4.75" style="30" customWidth="1"/>
    <col min="3" max="4" width="16.75" style="30" customWidth="1"/>
    <col min="5" max="5" width="1.75" style="30" customWidth="1"/>
    <col min="6" max="9" width="10.75" style="30" customWidth="1"/>
    <col min="10" max="10" width="1.75" style="30" customWidth="1"/>
    <col min="11" max="14" width="14.875" style="30" customWidth="1"/>
    <col min="15" max="15" width="9" style="30"/>
    <col min="16" max="20" width="9" style="30" hidden="1" customWidth="1"/>
    <col min="21" max="23" width="9" style="30"/>
    <col min="24" max="24" width="9.25" style="30" customWidth="1"/>
    <col min="25" max="16384" width="9" style="30"/>
  </cols>
  <sheetData>
    <row r="1" spans="2:24" ht="18" customHeight="1" x14ac:dyDescent="0.15"/>
    <row r="2" spans="2:24" ht="18" customHeight="1" x14ac:dyDescent="0.15">
      <c r="B2" s="72" t="s">
        <v>63</v>
      </c>
      <c r="U2" s="131"/>
    </row>
    <row r="3" spans="2:24" ht="9" customHeight="1" thickBot="1" x14ac:dyDescent="0.2"/>
    <row r="4" spans="2:24" ht="18" customHeight="1" x14ac:dyDescent="0.15">
      <c r="B4" s="73"/>
      <c r="C4" s="74"/>
      <c r="D4" s="201" t="s">
        <v>1</v>
      </c>
      <c r="E4" s="201"/>
      <c r="F4" s="201"/>
      <c r="G4" s="201"/>
      <c r="H4" s="74"/>
      <c r="I4" s="74"/>
      <c r="J4" s="75"/>
      <c r="K4" s="31" t="s">
        <v>64</v>
      </c>
      <c r="L4" s="31" t="s">
        <v>65</v>
      </c>
      <c r="M4" s="31" t="s">
        <v>66</v>
      </c>
      <c r="N4" s="55" t="s">
        <v>67</v>
      </c>
    </row>
    <row r="5" spans="2:24" ht="18" customHeight="1" x14ac:dyDescent="0.15">
      <c r="B5" s="76"/>
      <c r="C5" s="161"/>
      <c r="D5" s="189" t="s">
        <v>2</v>
      </c>
      <c r="E5" s="189"/>
      <c r="F5" s="189"/>
      <c r="G5" s="189"/>
      <c r="H5" s="161"/>
      <c r="I5" s="161"/>
      <c r="J5" s="77"/>
      <c r="K5" s="32" t="s">
        <v>365</v>
      </c>
      <c r="L5" s="32" t="str">
        <f>K5</f>
        <v>2020.11.10</v>
      </c>
      <c r="M5" s="32" t="str">
        <f>K5</f>
        <v>2020.11.10</v>
      </c>
      <c r="N5" s="129" t="str">
        <f>K5</f>
        <v>2020.11.10</v>
      </c>
    </row>
    <row r="6" spans="2:24" ht="18" customHeight="1" x14ac:dyDescent="0.15">
      <c r="B6" s="76"/>
      <c r="C6" s="161"/>
      <c r="D6" s="189" t="s">
        <v>3</v>
      </c>
      <c r="E6" s="189"/>
      <c r="F6" s="189"/>
      <c r="G6" s="189"/>
      <c r="H6" s="161"/>
      <c r="I6" s="161"/>
      <c r="J6" s="77"/>
      <c r="K6" s="122">
        <v>0.41944444444444445</v>
      </c>
      <c r="L6" s="122">
        <v>0.37708333333333338</v>
      </c>
      <c r="M6" s="122">
        <v>0.44236111111111115</v>
      </c>
      <c r="N6" s="123">
        <v>0.46458333333333335</v>
      </c>
    </row>
    <row r="7" spans="2:24" ht="18" customHeight="1" x14ac:dyDescent="0.15">
      <c r="B7" s="76"/>
      <c r="C7" s="161"/>
      <c r="D7" s="189" t="s">
        <v>4</v>
      </c>
      <c r="E7" s="205"/>
      <c r="F7" s="205"/>
      <c r="G7" s="78" t="s">
        <v>5</v>
      </c>
      <c r="H7" s="161"/>
      <c r="I7" s="161"/>
      <c r="J7" s="77"/>
      <c r="K7" s="124">
        <v>2.82</v>
      </c>
      <c r="L7" s="124">
        <v>1.5</v>
      </c>
      <c r="M7" s="124">
        <v>1.55</v>
      </c>
      <c r="N7" s="125">
        <v>1.55</v>
      </c>
    </row>
    <row r="8" spans="2:24" ht="18" customHeight="1" x14ac:dyDescent="0.15">
      <c r="B8" s="79"/>
      <c r="C8" s="26"/>
      <c r="D8" s="189" t="s">
        <v>6</v>
      </c>
      <c r="E8" s="189"/>
      <c r="F8" s="189"/>
      <c r="G8" s="78" t="s">
        <v>5</v>
      </c>
      <c r="H8" s="26"/>
      <c r="I8" s="26"/>
      <c r="J8" s="80"/>
      <c r="K8" s="33">
        <v>0.5</v>
      </c>
      <c r="L8" s="33">
        <v>0.5</v>
      </c>
      <c r="M8" s="33">
        <v>0.5</v>
      </c>
      <c r="N8" s="53">
        <v>0.5</v>
      </c>
    </row>
    <row r="9" spans="2:24" ht="18" customHeight="1" thickBot="1" x14ac:dyDescent="0.2">
      <c r="B9" s="81"/>
      <c r="C9" s="10"/>
      <c r="D9" s="192" t="s">
        <v>7</v>
      </c>
      <c r="E9" s="192"/>
      <c r="F9" s="192"/>
      <c r="G9" s="82" t="s">
        <v>8</v>
      </c>
      <c r="H9" s="10"/>
      <c r="I9" s="10"/>
      <c r="J9" s="83"/>
      <c r="K9" s="34">
        <v>100</v>
      </c>
      <c r="L9" s="34">
        <v>100</v>
      </c>
      <c r="M9" s="34">
        <v>100</v>
      </c>
      <c r="N9" s="54">
        <v>100</v>
      </c>
      <c r="Q9" s="84" t="s">
        <v>68</v>
      </c>
      <c r="R9" s="84" t="s">
        <v>69</v>
      </c>
      <c r="S9" s="84" t="s">
        <v>70</v>
      </c>
      <c r="T9" s="84" t="s">
        <v>71</v>
      </c>
      <c r="U9" s="84" t="s">
        <v>68</v>
      </c>
      <c r="V9" s="84" t="s">
        <v>69</v>
      </c>
      <c r="W9" s="84" t="s">
        <v>70</v>
      </c>
      <c r="X9" s="84" t="s">
        <v>71</v>
      </c>
    </row>
    <row r="10" spans="2:24" ht="18" customHeight="1" thickTop="1" x14ac:dyDescent="0.15">
      <c r="B10" s="85" t="s">
        <v>9</v>
      </c>
      <c r="C10" s="86" t="s">
        <v>10</v>
      </c>
      <c r="D10" s="86" t="s">
        <v>11</v>
      </c>
      <c r="E10" s="87"/>
      <c r="F10" s="88"/>
      <c r="G10" s="198" t="s">
        <v>12</v>
      </c>
      <c r="H10" s="198"/>
      <c r="I10" s="88"/>
      <c r="J10" s="89"/>
      <c r="K10" s="35"/>
      <c r="L10" s="35"/>
      <c r="M10" s="35"/>
      <c r="N10" s="126"/>
    </row>
    <row r="11" spans="2:24" ht="13.5" customHeight="1" x14ac:dyDescent="0.15">
      <c r="B11" s="1">
        <v>1</v>
      </c>
      <c r="C11" s="2" t="s">
        <v>92</v>
      </c>
      <c r="D11" s="2" t="s">
        <v>13</v>
      </c>
      <c r="E11" s="161"/>
      <c r="F11" s="161" t="s">
        <v>110</v>
      </c>
      <c r="G11" s="161"/>
      <c r="H11" s="161"/>
      <c r="I11" s="161"/>
      <c r="J11" s="161"/>
      <c r="K11" s="22" t="s">
        <v>165</v>
      </c>
      <c r="L11" s="22" t="s">
        <v>166</v>
      </c>
      <c r="M11" s="128" t="s">
        <v>169</v>
      </c>
      <c r="N11" s="23"/>
      <c r="P11" s="30" t="s">
        <v>14</v>
      </c>
      <c r="Q11" s="30">
        <f t="shared" ref="Q11:T12" si="0">IF(K11="",0,VALUE(MID(K11,2,LEN(K11)-2)))</f>
        <v>25</v>
      </c>
      <c r="R11" s="30">
        <f t="shared" si="0"/>
        <v>75</v>
      </c>
      <c r="S11" s="30" t="e">
        <f t="shared" si="0"/>
        <v>#VALUE!</v>
      </c>
      <c r="T11" s="30">
        <f t="shared" si="0"/>
        <v>0</v>
      </c>
      <c r="U11" s="30">
        <f t="shared" ref="U11:X17" si="1">IF(K11="＋",0,IF(K11="(＋)",0,ABS(K11)))</f>
        <v>25</v>
      </c>
      <c r="V11" s="30">
        <f t="shared" si="1"/>
        <v>75</v>
      </c>
      <c r="W11" s="30">
        <f t="shared" si="1"/>
        <v>0</v>
      </c>
      <c r="X11" s="30">
        <f t="shared" si="1"/>
        <v>0</v>
      </c>
    </row>
    <row r="12" spans="2:24" ht="13.9" customHeight="1" x14ac:dyDescent="0.15">
      <c r="B12" s="1">
        <f>B11+1</f>
        <v>2</v>
      </c>
      <c r="C12" s="3"/>
      <c r="D12" s="7"/>
      <c r="E12" s="161"/>
      <c r="F12" s="161" t="s">
        <v>330</v>
      </c>
      <c r="G12" s="161"/>
      <c r="H12" s="161"/>
      <c r="I12" s="161"/>
      <c r="J12" s="161"/>
      <c r="K12" s="22"/>
      <c r="L12" s="22" t="s">
        <v>165</v>
      </c>
      <c r="M12" s="22"/>
      <c r="N12" s="23"/>
      <c r="P12" s="30" t="s">
        <v>14</v>
      </c>
      <c r="Q12" s="30">
        <f t="shared" si="0"/>
        <v>0</v>
      </c>
      <c r="R12" s="30">
        <f t="shared" si="0"/>
        <v>25</v>
      </c>
      <c r="S12" s="30">
        <f t="shared" si="0"/>
        <v>0</v>
      </c>
      <c r="T12" s="30">
        <f t="shared" si="0"/>
        <v>0</v>
      </c>
      <c r="U12" s="30">
        <f t="shared" si="1"/>
        <v>0</v>
      </c>
      <c r="V12" s="30">
        <f t="shared" si="1"/>
        <v>25</v>
      </c>
      <c r="W12" s="30">
        <f t="shared" si="1"/>
        <v>0</v>
      </c>
      <c r="X12" s="30">
        <f t="shared" si="1"/>
        <v>0</v>
      </c>
    </row>
    <row r="13" spans="2:24" ht="13.9" customHeight="1" x14ac:dyDescent="0.15">
      <c r="B13" s="1">
        <f t="shared" ref="B13:B76" si="2">B12+1</f>
        <v>3</v>
      </c>
      <c r="C13" s="3"/>
      <c r="D13" s="7"/>
      <c r="E13" s="161"/>
      <c r="F13" s="161" t="s">
        <v>202</v>
      </c>
      <c r="G13" s="161"/>
      <c r="H13" s="161"/>
      <c r="I13" s="161"/>
      <c r="J13" s="161"/>
      <c r="K13" s="22" t="s">
        <v>177</v>
      </c>
      <c r="L13" s="22"/>
      <c r="M13" s="22" t="s">
        <v>175</v>
      </c>
      <c r="N13" s="23"/>
      <c r="P13" s="90" t="s">
        <v>203</v>
      </c>
      <c r="Q13" s="30" t="str">
        <f>K13</f>
        <v>(100)</v>
      </c>
      <c r="R13" s="30">
        <f>L13</f>
        <v>0</v>
      </c>
      <c r="S13" s="30" t="str">
        <f>M13</f>
        <v>(50)</v>
      </c>
      <c r="T13" s="30">
        <f>N13</f>
        <v>0</v>
      </c>
      <c r="U13" s="30">
        <f t="shared" si="1"/>
        <v>100</v>
      </c>
      <c r="V13" s="30">
        <f>IF(L13="＋",0,IF(L13="(＋)",0,ABS(L13)))</f>
        <v>0</v>
      </c>
      <c r="W13" s="30">
        <f t="shared" si="1"/>
        <v>50</v>
      </c>
      <c r="X13" s="30">
        <f t="shared" si="1"/>
        <v>0</v>
      </c>
    </row>
    <row r="14" spans="2:24" ht="13.9" customHeight="1" x14ac:dyDescent="0.15">
      <c r="B14" s="1">
        <f t="shared" si="2"/>
        <v>4</v>
      </c>
      <c r="C14" s="3"/>
      <c r="D14" s="7"/>
      <c r="E14" s="161"/>
      <c r="F14" s="161" t="s">
        <v>204</v>
      </c>
      <c r="G14" s="161"/>
      <c r="H14" s="161"/>
      <c r="I14" s="161"/>
      <c r="J14" s="161"/>
      <c r="K14" s="22" t="s">
        <v>263</v>
      </c>
      <c r="L14" s="22" t="s">
        <v>263</v>
      </c>
      <c r="M14" s="22"/>
      <c r="N14" s="23" t="s">
        <v>163</v>
      </c>
      <c r="P14" s="30" t="s">
        <v>14</v>
      </c>
      <c r="Q14" s="30" t="e">
        <f>IF(K14="",0,VALUE(MID(K14,2,LEN(K14)-2)))</f>
        <v>#VALUE!</v>
      </c>
      <c r="R14" s="30" t="e">
        <f>IF(L14="",0,VALUE(MID(L14,2,LEN(L14)-2)))</f>
        <v>#VALUE!</v>
      </c>
      <c r="S14" s="30">
        <f>IF(M14="",0,VALUE(MID(M14,2,LEN(M14)-2)))</f>
        <v>0</v>
      </c>
      <c r="T14" s="30" t="e">
        <f>IF(N14="",0,VALUE(MID(N14,2,LEN(N14)-2)))</f>
        <v>#VALUE!</v>
      </c>
      <c r="U14" s="30">
        <f>IF(K14="＋",0,IF(K14="(＋)",0,ABS(K14)))</f>
        <v>50</v>
      </c>
      <c r="V14" s="30">
        <f>IF(L14="＋",0,IF(L14="(＋)",0,ABS(L14)))</f>
        <v>50</v>
      </c>
      <c r="W14" s="30">
        <f>IF(M14="＋",0,IF(M14="(＋)",0,ABS(M14)))</f>
        <v>0</v>
      </c>
      <c r="X14" s="30">
        <f>IF(N14="＋",0,IF(N14="(＋)",0,ABS(N14)))</f>
        <v>0</v>
      </c>
    </row>
    <row r="15" spans="2:24" ht="13.9" customHeight="1" x14ac:dyDescent="0.15">
      <c r="B15" s="1">
        <f t="shared" si="2"/>
        <v>5</v>
      </c>
      <c r="C15" s="3"/>
      <c r="D15" s="7"/>
      <c r="E15" s="161"/>
      <c r="F15" s="161" t="s">
        <v>211</v>
      </c>
      <c r="G15" s="161"/>
      <c r="H15" s="161"/>
      <c r="I15" s="161"/>
      <c r="J15" s="161"/>
      <c r="K15" s="22"/>
      <c r="L15" s="22" t="s">
        <v>169</v>
      </c>
      <c r="M15" s="22" t="s">
        <v>169</v>
      </c>
      <c r="N15" s="23" t="s">
        <v>169</v>
      </c>
      <c r="P15" s="90" t="s">
        <v>203</v>
      </c>
      <c r="Q15" s="30">
        <f>K15</f>
        <v>0</v>
      </c>
      <c r="R15" s="30" t="str">
        <f>L15</f>
        <v>(＋)</v>
      </c>
      <c r="S15" s="30" t="str">
        <f>M15</f>
        <v>(＋)</v>
      </c>
      <c r="T15" s="30" t="str">
        <f>N15</f>
        <v>(＋)</v>
      </c>
      <c r="U15" s="30">
        <f t="shared" si="1"/>
        <v>0</v>
      </c>
      <c r="V15" s="30">
        <f t="shared" si="1"/>
        <v>0</v>
      </c>
      <c r="W15" s="30">
        <f t="shared" si="1"/>
        <v>0</v>
      </c>
      <c r="X15" s="30">
        <f t="shared" si="1"/>
        <v>0</v>
      </c>
    </row>
    <row r="16" spans="2:24" ht="13.5" customHeight="1" x14ac:dyDescent="0.15">
      <c r="B16" s="1">
        <f t="shared" si="2"/>
        <v>6</v>
      </c>
      <c r="C16" s="3"/>
      <c r="D16" s="7"/>
      <c r="E16" s="161"/>
      <c r="F16" s="161" t="s">
        <v>123</v>
      </c>
      <c r="G16" s="161"/>
      <c r="H16" s="161"/>
      <c r="I16" s="161"/>
      <c r="J16" s="161"/>
      <c r="K16" s="22" t="s">
        <v>187</v>
      </c>
      <c r="L16" s="22" t="s">
        <v>175</v>
      </c>
      <c r="M16" s="22" t="s">
        <v>166</v>
      </c>
      <c r="N16" s="23" t="s">
        <v>166</v>
      </c>
      <c r="U16" s="30">
        <f t="shared" si="1"/>
        <v>425</v>
      </c>
      <c r="V16" s="30">
        <f t="shared" si="1"/>
        <v>50</v>
      </c>
      <c r="W16" s="30">
        <f t="shared" si="1"/>
        <v>75</v>
      </c>
      <c r="X16" s="30">
        <f t="shared" si="1"/>
        <v>75</v>
      </c>
    </row>
    <row r="17" spans="2:24" ht="13.5" customHeight="1" x14ac:dyDescent="0.15">
      <c r="B17" s="1">
        <f t="shared" si="2"/>
        <v>7</v>
      </c>
      <c r="C17" s="3"/>
      <c r="D17" s="7"/>
      <c r="E17" s="161"/>
      <c r="F17" s="161" t="s">
        <v>121</v>
      </c>
      <c r="G17" s="161"/>
      <c r="H17" s="161"/>
      <c r="I17" s="161"/>
      <c r="J17" s="161"/>
      <c r="K17" s="22" t="s">
        <v>166</v>
      </c>
      <c r="L17" s="22" t="s">
        <v>175</v>
      </c>
      <c r="M17" s="22" t="s">
        <v>186</v>
      </c>
      <c r="N17" s="144" t="s">
        <v>186</v>
      </c>
      <c r="P17" s="30" t="s">
        <v>14</v>
      </c>
      <c r="Q17" s="30">
        <f t="shared" ref="Q17:T17" si="3">IF(K17="",0,VALUE(MID(K17,2,LEN(K17)-2)))</f>
        <v>75</v>
      </c>
      <c r="R17" s="30" t="e">
        <f>IF(#REF!="",0,VALUE(MID(#REF!,2,LEN(#REF!)-2)))</f>
        <v>#REF!</v>
      </c>
      <c r="S17" s="30">
        <f t="shared" si="3"/>
        <v>125</v>
      </c>
      <c r="T17" s="30">
        <f t="shared" si="3"/>
        <v>125</v>
      </c>
      <c r="U17" s="30">
        <f t="shared" si="1"/>
        <v>75</v>
      </c>
      <c r="V17" s="30">
        <f t="shared" si="1"/>
        <v>50</v>
      </c>
      <c r="W17" s="30">
        <f t="shared" si="1"/>
        <v>125</v>
      </c>
      <c r="X17" s="30">
        <f t="shared" si="1"/>
        <v>125</v>
      </c>
    </row>
    <row r="18" spans="2:24" ht="13.5" customHeight="1" x14ac:dyDescent="0.15">
      <c r="B18" s="1">
        <f t="shared" si="2"/>
        <v>8</v>
      </c>
      <c r="C18" s="2" t="s">
        <v>22</v>
      </c>
      <c r="D18" s="2" t="s">
        <v>23</v>
      </c>
      <c r="E18" s="161"/>
      <c r="F18" s="161" t="s">
        <v>119</v>
      </c>
      <c r="G18" s="161"/>
      <c r="H18" s="161"/>
      <c r="I18" s="161"/>
      <c r="J18" s="161"/>
      <c r="K18" s="28">
        <v>10750</v>
      </c>
      <c r="L18" s="24">
        <v>4000</v>
      </c>
      <c r="M18" s="24">
        <v>9250</v>
      </c>
      <c r="N18" s="25">
        <v>3750</v>
      </c>
      <c r="P18" s="90"/>
    </row>
    <row r="19" spans="2:24" ht="13.5" customHeight="1" x14ac:dyDescent="0.15">
      <c r="B19" s="1">
        <f t="shared" si="2"/>
        <v>9</v>
      </c>
      <c r="C19" s="2" t="s">
        <v>24</v>
      </c>
      <c r="D19" s="2" t="s">
        <v>25</v>
      </c>
      <c r="E19" s="161"/>
      <c r="F19" s="161" t="s">
        <v>266</v>
      </c>
      <c r="G19" s="161"/>
      <c r="H19" s="161"/>
      <c r="I19" s="161"/>
      <c r="J19" s="161"/>
      <c r="K19" s="24"/>
      <c r="L19" s="24"/>
      <c r="M19" s="24"/>
      <c r="N19" s="25">
        <v>1</v>
      </c>
      <c r="P19" s="90"/>
      <c r="U19" s="30">
        <f>COUNTA(K11:K17)</f>
        <v>5</v>
      </c>
    </row>
    <row r="20" spans="2:24" ht="13.5" customHeight="1" x14ac:dyDescent="0.15">
      <c r="B20" s="1">
        <f t="shared" si="2"/>
        <v>10</v>
      </c>
      <c r="C20" s="7"/>
      <c r="D20" s="7"/>
      <c r="E20" s="161"/>
      <c r="F20" s="161" t="s">
        <v>360</v>
      </c>
      <c r="G20" s="161"/>
      <c r="H20" s="161"/>
      <c r="I20" s="161"/>
      <c r="J20" s="161"/>
      <c r="K20" s="24"/>
      <c r="L20" s="24"/>
      <c r="M20" s="24" t="s">
        <v>163</v>
      </c>
      <c r="N20" s="145"/>
      <c r="P20" s="90"/>
    </row>
    <row r="21" spans="2:24" ht="13.5" customHeight="1" x14ac:dyDescent="0.15">
      <c r="B21" s="1">
        <f t="shared" si="2"/>
        <v>11</v>
      </c>
      <c r="C21" s="7"/>
      <c r="D21" s="7"/>
      <c r="E21" s="161"/>
      <c r="F21" s="161" t="s">
        <v>104</v>
      </c>
      <c r="G21" s="161"/>
      <c r="H21" s="161"/>
      <c r="I21" s="161"/>
      <c r="J21" s="161"/>
      <c r="K21" s="24">
        <v>125</v>
      </c>
      <c r="L21" s="28">
        <v>125</v>
      </c>
      <c r="M21" s="24">
        <v>200</v>
      </c>
      <c r="N21" s="25">
        <v>175</v>
      </c>
      <c r="P21" s="90"/>
    </row>
    <row r="22" spans="2:24" ht="14.85" customHeight="1" x14ac:dyDescent="0.15">
      <c r="B22" s="1">
        <f t="shared" si="2"/>
        <v>12</v>
      </c>
      <c r="C22" s="2" t="s">
        <v>93</v>
      </c>
      <c r="D22" s="2" t="s">
        <v>15</v>
      </c>
      <c r="E22" s="161"/>
      <c r="F22" s="161" t="s">
        <v>159</v>
      </c>
      <c r="G22" s="161"/>
      <c r="H22" s="161"/>
      <c r="I22" s="161"/>
      <c r="J22" s="161"/>
      <c r="K22" s="24" t="s">
        <v>163</v>
      </c>
      <c r="L22" s="24"/>
      <c r="M22" s="24">
        <v>25</v>
      </c>
      <c r="N22" s="25"/>
    </row>
    <row r="23" spans="2:24" ht="13.5" customHeight="1" x14ac:dyDescent="0.15">
      <c r="B23" s="1">
        <f t="shared" si="2"/>
        <v>13</v>
      </c>
      <c r="C23" s="7"/>
      <c r="D23" s="9" t="s">
        <v>72</v>
      </c>
      <c r="E23" s="161"/>
      <c r="F23" s="161" t="s">
        <v>85</v>
      </c>
      <c r="G23" s="161"/>
      <c r="H23" s="161"/>
      <c r="I23" s="161"/>
      <c r="J23" s="161"/>
      <c r="K23" s="24"/>
      <c r="L23" s="24"/>
      <c r="M23" s="24"/>
      <c r="N23" s="25">
        <v>4</v>
      </c>
      <c r="U23" s="30">
        <f>COUNTA(K23)</f>
        <v>0</v>
      </c>
      <c r="V23" s="30">
        <f>COUNTA(L23)</f>
        <v>0</v>
      </c>
      <c r="W23" s="30">
        <f>COUNTA(M23)</f>
        <v>0</v>
      </c>
      <c r="X23" s="30">
        <f>COUNTA(N23)</f>
        <v>1</v>
      </c>
    </row>
    <row r="24" spans="2:24" ht="13.5" customHeight="1" x14ac:dyDescent="0.15">
      <c r="B24" s="1">
        <f t="shared" si="2"/>
        <v>14</v>
      </c>
      <c r="C24" s="7"/>
      <c r="D24" s="2" t="s">
        <v>16</v>
      </c>
      <c r="E24" s="161"/>
      <c r="F24" s="161" t="s">
        <v>106</v>
      </c>
      <c r="G24" s="161"/>
      <c r="H24" s="161"/>
      <c r="I24" s="161"/>
      <c r="J24" s="161"/>
      <c r="K24" s="28">
        <v>575</v>
      </c>
      <c r="L24" s="24" t="s">
        <v>163</v>
      </c>
      <c r="M24" s="24" t="s">
        <v>163</v>
      </c>
      <c r="N24" s="25" t="s">
        <v>163</v>
      </c>
    </row>
    <row r="25" spans="2:24" ht="13.5" customHeight="1" x14ac:dyDescent="0.15">
      <c r="B25" s="1">
        <f t="shared" si="2"/>
        <v>15</v>
      </c>
      <c r="C25" s="7"/>
      <c r="D25" s="7"/>
      <c r="E25" s="161"/>
      <c r="F25" s="161" t="s">
        <v>118</v>
      </c>
      <c r="G25" s="161"/>
      <c r="H25" s="161"/>
      <c r="I25" s="161"/>
      <c r="J25" s="161"/>
      <c r="K25" s="24">
        <v>875</v>
      </c>
      <c r="L25" s="24">
        <v>775</v>
      </c>
      <c r="M25" s="24">
        <v>725</v>
      </c>
      <c r="N25" s="25">
        <v>250</v>
      </c>
    </row>
    <row r="26" spans="2:24" ht="13.9" customHeight="1" x14ac:dyDescent="0.15">
      <c r="B26" s="1">
        <f t="shared" si="2"/>
        <v>16</v>
      </c>
      <c r="C26" s="7"/>
      <c r="D26" s="7"/>
      <c r="E26" s="161"/>
      <c r="F26" s="161" t="s">
        <v>107</v>
      </c>
      <c r="G26" s="161"/>
      <c r="H26" s="161"/>
      <c r="I26" s="161"/>
      <c r="J26" s="161"/>
      <c r="K26" s="24">
        <v>350</v>
      </c>
      <c r="L26" s="24">
        <v>150</v>
      </c>
      <c r="M26" s="24">
        <v>125</v>
      </c>
      <c r="N26" s="25" t="s">
        <v>163</v>
      </c>
    </row>
    <row r="27" spans="2:24" ht="13.9" customHeight="1" x14ac:dyDescent="0.15">
      <c r="B27" s="1">
        <f t="shared" si="2"/>
        <v>17</v>
      </c>
      <c r="C27" s="7"/>
      <c r="D27" s="7"/>
      <c r="E27" s="161"/>
      <c r="F27" s="161" t="s">
        <v>363</v>
      </c>
      <c r="G27" s="161"/>
      <c r="H27" s="161"/>
      <c r="I27" s="161"/>
      <c r="J27" s="161"/>
      <c r="K27" s="24"/>
      <c r="L27" s="24">
        <v>1</v>
      </c>
      <c r="M27" s="24"/>
      <c r="N27" s="25"/>
    </row>
    <row r="28" spans="2:24" ht="13.9" customHeight="1" x14ac:dyDescent="0.15">
      <c r="B28" s="1">
        <f t="shared" si="2"/>
        <v>18</v>
      </c>
      <c r="C28" s="7"/>
      <c r="D28" s="7"/>
      <c r="E28" s="161"/>
      <c r="F28" s="161" t="s">
        <v>289</v>
      </c>
      <c r="G28" s="161"/>
      <c r="H28" s="161"/>
      <c r="I28" s="161"/>
      <c r="J28" s="161"/>
      <c r="K28" s="24"/>
      <c r="L28" s="24"/>
      <c r="M28" s="24"/>
      <c r="N28" s="25">
        <v>1</v>
      </c>
    </row>
    <row r="29" spans="2:24" ht="13.5" customHeight="1" x14ac:dyDescent="0.15">
      <c r="B29" s="1">
        <f t="shared" si="2"/>
        <v>19</v>
      </c>
      <c r="C29" s="7"/>
      <c r="D29" s="7"/>
      <c r="E29" s="161"/>
      <c r="F29" s="161" t="s">
        <v>213</v>
      </c>
      <c r="G29" s="161"/>
      <c r="H29" s="161"/>
      <c r="I29" s="161"/>
      <c r="J29" s="161"/>
      <c r="K29" s="24"/>
      <c r="L29" s="24"/>
      <c r="M29" s="24"/>
      <c r="N29" s="25" t="s">
        <v>163</v>
      </c>
    </row>
    <row r="30" spans="2:24" ht="13.5" customHeight="1" x14ac:dyDescent="0.15">
      <c r="B30" s="1">
        <f t="shared" si="2"/>
        <v>20</v>
      </c>
      <c r="C30" s="7"/>
      <c r="D30" s="7"/>
      <c r="E30" s="161"/>
      <c r="F30" s="161" t="s">
        <v>17</v>
      </c>
      <c r="G30" s="161"/>
      <c r="H30" s="161"/>
      <c r="I30" s="161"/>
      <c r="J30" s="161"/>
      <c r="K30" s="28">
        <v>125</v>
      </c>
      <c r="L30" s="24">
        <v>375</v>
      </c>
      <c r="M30" s="24">
        <v>400</v>
      </c>
      <c r="N30" s="25">
        <v>175</v>
      </c>
    </row>
    <row r="31" spans="2:24" ht="13.5" customHeight="1" x14ac:dyDescent="0.15">
      <c r="B31" s="1">
        <f t="shared" si="2"/>
        <v>21</v>
      </c>
      <c r="C31" s="7"/>
      <c r="D31" s="7"/>
      <c r="E31" s="161"/>
      <c r="F31" s="161" t="s">
        <v>109</v>
      </c>
      <c r="G31" s="161"/>
      <c r="H31" s="161"/>
      <c r="I31" s="161"/>
      <c r="J31" s="161"/>
      <c r="K31" s="24">
        <v>500</v>
      </c>
      <c r="L31" s="24">
        <v>100</v>
      </c>
      <c r="M31" s="24"/>
      <c r="N31" s="25"/>
    </row>
    <row r="32" spans="2:24" ht="13.5" customHeight="1" x14ac:dyDescent="0.15">
      <c r="B32" s="1">
        <f t="shared" si="2"/>
        <v>22</v>
      </c>
      <c r="C32" s="7"/>
      <c r="D32" s="7"/>
      <c r="E32" s="161"/>
      <c r="F32" s="161" t="s">
        <v>111</v>
      </c>
      <c r="G32" s="161"/>
      <c r="H32" s="161"/>
      <c r="I32" s="161"/>
      <c r="J32" s="161"/>
      <c r="K32" s="24">
        <v>400</v>
      </c>
      <c r="L32" s="24">
        <v>350</v>
      </c>
      <c r="M32" s="24">
        <v>475</v>
      </c>
      <c r="N32" s="25">
        <v>50</v>
      </c>
    </row>
    <row r="33" spans="2:29" ht="13.9" customHeight="1" x14ac:dyDescent="0.15">
      <c r="B33" s="1">
        <f t="shared" si="2"/>
        <v>23</v>
      </c>
      <c r="C33" s="7"/>
      <c r="D33" s="7"/>
      <c r="E33" s="161"/>
      <c r="F33" s="161" t="s">
        <v>18</v>
      </c>
      <c r="G33" s="161"/>
      <c r="H33" s="161"/>
      <c r="I33" s="161"/>
      <c r="J33" s="161"/>
      <c r="K33" s="24">
        <v>500</v>
      </c>
      <c r="L33" s="24"/>
      <c r="M33" s="24">
        <v>50</v>
      </c>
      <c r="N33" s="25">
        <v>250</v>
      </c>
    </row>
    <row r="34" spans="2:29" ht="13.9" customHeight="1" x14ac:dyDescent="0.15">
      <c r="B34" s="1">
        <f t="shared" si="2"/>
        <v>24</v>
      </c>
      <c r="C34" s="7"/>
      <c r="D34" s="7"/>
      <c r="E34" s="161"/>
      <c r="F34" s="161" t="s">
        <v>108</v>
      </c>
      <c r="G34" s="161"/>
      <c r="H34" s="161"/>
      <c r="I34" s="161"/>
      <c r="J34" s="161"/>
      <c r="K34" s="24"/>
      <c r="L34" s="24"/>
      <c r="M34" s="24"/>
      <c r="N34" s="25" t="s">
        <v>163</v>
      </c>
    </row>
    <row r="35" spans="2:29" ht="13.5" customHeight="1" x14ac:dyDescent="0.15">
      <c r="B35" s="1">
        <f t="shared" si="2"/>
        <v>25</v>
      </c>
      <c r="C35" s="7"/>
      <c r="D35" s="7"/>
      <c r="E35" s="161"/>
      <c r="F35" s="161" t="s">
        <v>160</v>
      </c>
      <c r="G35" s="161"/>
      <c r="H35" s="161"/>
      <c r="I35" s="161"/>
      <c r="J35" s="161"/>
      <c r="K35" s="24"/>
      <c r="L35" s="24"/>
      <c r="M35" s="24">
        <v>6</v>
      </c>
      <c r="N35" s="25">
        <v>10</v>
      </c>
    </row>
    <row r="36" spans="2:29" ht="13.5" customHeight="1" x14ac:dyDescent="0.15">
      <c r="B36" s="1">
        <f t="shared" si="2"/>
        <v>26</v>
      </c>
      <c r="C36" s="7"/>
      <c r="D36" s="7"/>
      <c r="E36" s="161"/>
      <c r="F36" s="161" t="s">
        <v>132</v>
      </c>
      <c r="G36" s="161"/>
      <c r="H36" s="161"/>
      <c r="I36" s="161"/>
      <c r="J36" s="161"/>
      <c r="K36" s="24">
        <v>50</v>
      </c>
      <c r="L36" s="24">
        <v>25</v>
      </c>
      <c r="M36" s="24" t="s">
        <v>163</v>
      </c>
      <c r="N36" s="25">
        <v>25</v>
      </c>
    </row>
    <row r="37" spans="2:29" ht="13.9" customHeight="1" x14ac:dyDescent="0.15">
      <c r="B37" s="1">
        <f t="shared" si="2"/>
        <v>27</v>
      </c>
      <c r="C37" s="7"/>
      <c r="D37" s="7"/>
      <c r="E37" s="161"/>
      <c r="F37" s="161" t="s">
        <v>303</v>
      </c>
      <c r="G37" s="161"/>
      <c r="H37" s="161"/>
      <c r="I37" s="161"/>
      <c r="J37" s="161"/>
      <c r="K37" s="24" t="s">
        <v>163</v>
      </c>
      <c r="L37" s="24"/>
      <c r="M37" s="24"/>
      <c r="N37" s="25"/>
    </row>
    <row r="38" spans="2:29" ht="13.9" customHeight="1" x14ac:dyDescent="0.15">
      <c r="B38" s="1">
        <f t="shared" si="2"/>
        <v>28</v>
      </c>
      <c r="C38" s="7"/>
      <c r="D38" s="7"/>
      <c r="E38" s="161"/>
      <c r="F38" s="161" t="s">
        <v>19</v>
      </c>
      <c r="G38" s="161"/>
      <c r="H38" s="161"/>
      <c r="I38" s="161"/>
      <c r="J38" s="161"/>
      <c r="K38" s="24">
        <v>1000</v>
      </c>
      <c r="L38" s="24">
        <v>2000</v>
      </c>
      <c r="M38" s="24">
        <v>1750</v>
      </c>
      <c r="N38" s="25">
        <v>300</v>
      </c>
    </row>
    <row r="39" spans="2:29" ht="13.5" customHeight="1" x14ac:dyDescent="0.15">
      <c r="B39" s="1">
        <f t="shared" si="2"/>
        <v>29</v>
      </c>
      <c r="C39" s="7"/>
      <c r="D39" s="7"/>
      <c r="E39" s="161"/>
      <c r="F39" s="161" t="s">
        <v>20</v>
      </c>
      <c r="G39" s="161"/>
      <c r="H39" s="161"/>
      <c r="I39" s="161"/>
      <c r="J39" s="161"/>
      <c r="K39" s="24">
        <v>17500</v>
      </c>
      <c r="L39" s="24">
        <v>2750</v>
      </c>
      <c r="M39" s="60">
        <v>5000</v>
      </c>
      <c r="N39" s="66">
        <v>425</v>
      </c>
    </row>
    <row r="40" spans="2:29" ht="13.9" customHeight="1" x14ac:dyDescent="0.15">
      <c r="B40" s="1">
        <f t="shared" si="2"/>
        <v>30</v>
      </c>
      <c r="C40" s="7"/>
      <c r="D40" s="7"/>
      <c r="E40" s="161"/>
      <c r="F40" s="161" t="s">
        <v>21</v>
      </c>
      <c r="G40" s="161"/>
      <c r="H40" s="161"/>
      <c r="I40" s="161"/>
      <c r="J40" s="161"/>
      <c r="K40" s="24" t="s">
        <v>163</v>
      </c>
      <c r="L40" s="24"/>
      <c r="M40" s="24" t="s">
        <v>163</v>
      </c>
      <c r="N40" s="25" t="s">
        <v>163</v>
      </c>
    </row>
    <row r="41" spans="2:29" ht="13.9" customHeight="1" x14ac:dyDescent="0.15">
      <c r="B41" s="1">
        <f t="shared" si="2"/>
        <v>31</v>
      </c>
      <c r="C41" s="7"/>
      <c r="D41" s="7"/>
      <c r="E41" s="161"/>
      <c r="F41" s="161" t="s">
        <v>366</v>
      </c>
      <c r="G41" s="161"/>
      <c r="H41" s="161"/>
      <c r="I41" s="161"/>
      <c r="J41" s="161"/>
      <c r="K41" s="24"/>
      <c r="L41" s="24"/>
      <c r="M41" s="24"/>
      <c r="N41" s="25" t="s">
        <v>163</v>
      </c>
    </row>
    <row r="42" spans="2:29" ht="13.5" customHeight="1" x14ac:dyDescent="0.15">
      <c r="B42" s="1">
        <f t="shared" si="2"/>
        <v>32</v>
      </c>
      <c r="C42" s="2" t="s">
        <v>82</v>
      </c>
      <c r="D42" s="2" t="s">
        <v>83</v>
      </c>
      <c r="E42" s="161"/>
      <c r="F42" s="161" t="s">
        <v>102</v>
      </c>
      <c r="G42" s="161"/>
      <c r="H42" s="161"/>
      <c r="I42" s="161"/>
      <c r="J42" s="161"/>
      <c r="K42" s="28" t="s">
        <v>163</v>
      </c>
      <c r="L42" s="28">
        <v>50</v>
      </c>
      <c r="M42" s="24" t="s">
        <v>163</v>
      </c>
      <c r="N42" s="25">
        <v>25</v>
      </c>
    </row>
    <row r="43" spans="2:29" ht="13.9" customHeight="1" x14ac:dyDescent="0.15">
      <c r="B43" s="1">
        <f t="shared" si="2"/>
        <v>33</v>
      </c>
      <c r="C43" s="7"/>
      <c r="D43" s="7"/>
      <c r="E43" s="161"/>
      <c r="F43" s="161" t="s">
        <v>214</v>
      </c>
      <c r="G43" s="161"/>
      <c r="H43" s="161"/>
      <c r="I43" s="161"/>
      <c r="J43" s="161"/>
      <c r="K43" s="24"/>
      <c r="L43" s="24">
        <v>75</v>
      </c>
      <c r="M43" s="24">
        <v>50</v>
      </c>
      <c r="N43" s="25">
        <v>50</v>
      </c>
    </row>
    <row r="44" spans="2:29" ht="13.9" customHeight="1" x14ac:dyDescent="0.15">
      <c r="B44" s="1">
        <f t="shared" si="2"/>
        <v>34</v>
      </c>
      <c r="C44" s="7"/>
      <c r="D44" s="7"/>
      <c r="E44" s="161"/>
      <c r="F44" s="161" t="s">
        <v>252</v>
      </c>
      <c r="G44" s="161"/>
      <c r="H44" s="161"/>
      <c r="I44" s="161"/>
      <c r="J44" s="161"/>
      <c r="K44" s="24"/>
      <c r="L44" s="24" t="s">
        <v>163</v>
      </c>
      <c r="M44" s="24"/>
      <c r="N44" s="25"/>
      <c r="U44" s="30">
        <f>COUNTA(K42:K44)</f>
        <v>1</v>
      </c>
      <c r="V44" s="30">
        <f>COUNTA(L42:L44)</f>
        <v>3</v>
      </c>
      <c r="W44" s="30">
        <f>COUNTA(M42:M44)</f>
        <v>2</v>
      </c>
      <c r="X44" s="30">
        <f>COUNTA(N42:N44)</f>
        <v>2</v>
      </c>
    </row>
    <row r="45" spans="2:29" ht="13.9" customHeight="1" x14ac:dyDescent="0.15">
      <c r="B45" s="1">
        <f t="shared" si="2"/>
        <v>35</v>
      </c>
      <c r="C45" s="2" t="s">
        <v>94</v>
      </c>
      <c r="D45" s="2" t="s">
        <v>26</v>
      </c>
      <c r="E45" s="161"/>
      <c r="F45" s="161" t="s">
        <v>126</v>
      </c>
      <c r="G45" s="161"/>
      <c r="H45" s="161"/>
      <c r="I45" s="161"/>
      <c r="J45" s="161"/>
      <c r="K45" s="24"/>
      <c r="L45" s="28" t="s">
        <v>163</v>
      </c>
      <c r="M45" s="24" t="s">
        <v>163</v>
      </c>
      <c r="N45" s="25" t="s">
        <v>163</v>
      </c>
      <c r="Y45" s="132"/>
    </row>
    <row r="46" spans="2:29" ht="13.9" customHeight="1" x14ac:dyDescent="0.15">
      <c r="B46" s="1">
        <f t="shared" si="2"/>
        <v>36</v>
      </c>
      <c r="C46" s="7"/>
      <c r="D46" s="7"/>
      <c r="E46" s="161"/>
      <c r="F46" s="161" t="s">
        <v>253</v>
      </c>
      <c r="G46" s="161"/>
      <c r="H46" s="161"/>
      <c r="I46" s="161"/>
      <c r="J46" s="161"/>
      <c r="K46" s="24"/>
      <c r="L46" s="24"/>
      <c r="M46" s="24"/>
      <c r="N46" s="136" t="s">
        <v>163</v>
      </c>
      <c r="Y46" s="132"/>
    </row>
    <row r="47" spans="2:29" ht="13.9" customHeight="1" x14ac:dyDescent="0.15">
      <c r="B47" s="1">
        <f t="shared" si="2"/>
        <v>37</v>
      </c>
      <c r="C47" s="7"/>
      <c r="D47" s="7"/>
      <c r="E47" s="161"/>
      <c r="F47" s="161" t="s">
        <v>152</v>
      </c>
      <c r="G47" s="161"/>
      <c r="H47" s="161"/>
      <c r="I47" s="161"/>
      <c r="J47" s="161"/>
      <c r="K47" s="24">
        <v>25</v>
      </c>
      <c r="L47" s="24">
        <v>125</v>
      </c>
      <c r="M47" s="24">
        <v>200</v>
      </c>
      <c r="N47" s="25">
        <v>100</v>
      </c>
      <c r="U47" s="146">
        <f>COUNTA($K11:$K49)</f>
        <v>23</v>
      </c>
      <c r="V47" s="146">
        <f>COUNTA($L11:$L49)</f>
        <v>25</v>
      </c>
      <c r="W47" s="146">
        <f>COUNTA($M11:$M49)</f>
        <v>24</v>
      </c>
      <c r="X47" s="146">
        <f>COUNTA($N11:$N49)</f>
        <v>29</v>
      </c>
      <c r="Y47" s="146"/>
      <c r="Z47" s="146"/>
      <c r="AA47" s="146"/>
      <c r="AB47" s="146"/>
      <c r="AC47" s="132"/>
    </row>
    <row r="48" spans="2:29" ht="13.9" customHeight="1" x14ac:dyDescent="0.15">
      <c r="B48" s="1">
        <f t="shared" si="2"/>
        <v>38</v>
      </c>
      <c r="C48" s="7"/>
      <c r="D48" s="7"/>
      <c r="E48" s="161"/>
      <c r="F48" s="161" t="s">
        <v>27</v>
      </c>
      <c r="G48" s="161"/>
      <c r="H48" s="161"/>
      <c r="I48" s="161"/>
      <c r="J48" s="161"/>
      <c r="K48" s="24">
        <v>50</v>
      </c>
      <c r="L48" s="24">
        <v>25</v>
      </c>
      <c r="M48" s="24"/>
      <c r="N48" s="25" t="s">
        <v>163</v>
      </c>
      <c r="Y48" s="132"/>
    </row>
    <row r="49" spans="2:25" ht="13.5" customHeight="1" x14ac:dyDescent="0.15">
      <c r="B49" s="1">
        <f t="shared" si="2"/>
        <v>39</v>
      </c>
      <c r="C49" s="7"/>
      <c r="D49" s="7"/>
      <c r="E49" s="161"/>
      <c r="F49" s="161" t="s">
        <v>91</v>
      </c>
      <c r="G49" s="161"/>
      <c r="H49" s="161"/>
      <c r="I49" s="161"/>
      <c r="J49" s="161"/>
      <c r="K49" s="24"/>
      <c r="L49" s="24">
        <v>25</v>
      </c>
      <c r="M49" s="24"/>
      <c r="N49" s="25"/>
      <c r="Y49" s="133"/>
    </row>
    <row r="50" spans="2:25" ht="13.9" customHeight="1" x14ac:dyDescent="0.15">
      <c r="B50" s="1">
        <f t="shared" si="2"/>
        <v>40</v>
      </c>
      <c r="C50" s="7"/>
      <c r="D50" s="7"/>
      <c r="E50" s="161"/>
      <c r="F50" s="161" t="s">
        <v>162</v>
      </c>
      <c r="G50" s="161"/>
      <c r="H50" s="161"/>
      <c r="I50" s="161"/>
      <c r="J50" s="161"/>
      <c r="K50" s="24"/>
      <c r="L50" s="24" t="s">
        <v>163</v>
      </c>
      <c r="M50" s="24"/>
      <c r="N50" s="25"/>
      <c r="Y50" s="133"/>
    </row>
    <row r="51" spans="2:25" ht="13.5" customHeight="1" x14ac:dyDescent="0.15">
      <c r="B51" s="1">
        <f t="shared" si="2"/>
        <v>41</v>
      </c>
      <c r="C51" s="7"/>
      <c r="D51" s="7"/>
      <c r="E51" s="161"/>
      <c r="F51" s="161" t="s">
        <v>192</v>
      </c>
      <c r="G51" s="161"/>
      <c r="H51" s="161"/>
      <c r="I51" s="161"/>
      <c r="J51" s="161"/>
      <c r="K51" s="24">
        <v>600</v>
      </c>
      <c r="L51" s="24"/>
      <c r="M51" s="24"/>
      <c r="N51" s="25"/>
      <c r="Y51" s="134"/>
    </row>
    <row r="52" spans="2:25" ht="13.5" customHeight="1" x14ac:dyDescent="0.15">
      <c r="B52" s="1">
        <f t="shared" si="2"/>
        <v>42</v>
      </c>
      <c r="C52" s="7"/>
      <c r="D52" s="7"/>
      <c r="E52" s="161"/>
      <c r="F52" s="161" t="s">
        <v>219</v>
      </c>
      <c r="G52" s="161"/>
      <c r="H52" s="161"/>
      <c r="I52" s="161"/>
      <c r="J52" s="161"/>
      <c r="K52" s="28"/>
      <c r="L52" s="28"/>
      <c r="M52" s="24" t="s">
        <v>163</v>
      </c>
      <c r="N52" s="25"/>
      <c r="Y52" s="133"/>
    </row>
    <row r="53" spans="2:25" ht="13.5" customHeight="1" x14ac:dyDescent="0.15">
      <c r="B53" s="1">
        <f t="shared" si="2"/>
        <v>43</v>
      </c>
      <c r="C53" s="7"/>
      <c r="D53" s="7"/>
      <c r="E53" s="161"/>
      <c r="F53" s="161" t="s">
        <v>112</v>
      </c>
      <c r="G53" s="161"/>
      <c r="H53" s="161"/>
      <c r="I53" s="161"/>
      <c r="J53" s="161"/>
      <c r="K53" s="24">
        <v>1300</v>
      </c>
      <c r="L53" s="24">
        <v>900</v>
      </c>
      <c r="M53" s="24">
        <v>500</v>
      </c>
      <c r="N53" s="25">
        <v>500</v>
      </c>
      <c r="Y53" s="133"/>
    </row>
    <row r="54" spans="2:25" ht="13.9" customHeight="1" x14ac:dyDescent="0.15">
      <c r="B54" s="1">
        <f t="shared" si="2"/>
        <v>44</v>
      </c>
      <c r="C54" s="7"/>
      <c r="D54" s="7"/>
      <c r="E54" s="161"/>
      <c r="F54" s="161" t="s">
        <v>353</v>
      </c>
      <c r="G54" s="161"/>
      <c r="H54" s="161"/>
      <c r="I54" s="161"/>
      <c r="J54" s="161"/>
      <c r="K54" s="24"/>
      <c r="L54" s="24">
        <v>50</v>
      </c>
      <c r="M54" s="24">
        <v>50</v>
      </c>
      <c r="N54" s="25"/>
      <c r="Y54" s="135"/>
    </row>
    <row r="55" spans="2:25" ht="13.5" customHeight="1" x14ac:dyDescent="0.15">
      <c r="B55" s="1">
        <f t="shared" si="2"/>
        <v>45</v>
      </c>
      <c r="C55" s="7"/>
      <c r="D55" s="7"/>
      <c r="E55" s="161"/>
      <c r="F55" s="161" t="s">
        <v>241</v>
      </c>
      <c r="G55" s="161"/>
      <c r="H55" s="161"/>
      <c r="I55" s="161"/>
      <c r="J55" s="161"/>
      <c r="K55" s="24">
        <v>32</v>
      </c>
      <c r="L55" s="24">
        <v>16</v>
      </c>
      <c r="M55" s="24"/>
      <c r="N55" s="25"/>
      <c r="Y55" s="132"/>
    </row>
    <row r="56" spans="2:25" ht="13.5" customHeight="1" x14ac:dyDescent="0.15">
      <c r="B56" s="1">
        <f t="shared" si="2"/>
        <v>46</v>
      </c>
      <c r="C56" s="7"/>
      <c r="D56" s="7"/>
      <c r="E56" s="161"/>
      <c r="F56" s="161" t="s">
        <v>114</v>
      </c>
      <c r="G56" s="161"/>
      <c r="H56" s="161"/>
      <c r="I56" s="161"/>
      <c r="J56" s="161"/>
      <c r="K56" s="24">
        <v>225</v>
      </c>
      <c r="L56" s="24" t="s">
        <v>163</v>
      </c>
      <c r="M56" s="24">
        <v>100</v>
      </c>
      <c r="N56" s="25">
        <v>150</v>
      </c>
      <c r="Y56" s="132"/>
    </row>
    <row r="57" spans="2:25" ht="13.5" customHeight="1" x14ac:dyDescent="0.15">
      <c r="B57" s="1">
        <f t="shared" si="2"/>
        <v>47</v>
      </c>
      <c r="C57" s="7"/>
      <c r="D57" s="7"/>
      <c r="E57" s="161"/>
      <c r="F57" s="161" t="s">
        <v>30</v>
      </c>
      <c r="G57" s="161"/>
      <c r="H57" s="161"/>
      <c r="I57" s="161"/>
      <c r="J57" s="161"/>
      <c r="K57" s="28">
        <v>32</v>
      </c>
      <c r="L57" s="24" t="s">
        <v>163</v>
      </c>
      <c r="M57" s="24"/>
      <c r="N57" s="25">
        <v>8</v>
      </c>
      <c r="Y57" s="132"/>
    </row>
    <row r="58" spans="2:25" ht="13.5" customHeight="1" x14ac:dyDescent="0.15">
      <c r="B58" s="1">
        <f t="shared" si="2"/>
        <v>48</v>
      </c>
      <c r="C58" s="7"/>
      <c r="D58" s="7"/>
      <c r="E58" s="161"/>
      <c r="F58" s="161" t="s">
        <v>225</v>
      </c>
      <c r="G58" s="161"/>
      <c r="H58" s="161"/>
      <c r="I58" s="161"/>
      <c r="J58" s="161"/>
      <c r="K58" s="24">
        <v>24</v>
      </c>
      <c r="L58" s="24"/>
      <c r="M58" s="24"/>
      <c r="N58" s="25">
        <v>8</v>
      </c>
      <c r="Y58" s="132"/>
    </row>
    <row r="59" spans="2:25" ht="13.9" customHeight="1" x14ac:dyDescent="0.15">
      <c r="B59" s="1">
        <f t="shared" si="2"/>
        <v>49</v>
      </c>
      <c r="C59" s="7"/>
      <c r="D59" s="7"/>
      <c r="E59" s="161"/>
      <c r="F59" s="161" t="s">
        <v>255</v>
      </c>
      <c r="G59" s="161"/>
      <c r="H59" s="161"/>
      <c r="I59" s="161"/>
      <c r="J59" s="161"/>
      <c r="K59" s="24"/>
      <c r="L59" s="24">
        <v>25</v>
      </c>
      <c r="M59" s="24"/>
      <c r="N59" s="25"/>
      <c r="Y59" s="132"/>
    </row>
    <row r="60" spans="2:25" ht="13.9" customHeight="1" x14ac:dyDescent="0.15">
      <c r="B60" s="1">
        <f t="shared" si="2"/>
        <v>50</v>
      </c>
      <c r="C60" s="7"/>
      <c r="D60" s="7"/>
      <c r="E60" s="161"/>
      <c r="F60" s="161" t="s">
        <v>88</v>
      </c>
      <c r="G60" s="161"/>
      <c r="H60" s="161"/>
      <c r="I60" s="161"/>
      <c r="J60" s="161"/>
      <c r="K60" s="28">
        <v>400</v>
      </c>
      <c r="L60" s="24"/>
      <c r="M60" s="24"/>
      <c r="N60" s="25"/>
      <c r="Y60" s="132"/>
    </row>
    <row r="61" spans="2:25" ht="13.9" customHeight="1" x14ac:dyDescent="0.15">
      <c r="B61" s="1">
        <f t="shared" si="2"/>
        <v>51</v>
      </c>
      <c r="C61" s="7"/>
      <c r="D61" s="7"/>
      <c r="E61" s="161"/>
      <c r="F61" s="161" t="s">
        <v>105</v>
      </c>
      <c r="G61" s="161"/>
      <c r="H61" s="161"/>
      <c r="I61" s="161"/>
      <c r="J61" s="161"/>
      <c r="K61" s="24" t="s">
        <v>163</v>
      </c>
      <c r="L61" s="24" t="s">
        <v>163</v>
      </c>
      <c r="M61" s="24"/>
      <c r="N61" s="25"/>
      <c r="Y61" s="132"/>
    </row>
    <row r="62" spans="2:25" ht="13.5" customHeight="1" x14ac:dyDescent="0.15">
      <c r="B62" s="1">
        <f t="shared" si="2"/>
        <v>52</v>
      </c>
      <c r="C62" s="7"/>
      <c r="D62" s="7"/>
      <c r="E62" s="161"/>
      <c r="F62" s="161" t="s">
        <v>115</v>
      </c>
      <c r="G62" s="161"/>
      <c r="H62" s="161"/>
      <c r="I62" s="161"/>
      <c r="J62" s="161"/>
      <c r="K62" s="24">
        <v>700</v>
      </c>
      <c r="L62" s="24">
        <v>400</v>
      </c>
      <c r="M62" s="24">
        <v>200</v>
      </c>
      <c r="N62" s="25">
        <v>300</v>
      </c>
      <c r="Y62" s="132"/>
    </row>
    <row r="63" spans="2:25" ht="13.9" customHeight="1" x14ac:dyDescent="0.15">
      <c r="B63" s="1">
        <f t="shared" si="2"/>
        <v>53</v>
      </c>
      <c r="C63" s="7"/>
      <c r="D63" s="7"/>
      <c r="E63" s="161"/>
      <c r="F63" s="161" t="s">
        <v>127</v>
      </c>
      <c r="G63" s="161"/>
      <c r="H63" s="161"/>
      <c r="I63" s="161"/>
      <c r="J63" s="161"/>
      <c r="K63" s="28">
        <v>150</v>
      </c>
      <c r="L63" s="24">
        <v>75</v>
      </c>
      <c r="M63" s="24">
        <v>150</v>
      </c>
      <c r="N63" s="25">
        <v>50</v>
      </c>
      <c r="Y63" s="132"/>
    </row>
    <row r="64" spans="2:25" ht="13.5" customHeight="1" x14ac:dyDescent="0.15">
      <c r="B64" s="1">
        <f t="shared" si="2"/>
        <v>54</v>
      </c>
      <c r="C64" s="7"/>
      <c r="D64" s="7"/>
      <c r="E64" s="161"/>
      <c r="F64" s="161" t="s">
        <v>181</v>
      </c>
      <c r="G64" s="161"/>
      <c r="H64" s="161"/>
      <c r="I64" s="161"/>
      <c r="J64" s="161"/>
      <c r="K64" s="24" t="s">
        <v>163</v>
      </c>
      <c r="L64" s="24"/>
      <c r="M64" s="24"/>
      <c r="N64" s="25"/>
      <c r="Y64" s="132"/>
    </row>
    <row r="65" spans="2:25" ht="13.9" customHeight="1" x14ac:dyDescent="0.15">
      <c r="B65" s="1">
        <f t="shared" si="2"/>
        <v>55</v>
      </c>
      <c r="C65" s="7"/>
      <c r="D65" s="7"/>
      <c r="E65" s="161"/>
      <c r="F65" s="161" t="s">
        <v>120</v>
      </c>
      <c r="G65" s="161"/>
      <c r="H65" s="161"/>
      <c r="I65" s="161"/>
      <c r="J65" s="161"/>
      <c r="K65" s="24"/>
      <c r="L65" s="24">
        <v>25</v>
      </c>
      <c r="M65" s="24" t="s">
        <v>163</v>
      </c>
      <c r="N65" s="25"/>
      <c r="Y65" s="132"/>
    </row>
    <row r="66" spans="2:25" ht="13.9" customHeight="1" x14ac:dyDescent="0.15">
      <c r="B66" s="1">
        <f t="shared" si="2"/>
        <v>56</v>
      </c>
      <c r="C66" s="7"/>
      <c r="D66" s="7"/>
      <c r="E66" s="161"/>
      <c r="F66" s="161" t="s">
        <v>33</v>
      </c>
      <c r="G66" s="161"/>
      <c r="H66" s="161"/>
      <c r="I66" s="161"/>
      <c r="J66" s="161"/>
      <c r="K66" s="24">
        <v>575</v>
      </c>
      <c r="L66" s="24">
        <v>200</v>
      </c>
      <c r="M66" s="24">
        <v>400</v>
      </c>
      <c r="N66" s="25">
        <v>525</v>
      </c>
      <c r="Y66" s="132"/>
    </row>
    <row r="67" spans="2:25" ht="13.9" customHeight="1" x14ac:dyDescent="0.15">
      <c r="B67" s="1">
        <f t="shared" si="2"/>
        <v>57</v>
      </c>
      <c r="C67" s="2" t="s">
        <v>34</v>
      </c>
      <c r="D67" s="2" t="s">
        <v>35</v>
      </c>
      <c r="E67" s="161"/>
      <c r="F67" s="161" t="s">
        <v>195</v>
      </c>
      <c r="G67" s="161"/>
      <c r="H67" s="161"/>
      <c r="I67" s="161"/>
      <c r="J67" s="161"/>
      <c r="K67" s="24"/>
      <c r="L67" s="24">
        <v>1</v>
      </c>
      <c r="M67" s="24"/>
      <c r="N67" s="25"/>
    </row>
    <row r="68" spans="2:25" ht="13.9" customHeight="1" x14ac:dyDescent="0.15">
      <c r="B68" s="1">
        <f t="shared" si="2"/>
        <v>58</v>
      </c>
      <c r="C68" s="7"/>
      <c r="D68" s="7"/>
      <c r="E68" s="161"/>
      <c r="F68" s="161" t="s">
        <v>230</v>
      </c>
      <c r="G68" s="161"/>
      <c r="H68" s="161"/>
      <c r="I68" s="161"/>
      <c r="J68" s="161"/>
      <c r="K68" s="24"/>
      <c r="L68" s="24"/>
      <c r="M68" s="24"/>
      <c r="N68" s="25" t="s">
        <v>163</v>
      </c>
    </row>
    <row r="69" spans="2:25" ht="13.5" customHeight="1" x14ac:dyDescent="0.15">
      <c r="B69" s="1">
        <f t="shared" si="2"/>
        <v>59</v>
      </c>
      <c r="C69" s="7"/>
      <c r="D69" s="7"/>
      <c r="E69" s="161"/>
      <c r="F69" s="161" t="s">
        <v>154</v>
      </c>
      <c r="G69" s="161"/>
      <c r="H69" s="161"/>
      <c r="I69" s="161"/>
      <c r="J69" s="161"/>
      <c r="K69" s="24" t="s">
        <v>163</v>
      </c>
      <c r="L69" s="28"/>
      <c r="M69" s="24"/>
      <c r="N69" s="25">
        <v>3</v>
      </c>
    </row>
    <row r="70" spans="2:25" ht="13.9" customHeight="1" x14ac:dyDescent="0.15">
      <c r="B70" s="1">
        <f t="shared" si="2"/>
        <v>60</v>
      </c>
      <c r="C70" s="7"/>
      <c r="D70" s="7"/>
      <c r="E70" s="161"/>
      <c r="F70" s="161" t="s">
        <v>128</v>
      </c>
      <c r="G70" s="161"/>
      <c r="H70" s="161"/>
      <c r="I70" s="161"/>
      <c r="J70" s="161"/>
      <c r="K70" s="24">
        <v>1</v>
      </c>
      <c r="L70" s="24">
        <v>1</v>
      </c>
      <c r="M70" s="24">
        <v>3</v>
      </c>
      <c r="N70" s="25">
        <v>6</v>
      </c>
    </row>
    <row r="71" spans="2:25" ht="13.9" customHeight="1" x14ac:dyDescent="0.15">
      <c r="B71" s="1">
        <f t="shared" si="2"/>
        <v>61</v>
      </c>
      <c r="C71" s="7"/>
      <c r="D71" s="7"/>
      <c r="E71" s="161"/>
      <c r="F71" s="161" t="s">
        <v>367</v>
      </c>
      <c r="G71" s="161"/>
      <c r="H71" s="161"/>
      <c r="I71" s="161"/>
      <c r="J71" s="161"/>
      <c r="K71" s="24" t="s">
        <v>163</v>
      </c>
      <c r="L71" s="24"/>
      <c r="M71" s="24" t="s">
        <v>163</v>
      </c>
      <c r="N71" s="25"/>
    </row>
    <row r="72" spans="2:25" ht="13.9" customHeight="1" x14ac:dyDescent="0.15">
      <c r="B72" s="1">
        <f t="shared" si="2"/>
        <v>62</v>
      </c>
      <c r="C72" s="7"/>
      <c r="D72" s="7"/>
      <c r="E72" s="161"/>
      <c r="F72" s="161" t="s">
        <v>296</v>
      </c>
      <c r="G72" s="161"/>
      <c r="H72" s="161"/>
      <c r="I72" s="161"/>
      <c r="J72" s="161"/>
      <c r="K72" s="24" t="s">
        <v>163</v>
      </c>
      <c r="L72" s="24">
        <v>4</v>
      </c>
      <c r="M72" s="24">
        <v>1</v>
      </c>
      <c r="N72" s="25">
        <v>1</v>
      </c>
    </row>
    <row r="73" spans="2:25" ht="13.5" customHeight="1" x14ac:dyDescent="0.15">
      <c r="B73" s="1">
        <f t="shared" si="2"/>
        <v>63</v>
      </c>
      <c r="C73" s="7"/>
      <c r="D73" s="7"/>
      <c r="E73" s="161"/>
      <c r="F73" s="161" t="s">
        <v>36</v>
      </c>
      <c r="G73" s="161"/>
      <c r="H73" s="161"/>
      <c r="I73" s="161"/>
      <c r="J73" s="161"/>
      <c r="K73" s="24">
        <v>2</v>
      </c>
      <c r="L73" s="24">
        <v>1</v>
      </c>
      <c r="M73" s="24">
        <v>3</v>
      </c>
      <c r="N73" s="25">
        <v>1</v>
      </c>
    </row>
    <row r="74" spans="2:25" ht="13.5" customHeight="1" x14ac:dyDescent="0.15">
      <c r="B74" s="1">
        <f t="shared" si="2"/>
        <v>64</v>
      </c>
      <c r="C74" s="2" t="s">
        <v>146</v>
      </c>
      <c r="D74" s="2" t="s">
        <v>79</v>
      </c>
      <c r="E74" s="161"/>
      <c r="F74" s="161" t="s">
        <v>103</v>
      </c>
      <c r="G74" s="161"/>
      <c r="H74" s="161"/>
      <c r="I74" s="161"/>
      <c r="J74" s="161"/>
      <c r="K74" s="24"/>
      <c r="L74" s="24"/>
      <c r="M74" s="24"/>
      <c r="N74" s="25" t="s">
        <v>163</v>
      </c>
    </row>
    <row r="75" spans="2:25" ht="13.5" customHeight="1" x14ac:dyDescent="0.15">
      <c r="B75" s="1">
        <f t="shared" si="2"/>
        <v>65</v>
      </c>
      <c r="C75" s="7"/>
      <c r="D75" s="2" t="s">
        <v>37</v>
      </c>
      <c r="E75" s="161"/>
      <c r="F75" s="161" t="s">
        <v>125</v>
      </c>
      <c r="G75" s="161"/>
      <c r="H75" s="161"/>
      <c r="I75" s="161"/>
      <c r="J75" s="161"/>
      <c r="K75" s="24" t="s">
        <v>163</v>
      </c>
      <c r="L75" s="24">
        <v>23</v>
      </c>
      <c r="M75" s="24">
        <v>20</v>
      </c>
      <c r="N75" s="25">
        <v>20</v>
      </c>
    </row>
    <row r="76" spans="2:25" ht="13.5" customHeight="1" x14ac:dyDescent="0.15">
      <c r="B76" s="1">
        <f t="shared" si="2"/>
        <v>66</v>
      </c>
      <c r="C76" s="7"/>
      <c r="D76" s="8"/>
      <c r="E76" s="161"/>
      <c r="F76" s="161" t="s">
        <v>38</v>
      </c>
      <c r="G76" s="161"/>
      <c r="H76" s="161"/>
      <c r="I76" s="161"/>
      <c r="J76" s="161"/>
      <c r="K76" s="24"/>
      <c r="L76" s="24"/>
      <c r="M76" s="24">
        <v>25</v>
      </c>
      <c r="N76" s="25">
        <v>50</v>
      </c>
    </row>
    <row r="77" spans="2:25" ht="13.5" customHeight="1" x14ac:dyDescent="0.15">
      <c r="B77" s="1">
        <f t="shared" ref="B77:B81" si="4">B76+1</f>
        <v>67</v>
      </c>
      <c r="C77" s="8"/>
      <c r="D77" s="9" t="s">
        <v>39</v>
      </c>
      <c r="E77" s="161"/>
      <c r="F77" s="161" t="s">
        <v>40</v>
      </c>
      <c r="G77" s="161"/>
      <c r="H77" s="161"/>
      <c r="I77" s="161"/>
      <c r="J77" s="161"/>
      <c r="K77" s="24">
        <v>50</v>
      </c>
      <c r="L77" s="24">
        <v>550</v>
      </c>
      <c r="M77" s="24">
        <v>2625</v>
      </c>
      <c r="N77" s="25">
        <v>1150</v>
      </c>
    </row>
    <row r="78" spans="2:25" ht="13.5" customHeight="1" x14ac:dyDescent="0.15">
      <c r="B78" s="1">
        <f t="shared" si="4"/>
        <v>68</v>
      </c>
      <c r="C78" s="2" t="s">
        <v>0</v>
      </c>
      <c r="D78" s="9" t="s">
        <v>41</v>
      </c>
      <c r="E78" s="161"/>
      <c r="F78" s="161" t="s">
        <v>42</v>
      </c>
      <c r="G78" s="161"/>
      <c r="H78" s="161"/>
      <c r="I78" s="161"/>
      <c r="J78" s="161"/>
      <c r="K78" s="24"/>
      <c r="L78" s="24"/>
      <c r="M78" s="24">
        <v>50</v>
      </c>
      <c r="N78" s="25"/>
      <c r="U78" s="30">
        <f>COUNTA(K67:K78)</f>
        <v>7</v>
      </c>
      <c r="V78" s="30">
        <f>COUNTA(L67:L78)</f>
        <v>6</v>
      </c>
      <c r="W78" s="30">
        <f>COUNTA(M67:M78)</f>
        <v>8</v>
      </c>
      <c r="X78" s="30">
        <f>COUNTA(N67:N78)</f>
        <v>9</v>
      </c>
    </row>
    <row r="79" spans="2:25" ht="13.5" customHeight="1" x14ac:dyDescent="0.15">
      <c r="B79" s="1">
        <f t="shared" si="4"/>
        <v>69</v>
      </c>
      <c r="C79" s="199" t="s">
        <v>43</v>
      </c>
      <c r="D79" s="200"/>
      <c r="E79" s="161"/>
      <c r="F79" s="161" t="s">
        <v>44</v>
      </c>
      <c r="G79" s="161"/>
      <c r="H79" s="161"/>
      <c r="I79" s="161"/>
      <c r="J79" s="161"/>
      <c r="K79" s="24">
        <v>400</v>
      </c>
      <c r="L79" s="24">
        <v>350</v>
      </c>
      <c r="M79" s="24">
        <v>250</v>
      </c>
      <c r="N79" s="25">
        <v>150</v>
      </c>
    </row>
    <row r="80" spans="2:25" ht="13.5" customHeight="1" x14ac:dyDescent="0.15">
      <c r="B80" s="1">
        <f t="shared" si="4"/>
        <v>70</v>
      </c>
      <c r="C80" s="3"/>
      <c r="D80" s="91"/>
      <c r="E80" s="161"/>
      <c r="F80" s="161" t="s">
        <v>45</v>
      </c>
      <c r="G80" s="161"/>
      <c r="H80" s="161"/>
      <c r="I80" s="161"/>
      <c r="J80" s="161"/>
      <c r="K80" s="24">
        <v>450</v>
      </c>
      <c r="L80" s="24">
        <v>200</v>
      </c>
      <c r="M80" s="24">
        <v>400</v>
      </c>
      <c r="N80" s="25">
        <v>100</v>
      </c>
    </row>
    <row r="81" spans="2:24" ht="13.9" customHeight="1" thickBot="1" x14ac:dyDescent="0.2">
      <c r="B81" s="1">
        <f t="shared" si="4"/>
        <v>71</v>
      </c>
      <c r="C81" s="3"/>
      <c r="D81" s="91"/>
      <c r="E81" s="161"/>
      <c r="F81" s="161" t="s">
        <v>80</v>
      </c>
      <c r="G81" s="161"/>
      <c r="H81" s="161"/>
      <c r="I81" s="161"/>
      <c r="J81" s="161"/>
      <c r="K81" s="24">
        <v>150</v>
      </c>
      <c r="L81" s="24">
        <v>450</v>
      </c>
      <c r="M81" s="24">
        <v>450</v>
      </c>
      <c r="N81" s="25">
        <v>800</v>
      </c>
    </row>
    <row r="82" spans="2:24" ht="13.9" customHeight="1" x14ac:dyDescent="0.15">
      <c r="B82" s="92"/>
      <c r="C82" s="93"/>
      <c r="D82" s="93"/>
      <c r="E82" s="27"/>
      <c r="F82" s="27"/>
      <c r="G82" s="27"/>
      <c r="H82" s="27"/>
      <c r="I82" s="27"/>
      <c r="J82" s="27"/>
      <c r="K82" s="27"/>
      <c r="L82" s="27"/>
      <c r="M82" s="27"/>
      <c r="N82" s="27"/>
      <c r="U82" s="30">
        <f>COUNTA(K11:K81)</f>
        <v>45</v>
      </c>
      <c r="V82" s="30">
        <f>COUNTA(L11:L81)</f>
        <v>46</v>
      </c>
      <c r="W82" s="30">
        <f>COUNTA(M11:M81)</f>
        <v>43</v>
      </c>
      <c r="X82" s="30">
        <f>COUNTA(N11:N81)</f>
        <v>48</v>
      </c>
    </row>
    <row r="83" spans="2:24" ht="18" customHeight="1" x14ac:dyDescent="0.15"/>
    <row r="84" spans="2:24" ht="18" customHeight="1" x14ac:dyDescent="0.15">
      <c r="B84" s="72"/>
    </row>
    <row r="85" spans="2:24" ht="9" customHeight="1" thickBot="1" x14ac:dyDescent="0.2"/>
    <row r="86" spans="2:24" ht="18" customHeight="1" x14ac:dyDescent="0.15">
      <c r="B86" s="73"/>
      <c r="C86" s="74"/>
      <c r="D86" s="201" t="s">
        <v>1</v>
      </c>
      <c r="E86" s="201"/>
      <c r="F86" s="201"/>
      <c r="G86" s="201"/>
      <c r="H86" s="74"/>
      <c r="I86" s="74"/>
      <c r="J86" s="75"/>
      <c r="K86" s="31" t="s">
        <v>64</v>
      </c>
      <c r="L86" s="31" t="s">
        <v>65</v>
      </c>
      <c r="M86" s="31" t="s">
        <v>66</v>
      </c>
      <c r="N86" s="55" t="s">
        <v>67</v>
      </c>
      <c r="U86" s="30">
        <f>SUM(U11:U17,K18:K81)</f>
        <v>38591</v>
      </c>
      <c r="V86" s="30">
        <f>SUM(V11:V17,L18:L81)</f>
        <v>14472</v>
      </c>
      <c r="W86" s="30">
        <f>SUM(W11:W17,M18:M81)</f>
        <v>23733</v>
      </c>
      <c r="X86" s="30">
        <f>SUM(X11:X17,N18:N81)</f>
        <v>9613</v>
      </c>
    </row>
    <row r="87" spans="2:24" ht="18" customHeight="1" thickBot="1" x14ac:dyDescent="0.2">
      <c r="B87" s="79"/>
      <c r="C87" s="26"/>
      <c r="D87" s="197" t="s">
        <v>2</v>
      </c>
      <c r="E87" s="197"/>
      <c r="F87" s="197"/>
      <c r="G87" s="197"/>
      <c r="H87" s="26"/>
      <c r="I87" s="26"/>
      <c r="J87" s="80"/>
      <c r="K87" s="36" t="str">
        <f>K5</f>
        <v>2020.11.10</v>
      </c>
      <c r="L87" s="36" t="str">
        <f>L5</f>
        <v>2020.11.10</v>
      </c>
      <c r="M87" s="36" t="str">
        <f>M5</f>
        <v>2020.11.10</v>
      </c>
      <c r="N87" s="54" t="str">
        <f>N5</f>
        <v>2020.11.10</v>
      </c>
    </row>
    <row r="88" spans="2:24" ht="19.899999999999999" customHeight="1" thickTop="1" x14ac:dyDescent="0.15">
      <c r="B88" s="202" t="s">
        <v>47</v>
      </c>
      <c r="C88" s="203"/>
      <c r="D88" s="203"/>
      <c r="E88" s="203"/>
      <c r="F88" s="203"/>
      <c r="G88" s="203"/>
      <c r="H88" s="203"/>
      <c r="I88" s="203"/>
      <c r="J88" s="94"/>
      <c r="K88" s="37">
        <f>SUM(K89:K97)</f>
        <v>38591</v>
      </c>
      <c r="L88" s="37">
        <f>SUM(L89:L97)</f>
        <v>14472</v>
      </c>
      <c r="M88" s="37">
        <f>SUM(M89:M97)</f>
        <v>23733</v>
      </c>
      <c r="N88" s="56">
        <f>SUM(N89:N97)</f>
        <v>9613</v>
      </c>
    </row>
    <row r="89" spans="2:24" ht="13.9" customHeight="1" x14ac:dyDescent="0.15">
      <c r="B89" s="190" t="s">
        <v>48</v>
      </c>
      <c r="C89" s="191"/>
      <c r="D89" s="204"/>
      <c r="E89" s="13"/>
      <c r="F89" s="14"/>
      <c r="G89" s="189" t="s">
        <v>13</v>
      </c>
      <c r="H89" s="189"/>
      <c r="I89" s="14"/>
      <c r="J89" s="16"/>
      <c r="K89" s="5">
        <f>SUM(U$11:U$17)</f>
        <v>675</v>
      </c>
      <c r="L89" s="5">
        <f>SUM(V$11:V$17)</f>
        <v>250</v>
      </c>
      <c r="M89" s="5">
        <f>SUM(W$11:W$17)</f>
        <v>250</v>
      </c>
      <c r="N89" s="6">
        <f>SUM(X$11:X$17)</f>
        <v>200</v>
      </c>
    </row>
    <row r="90" spans="2:24" ht="13.9" customHeight="1" x14ac:dyDescent="0.15">
      <c r="B90" s="97"/>
      <c r="C90" s="98"/>
      <c r="D90" s="99"/>
      <c r="E90" s="17"/>
      <c r="F90" s="161"/>
      <c r="G90" s="189" t="s">
        <v>23</v>
      </c>
      <c r="H90" s="189"/>
      <c r="I90" s="156"/>
      <c r="J90" s="18"/>
      <c r="K90" s="5">
        <f>SUM(K$18)</f>
        <v>10750</v>
      </c>
      <c r="L90" s="5">
        <f>SUM(L$18)</f>
        <v>4000</v>
      </c>
      <c r="M90" s="5">
        <f>SUM(M$18)</f>
        <v>9250</v>
      </c>
      <c r="N90" s="6">
        <f>SUM(N$18)</f>
        <v>3750</v>
      </c>
    </row>
    <row r="91" spans="2:24" ht="13.9" customHeight="1" x14ac:dyDescent="0.15">
      <c r="B91" s="97"/>
      <c r="C91" s="98"/>
      <c r="D91" s="99"/>
      <c r="E91" s="17"/>
      <c r="F91" s="161"/>
      <c r="G91" s="189" t="s">
        <v>25</v>
      </c>
      <c r="H91" s="189"/>
      <c r="I91" s="14"/>
      <c r="J91" s="16"/>
      <c r="K91" s="5">
        <f>SUM(K$19:K$21)</f>
        <v>125</v>
      </c>
      <c r="L91" s="5">
        <f>SUM(L$19:L$21)</f>
        <v>125</v>
      </c>
      <c r="M91" s="5">
        <f>SUM(M$19:M$21)</f>
        <v>200</v>
      </c>
      <c r="N91" s="6">
        <f>SUM(N$19:N$21)</f>
        <v>176</v>
      </c>
    </row>
    <row r="92" spans="2:24" ht="13.9" customHeight="1" x14ac:dyDescent="0.15">
      <c r="B92" s="97"/>
      <c r="C92" s="98"/>
      <c r="D92" s="99"/>
      <c r="E92" s="17"/>
      <c r="F92" s="161"/>
      <c r="G92" s="189" t="s">
        <v>86</v>
      </c>
      <c r="H92" s="189"/>
      <c r="I92" s="14"/>
      <c r="J92" s="16"/>
      <c r="K92" s="5">
        <f>SUM(K$22:K$22)</f>
        <v>0</v>
      </c>
      <c r="L92" s="5">
        <f>SUM(L$22:L$22)</f>
        <v>0</v>
      </c>
      <c r="M92" s="5">
        <f>SUM(M$22:M$22)</f>
        <v>25</v>
      </c>
      <c r="N92" s="6">
        <f>SUM(N$22:N$22)</f>
        <v>0</v>
      </c>
    </row>
    <row r="93" spans="2:24" ht="13.9" customHeight="1" x14ac:dyDescent="0.15">
      <c r="B93" s="97"/>
      <c r="C93" s="98"/>
      <c r="D93" s="99"/>
      <c r="E93" s="17"/>
      <c r="F93" s="161"/>
      <c r="G93" s="189" t="s">
        <v>87</v>
      </c>
      <c r="H93" s="189"/>
      <c r="I93" s="14"/>
      <c r="J93" s="16"/>
      <c r="K93" s="5">
        <f>SUM(K24:K41)</f>
        <v>21875</v>
      </c>
      <c r="L93" s="5">
        <f>SUM(L$24:L$41)</f>
        <v>6526</v>
      </c>
      <c r="M93" s="5">
        <f>SUM(M$24:M$41)</f>
        <v>8531</v>
      </c>
      <c r="N93" s="6">
        <f>SUM(N$24:N$41)</f>
        <v>1486</v>
      </c>
    </row>
    <row r="94" spans="2:24" ht="13.9" customHeight="1" x14ac:dyDescent="0.15">
      <c r="B94" s="97"/>
      <c r="C94" s="98"/>
      <c r="D94" s="99"/>
      <c r="E94" s="17"/>
      <c r="F94" s="161"/>
      <c r="G94" s="189" t="s">
        <v>83</v>
      </c>
      <c r="H94" s="189"/>
      <c r="I94" s="14"/>
      <c r="J94" s="16"/>
      <c r="K94" s="5">
        <f>SUM(K$42:K$44)</f>
        <v>0</v>
      </c>
      <c r="L94" s="5">
        <f>SUM(L$42:L$44)</f>
        <v>125</v>
      </c>
      <c r="M94" s="5">
        <f>SUM(M$42:M$44)</f>
        <v>50</v>
      </c>
      <c r="N94" s="6">
        <f>SUM(N$42:N$44)</f>
        <v>75</v>
      </c>
    </row>
    <row r="95" spans="2:24" ht="13.9" customHeight="1" x14ac:dyDescent="0.15">
      <c r="B95" s="97"/>
      <c r="C95" s="98"/>
      <c r="D95" s="99"/>
      <c r="E95" s="17"/>
      <c r="F95" s="161"/>
      <c r="G95" s="189" t="s">
        <v>26</v>
      </c>
      <c r="H95" s="189"/>
      <c r="I95" s="14"/>
      <c r="J95" s="16"/>
      <c r="K95" s="5">
        <f>SUM(K$45:K$66)</f>
        <v>4113</v>
      </c>
      <c r="L95" s="5">
        <f>SUM(L$45:L$66)</f>
        <v>1866</v>
      </c>
      <c r="M95" s="5">
        <f>SUM(M$45:M$66)</f>
        <v>1600</v>
      </c>
      <c r="N95" s="6">
        <f>SUM(N$45:N$66)</f>
        <v>1641</v>
      </c>
    </row>
    <row r="96" spans="2:24" ht="13.9" customHeight="1" x14ac:dyDescent="0.15">
      <c r="B96" s="97"/>
      <c r="C96" s="98"/>
      <c r="D96" s="99"/>
      <c r="E96" s="17"/>
      <c r="F96" s="161"/>
      <c r="G96" s="189" t="s">
        <v>49</v>
      </c>
      <c r="H96" s="189"/>
      <c r="I96" s="14"/>
      <c r="J96" s="16"/>
      <c r="K96" s="5">
        <f>SUM(K$23:K$23,K$79:K$80)</f>
        <v>850</v>
      </c>
      <c r="L96" s="5">
        <f>SUM(L23:L23,L$79:L$80)</f>
        <v>550</v>
      </c>
      <c r="M96" s="5">
        <f>SUM(M23:M23,M$79:M$80)</f>
        <v>650</v>
      </c>
      <c r="N96" s="6">
        <f>SUM(N23:N23,N$79:N$80)</f>
        <v>254</v>
      </c>
    </row>
    <row r="97" spans="2:14" ht="13.9" customHeight="1" thickBot="1" x14ac:dyDescent="0.2">
      <c r="B97" s="100"/>
      <c r="C97" s="101"/>
      <c r="D97" s="102"/>
      <c r="E97" s="19"/>
      <c r="F97" s="10"/>
      <c r="G97" s="192" t="s">
        <v>46</v>
      </c>
      <c r="H97" s="192"/>
      <c r="I97" s="20"/>
      <c r="J97" s="21"/>
      <c r="K97" s="11">
        <f>SUM(K$67:K$78,K$81)</f>
        <v>203</v>
      </c>
      <c r="L97" s="11">
        <f>SUM(L$67:L$78,L$81)</f>
        <v>1030</v>
      </c>
      <c r="M97" s="11">
        <f>SUM(M$67:M$78,M$81)</f>
        <v>3177</v>
      </c>
      <c r="N97" s="12">
        <f>SUM(N$67:N$78,N$81)</f>
        <v>2031</v>
      </c>
    </row>
    <row r="98" spans="2:14" ht="18" customHeight="1" thickTop="1" x14ac:dyDescent="0.15">
      <c r="B98" s="193" t="s">
        <v>50</v>
      </c>
      <c r="C98" s="194"/>
      <c r="D98" s="195"/>
      <c r="E98" s="105"/>
      <c r="F98" s="158"/>
      <c r="G98" s="196" t="s">
        <v>51</v>
      </c>
      <c r="H98" s="196"/>
      <c r="I98" s="158"/>
      <c r="J98" s="159"/>
      <c r="K98" s="38" t="s">
        <v>52</v>
      </c>
      <c r="L98" s="44"/>
      <c r="M98" s="44"/>
      <c r="N98" s="57"/>
    </row>
    <row r="99" spans="2:14" ht="18" customHeight="1" x14ac:dyDescent="0.15">
      <c r="B99" s="106"/>
      <c r="C99" s="107"/>
      <c r="D99" s="107"/>
      <c r="E99" s="108"/>
      <c r="F99" s="109"/>
      <c r="G99" s="110"/>
      <c r="H99" s="110"/>
      <c r="I99" s="109"/>
      <c r="J99" s="111"/>
      <c r="K99" s="39" t="s">
        <v>53</v>
      </c>
      <c r="L99" s="45"/>
      <c r="M99" s="45"/>
      <c r="N99" s="48"/>
    </row>
    <row r="100" spans="2:14" ht="18" customHeight="1" x14ac:dyDescent="0.15">
      <c r="B100" s="97"/>
      <c r="C100" s="98"/>
      <c r="D100" s="98"/>
      <c r="E100" s="112"/>
      <c r="F100" s="26"/>
      <c r="G100" s="197" t="s">
        <v>54</v>
      </c>
      <c r="H100" s="197"/>
      <c r="I100" s="157"/>
      <c r="J100" s="160"/>
      <c r="K100" s="40" t="s">
        <v>55</v>
      </c>
      <c r="L100" s="46"/>
      <c r="M100" s="50"/>
      <c r="N100" s="46"/>
    </row>
    <row r="101" spans="2:14" ht="18" customHeight="1" x14ac:dyDescent="0.15">
      <c r="B101" s="97"/>
      <c r="C101" s="98"/>
      <c r="D101" s="98"/>
      <c r="E101" s="113"/>
      <c r="F101" s="98"/>
      <c r="G101" s="114"/>
      <c r="H101" s="114"/>
      <c r="I101" s="107"/>
      <c r="J101" s="115"/>
      <c r="K101" s="41" t="s">
        <v>97</v>
      </c>
      <c r="L101" s="47"/>
      <c r="M101" s="51"/>
      <c r="N101" s="47"/>
    </row>
    <row r="102" spans="2:14" ht="18" customHeight="1" x14ac:dyDescent="0.15">
      <c r="B102" s="97"/>
      <c r="C102" s="98"/>
      <c r="D102" s="98"/>
      <c r="E102" s="113"/>
      <c r="F102" s="98"/>
      <c r="G102" s="114"/>
      <c r="H102" s="114"/>
      <c r="I102" s="107"/>
      <c r="J102" s="115"/>
      <c r="K102" s="41" t="s">
        <v>90</v>
      </c>
      <c r="L102" s="45"/>
      <c r="M102" s="51"/>
      <c r="N102" s="47"/>
    </row>
    <row r="103" spans="2:14" ht="18" customHeight="1" x14ac:dyDescent="0.15">
      <c r="B103" s="97"/>
      <c r="C103" s="98"/>
      <c r="D103" s="98"/>
      <c r="E103" s="112"/>
      <c r="F103" s="26"/>
      <c r="G103" s="197" t="s">
        <v>56</v>
      </c>
      <c r="H103" s="197"/>
      <c r="I103" s="157"/>
      <c r="J103" s="160"/>
      <c r="K103" s="40" t="s">
        <v>101</v>
      </c>
      <c r="L103" s="46"/>
      <c r="M103" s="50"/>
      <c r="N103" s="46"/>
    </row>
    <row r="104" spans="2:14" ht="18" customHeight="1" x14ac:dyDescent="0.15">
      <c r="B104" s="97"/>
      <c r="C104" s="98"/>
      <c r="D104" s="98"/>
      <c r="E104" s="113"/>
      <c r="F104" s="98"/>
      <c r="G104" s="114"/>
      <c r="H104" s="114"/>
      <c r="I104" s="107"/>
      <c r="J104" s="115"/>
      <c r="K104" s="41" t="s">
        <v>98</v>
      </c>
      <c r="L104" s="47"/>
      <c r="M104" s="51"/>
      <c r="N104" s="47"/>
    </row>
    <row r="105" spans="2:14" ht="18" customHeight="1" x14ac:dyDescent="0.15">
      <c r="B105" s="97"/>
      <c r="C105" s="98"/>
      <c r="D105" s="98"/>
      <c r="E105" s="113"/>
      <c r="F105" s="98"/>
      <c r="G105" s="114"/>
      <c r="H105" s="114"/>
      <c r="I105" s="107"/>
      <c r="J105" s="115"/>
      <c r="K105" s="41" t="s">
        <v>99</v>
      </c>
      <c r="L105" s="47"/>
      <c r="M105" s="47"/>
      <c r="N105" s="47"/>
    </row>
    <row r="106" spans="2:14" ht="18" customHeight="1" x14ac:dyDescent="0.15">
      <c r="B106" s="97"/>
      <c r="C106" s="98"/>
      <c r="D106" s="98"/>
      <c r="E106" s="87"/>
      <c r="F106" s="88"/>
      <c r="G106" s="110"/>
      <c r="H106" s="110"/>
      <c r="I106" s="109"/>
      <c r="J106" s="111"/>
      <c r="K106" s="41" t="s">
        <v>100</v>
      </c>
      <c r="L106" s="48"/>
      <c r="M106" s="45"/>
      <c r="N106" s="48"/>
    </row>
    <row r="107" spans="2:14" ht="18" customHeight="1" x14ac:dyDescent="0.15">
      <c r="B107" s="116"/>
      <c r="C107" s="88"/>
      <c r="D107" s="88"/>
      <c r="E107" s="17"/>
      <c r="F107" s="161"/>
      <c r="G107" s="189" t="s">
        <v>57</v>
      </c>
      <c r="H107" s="189"/>
      <c r="I107" s="14"/>
      <c r="J107" s="16"/>
      <c r="K107" s="29" t="s">
        <v>158</v>
      </c>
      <c r="L107" s="49"/>
      <c r="M107" s="52"/>
      <c r="N107" s="49"/>
    </row>
    <row r="108" spans="2:14" ht="18" customHeight="1" x14ac:dyDescent="0.15">
      <c r="B108" s="190" t="s">
        <v>58</v>
      </c>
      <c r="C108" s="191"/>
      <c r="D108" s="191"/>
      <c r="E108" s="26"/>
      <c r="F108" s="26"/>
      <c r="G108" s="26"/>
      <c r="H108" s="26"/>
      <c r="I108" s="26"/>
      <c r="J108" s="26"/>
      <c r="K108" s="26"/>
      <c r="L108" s="26"/>
      <c r="M108" s="26"/>
      <c r="N108" s="58"/>
    </row>
    <row r="109" spans="2:14" ht="14.1" customHeight="1" x14ac:dyDescent="0.15">
      <c r="B109" s="117"/>
      <c r="C109" s="42" t="s">
        <v>59</v>
      </c>
      <c r="D109" s="118"/>
      <c r="E109" s="42"/>
      <c r="F109" s="42"/>
      <c r="G109" s="42"/>
      <c r="H109" s="42"/>
      <c r="I109" s="42"/>
      <c r="J109" s="42"/>
      <c r="K109" s="42"/>
      <c r="L109" s="42"/>
      <c r="M109" s="42"/>
      <c r="N109" s="59"/>
    </row>
    <row r="110" spans="2:14" ht="14.1" customHeight="1" x14ac:dyDescent="0.15">
      <c r="B110" s="117"/>
      <c r="C110" s="42" t="s">
        <v>60</v>
      </c>
      <c r="D110" s="118"/>
      <c r="E110" s="42"/>
      <c r="F110" s="42"/>
      <c r="G110" s="42"/>
      <c r="H110" s="42"/>
      <c r="I110" s="42"/>
      <c r="J110" s="42"/>
      <c r="K110" s="42"/>
      <c r="L110" s="42"/>
      <c r="M110" s="42"/>
      <c r="N110" s="59"/>
    </row>
    <row r="111" spans="2:14" ht="14.1" customHeight="1" x14ac:dyDescent="0.15">
      <c r="B111" s="117"/>
      <c r="C111" s="42" t="s">
        <v>61</v>
      </c>
      <c r="D111" s="118"/>
      <c r="E111" s="42"/>
      <c r="F111" s="42"/>
      <c r="G111" s="42"/>
      <c r="H111" s="42"/>
      <c r="I111" s="42"/>
      <c r="J111" s="42"/>
      <c r="K111" s="42"/>
      <c r="L111" s="42"/>
      <c r="M111" s="42"/>
      <c r="N111" s="59"/>
    </row>
    <row r="112" spans="2:14" ht="14.1" customHeight="1" x14ac:dyDescent="0.15">
      <c r="B112" s="117"/>
      <c r="C112" s="42" t="s">
        <v>136</v>
      </c>
      <c r="D112" s="118"/>
      <c r="E112" s="42"/>
      <c r="F112" s="42"/>
      <c r="G112" s="42"/>
      <c r="H112" s="42"/>
      <c r="I112" s="42"/>
      <c r="J112" s="42"/>
      <c r="K112" s="42"/>
      <c r="L112" s="42"/>
      <c r="M112" s="42"/>
      <c r="N112" s="59"/>
    </row>
    <row r="113" spans="2:14" ht="14.1" customHeight="1" x14ac:dyDescent="0.15">
      <c r="B113" s="119"/>
      <c r="C113" s="42" t="s">
        <v>137</v>
      </c>
      <c r="D113" s="42"/>
      <c r="E113" s="42"/>
      <c r="F113" s="42"/>
      <c r="G113" s="42"/>
      <c r="H113" s="42"/>
      <c r="I113" s="42"/>
      <c r="J113" s="42"/>
      <c r="K113" s="42"/>
      <c r="L113" s="42"/>
      <c r="M113" s="42"/>
      <c r="N113" s="59"/>
    </row>
    <row r="114" spans="2:14" ht="14.1" customHeight="1" x14ac:dyDescent="0.15">
      <c r="B114" s="119"/>
      <c r="C114" s="42" t="s">
        <v>133</v>
      </c>
      <c r="D114" s="42"/>
      <c r="E114" s="42"/>
      <c r="F114" s="42"/>
      <c r="G114" s="42"/>
      <c r="H114" s="42"/>
      <c r="I114" s="42"/>
      <c r="J114" s="42"/>
      <c r="K114" s="42"/>
      <c r="L114" s="42"/>
      <c r="M114" s="42"/>
      <c r="N114" s="59"/>
    </row>
    <row r="115" spans="2:14" ht="14.1" customHeight="1" x14ac:dyDescent="0.15">
      <c r="B115" s="119"/>
      <c r="C115" s="42" t="s">
        <v>95</v>
      </c>
      <c r="D115" s="42"/>
      <c r="E115" s="42"/>
      <c r="F115" s="42"/>
      <c r="G115" s="42"/>
      <c r="H115" s="42"/>
      <c r="I115" s="42"/>
      <c r="J115" s="42"/>
      <c r="K115" s="42"/>
      <c r="L115" s="42"/>
      <c r="M115" s="42"/>
      <c r="N115" s="59"/>
    </row>
    <row r="116" spans="2:14" ht="14.1" customHeight="1" x14ac:dyDescent="0.15">
      <c r="B116" s="119"/>
      <c r="C116" s="42" t="s">
        <v>96</v>
      </c>
      <c r="D116" s="42"/>
      <c r="E116" s="42"/>
      <c r="F116" s="42"/>
      <c r="G116" s="42"/>
      <c r="H116" s="42"/>
      <c r="I116" s="42"/>
      <c r="J116" s="42"/>
      <c r="K116" s="42"/>
      <c r="L116" s="42"/>
      <c r="M116" s="42"/>
      <c r="N116" s="59"/>
    </row>
    <row r="117" spans="2:14" ht="14.1" customHeight="1" x14ac:dyDescent="0.15">
      <c r="B117" s="119"/>
      <c r="C117" s="42" t="s">
        <v>84</v>
      </c>
      <c r="D117" s="42"/>
      <c r="E117" s="42"/>
      <c r="F117" s="42"/>
      <c r="G117" s="42"/>
      <c r="H117" s="42"/>
      <c r="I117" s="42"/>
      <c r="J117" s="42"/>
      <c r="K117" s="42"/>
      <c r="L117" s="42"/>
      <c r="M117" s="42"/>
      <c r="N117" s="59"/>
    </row>
    <row r="118" spans="2:14" ht="14.1" customHeight="1" x14ac:dyDescent="0.15">
      <c r="B118" s="119"/>
      <c r="C118" s="42" t="s">
        <v>142</v>
      </c>
      <c r="D118" s="42"/>
      <c r="E118" s="42"/>
      <c r="F118" s="42"/>
      <c r="G118" s="42"/>
      <c r="H118" s="42"/>
      <c r="I118" s="42"/>
      <c r="J118" s="42"/>
      <c r="K118" s="42"/>
      <c r="L118" s="42"/>
      <c r="M118" s="42"/>
      <c r="N118" s="59"/>
    </row>
    <row r="119" spans="2:14" ht="14.1" customHeight="1" x14ac:dyDescent="0.15">
      <c r="B119" s="119"/>
      <c r="C119" s="42" t="s">
        <v>138</v>
      </c>
      <c r="D119" s="42"/>
      <c r="E119" s="42"/>
      <c r="F119" s="42"/>
      <c r="G119" s="42"/>
      <c r="H119" s="42"/>
      <c r="I119" s="42"/>
      <c r="J119" s="42"/>
      <c r="K119" s="42"/>
      <c r="L119" s="42"/>
      <c r="M119" s="42"/>
      <c r="N119" s="59"/>
    </row>
    <row r="120" spans="2:14" ht="14.1" customHeight="1" x14ac:dyDescent="0.15">
      <c r="B120" s="119"/>
      <c r="C120" s="42" t="s">
        <v>139</v>
      </c>
      <c r="D120" s="42"/>
      <c r="E120" s="42"/>
      <c r="F120" s="42"/>
      <c r="G120" s="42"/>
      <c r="H120" s="42"/>
      <c r="I120" s="42"/>
      <c r="J120" s="42"/>
      <c r="K120" s="42"/>
      <c r="L120" s="42"/>
      <c r="M120" s="42"/>
      <c r="N120" s="59"/>
    </row>
    <row r="121" spans="2:14" ht="14.1" customHeight="1" x14ac:dyDescent="0.15">
      <c r="B121" s="119"/>
      <c r="C121" s="42" t="s">
        <v>140</v>
      </c>
      <c r="D121" s="42"/>
      <c r="E121" s="42"/>
      <c r="F121" s="42"/>
      <c r="G121" s="42"/>
      <c r="H121" s="42"/>
      <c r="I121" s="42"/>
      <c r="J121" s="42"/>
      <c r="K121" s="42"/>
      <c r="L121" s="42"/>
      <c r="M121" s="42"/>
      <c r="N121" s="59"/>
    </row>
    <row r="122" spans="2:14" ht="14.1" customHeight="1" x14ac:dyDescent="0.15">
      <c r="B122" s="119"/>
      <c r="C122" s="42" t="s">
        <v>129</v>
      </c>
      <c r="D122" s="42"/>
      <c r="E122" s="42"/>
      <c r="F122" s="42"/>
      <c r="G122" s="42"/>
      <c r="H122" s="42"/>
      <c r="I122" s="42"/>
      <c r="J122" s="42"/>
      <c r="K122" s="42"/>
      <c r="L122" s="42"/>
      <c r="M122" s="42"/>
      <c r="N122" s="59"/>
    </row>
    <row r="123" spans="2:14" ht="14.1" customHeight="1" x14ac:dyDescent="0.15">
      <c r="B123" s="119"/>
      <c r="C123" s="42" t="s">
        <v>141</v>
      </c>
      <c r="D123" s="42"/>
      <c r="E123" s="42"/>
      <c r="F123" s="42"/>
      <c r="G123" s="42"/>
      <c r="H123" s="42"/>
      <c r="I123" s="42"/>
      <c r="J123" s="42"/>
      <c r="K123" s="42"/>
      <c r="L123" s="42"/>
      <c r="M123" s="42"/>
      <c r="N123" s="59"/>
    </row>
    <row r="124" spans="2:14" ht="14.1" customHeight="1" x14ac:dyDescent="0.15">
      <c r="B124" s="119"/>
      <c r="C124" s="42" t="s">
        <v>197</v>
      </c>
      <c r="D124" s="42"/>
      <c r="E124" s="42"/>
      <c r="F124" s="42"/>
      <c r="G124" s="42"/>
      <c r="H124" s="42"/>
      <c r="I124" s="42"/>
      <c r="J124" s="42"/>
      <c r="K124" s="42"/>
      <c r="L124" s="42"/>
      <c r="M124" s="42"/>
      <c r="N124" s="59"/>
    </row>
    <row r="125" spans="2:14" ht="14.1" customHeight="1" x14ac:dyDescent="0.15">
      <c r="B125" s="119"/>
      <c r="C125" s="42" t="s">
        <v>135</v>
      </c>
      <c r="D125" s="42"/>
      <c r="E125" s="42"/>
      <c r="F125" s="42"/>
      <c r="G125" s="42"/>
      <c r="H125" s="42"/>
      <c r="I125" s="42"/>
      <c r="J125" s="42"/>
      <c r="K125" s="42"/>
      <c r="L125" s="42"/>
      <c r="M125" s="42"/>
      <c r="N125" s="59"/>
    </row>
    <row r="126" spans="2:14" x14ac:dyDescent="0.15">
      <c r="B126" s="120"/>
      <c r="C126" s="42" t="s">
        <v>150</v>
      </c>
      <c r="D126" s="70"/>
      <c r="E126" s="70"/>
      <c r="F126" s="70"/>
      <c r="G126" s="70"/>
      <c r="H126" s="70"/>
      <c r="I126" s="70"/>
      <c r="J126" s="70"/>
      <c r="K126" s="70"/>
      <c r="L126" s="70"/>
      <c r="M126" s="70"/>
      <c r="N126" s="71"/>
    </row>
    <row r="127" spans="2:14" x14ac:dyDescent="0.15">
      <c r="B127" s="120"/>
      <c r="C127" s="42" t="s">
        <v>144</v>
      </c>
      <c r="D127" s="70"/>
      <c r="E127" s="70"/>
      <c r="F127" s="70"/>
      <c r="G127" s="70"/>
      <c r="H127" s="70"/>
      <c r="I127" s="70"/>
      <c r="J127" s="70"/>
      <c r="K127" s="70"/>
      <c r="L127" s="70"/>
      <c r="M127" s="70"/>
      <c r="N127" s="71"/>
    </row>
    <row r="128" spans="2:14" ht="14.1" customHeight="1" x14ac:dyDescent="0.15">
      <c r="B128" s="119"/>
      <c r="C128" s="42" t="s">
        <v>116</v>
      </c>
      <c r="D128" s="42"/>
      <c r="E128" s="42"/>
      <c r="F128" s="42"/>
      <c r="G128" s="42"/>
      <c r="H128" s="42"/>
      <c r="I128" s="42"/>
      <c r="J128" s="42"/>
      <c r="K128" s="42"/>
      <c r="L128" s="42"/>
      <c r="M128" s="42"/>
      <c r="N128" s="59"/>
    </row>
    <row r="129" spans="2:14" ht="18" customHeight="1" x14ac:dyDescent="0.15">
      <c r="B129" s="119"/>
      <c r="C129" s="42" t="s">
        <v>62</v>
      </c>
      <c r="D129" s="42"/>
      <c r="E129" s="42"/>
      <c r="F129" s="42"/>
      <c r="G129" s="42"/>
      <c r="H129" s="42"/>
      <c r="I129" s="42"/>
      <c r="J129" s="42"/>
      <c r="K129" s="42"/>
      <c r="L129" s="42"/>
      <c r="M129" s="42"/>
      <c r="N129" s="59"/>
    </row>
    <row r="130" spans="2:14" x14ac:dyDescent="0.15">
      <c r="B130" s="120"/>
      <c r="C130" s="42" t="s">
        <v>134</v>
      </c>
      <c r="D130" s="70"/>
      <c r="E130" s="70"/>
      <c r="F130" s="70"/>
      <c r="G130" s="70"/>
      <c r="H130" s="70"/>
      <c r="I130" s="70"/>
      <c r="J130" s="70"/>
      <c r="K130" s="70"/>
      <c r="L130" s="70"/>
      <c r="M130" s="70"/>
      <c r="N130" s="71"/>
    </row>
    <row r="131" spans="2:14" x14ac:dyDescent="0.15">
      <c r="B131" s="120"/>
      <c r="C131" s="42" t="s">
        <v>164</v>
      </c>
      <c r="D131" s="70"/>
      <c r="E131" s="70"/>
      <c r="F131" s="70"/>
      <c r="G131" s="70"/>
      <c r="H131" s="70"/>
      <c r="I131" s="70"/>
      <c r="J131" s="70"/>
      <c r="K131" s="70"/>
      <c r="L131" s="70"/>
      <c r="M131" s="70"/>
      <c r="N131" s="71"/>
    </row>
    <row r="132" spans="2:14" ht="14.25" thickBot="1" x14ac:dyDescent="0.2">
      <c r="B132" s="121"/>
      <c r="C132" s="43" t="s">
        <v>145</v>
      </c>
      <c r="D132" s="68"/>
      <c r="E132" s="68"/>
      <c r="F132" s="68"/>
      <c r="G132" s="68"/>
      <c r="H132" s="68"/>
      <c r="I132" s="68"/>
      <c r="J132" s="68"/>
      <c r="K132" s="68"/>
      <c r="L132" s="68"/>
      <c r="M132" s="68"/>
      <c r="N132" s="69"/>
    </row>
  </sheetData>
  <mergeCells count="27">
    <mergeCell ref="D9:F9"/>
    <mergeCell ref="D4:G4"/>
    <mergeCell ref="D5:G5"/>
    <mergeCell ref="D6:G6"/>
    <mergeCell ref="D7:F7"/>
    <mergeCell ref="D8:F8"/>
    <mergeCell ref="G95:H95"/>
    <mergeCell ref="G10:H10"/>
    <mergeCell ref="C79:D79"/>
    <mergeCell ref="D86:G86"/>
    <mergeCell ref="D87:G87"/>
    <mergeCell ref="B88:I88"/>
    <mergeCell ref="B89:D89"/>
    <mergeCell ref="G89:H89"/>
    <mergeCell ref="G90:H90"/>
    <mergeCell ref="G91:H91"/>
    <mergeCell ref="G92:H92"/>
    <mergeCell ref="G93:H93"/>
    <mergeCell ref="G94:H94"/>
    <mergeCell ref="G107:H107"/>
    <mergeCell ref="B108:D108"/>
    <mergeCell ref="G96:H96"/>
    <mergeCell ref="G97:H97"/>
    <mergeCell ref="B98:D98"/>
    <mergeCell ref="G98:H98"/>
    <mergeCell ref="G100:H100"/>
    <mergeCell ref="G103:H103"/>
  </mergeCells>
  <phoneticPr fontId="24"/>
  <conditionalFormatting sqref="O11:O81">
    <cfRule type="expression" dxfId="0"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82" max="16383" man="1"/>
  </rowBreaks>
  <colBreaks count="1" manualBreakCount="1">
    <brk id="20"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AC126"/>
  <sheetViews>
    <sheetView view="pageBreakPreview" zoomScale="75" zoomScaleNormal="75" zoomScaleSheetLayoutView="75" workbookViewId="0">
      <pane xSplit="10" ySplit="10" topLeftCell="K50" activePane="bottomRight" state="frozen"/>
      <selection activeCell="O15" sqref="O15"/>
      <selection pane="topRight" activeCell="O15" sqref="O15"/>
      <selection pane="bottomLeft" activeCell="O15" sqref="O15"/>
      <selection pane="bottomRight" activeCell="O15" sqref="O15"/>
    </sheetView>
  </sheetViews>
  <sheetFormatPr defaultRowHeight="13.5" x14ac:dyDescent="0.15"/>
  <cols>
    <col min="1" max="1" width="2.625" style="30" customWidth="1"/>
    <col min="2" max="2" width="4.75" style="30" customWidth="1"/>
    <col min="3" max="4" width="16.75" style="30" customWidth="1"/>
    <col min="5" max="5" width="1.75" style="30" customWidth="1"/>
    <col min="6" max="9" width="10.75" style="30" customWidth="1"/>
    <col min="10" max="10" width="1.75" style="30" customWidth="1"/>
    <col min="11" max="14" width="14.875" style="30" customWidth="1"/>
    <col min="15" max="15" width="9" style="30"/>
    <col min="16" max="20" width="9" style="30" hidden="1" customWidth="1"/>
    <col min="21" max="23" width="9" style="30"/>
    <col min="24" max="24" width="9.25" style="30" customWidth="1"/>
    <col min="25" max="16384" width="9" style="30"/>
  </cols>
  <sheetData>
    <row r="1" spans="2:24" ht="18" customHeight="1" x14ac:dyDescent="0.15"/>
    <row r="2" spans="2:24" ht="18" customHeight="1" x14ac:dyDescent="0.15">
      <c r="B2" s="72" t="s">
        <v>63</v>
      </c>
      <c r="U2" s="131"/>
    </row>
    <row r="3" spans="2:24" ht="9" customHeight="1" thickBot="1" x14ac:dyDescent="0.2"/>
    <row r="4" spans="2:24" ht="18" customHeight="1" x14ac:dyDescent="0.15">
      <c r="B4" s="73"/>
      <c r="C4" s="74"/>
      <c r="D4" s="201" t="s">
        <v>1</v>
      </c>
      <c r="E4" s="201"/>
      <c r="F4" s="201"/>
      <c r="G4" s="201"/>
      <c r="H4" s="74"/>
      <c r="I4" s="74"/>
      <c r="J4" s="75"/>
      <c r="K4" s="31" t="s">
        <v>64</v>
      </c>
      <c r="L4" s="31" t="s">
        <v>65</v>
      </c>
      <c r="M4" s="31" t="s">
        <v>66</v>
      </c>
      <c r="N4" s="55" t="s">
        <v>67</v>
      </c>
    </row>
    <row r="5" spans="2:24" ht="18" customHeight="1" x14ac:dyDescent="0.15">
      <c r="B5" s="76"/>
      <c r="C5" s="161"/>
      <c r="D5" s="189" t="s">
        <v>2</v>
      </c>
      <c r="E5" s="189"/>
      <c r="F5" s="189"/>
      <c r="G5" s="189"/>
      <c r="H5" s="161"/>
      <c r="I5" s="161"/>
      <c r="J5" s="77"/>
      <c r="K5" s="32" t="s">
        <v>368</v>
      </c>
      <c r="L5" s="32" t="str">
        <f>K5</f>
        <v>2020.11.24</v>
      </c>
      <c r="M5" s="32" t="str">
        <f>K5</f>
        <v>2020.11.24</v>
      </c>
      <c r="N5" s="129" t="str">
        <f>K5</f>
        <v>2020.11.24</v>
      </c>
    </row>
    <row r="6" spans="2:24" ht="18" customHeight="1" x14ac:dyDescent="0.15">
      <c r="B6" s="76"/>
      <c r="C6" s="161"/>
      <c r="D6" s="189" t="s">
        <v>3</v>
      </c>
      <c r="E6" s="189"/>
      <c r="F6" s="189"/>
      <c r="G6" s="189"/>
      <c r="H6" s="161"/>
      <c r="I6" s="161"/>
      <c r="J6" s="77"/>
      <c r="K6" s="122">
        <v>0.41805555555555557</v>
      </c>
      <c r="L6" s="122">
        <v>0.3888888888888889</v>
      </c>
      <c r="M6" s="122">
        <v>0.4375</v>
      </c>
      <c r="N6" s="123">
        <v>0.4548611111111111</v>
      </c>
    </row>
    <row r="7" spans="2:24" ht="18" customHeight="1" x14ac:dyDescent="0.15">
      <c r="B7" s="76"/>
      <c r="C7" s="161"/>
      <c r="D7" s="189" t="s">
        <v>4</v>
      </c>
      <c r="E7" s="205"/>
      <c r="F7" s="205"/>
      <c r="G7" s="78" t="s">
        <v>5</v>
      </c>
      <c r="H7" s="161"/>
      <c r="I7" s="161"/>
      <c r="J7" s="77"/>
      <c r="K7" s="124">
        <v>2.2999999999999998</v>
      </c>
      <c r="L7" s="124">
        <v>1.48</v>
      </c>
      <c r="M7" s="124">
        <v>1.58</v>
      </c>
      <c r="N7" s="125">
        <v>1.55</v>
      </c>
    </row>
    <row r="8" spans="2:24" ht="18" customHeight="1" x14ac:dyDescent="0.15">
      <c r="B8" s="79"/>
      <c r="C8" s="26"/>
      <c r="D8" s="189" t="s">
        <v>6</v>
      </c>
      <c r="E8" s="189"/>
      <c r="F8" s="189"/>
      <c r="G8" s="78" t="s">
        <v>5</v>
      </c>
      <c r="H8" s="26"/>
      <c r="I8" s="26"/>
      <c r="J8" s="80"/>
      <c r="K8" s="33">
        <v>0.5</v>
      </c>
      <c r="L8" s="33">
        <v>0.5</v>
      </c>
      <c r="M8" s="33">
        <v>0.5</v>
      </c>
      <c r="N8" s="53">
        <v>0.5</v>
      </c>
    </row>
    <row r="9" spans="2:24" ht="18" customHeight="1" thickBot="1" x14ac:dyDescent="0.2">
      <c r="B9" s="81"/>
      <c r="C9" s="10"/>
      <c r="D9" s="192" t="s">
        <v>7</v>
      </c>
      <c r="E9" s="192"/>
      <c r="F9" s="192"/>
      <c r="G9" s="82" t="s">
        <v>8</v>
      </c>
      <c r="H9" s="10"/>
      <c r="I9" s="10"/>
      <c r="J9" s="83"/>
      <c r="K9" s="34">
        <v>100</v>
      </c>
      <c r="L9" s="34">
        <v>100</v>
      </c>
      <c r="M9" s="34">
        <v>100</v>
      </c>
      <c r="N9" s="54">
        <v>100</v>
      </c>
      <c r="Q9" s="84" t="s">
        <v>68</v>
      </c>
      <c r="R9" s="84" t="s">
        <v>69</v>
      </c>
      <c r="S9" s="84" t="s">
        <v>70</v>
      </c>
      <c r="T9" s="84" t="s">
        <v>71</v>
      </c>
      <c r="U9" s="84" t="s">
        <v>68</v>
      </c>
      <c r="V9" s="84" t="s">
        <v>69</v>
      </c>
      <c r="W9" s="84" t="s">
        <v>70</v>
      </c>
      <c r="X9" s="84" t="s">
        <v>71</v>
      </c>
    </row>
    <row r="10" spans="2:24" ht="18" customHeight="1" thickTop="1" x14ac:dyDescent="0.15">
      <c r="B10" s="85" t="s">
        <v>9</v>
      </c>
      <c r="C10" s="86" t="s">
        <v>10</v>
      </c>
      <c r="D10" s="86" t="s">
        <v>11</v>
      </c>
      <c r="E10" s="87"/>
      <c r="F10" s="88"/>
      <c r="G10" s="198" t="s">
        <v>12</v>
      </c>
      <c r="H10" s="198"/>
      <c r="I10" s="88"/>
      <c r="J10" s="89"/>
      <c r="K10" s="35"/>
      <c r="L10" s="35"/>
      <c r="M10" s="35"/>
      <c r="N10" s="126"/>
    </row>
    <row r="11" spans="2:24" ht="13.5" customHeight="1" x14ac:dyDescent="0.15">
      <c r="B11" s="1">
        <v>1</v>
      </c>
      <c r="C11" s="2" t="s">
        <v>92</v>
      </c>
      <c r="D11" s="2" t="s">
        <v>13</v>
      </c>
      <c r="E11" s="161"/>
      <c r="F11" s="161" t="s">
        <v>110</v>
      </c>
      <c r="G11" s="161"/>
      <c r="H11" s="161"/>
      <c r="I11" s="161"/>
      <c r="J11" s="161"/>
      <c r="K11" s="22" t="s">
        <v>169</v>
      </c>
      <c r="L11" s="22" t="s">
        <v>169</v>
      </c>
      <c r="M11" s="128"/>
      <c r="N11" s="23" t="s">
        <v>175</v>
      </c>
      <c r="P11" s="30" t="s">
        <v>14</v>
      </c>
      <c r="Q11" s="30" t="e">
        <f t="shared" ref="Q11:T12" si="0">IF(K11="",0,VALUE(MID(K11,2,LEN(K11)-2)))</f>
        <v>#VALUE!</v>
      </c>
      <c r="R11" s="30" t="e">
        <f t="shared" si="0"/>
        <v>#VALUE!</v>
      </c>
      <c r="S11" s="30">
        <f t="shared" si="0"/>
        <v>0</v>
      </c>
      <c r="T11" s="30">
        <f t="shared" si="0"/>
        <v>50</v>
      </c>
      <c r="U11" s="30">
        <f t="shared" ref="U11:X18" si="1">IF(K11="＋",0,IF(K11="(＋)",0,ABS(K11)))</f>
        <v>0</v>
      </c>
      <c r="V11" s="30">
        <f t="shared" si="1"/>
        <v>0</v>
      </c>
      <c r="W11" s="30">
        <f t="shared" si="1"/>
        <v>0</v>
      </c>
      <c r="X11" s="30">
        <f t="shared" si="1"/>
        <v>50</v>
      </c>
    </row>
    <row r="12" spans="2:24" ht="13.9" customHeight="1" x14ac:dyDescent="0.15">
      <c r="B12" s="1">
        <f t="shared" ref="B12:B75" si="2">B11+1</f>
        <v>2</v>
      </c>
      <c r="C12" s="3"/>
      <c r="D12" s="7"/>
      <c r="E12" s="161"/>
      <c r="F12" s="161" t="s">
        <v>153</v>
      </c>
      <c r="G12" s="161"/>
      <c r="H12" s="161"/>
      <c r="I12" s="161"/>
      <c r="J12" s="161"/>
      <c r="K12" s="22"/>
      <c r="L12" s="22" t="s">
        <v>165</v>
      </c>
      <c r="M12" s="22"/>
      <c r="N12" s="23" t="s">
        <v>165</v>
      </c>
      <c r="P12" s="30" t="s">
        <v>14</v>
      </c>
      <c r="Q12" s="30">
        <f t="shared" si="0"/>
        <v>0</v>
      </c>
      <c r="R12" s="30">
        <f t="shared" si="0"/>
        <v>25</v>
      </c>
      <c r="S12" s="30">
        <f t="shared" si="0"/>
        <v>0</v>
      </c>
      <c r="T12" s="30">
        <f t="shared" si="0"/>
        <v>25</v>
      </c>
      <c r="U12" s="30">
        <f t="shared" si="1"/>
        <v>0</v>
      </c>
      <c r="V12" s="30">
        <f t="shared" si="1"/>
        <v>25</v>
      </c>
      <c r="W12" s="30">
        <f t="shared" si="1"/>
        <v>0</v>
      </c>
      <c r="X12" s="30">
        <f t="shared" si="1"/>
        <v>25</v>
      </c>
    </row>
    <row r="13" spans="2:24" ht="13.9" customHeight="1" x14ac:dyDescent="0.15">
      <c r="B13" s="1">
        <f t="shared" si="2"/>
        <v>3</v>
      </c>
      <c r="C13" s="3"/>
      <c r="D13" s="7"/>
      <c r="E13" s="161"/>
      <c r="F13" s="161" t="s">
        <v>202</v>
      </c>
      <c r="G13" s="161"/>
      <c r="H13" s="161"/>
      <c r="I13" s="161"/>
      <c r="J13" s="161"/>
      <c r="K13" s="22" t="s">
        <v>165</v>
      </c>
      <c r="L13" s="22" t="s">
        <v>177</v>
      </c>
      <c r="M13" s="22" t="s">
        <v>186</v>
      </c>
      <c r="N13" s="23" t="s">
        <v>177</v>
      </c>
      <c r="P13" s="90" t="s">
        <v>203</v>
      </c>
      <c r="Q13" s="30" t="str">
        <f>K13</f>
        <v>(25)</v>
      </c>
      <c r="R13" s="30" t="str">
        <f>L13</f>
        <v>(100)</v>
      </c>
      <c r="S13" s="30" t="str">
        <f>M13</f>
        <v>(125)</v>
      </c>
      <c r="T13" s="30" t="str">
        <f>N13</f>
        <v>(100)</v>
      </c>
      <c r="U13" s="30">
        <f t="shared" si="1"/>
        <v>25</v>
      </c>
      <c r="V13" s="30">
        <f>IF(L13="＋",0,IF(L13="(＋)",0,ABS(L13)))</f>
        <v>100</v>
      </c>
      <c r="W13" s="30">
        <f t="shared" si="1"/>
        <v>125</v>
      </c>
      <c r="X13" s="30">
        <f t="shared" si="1"/>
        <v>100</v>
      </c>
    </row>
    <row r="14" spans="2:24" ht="13.9" customHeight="1" x14ac:dyDescent="0.15">
      <c r="B14" s="1">
        <f t="shared" si="2"/>
        <v>4</v>
      </c>
      <c r="C14" s="3"/>
      <c r="D14" s="7"/>
      <c r="E14" s="161"/>
      <c r="F14" s="161" t="s">
        <v>204</v>
      </c>
      <c r="G14" s="161"/>
      <c r="H14" s="161"/>
      <c r="I14" s="161"/>
      <c r="J14" s="161"/>
      <c r="K14" s="22"/>
      <c r="L14" s="22" t="s">
        <v>163</v>
      </c>
      <c r="M14" s="22" t="s">
        <v>163</v>
      </c>
      <c r="N14" s="23" t="s">
        <v>163</v>
      </c>
      <c r="P14" s="30" t="s">
        <v>14</v>
      </c>
      <c r="Q14" s="30">
        <f>IF(K14="",0,VALUE(MID(K14,2,LEN(K14)-2)))</f>
        <v>0</v>
      </c>
      <c r="R14" s="30" t="e">
        <f>IF(L14="",0,VALUE(MID(L14,2,LEN(L14)-2)))</f>
        <v>#VALUE!</v>
      </c>
      <c r="S14" s="30" t="e">
        <f>IF(M14="",0,VALUE(MID(M14,2,LEN(M14)-2)))</f>
        <v>#VALUE!</v>
      </c>
      <c r="T14" s="30" t="e">
        <f>IF(N14="",0,VALUE(MID(N14,2,LEN(N14)-2)))</f>
        <v>#VALUE!</v>
      </c>
      <c r="U14" s="30">
        <f>IF(K14="＋",0,IF(K14="(＋)",0,ABS(K14)))</f>
        <v>0</v>
      </c>
      <c r="V14" s="30">
        <f>IF(L14="＋",0,IF(L14="(＋)",0,ABS(L14)))</f>
        <v>0</v>
      </c>
      <c r="W14" s="30">
        <f>IF(M14="＋",0,IF(M14="(＋)",0,ABS(M14)))</f>
        <v>0</v>
      </c>
      <c r="X14" s="30">
        <f>IF(N14="＋",0,IF(N14="(＋)",0,ABS(N14)))</f>
        <v>0</v>
      </c>
    </row>
    <row r="15" spans="2:24" ht="13.9" customHeight="1" x14ac:dyDescent="0.15">
      <c r="B15" s="1">
        <f t="shared" si="2"/>
        <v>5</v>
      </c>
      <c r="C15" s="3"/>
      <c r="D15" s="7"/>
      <c r="E15" s="161"/>
      <c r="F15" s="161" t="s">
        <v>211</v>
      </c>
      <c r="G15" s="161"/>
      <c r="H15" s="161"/>
      <c r="I15" s="161"/>
      <c r="J15" s="161"/>
      <c r="K15" s="22"/>
      <c r="L15" s="22"/>
      <c r="M15" s="22" t="s">
        <v>169</v>
      </c>
      <c r="N15" s="23" t="s">
        <v>169</v>
      </c>
      <c r="P15" s="90" t="s">
        <v>203</v>
      </c>
      <c r="Q15" s="30">
        <f>K15</f>
        <v>0</v>
      </c>
      <c r="R15" s="30">
        <f>L15</f>
        <v>0</v>
      </c>
      <c r="S15" s="30" t="str">
        <f>M15</f>
        <v>(＋)</v>
      </c>
      <c r="T15" s="30" t="str">
        <f>N15</f>
        <v>(＋)</v>
      </c>
      <c r="U15" s="30">
        <f t="shared" si="1"/>
        <v>0</v>
      </c>
      <c r="V15" s="30">
        <f t="shared" si="1"/>
        <v>0</v>
      </c>
      <c r="W15" s="30">
        <f t="shared" si="1"/>
        <v>0</v>
      </c>
      <c r="X15" s="30">
        <f t="shared" si="1"/>
        <v>0</v>
      </c>
    </row>
    <row r="16" spans="2:24" ht="13.9" customHeight="1" x14ac:dyDescent="0.15">
      <c r="B16" s="1">
        <f t="shared" si="2"/>
        <v>6</v>
      </c>
      <c r="C16" s="3"/>
      <c r="D16" s="7"/>
      <c r="E16" s="161"/>
      <c r="F16" s="161" t="s">
        <v>122</v>
      </c>
      <c r="G16" s="161"/>
      <c r="H16" s="161"/>
      <c r="I16" s="161"/>
      <c r="J16" s="161"/>
      <c r="K16" s="22"/>
      <c r="L16" s="22"/>
      <c r="M16" s="22"/>
      <c r="N16" s="23" t="s">
        <v>167</v>
      </c>
      <c r="P16" s="30" t="s">
        <v>14</v>
      </c>
      <c r="Q16" s="30">
        <f>IF(K16="",0,VALUE(MID(K16,2,LEN(K16)-2)))</f>
        <v>0</v>
      </c>
      <c r="R16" s="30">
        <f>IF(L18="",0,VALUE(MID(L18,2,LEN(L18)-2)))</f>
        <v>100</v>
      </c>
      <c r="S16" s="30">
        <f>IF(M16="",0,VALUE(MID(M16,2,LEN(M16)-2)))</f>
        <v>0</v>
      </c>
      <c r="T16" s="30">
        <f>IF(N16="",0,VALUE(MID(N16,2,LEN(N16)-2)))</f>
        <v>200</v>
      </c>
      <c r="U16" s="30">
        <f t="shared" si="1"/>
        <v>0</v>
      </c>
      <c r="V16" s="30">
        <f t="shared" si="1"/>
        <v>0</v>
      </c>
      <c r="W16" s="30">
        <f t="shared" si="1"/>
        <v>0</v>
      </c>
      <c r="X16" s="30">
        <f t="shared" si="1"/>
        <v>200</v>
      </c>
    </row>
    <row r="17" spans="2:24" ht="13.5" customHeight="1" x14ac:dyDescent="0.15">
      <c r="B17" s="1">
        <f t="shared" si="2"/>
        <v>7</v>
      </c>
      <c r="C17" s="3"/>
      <c r="D17" s="7"/>
      <c r="E17" s="161"/>
      <c r="F17" s="161" t="s">
        <v>123</v>
      </c>
      <c r="G17" s="161"/>
      <c r="H17" s="161"/>
      <c r="I17" s="161"/>
      <c r="J17" s="161"/>
      <c r="K17" s="22" t="s">
        <v>167</v>
      </c>
      <c r="L17" s="22" t="s">
        <v>165</v>
      </c>
      <c r="M17" s="22"/>
      <c r="N17" s="23" t="s">
        <v>186</v>
      </c>
      <c r="U17" s="30">
        <f t="shared" si="1"/>
        <v>200</v>
      </c>
      <c r="V17" s="30">
        <f t="shared" si="1"/>
        <v>25</v>
      </c>
      <c r="W17" s="30">
        <f t="shared" si="1"/>
        <v>0</v>
      </c>
      <c r="X17" s="30">
        <f t="shared" si="1"/>
        <v>125</v>
      </c>
    </row>
    <row r="18" spans="2:24" ht="13.5" customHeight="1" x14ac:dyDescent="0.15">
      <c r="B18" s="1">
        <f t="shared" si="2"/>
        <v>8</v>
      </c>
      <c r="C18" s="3"/>
      <c r="D18" s="7"/>
      <c r="E18" s="161"/>
      <c r="F18" s="161" t="s">
        <v>121</v>
      </c>
      <c r="G18" s="161"/>
      <c r="H18" s="161"/>
      <c r="I18" s="161"/>
      <c r="J18" s="161"/>
      <c r="K18" s="22" t="s">
        <v>165</v>
      </c>
      <c r="L18" s="22" t="s">
        <v>177</v>
      </c>
      <c r="M18" s="22" t="s">
        <v>186</v>
      </c>
      <c r="N18" s="144" t="s">
        <v>234</v>
      </c>
      <c r="P18" s="30" t="s">
        <v>14</v>
      </c>
      <c r="Q18" s="30">
        <f t="shared" ref="Q18:T18" si="3">IF(K18="",0,VALUE(MID(K18,2,LEN(K18)-2)))</f>
        <v>25</v>
      </c>
      <c r="R18" s="30" t="e">
        <f>IF(#REF!="",0,VALUE(MID(#REF!,2,LEN(#REF!)-2)))</f>
        <v>#REF!</v>
      </c>
      <c r="S18" s="30">
        <f t="shared" si="3"/>
        <v>125</v>
      </c>
      <c r="T18" s="30">
        <f t="shared" si="3"/>
        <v>300</v>
      </c>
      <c r="U18" s="30">
        <f t="shared" si="1"/>
        <v>25</v>
      </c>
      <c r="V18" s="30">
        <f t="shared" si="1"/>
        <v>100</v>
      </c>
      <c r="W18" s="30">
        <f t="shared" si="1"/>
        <v>125</v>
      </c>
      <c r="X18" s="30">
        <f t="shared" si="1"/>
        <v>300</v>
      </c>
    </row>
    <row r="19" spans="2:24" ht="13.5" customHeight="1" x14ac:dyDescent="0.15">
      <c r="B19" s="1">
        <f t="shared" si="2"/>
        <v>9</v>
      </c>
      <c r="C19" s="2" t="s">
        <v>22</v>
      </c>
      <c r="D19" s="2" t="s">
        <v>23</v>
      </c>
      <c r="E19" s="161"/>
      <c r="F19" s="161" t="s">
        <v>119</v>
      </c>
      <c r="G19" s="161"/>
      <c r="H19" s="161"/>
      <c r="I19" s="161"/>
      <c r="J19" s="161"/>
      <c r="K19" s="28">
        <v>5000</v>
      </c>
      <c r="L19" s="24">
        <v>1400</v>
      </c>
      <c r="M19" s="24">
        <v>1450</v>
      </c>
      <c r="N19" s="25">
        <v>1400</v>
      </c>
      <c r="P19" s="90"/>
    </row>
    <row r="20" spans="2:24" ht="13.5" customHeight="1" x14ac:dyDescent="0.15">
      <c r="B20" s="1">
        <f t="shared" si="2"/>
        <v>10</v>
      </c>
      <c r="C20" s="2" t="s">
        <v>24</v>
      </c>
      <c r="D20" s="2" t="s">
        <v>25</v>
      </c>
      <c r="E20" s="161"/>
      <c r="F20" s="161" t="s">
        <v>104</v>
      </c>
      <c r="G20" s="161"/>
      <c r="H20" s="161"/>
      <c r="I20" s="161"/>
      <c r="J20" s="161"/>
      <c r="K20" s="24">
        <v>325</v>
      </c>
      <c r="L20" s="28">
        <v>100</v>
      </c>
      <c r="M20" s="24">
        <v>125</v>
      </c>
      <c r="N20" s="25">
        <v>50</v>
      </c>
      <c r="P20" s="90"/>
    </row>
    <row r="21" spans="2:24" ht="13.5" customHeight="1" x14ac:dyDescent="0.15">
      <c r="B21" s="1">
        <f t="shared" si="2"/>
        <v>11</v>
      </c>
      <c r="C21" s="2" t="s">
        <v>93</v>
      </c>
      <c r="D21" s="2" t="s">
        <v>15</v>
      </c>
      <c r="E21" s="161"/>
      <c r="F21" s="161" t="s">
        <v>161</v>
      </c>
      <c r="G21" s="161"/>
      <c r="H21" s="161"/>
      <c r="I21" s="161"/>
      <c r="J21" s="161"/>
      <c r="K21" s="24"/>
      <c r="L21" s="24" t="s">
        <v>163</v>
      </c>
      <c r="M21" s="24"/>
      <c r="N21" s="25"/>
    </row>
    <row r="22" spans="2:24" ht="14.85" customHeight="1" x14ac:dyDescent="0.15">
      <c r="B22" s="1">
        <f t="shared" si="2"/>
        <v>12</v>
      </c>
      <c r="C22" s="7"/>
      <c r="D22" s="7"/>
      <c r="E22" s="161"/>
      <c r="F22" s="161" t="s">
        <v>159</v>
      </c>
      <c r="G22" s="161"/>
      <c r="H22" s="161"/>
      <c r="I22" s="161"/>
      <c r="J22" s="161"/>
      <c r="K22" s="24"/>
      <c r="L22" s="24">
        <v>50</v>
      </c>
      <c r="M22" s="24"/>
      <c r="N22" s="25">
        <v>200</v>
      </c>
    </row>
    <row r="23" spans="2:24" ht="13.5" customHeight="1" x14ac:dyDescent="0.15">
      <c r="B23" s="1">
        <f t="shared" si="2"/>
        <v>13</v>
      </c>
      <c r="C23" s="7"/>
      <c r="D23" s="2" t="s">
        <v>16</v>
      </c>
      <c r="E23" s="161"/>
      <c r="F23" s="161" t="s">
        <v>106</v>
      </c>
      <c r="G23" s="161"/>
      <c r="H23" s="161"/>
      <c r="I23" s="161"/>
      <c r="J23" s="161"/>
      <c r="K23" s="28" t="s">
        <v>163</v>
      </c>
      <c r="L23" s="24">
        <v>975</v>
      </c>
      <c r="M23" s="24">
        <v>2200</v>
      </c>
      <c r="N23" s="25">
        <v>5675</v>
      </c>
    </row>
    <row r="24" spans="2:24" ht="13.5" customHeight="1" x14ac:dyDescent="0.15">
      <c r="B24" s="1">
        <f t="shared" si="2"/>
        <v>14</v>
      </c>
      <c r="C24" s="7"/>
      <c r="D24" s="7"/>
      <c r="E24" s="161"/>
      <c r="F24" s="161" t="s">
        <v>118</v>
      </c>
      <c r="G24" s="161"/>
      <c r="H24" s="161"/>
      <c r="I24" s="161"/>
      <c r="J24" s="161"/>
      <c r="K24" s="24">
        <v>325</v>
      </c>
      <c r="L24" s="24">
        <v>1825</v>
      </c>
      <c r="M24" s="24">
        <v>2800</v>
      </c>
      <c r="N24" s="25">
        <v>925</v>
      </c>
    </row>
    <row r="25" spans="2:24" ht="13.9" customHeight="1" x14ac:dyDescent="0.15">
      <c r="B25" s="1">
        <f t="shared" si="2"/>
        <v>15</v>
      </c>
      <c r="C25" s="7"/>
      <c r="D25" s="7"/>
      <c r="E25" s="161"/>
      <c r="F25" s="161" t="s">
        <v>107</v>
      </c>
      <c r="G25" s="161"/>
      <c r="H25" s="161"/>
      <c r="I25" s="161"/>
      <c r="J25" s="161"/>
      <c r="K25" s="24">
        <v>150</v>
      </c>
      <c r="L25" s="24">
        <v>425</v>
      </c>
      <c r="M25" s="24">
        <v>525</v>
      </c>
      <c r="N25" s="25">
        <v>1500</v>
      </c>
    </row>
    <row r="26" spans="2:24" ht="13.9" customHeight="1" x14ac:dyDescent="0.15">
      <c r="B26" s="1">
        <f t="shared" si="2"/>
        <v>16</v>
      </c>
      <c r="C26" s="7"/>
      <c r="D26" s="7"/>
      <c r="E26" s="161"/>
      <c r="F26" s="161" t="s">
        <v>289</v>
      </c>
      <c r="G26" s="161"/>
      <c r="H26" s="161"/>
      <c r="I26" s="161"/>
      <c r="J26" s="161"/>
      <c r="K26" s="24"/>
      <c r="L26" s="24"/>
      <c r="M26" s="24"/>
      <c r="N26" s="25">
        <v>1</v>
      </c>
    </row>
    <row r="27" spans="2:24" ht="13.5" customHeight="1" x14ac:dyDescent="0.15">
      <c r="B27" s="1">
        <f t="shared" si="2"/>
        <v>17</v>
      </c>
      <c r="C27" s="7"/>
      <c r="D27" s="7"/>
      <c r="E27" s="161"/>
      <c r="F27" s="161" t="s">
        <v>17</v>
      </c>
      <c r="G27" s="161"/>
      <c r="H27" s="161"/>
      <c r="I27" s="161"/>
      <c r="J27" s="161"/>
      <c r="K27" s="28">
        <v>1600</v>
      </c>
      <c r="L27" s="24">
        <v>175</v>
      </c>
      <c r="M27" s="24">
        <v>350</v>
      </c>
      <c r="N27" s="25">
        <v>525</v>
      </c>
    </row>
    <row r="28" spans="2:24" ht="13.5" customHeight="1" x14ac:dyDescent="0.15">
      <c r="B28" s="1">
        <f t="shared" si="2"/>
        <v>18</v>
      </c>
      <c r="C28" s="7"/>
      <c r="D28" s="7"/>
      <c r="E28" s="161"/>
      <c r="F28" s="161" t="s">
        <v>109</v>
      </c>
      <c r="G28" s="161"/>
      <c r="H28" s="161"/>
      <c r="I28" s="161"/>
      <c r="J28" s="161"/>
      <c r="K28" s="24">
        <v>850</v>
      </c>
      <c r="L28" s="24">
        <v>200</v>
      </c>
      <c r="M28" s="24" t="s">
        <v>163</v>
      </c>
      <c r="N28" s="25" t="s">
        <v>163</v>
      </c>
    </row>
    <row r="29" spans="2:24" ht="13.5" customHeight="1" x14ac:dyDescent="0.15">
      <c r="B29" s="1">
        <f t="shared" si="2"/>
        <v>19</v>
      </c>
      <c r="C29" s="7"/>
      <c r="D29" s="7"/>
      <c r="E29" s="161"/>
      <c r="F29" s="161" t="s">
        <v>111</v>
      </c>
      <c r="G29" s="161"/>
      <c r="H29" s="161"/>
      <c r="I29" s="161"/>
      <c r="J29" s="161"/>
      <c r="K29" s="24">
        <v>1000</v>
      </c>
      <c r="L29" s="24">
        <v>475</v>
      </c>
      <c r="M29" s="24">
        <v>800</v>
      </c>
      <c r="N29" s="25">
        <v>375</v>
      </c>
    </row>
    <row r="30" spans="2:24" ht="13.9" customHeight="1" x14ac:dyDescent="0.15">
      <c r="B30" s="1">
        <f t="shared" si="2"/>
        <v>20</v>
      </c>
      <c r="C30" s="7"/>
      <c r="D30" s="7"/>
      <c r="E30" s="161"/>
      <c r="F30" s="161" t="s">
        <v>18</v>
      </c>
      <c r="G30" s="161"/>
      <c r="H30" s="161"/>
      <c r="I30" s="161"/>
      <c r="J30" s="161"/>
      <c r="K30" s="24">
        <v>675</v>
      </c>
      <c r="L30" s="24">
        <v>475</v>
      </c>
      <c r="M30" s="24"/>
      <c r="N30" s="25">
        <v>50</v>
      </c>
    </row>
    <row r="31" spans="2:24" ht="13.5" customHeight="1" x14ac:dyDescent="0.15">
      <c r="B31" s="1">
        <f t="shared" si="2"/>
        <v>21</v>
      </c>
      <c r="C31" s="7"/>
      <c r="D31" s="7"/>
      <c r="E31" s="161"/>
      <c r="F31" s="161" t="s">
        <v>160</v>
      </c>
      <c r="G31" s="161"/>
      <c r="H31" s="161"/>
      <c r="I31" s="161"/>
      <c r="J31" s="161"/>
      <c r="K31" s="24"/>
      <c r="L31" s="24" t="s">
        <v>163</v>
      </c>
      <c r="M31" s="24">
        <v>7</v>
      </c>
      <c r="N31" s="25">
        <v>14</v>
      </c>
    </row>
    <row r="32" spans="2:24" ht="13.5" customHeight="1" x14ac:dyDescent="0.15">
      <c r="B32" s="1">
        <f t="shared" si="2"/>
        <v>22</v>
      </c>
      <c r="C32" s="7"/>
      <c r="D32" s="7"/>
      <c r="E32" s="161"/>
      <c r="F32" s="161" t="s">
        <v>132</v>
      </c>
      <c r="G32" s="161"/>
      <c r="H32" s="161"/>
      <c r="I32" s="161"/>
      <c r="J32" s="161"/>
      <c r="K32" s="24">
        <v>800</v>
      </c>
      <c r="L32" s="24">
        <v>175</v>
      </c>
      <c r="M32" s="24">
        <v>125</v>
      </c>
      <c r="N32" s="25">
        <v>325</v>
      </c>
    </row>
    <row r="33" spans="2:29" ht="13.9" customHeight="1" x14ac:dyDescent="0.15">
      <c r="B33" s="1">
        <f t="shared" si="2"/>
        <v>23</v>
      </c>
      <c r="C33" s="7"/>
      <c r="D33" s="7"/>
      <c r="E33" s="161"/>
      <c r="F33" s="161" t="s">
        <v>303</v>
      </c>
      <c r="G33" s="161"/>
      <c r="H33" s="161"/>
      <c r="I33" s="161"/>
      <c r="J33" s="161"/>
      <c r="K33" s="24"/>
      <c r="L33" s="24"/>
      <c r="M33" s="24"/>
      <c r="N33" s="25">
        <v>25</v>
      </c>
    </row>
    <row r="34" spans="2:29" ht="13.9" customHeight="1" x14ac:dyDescent="0.15">
      <c r="B34" s="1">
        <f t="shared" si="2"/>
        <v>24</v>
      </c>
      <c r="C34" s="7"/>
      <c r="D34" s="7"/>
      <c r="E34" s="161"/>
      <c r="F34" s="161" t="s">
        <v>19</v>
      </c>
      <c r="G34" s="161"/>
      <c r="H34" s="161"/>
      <c r="I34" s="161"/>
      <c r="J34" s="161"/>
      <c r="K34" s="24">
        <v>1000</v>
      </c>
      <c r="L34" s="24">
        <v>50000</v>
      </c>
      <c r="M34" s="24">
        <v>132750</v>
      </c>
      <c r="N34" s="25">
        <v>17500</v>
      </c>
    </row>
    <row r="35" spans="2:29" ht="13.5" customHeight="1" x14ac:dyDescent="0.15">
      <c r="B35" s="1">
        <f t="shared" si="2"/>
        <v>25</v>
      </c>
      <c r="C35" s="7"/>
      <c r="D35" s="7"/>
      <c r="E35" s="161"/>
      <c r="F35" s="161" t="s">
        <v>20</v>
      </c>
      <c r="G35" s="161"/>
      <c r="H35" s="161"/>
      <c r="I35" s="161"/>
      <c r="J35" s="161"/>
      <c r="K35" s="24">
        <v>11250</v>
      </c>
      <c r="L35" s="24">
        <v>10250</v>
      </c>
      <c r="M35" s="60">
        <v>9750</v>
      </c>
      <c r="N35" s="66">
        <v>5500</v>
      </c>
    </row>
    <row r="36" spans="2:29" ht="13.9" customHeight="1" x14ac:dyDescent="0.15">
      <c r="B36" s="1">
        <f t="shared" si="2"/>
        <v>26</v>
      </c>
      <c r="C36" s="7"/>
      <c r="D36" s="7"/>
      <c r="E36" s="161"/>
      <c r="F36" s="161" t="s">
        <v>21</v>
      </c>
      <c r="G36" s="161"/>
      <c r="H36" s="161"/>
      <c r="I36" s="161"/>
      <c r="J36" s="161"/>
      <c r="K36" s="24" t="s">
        <v>163</v>
      </c>
      <c r="L36" s="24" t="s">
        <v>163</v>
      </c>
      <c r="M36" s="24" t="s">
        <v>163</v>
      </c>
      <c r="N36" s="25" t="s">
        <v>163</v>
      </c>
    </row>
    <row r="37" spans="2:29" ht="13.5" customHeight="1" x14ac:dyDescent="0.15">
      <c r="B37" s="1">
        <f t="shared" si="2"/>
        <v>27</v>
      </c>
      <c r="C37" s="2" t="s">
        <v>82</v>
      </c>
      <c r="D37" s="2" t="s">
        <v>83</v>
      </c>
      <c r="E37" s="161"/>
      <c r="F37" s="161" t="s">
        <v>102</v>
      </c>
      <c r="G37" s="161"/>
      <c r="H37" s="161"/>
      <c r="I37" s="161"/>
      <c r="J37" s="161"/>
      <c r="K37" s="28">
        <v>50</v>
      </c>
      <c r="L37" s="28" t="s">
        <v>163</v>
      </c>
      <c r="M37" s="24" t="s">
        <v>163</v>
      </c>
      <c r="N37" s="25">
        <v>50</v>
      </c>
    </row>
    <row r="38" spans="2:29" ht="13.9" customHeight="1" x14ac:dyDescent="0.15">
      <c r="B38" s="1">
        <f t="shared" si="2"/>
        <v>28</v>
      </c>
      <c r="C38" s="7"/>
      <c r="D38" s="7"/>
      <c r="E38" s="161"/>
      <c r="F38" s="161" t="s">
        <v>214</v>
      </c>
      <c r="G38" s="161"/>
      <c r="H38" s="161"/>
      <c r="I38" s="161"/>
      <c r="J38" s="161"/>
      <c r="K38" s="24" t="s">
        <v>163</v>
      </c>
      <c r="L38" s="24">
        <v>25</v>
      </c>
      <c r="M38" s="24">
        <v>50</v>
      </c>
      <c r="N38" s="25">
        <v>25</v>
      </c>
    </row>
    <row r="39" spans="2:29" ht="13.9" customHeight="1" x14ac:dyDescent="0.15">
      <c r="B39" s="1">
        <f t="shared" si="2"/>
        <v>29</v>
      </c>
      <c r="C39" s="7"/>
      <c r="D39" s="7"/>
      <c r="E39" s="161"/>
      <c r="F39" s="161" t="s">
        <v>252</v>
      </c>
      <c r="G39" s="161"/>
      <c r="H39" s="161"/>
      <c r="I39" s="161"/>
      <c r="J39" s="161"/>
      <c r="K39" s="24"/>
      <c r="L39" s="24"/>
      <c r="M39" s="24"/>
      <c r="N39" s="25" t="s">
        <v>163</v>
      </c>
      <c r="U39" s="30">
        <f>COUNTA(K37:K39)</f>
        <v>2</v>
      </c>
      <c r="V39" s="30">
        <f>COUNTA(L37:L39)</f>
        <v>2</v>
      </c>
      <c r="W39" s="30">
        <f>COUNTA(M37:M39)</f>
        <v>2</v>
      </c>
      <c r="X39" s="30">
        <f>COUNTA(N37:N39)</f>
        <v>3</v>
      </c>
    </row>
    <row r="40" spans="2:29" ht="13.9" customHeight="1" x14ac:dyDescent="0.15">
      <c r="B40" s="1">
        <f t="shared" si="2"/>
        <v>30</v>
      </c>
      <c r="C40" s="2" t="s">
        <v>94</v>
      </c>
      <c r="D40" s="2" t="s">
        <v>26</v>
      </c>
      <c r="E40" s="161"/>
      <c r="F40" s="161" t="s">
        <v>126</v>
      </c>
      <c r="G40" s="161"/>
      <c r="H40" s="161"/>
      <c r="I40" s="161"/>
      <c r="J40" s="161"/>
      <c r="K40" s="24"/>
      <c r="L40" s="28"/>
      <c r="M40" s="24" t="s">
        <v>163</v>
      </c>
      <c r="N40" s="25">
        <v>100</v>
      </c>
      <c r="Y40" s="132"/>
    </row>
    <row r="41" spans="2:29" ht="13.9" customHeight="1" x14ac:dyDescent="0.15">
      <c r="B41" s="1">
        <f t="shared" si="2"/>
        <v>31</v>
      </c>
      <c r="C41" s="7"/>
      <c r="D41" s="7"/>
      <c r="E41" s="161"/>
      <c r="F41" s="161" t="s">
        <v>216</v>
      </c>
      <c r="G41" s="161"/>
      <c r="H41" s="161"/>
      <c r="I41" s="161"/>
      <c r="J41" s="161"/>
      <c r="K41" s="24" t="s">
        <v>163</v>
      </c>
      <c r="L41" s="24"/>
      <c r="M41" s="24"/>
      <c r="N41" s="136">
        <v>50</v>
      </c>
      <c r="Y41" s="132"/>
    </row>
    <row r="42" spans="2:29" ht="13.9" customHeight="1" x14ac:dyDescent="0.15">
      <c r="B42" s="1">
        <f t="shared" si="2"/>
        <v>32</v>
      </c>
      <c r="C42" s="7"/>
      <c r="D42" s="7"/>
      <c r="E42" s="161"/>
      <c r="F42" s="161" t="s">
        <v>152</v>
      </c>
      <c r="G42" s="161"/>
      <c r="H42" s="161"/>
      <c r="I42" s="161"/>
      <c r="J42" s="161"/>
      <c r="K42" s="24" t="s">
        <v>163</v>
      </c>
      <c r="L42" s="24">
        <v>250</v>
      </c>
      <c r="M42" s="24">
        <v>500</v>
      </c>
      <c r="N42" s="25">
        <v>900</v>
      </c>
      <c r="U42" s="146">
        <f>COUNTA($K11:$K44)</f>
        <v>22</v>
      </c>
      <c r="V42" s="146">
        <f>COUNTA($L11:$L44)</f>
        <v>25</v>
      </c>
      <c r="W42" s="146">
        <f>COUNTA($M11:$M44)</f>
        <v>22</v>
      </c>
      <c r="X42" s="146">
        <f>COUNTA($N11:$N44)</f>
        <v>33</v>
      </c>
      <c r="Y42" s="146"/>
      <c r="Z42" s="146"/>
      <c r="AA42" s="146"/>
      <c r="AB42" s="146"/>
      <c r="AC42" s="132"/>
    </row>
    <row r="43" spans="2:29" ht="13.9" customHeight="1" x14ac:dyDescent="0.15">
      <c r="B43" s="1">
        <f t="shared" si="2"/>
        <v>33</v>
      </c>
      <c r="C43" s="7"/>
      <c r="D43" s="7"/>
      <c r="E43" s="161"/>
      <c r="F43" s="161" t="s">
        <v>27</v>
      </c>
      <c r="G43" s="161"/>
      <c r="H43" s="161"/>
      <c r="I43" s="161"/>
      <c r="J43" s="161"/>
      <c r="K43" s="24"/>
      <c r="L43" s="24"/>
      <c r="M43" s="24"/>
      <c r="N43" s="25">
        <v>25</v>
      </c>
      <c r="Y43" s="132"/>
    </row>
    <row r="44" spans="2:29" ht="13.5" customHeight="1" x14ac:dyDescent="0.15">
      <c r="B44" s="1">
        <f t="shared" si="2"/>
        <v>34</v>
      </c>
      <c r="C44" s="7"/>
      <c r="D44" s="7"/>
      <c r="E44" s="161"/>
      <c r="F44" s="161" t="s">
        <v>91</v>
      </c>
      <c r="G44" s="161"/>
      <c r="H44" s="161"/>
      <c r="I44" s="161"/>
      <c r="J44" s="161"/>
      <c r="K44" s="24">
        <v>50</v>
      </c>
      <c r="L44" s="24"/>
      <c r="M44" s="24">
        <v>25</v>
      </c>
      <c r="N44" s="25">
        <v>75</v>
      </c>
      <c r="Y44" s="133"/>
    </row>
    <row r="45" spans="2:29" ht="13.5" customHeight="1" x14ac:dyDescent="0.15">
      <c r="B45" s="1">
        <f t="shared" si="2"/>
        <v>35</v>
      </c>
      <c r="C45" s="7"/>
      <c r="D45" s="7"/>
      <c r="E45" s="161"/>
      <c r="F45" s="161" t="s">
        <v>156</v>
      </c>
      <c r="G45" s="161"/>
      <c r="H45" s="161"/>
      <c r="I45" s="161"/>
      <c r="J45" s="161"/>
      <c r="K45" s="24" t="s">
        <v>163</v>
      </c>
      <c r="L45" s="24"/>
      <c r="M45" s="24"/>
      <c r="N45" s="25"/>
      <c r="Y45" s="134"/>
    </row>
    <row r="46" spans="2:29" ht="13.5" customHeight="1" x14ac:dyDescent="0.15">
      <c r="B46" s="1">
        <f t="shared" si="2"/>
        <v>36</v>
      </c>
      <c r="C46" s="7"/>
      <c r="D46" s="7"/>
      <c r="E46" s="161"/>
      <c r="F46" s="161" t="s">
        <v>112</v>
      </c>
      <c r="G46" s="161"/>
      <c r="H46" s="161"/>
      <c r="I46" s="161"/>
      <c r="J46" s="161"/>
      <c r="K46" s="24">
        <v>1200</v>
      </c>
      <c r="L46" s="24">
        <v>1000</v>
      </c>
      <c r="M46" s="24">
        <v>800</v>
      </c>
      <c r="N46" s="25">
        <v>1300</v>
      </c>
      <c r="Y46" s="133"/>
    </row>
    <row r="47" spans="2:29" ht="13.9" customHeight="1" x14ac:dyDescent="0.15">
      <c r="B47" s="1">
        <f t="shared" si="2"/>
        <v>37</v>
      </c>
      <c r="C47" s="7"/>
      <c r="D47" s="7"/>
      <c r="E47" s="161"/>
      <c r="F47" s="161" t="s">
        <v>113</v>
      </c>
      <c r="G47" s="161"/>
      <c r="H47" s="161"/>
      <c r="I47" s="161"/>
      <c r="J47" s="161"/>
      <c r="K47" s="24">
        <v>300</v>
      </c>
      <c r="L47" s="24"/>
      <c r="M47" s="24"/>
      <c r="N47" s="25">
        <v>300</v>
      </c>
      <c r="Y47" s="135"/>
    </row>
    <row r="48" spans="2:29" ht="13.5" customHeight="1" x14ac:dyDescent="0.15">
      <c r="B48" s="1">
        <f t="shared" si="2"/>
        <v>38</v>
      </c>
      <c r="C48" s="7"/>
      <c r="D48" s="7"/>
      <c r="E48" s="161"/>
      <c r="F48" s="161" t="s">
        <v>114</v>
      </c>
      <c r="G48" s="161"/>
      <c r="H48" s="161"/>
      <c r="I48" s="161"/>
      <c r="J48" s="161"/>
      <c r="K48" s="24">
        <v>225</v>
      </c>
      <c r="L48" s="24">
        <v>150</v>
      </c>
      <c r="M48" s="24">
        <v>450</v>
      </c>
      <c r="N48" s="25">
        <v>850</v>
      </c>
      <c r="Y48" s="132"/>
    </row>
    <row r="49" spans="2:25" ht="13.5" customHeight="1" x14ac:dyDescent="0.15">
      <c r="B49" s="1">
        <f t="shared" si="2"/>
        <v>39</v>
      </c>
      <c r="C49" s="7"/>
      <c r="D49" s="7"/>
      <c r="E49" s="161"/>
      <c r="F49" s="161" t="s">
        <v>194</v>
      </c>
      <c r="G49" s="161"/>
      <c r="H49" s="161"/>
      <c r="I49" s="161"/>
      <c r="J49" s="161"/>
      <c r="K49" s="24">
        <v>100</v>
      </c>
      <c r="L49" s="24"/>
      <c r="M49" s="24"/>
      <c r="N49" s="25"/>
      <c r="Y49" s="132"/>
    </row>
    <row r="50" spans="2:25" ht="13.5" customHeight="1" x14ac:dyDescent="0.15">
      <c r="B50" s="1">
        <f t="shared" si="2"/>
        <v>40</v>
      </c>
      <c r="C50" s="7"/>
      <c r="D50" s="7"/>
      <c r="E50" s="161"/>
      <c r="F50" s="161" t="s">
        <v>30</v>
      </c>
      <c r="G50" s="161"/>
      <c r="H50" s="161"/>
      <c r="I50" s="161"/>
      <c r="J50" s="161"/>
      <c r="K50" s="28">
        <v>8</v>
      </c>
      <c r="L50" s="24" t="s">
        <v>163</v>
      </c>
      <c r="M50" s="24">
        <v>32</v>
      </c>
      <c r="N50" s="25">
        <v>24</v>
      </c>
      <c r="Y50" s="132"/>
    </row>
    <row r="51" spans="2:25" ht="13.5" customHeight="1" x14ac:dyDescent="0.15">
      <c r="B51" s="1">
        <f t="shared" si="2"/>
        <v>41</v>
      </c>
      <c r="C51" s="7"/>
      <c r="D51" s="7"/>
      <c r="E51" s="161"/>
      <c r="F51" s="161" t="s">
        <v>225</v>
      </c>
      <c r="G51" s="161"/>
      <c r="H51" s="161"/>
      <c r="I51" s="161"/>
      <c r="J51" s="161"/>
      <c r="K51" s="24">
        <v>32</v>
      </c>
      <c r="L51" s="24" t="s">
        <v>163</v>
      </c>
      <c r="M51" s="24">
        <v>16</v>
      </c>
      <c r="N51" s="25">
        <v>56</v>
      </c>
      <c r="Y51" s="132"/>
    </row>
    <row r="52" spans="2:25" ht="13.9" customHeight="1" x14ac:dyDescent="0.15">
      <c r="B52" s="1">
        <f t="shared" si="2"/>
        <v>42</v>
      </c>
      <c r="C52" s="7"/>
      <c r="D52" s="7"/>
      <c r="E52" s="161"/>
      <c r="F52" s="161" t="s">
        <v>88</v>
      </c>
      <c r="G52" s="161"/>
      <c r="H52" s="161"/>
      <c r="I52" s="161"/>
      <c r="J52" s="161"/>
      <c r="K52" s="28" t="s">
        <v>163</v>
      </c>
      <c r="L52" s="24">
        <v>200</v>
      </c>
      <c r="M52" s="24"/>
      <c r="N52" s="25"/>
      <c r="Y52" s="132"/>
    </row>
    <row r="53" spans="2:25" ht="13.9" customHeight="1" x14ac:dyDescent="0.15">
      <c r="B53" s="1">
        <f t="shared" si="2"/>
        <v>43</v>
      </c>
      <c r="C53" s="7"/>
      <c r="D53" s="7"/>
      <c r="E53" s="161"/>
      <c r="F53" s="161" t="s">
        <v>89</v>
      </c>
      <c r="G53" s="161"/>
      <c r="H53" s="161"/>
      <c r="I53" s="161"/>
      <c r="J53" s="161"/>
      <c r="K53" s="24">
        <v>100</v>
      </c>
      <c r="L53" s="24"/>
      <c r="M53" s="24"/>
      <c r="N53" s="25" t="s">
        <v>163</v>
      </c>
      <c r="Y53" s="132"/>
    </row>
    <row r="54" spans="2:25" ht="13.5" customHeight="1" x14ac:dyDescent="0.15">
      <c r="B54" s="1">
        <f t="shared" si="2"/>
        <v>44</v>
      </c>
      <c r="C54" s="7"/>
      <c r="D54" s="7"/>
      <c r="E54" s="161"/>
      <c r="F54" s="161" t="s">
        <v>115</v>
      </c>
      <c r="G54" s="161"/>
      <c r="H54" s="161"/>
      <c r="I54" s="161"/>
      <c r="J54" s="161"/>
      <c r="K54" s="24">
        <v>450</v>
      </c>
      <c r="L54" s="24">
        <v>750</v>
      </c>
      <c r="M54" s="24">
        <v>350</v>
      </c>
      <c r="N54" s="25">
        <v>800</v>
      </c>
      <c r="Y54" s="132"/>
    </row>
    <row r="55" spans="2:25" ht="13.9" customHeight="1" x14ac:dyDescent="0.15">
      <c r="B55" s="1">
        <f t="shared" si="2"/>
        <v>45</v>
      </c>
      <c r="C55" s="7"/>
      <c r="D55" s="7"/>
      <c r="E55" s="161"/>
      <c r="F55" s="161" t="s">
        <v>127</v>
      </c>
      <c r="G55" s="161"/>
      <c r="H55" s="161"/>
      <c r="I55" s="161"/>
      <c r="J55" s="161"/>
      <c r="K55" s="28">
        <v>50</v>
      </c>
      <c r="L55" s="24">
        <v>125</v>
      </c>
      <c r="M55" s="24">
        <v>125</v>
      </c>
      <c r="N55" s="25">
        <v>75</v>
      </c>
      <c r="Y55" s="132"/>
    </row>
    <row r="56" spans="2:25" ht="13.5" customHeight="1" x14ac:dyDescent="0.15">
      <c r="B56" s="1">
        <f t="shared" si="2"/>
        <v>46</v>
      </c>
      <c r="C56" s="7"/>
      <c r="D56" s="7"/>
      <c r="E56" s="161"/>
      <c r="F56" s="161" t="s">
        <v>243</v>
      </c>
      <c r="G56" s="161"/>
      <c r="H56" s="161"/>
      <c r="I56" s="161"/>
      <c r="J56" s="161"/>
      <c r="K56" s="24"/>
      <c r="L56" s="24"/>
      <c r="M56" s="24" t="s">
        <v>163</v>
      </c>
      <c r="N56" s="25">
        <v>1</v>
      </c>
      <c r="Y56" s="132"/>
    </row>
    <row r="57" spans="2:25" ht="13.9" customHeight="1" x14ac:dyDescent="0.15">
      <c r="B57" s="1">
        <f t="shared" si="2"/>
        <v>47</v>
      </c>
      <c r="C57" s="7"/>
      <c r="D57" s="7"/>
      <c r="E57" s="161"/>
      <c r="F57" s="161" t="s">
        <v>120</v>
      </c>
      <c r="G57" s="161"/>
      <c r="H57" s="161"/>
      <c r="I57" s="161"/>
      <c r="J57" s="161"/>
      <c r="K57" s="24">
        <v>50</v>
      </c>
      <c r="L57" s="24">
        <v>50</v>
      </c>
      <c r="M57" s="24"/>
      <c r="N57" s="25">
        <v>25</v>
      </c>
      <c r="Y57" s="132"/>
    </row>
    <row r="58" spans="2:25" ht="13.5" customHeight="1" x14ac:dyDescent="0.15">
      <c r="B58" s="1">
        <f t="shared" si="2"/>
        <v>48</v>
      </c>
      <c r="C58" s="7"/>
      <c r="D58" s="7"/>
      <c r="E58" s="161"/>
      <c r="F58" s="161" t="s">
        <v>32</v>
      </c>
      <c r="G58" s="161"/>
      <c r="H58" s="161"/>
      <c r="I58" s="161"/>
      <c r="J58" s="161"/>
      <c r="K58" s="24">
        <v>100</v>
      </c>
      <c r="L58" s="24"/>
      <c r="M58" s="24">
        <v>100</v>
      </c>
      <c r="N58" s="25">
        <v>300</v>
      </c>
      <c r="Y58" s="132"/>
    </row>
    <row r="59" spans="2:25" ht="13.9" customHeight="1" x14ac:dyDescent="0.15">
      <c r="B59" s="1">
        <f t="shared" si="2"/>
        <v>49</v>
      </c>
      <c r="C59" s="7"/>
      <c r="D59" s="7"/>
      <c r="E59" s="161"/>
      <c r="F59" s="161" t="s">
        <v>33</v>
      </c>
      <c r="G59" s="161"/>
      <c r="H59" s="161"/>
      <c r="I59" s="161"/>
      <c r="J59" s="161"/>
      <c r="K59" s="24">
        <v>350</v>
      </c>
      <c r="L59" s="24">
        <v>1400</v>
      </c>
      <c r="M59" s="24">
        <v>1375</v>
      </c>
      <c r="N59" s="25">
        <v>375</v>
      </c>
      <c r="Y59" s="132"/>
    </row>
    <row r="60" spans="2:25" ht="13.5" customHeight="1" x14ac:dyDescent="0.15">
      <c r="B60" s="1">
        <f t="shared" si="2"/>
        <v>50</v>
      </c>
      <c r="C60" s="2" t="s">
        <v>34</v>
      </c>
      <c r="D60" s="2" t="s">
        <v>35</v>
      </c>
      <c r="E60" s="161"/>
      <c r="F60" s="161" t="s">
        <v>229</v>
      </c>
      <c r="G60" s="161"/>
      <c r="H60" s="161"/>
      <c r="I60" s="161"/>
      <c r="J60" s="161"/>
      <c r="K60" s="24" t="s">
        <v>163</v>
      </c>
      <c r="L60" s="24"/>
      <c r="M60" s="24"/>
      <c r="N60" s="25"/>
    </row>
    <row r="61" spans="2:25" ht="13.9" customHeight="1" x14ac:dyDescent="0.15">
      <c r="B61" s="1">
        <f t="shared" si="2"/>
        <v>51</v>
      </c>
      <c r="C61" s="7"/>
      <c r="D61" s="7"/>
      <c r="E61" s="161"/>
      <c r="F61" s="161" t="s">
        <v>148</v>
      </c>
      <c r="G61" s="161"/>
      <c r="H61" s="161"/>
      <c r="I61" s="161"/>
      <c r="J61" s="161"/>
      <c r="K61" s="24">
        <v>2</v>
      </c>
      <c r="L61" s="24">
        <v>1</v>
      </c>
      <c r="M61" s="24" t="s">
        <v>163</v>
      </c>
      <c r="N61" s="25">
        <v>1</v>
      </c>
    </row>
    <row r="62" spans="2:25" ht="13.9" customHeight="1" x14ac:dyDescent="0.15">
      <c r="B62" s="1">
        <f t="shared" si="2"/>
        <v>52</v>
      </c>
      <c r="C62" s="7"/>
      <c r="D62" s="7"/>
      <c r="E62" s="161"/>
      <c r="F62" s="161" t="s">
        <v>258</v>
      </c>
      <c r="G62" s="161"/>
      <c r="H62" s="161"/>
      <c r="I62" s="161"/>
      <c r="J62" s="161"/>
      <c r="K62" s="24"/>
      <c r="L62" s="24">
        <v>1</v>
      </c>
      <c r="M62" s="24" t="s">
        <v>163</v>
      </c>
      <c r="N62" s="25">
        <v>2</v>
      </c>
    </row>
    <row r="63" spans="2:25" ht="13.5" customHeight="1" x14ac:dyDescent="0.15">
      <c r="B63" s="1">
        <f t="shared" si="2"/>
        <v>53</v>
      </c>
      <c r="C63" s="7"/>
      <c r="D63" s="7"/>
      <c r="E63" s="161"/>
      <c r="F63" s="161" t="s">
        <v>154</v>
      </c>
      <c r="G63" s="161"/>
      <c r="H63" s="161"/>
      <c r="I63" s="161"/>
      <c r="J63" s="161"/>
      <c r="K63" s="24">
        <v>1</v>
      </c>
      <c r="L63" s="28"/>
      <c r="M63" s="24">
        <v>1</v>
      </c>
      <c r="N63" s="25">
        <v>1</v>
      </c>
    </row>
    <row r="64" spans="2:25" ht="13.9" customHeight="1" x14ac:dyDescent="0.15">
      <c r="B64" s="1">
        <f t="shared" si="2"/>
        <v>54</v>
      </c>
      <c r="C64" s="7"/>
      <c r="D64" s="7"/>
      <c r="E64" s="161"/>
      <c r="F64" s="161" t="s">
        <v>128</v>
      </c>
      <c r="G64" s="161"/>
      <c r="H64" s="161"/>
      <c r="I64" s="161"/>
      <c r="J64" s="161"/>
      <c r="K64" s="24" t="s">
        <v>163</v>
      </c>
      <c r="L64" s="24">
        <v>4</v>
      </c>
      <c r="M64" s="24">
        <v>1</v>
      </c>
      <c r="N64" s="25">
        <v>5</v>
      </c>
    </row>
    <row r="65" spans="2:24" ht="13.9" customHeight="1" x14ac:dyDescent="0.15">
      <c r="B65" s="1">
        <f t="shared" si="2"/>
        <v>55</v>
      </c>
      <c r="C65" s="7"/>
      <c r="D65" s="7"/>
      <c r="E65" s="161"/>
      <c r="F65" s="161" t="s">
        <v>295</v>
      </c>
      <c r="G65" s="161"/>
      <c r="H65" s="161"/>
      <c r="I65" s="161"/>
      <c r="J65" s="161"/>
      <c r="K65" s="24" t="s">
        <v>163</v>
      </c>
      <c r="L65" s="24"/>
      <c r="M65" s="24"/>
      <c r="N65" s="25"/>
    </row>
    <row r="66" spans="2:24" ht="13.5" customHeight="1" x14ac:dyDescent="0.15">
      <c r="B66" s="1">
        <f t="shared" si="2"/>
        <v>56</v>
      </c>
      <c r="C66" s="7"/>
      <c r="D66" s="7"/>
      <c r="E66" s="161"/>
      <c r="F66" s="161" t="s">
        <v>36</v>
      </c>
      <c r="G66" s="161"/>
      <c r="H66" s="161"/>
      <c r="I66" s="161"/>
      <c r="J66" s="161"/>
      <c r="K66" s="24"/>
      <c r="L66" s="24"/>
      <c r="M66" s="24"/>
      <c r="N66" s="25">
        <v>1</v>
      </c>
    </row>
    <row r="67" spans="2:24" ht="13.5" customHeight="1" x14ac:dyDescent="0.15">
      <c r="B67" s="1">
        <f t="shared" si="2"/>
        <v>57</v>
      </c>
      <c r="C67" s="2" t="s">
        <v>146</v>
      </c>
      <c r="D67" s="2" t="s">
        <v>78</v>
      </c>
      <c r="E67" s="161"/>
      <c r="F67" s="161" t="s">
        <v>196</v>
      </c>
      <c r="G67" s="161"/>
      <c r="H67" s="161"/>
      <c r="I67" s="161"/>
      <c r="J67" s="161"/>
      <c r="K67" s="24" t="s">
        <v>163</v>
      </c>
      <c r="L67" s="24" t="s">
        <v>163</v>
      </c>
      <c r="M67" s="24" t="s">
        <v>163</v>
      </c>
      <c r="N67" s="25" t="s">
        <v>163</v>
      </c>
    </row>
    <row r="68" spans="2:24" ht="13.5" customHeight="1" x14ac:dyDescent="0.15">
      <c r="B68" s="1">
        <f t="shared" si="2"/>
        <v>58</v>
      </c>
      <c r="C68" s="7"/>
      <c r="D68" s="2" t="s">
        <v>79</v>
      </c>
      <c r="E68" s="161"/>
      <c r="F68" s="161" t="s">
        <v>103</v>
      </c>
      <c r="G68" s="161"/>
      <c r="H68" s="161"/>
      <c r="I68" s="161"/>
      <c r="J68" s="161"/>
      <c r="K68" s="24"/>
      <c r="L68" s="24"/>
      <c r="M68" s="24">
        <v>14</v>
      </c>
      <c r="N68" s="25">
        <v>2</v>
      </c>
    </row>
    <row r="69" spans="2:24" ht="13.5" customHeight="1" x14ac:dyDescent="0.15">
      <c r="B69" s="1">
        <f t="shared" si="2"/>
        <v>59</v>
      </c>
      <c r="C69" s="7"/>
      <c r="D69" s="2" t="s">
        <v>37</v>
      </c>
      <c r="E69" s="161"/>
      <c r="F69" s="161" t="s">
        <v>125</v>
      </c>
      <c r="G69" s="161"/>
      <c r="H69" s="161"/>
      <c r="I69" s="161"/>
      <c r="J69" s="161"/>
      <c r="K69" s="24">
        <v>16</v>
      </c>
      <c r="L69" s="24">
        <v>9</v>
      </c>
      <c r="M69" s="24">
        <v>9</v>
      </c>
      <c r="N69" s="25">
        <v>13</v>
      </c>
    </row>
    <row r="70" spans="2:24" ht="13.5" customHeight="1" x14ac:dyDescent="0.15">
      <c r="B70" s="1">
        <f t="shared" si="2"/>
        <v>60</v>
      </c>
      <c r="C70" s="7"/>
      <c r="D70" s="8"/>
      <c r="E70" s="161"/>
      <c r="F70" s="161" t="s">
        <v>38</v>
      </c>
      <c r="G70" s="161"/>
      <c r="H70" s="161"/>
      <c r="I70" s="161"/>
      <c r="J70" s="161"/>
      <c r="K70" s="24">
        <v>50</v>
      </c>
      <c r="L70" s="24">
        <v>50</v>
      </c>
      <c r="M70" s="24">
        <v>50</v>
      </c>
      <c r="N70" s="25">
        <v>25</v>
      </c>
    </row>
    <row r="71" spans="2:24" ht="13.5" customHeight="1" x14ac:dyDescent="0.15">
      <c r="B71" s="1">
        <f t="shared" si="2"/>
        <v>61</v>
      </c>
      <c r="C71" s="8"/>
      <c r="D71" s="9" t="s">
        <v>39</v>
      </c>
      <c r="E71" s="161"/>
      <c r="F71" s="161" t="s">
        <v>40</v>
      </c>
      <c r="G71" s="161"/>
      <c r="H71" s="161"/>
      <c r="I71" s="161"/>
      <c r="J71" s="161"/>
      <c r="K71" s="24">
        <v>50</v>
      </c>
      <c r="L71" s="24">
        <v>50</v>
      </c>
      <c r="M71" s="24">
        <v>50</v>
      </c>
      <c r="N71" s="25">
        <v>150</v>
      </c>
    </row>
    <row r="72" spans="2:24" ht="13.5" customHeight="1" x14ac:dyDescent="0.15">
      <c r="B72" s="1">
        <f t="shared" si="2"/>
        <v>62</v>
      </c>
      <c r="C72" s="2" t="s">
        <v>0</v>
      </c>
      <c r="D72" s="9" t="s">
        <v>41</v>
      </c>
      <c r="E72" s="161"/>
      <c r="F72" s="161" t="s">
        <v>42</v>
      </c>
      <c r="G72" s="161"/>
      <c r="H72" s="161"/>
      <c r="I72" s="161"/>
      <c r="J72" s="161"/>
      <c r="K72" s="24"/>
      <c r="L72" s="24"/>
      <c r="M72" s="24" t="s">
        <v>163</v>
      </c>
      <c r="N72" s="25">
        <v>75</v>
      </c>
      <c r="U72" s="30">
        <f>COUNTA(K60:K72)</f>
        <v>9</v>
      </c>
      <c r="V72" s="30">
        <f>COUNTA(L60:L72)</f>
        <v>7</v>
      </c>
      <c r="W72" s="30">
        <f>COUNTA(M60:M72)</f>
        <v>10</v>
      </c>
      <c r="X72" s="30">
        <f>COUNTA(N60:N72)</f>
        <v>11</v>
      </c>
    </row>
    <row r="73" spans="2:24" ht="13.5" customHeight="1" x14ac:dyDescent="0.15">
      <c r="B73" s="1">
        <f t="shared" si="2"/>
        <v>63</v>
      </c>
      <c r="C73" s="199" t="s">
        <v>43</v>
      </c>
      <c r="D73" s="200"/>
      <c r="E73" s="161"/>
      <c r="F73" s="161" t="s">
        <v>44</v>
      </c>
      <c r="G73" s="161"/>
      <c r="H73" s="161"/>
      <c r="I73" s="161"/>
      <c r="J73" s="161"/>
      <c r="K73" s="24">
        <v>300</v>
      </c>
      <c r="L73" s="24">
        <v>400</v>
      </c>
      <c r="M73" s="24">
        <v>250</v>
      </c>
      <c r="N73" s="25">
        <v>450</v>
      </c>
    </row>
    <row r="74" spans="2:24" ht="13.5" customHeight="1" x14ac:dyDescent="0.15">
      <c r="B74" s="1">
        <f t="shared" si="2"/>
        <v>64</v>
      </c>
      <c r="C74" s="3"/>
      <c r="D74" s="91"/>
      <c r="E74" s="161"/>
      <c r="F74" s="161" t="s">
        <v>45</v>
      </c>
      <c r="G74" s="161"/>
      <c r="H74" s="161"/>
      <c r="I74" s="161"/>
      <c r="J74" s="161"/>
      <c r="K74" s="24">
        <v>250</v>
      </c>
      <c r="L74" s="24">
        <v>50</v>
      </c>
      <c r="M74" s="24">
        <v>100</v>
      </c>
      <c r="N74" s="25">
        <v>300</v>
      </c>
    </row>
    <row r="75" spans="2:24" ht="13.9" customHeight="1" thickBot="1" x14ac:dyDescent="0.2">
      <c r="B75" s="1">
        <f t="shared" si="2"/>
        <v>65</v>
      </c>
      <c r="C75" s="3"/>
      <c r="D75" s="91"/>
      <c r="E75" s="161"/>
      <c r="F75" s="161" t="s">
        <v>80</v>
      </c>
      <c r="G75" s="161"/>
      <c r="H75" s="161"/>
      <c r="I75" s="161"/>
      <c r="J75" s="161"/>
      <c r="K75" s="24">
        <v>100</v>
      </c>
      <c r="L75" s="24">
        <v>250</v>
      </c>
      <c r="M75" s="24">
        <v>350</v>
      </c>
      <c r="N75" s="25">
        <v>200</v>
      </c>
    </row>
    <row r="76" spans="2:24" ht="13.9" customHeight="1" x14ac:dyDescent="0.15">
      <c r="B76" s="92"/>
      <c r="C76" s="93"/>
      <c r="D76" s="93"/>
      <c r="E76" s="27"/>
      <c r="F76" s="27"/>
      <c r="G76" s="27"/>
      <c r="H76" s="27"/>
      <c r="I76" s="27"/>
      <c r="J76" s="27"/>
      <c r="K76" s="27"/>
      <c r="L76" s="27"/>
      <c r="M76" s="27"/>
      <c r="N76" s="27"/>
      <c r="U76" s="30">
        <f>COUNTA(K11:K75)</f>
        <v>48</v>
      </c>
      <c r="V76" s="30">
        <f>COUNTA(L11:L75)</f>
        <v>44</v>
      </c>
      <c r="W76" s="30">
        <f>COUNTA(M11:M75)</f>
        <v>44</v>
      </c>
      <c r="X76" s="30">
        <f>COUNTA(N11:N75)</f>
        <v>59</v>
      </c>
    </row>
    <row r="77" spans="2:24" ht="18" customHeight="1" x14ac:dyDescent="0.15"/>
    <row r="78" spans="2:24" ht="18" customHeight="1" x14ac:dyDescent="0.15">
      <c r="B78" s="72"/>
    </row>
    <row r="79" spans="2:24" ht="9" customHeight="1" thickBot="1" x14ac:dyDescent="0.2"/>
    <row r="80" spans="2:24" ht="18" customHeight="1" x14ac:dyDescent="0.15">
      <c r="B80" s="73"/>
      <c r="C80" s="74"/>
      <c r="D80" s="201" t="s">
        <v>1</v>
      </c>
      <c r="E80" s="201"/>
      <c r="F80" s="201"/>
      <c r="G80" s="201"/>
      <c r="H80" s="74"/>
      <c r="I80" s="74"/>
      <c r="J80" s="75"/>
      <c r="K80" s="31" t="s">
        <v>64</v>
      </c>
      <c r="L80" s="31" t="s">
        <v>65</v>
      </c>
      <c r="M80" s="31" t="s">
        <v>66</v>
      </c>
      <c r="N80" s="55" t="s">
        <v>67</v>
      </c>
      <c r="U80" s="30">
        <f>SUM(U11:U18,K19:K75)</f>
        <v>27059</v>
      </c>
      <c r="V80" s="30">
        <f>SUM(V11:V18,L19:L75)</f>
        <v>71540</v>
      </c>
      <c r="W80" s="30">
        <f>SUM(W11:W18,M19:M75)</f>
        <v>155780</v>
      </c>
      <c r="X80" s="30">
        <f>SUM(X11:X18,N19:N75)</f>
        <v>41421</v>
      </c>
    </row>
    <row r="81" spans="2:14" ht="18" customHeight="1" thickBot="1" x14ac:dyDescent="0.2">
      <c r="B81" s="79"/>
      <c r="C81" s="26"/>
      <c r="D81" s="197" t="s">
        <v>2</v>
      </c>
      <c r="E81" s="197"/>
      <c r="F81" s="197"/>
      <c r="G81" s="197"/>
      <c r="H81" s="26"/>
      <c r="I81" s="26"/>
      <c r="J81" s="80"/>
      <c r="K81" s="36" t="str">
        <f>K5</f>
        <v>2020.11.24</v>
      </c>
      <c r="L81" s="36" t="str">
        <f>L5</f>
        <v>2020.11.24</v>
      </c>
      <c r="M81" s="36" t="str">
        <f>M5</f>
        <v>2020.11.24</v>
      </c>
      <c r="N81" s="54" t="str">
        <f>N5</f>
        <v>2020.11.24</v>
      </c>
    </row>
    <row r="82" spans="2:14" ht="19.899999999999999" customHeight="1" thickTop="1" x14ac:dyDescent="0.15">
      <c r="B82" s="202" t="s">
        <v>47</v>
      </c>
      <c r="C82" s="203"/>
      <c r="D82" s="203"/>
      <c r="E82" s="203"/>
      <c r="F82" s="203"/>
      <c r="G82" s="203"/>
      <c r="H82" s="203"/>
      <c r="I82" s="203"/>
      <c r="J82" s="94"/>
      <c r="K82" s="37">
        <f>SUM(K83:K91)</f>
        <v>27059</v>
      </c>
      <c r="L82" s="37">
        <f>SUM(L83:L91)</f>
        <v>71540</v>
      </c>
      <c r="M82" s="37">
        <f>SUM(M83:M91)</f>
        <v>155780</v>
      </c>
      <c r="N82" s="56">
        <f>SUM(N83:N91)</f>
        <v>41421</v>
      </c>
    </row>
    <row r="83" spans="2:14" ht="13.9" customHeight="1" x14ac:dyDescent="0.15">
      <c r="B83" s="190" t="s">
        <v>48</v>
      </c>
      <c r="C83" s="191"/>
      <c r="D83" s="204"/>
      <c r="E83" s="13"/>
      <c r="F83" s="14"/>
      <c r="G83" s="189" t="s">
        <v>13</v>
      </c>
      <c r="H83" s="189"/>
      <c r="I83" s="14"/>
      <c r="J83" s="16"/>
      <c r="K83" s="5">
        <f>SUM(U$11:U$18)</f>
        <v>250</v>
      </c>
      <c r="L83" s="5">
        <f>SUM(V$11:V$18)</f>
        <v>250</v>
      </c>
      <c r="M83" s="5">
        <f>SUM(W$11:W$18)</f>
        <v>250</v>
      </c>
      <c r="N83" s="6">
        <f>SUM(X$11:X$18)</f>
        <v>800</v>
      </c>
    </row>
    <row r="84" spans="2:14" ht="13.9" customHeight="1" x14ac:dyDescent="0.15">
      <c r="B84" s="97"/>
      <c r="C84" s="98"/>
      <c r="D84" s="99"/>
      <c r="E84" s="17"/>
      <c r="F84" s="161"/>
      <c r="G84" s="189" t="s">
        <v>23</v>
      </c>
      <c r="H84" s="189"/>
      <c r="I84" s="156"/>
      <c r="J84" s="18"/>
      <c r="K84" s="5">
        <f>SUM(K$19)</f>
        <v>5000</v>
      </c>
      <c r="L84" s="5">
        <f>SUM(L$19)</f>
        <v>1400</v>
      </c>
      <c r="M84" s="5">
        <f>SUM(M$19)</f>
        <v>1450</v>
      </c>
      <c r="N84" s="6">
        <f>SUM(N$19)</f>
        <v>1400</v>
      </c>
    </row>
    <row r="85" spans="2:14" ht="13.9" customHeight="1" x14ac:dyDescent="0.15">
      <c r="B85" s="97"/>
      <c r="C85" s="98"/>
      <c r="D85" s="99"/>
      <c r="E85" s="17"/>
      <c r="F85" s="161"/>
      <c r="G85" s="189" t="s">
        <v>25</v>
      </c>
      <c r="H85" s="189"/>
      <c r="I85" s="14"/>
      <c r="J85" s="16"/>
      <c r="K85" s="5">
        <f>SUM(K$20:K$20)</f>
        <v>325</v>
      </c>
      <c r="L85" s="5">
        <f>SUM(L$20:L$20)</f>
        <v>100</v>
      </c>
      <c r="M85" s="5">
        <f>SUM(M$20:M$20)</f>
        <v>125</v>
      </c>
      <c r="N85" s="6">
        <f>SUM(N$20:N$20)</f>
        <v>50</v>
      </c>
    </row>
    <row r="86" spans="2:14" ht="13.9" customHeight="1" x14ac:dyDescent="0.15">
      <c r="B86" s="97"/>
      <c r="C86" s="98"/>
      <c r="D86" s="99"/>
      <c r="E86" s="17"/>
      <c r="F86" s="161"/>
      <c r="G86" s="189" t="s">
        <v>86</v>
      </c>
      <c r="H86" s="189"/>
      <c r="I86" s="14"/>
      <c r="J86" s="16"/>
      <c r="K86" s="5">
        <f>SUM(K$21:K$22)</f>
        <v>0</v>
      </c>
      <c r="L86" s="5">
        <f>SUM(L$21:L$22)</f>
        <v>50</v>
      </c>
      <c r="M86" s="5">
        <f>SUM(M$21:M$22)</f>
        <v>0</v>
      </c>
      <c r="N86" s="6">
        <f>SUM(N$21:N$22)</f>
        <v>200</v>
      </c>
    </row>
    <row r="87" spans="2:14" ht="13.9" customHeight="1" x14ac:dyDescent="0.15">
      <c r="B87" s="97"/>
      <c r="C87" s="98"/>
      <c r="D87" s="99"/>
      <c r="E87" s="17"/>
      <c r="F87" s="161"/>
      <c r="G87" s="189" t="s">
        <v>87</v>
      </c>
      <c r="H87" s="189"/>
      <c r="I87" s="14"/>
      <c r="J87" s="16"/>
      <c r="K87" s="5">
        <f>SUM(K23:K36)</f>
        <v>17650</v>
      </c>
      <c r="L87" s="5">
        <f>SUM(L$23:L$36)</f>
        <v>64975</v>
      </c>
      <c r="M87" s="5">
        <f>SUM(M$23:M$36)</f>
        <v>149307</v>
      </c>
      <c r="N87" s="6">
        <f>SUM(N$23:N$36)</f>
        <v>32415</v>
      </c>
    </row>
    <row r="88" spans="2:14" ht="13.9" customHeight="1" x14ac:dyDescent="0.15">
      <c r="B88" s="97"/>
      <c r="C88" s="98"/>
      <c r="D88" s="99"/>
      <c r="E88" s="17"/>
      <c r="F88" s="161"/>
      <c r="G88" s="189" t="s">
        <v>83</v>
      </c>
      <c r="H88" s="189"/>
      <c r="I88" s="14"/>
      <c r="J88" s="16"/>
      <c r="K88" s="5">
        <f>SUM(K$37:K$39)</f>
        <v>50</v>
      </c>
      <c r="L88" s="5">
        <f>SUM(L$37:L$39)</f>
        <v>25</v>
      </c>
      <c r="M88" s="5">
        <f>SUM(M$37:M$39)</f>
        <v>50</v>
      </c>
      <c r="N88" s="6">
        <f>SUM(N$37:N$39)</f>
        <v>75</v>
      </c>
    </row>
    <row r="89" spans="2:14" ht="13.9" customHeight="1" x14ac:dyDescent="0.15">
      <c r="B89" s="97"/>
      <c r="C89" s="98"/>
      <c r="D89" s="99"/>
      <c r="E89" s="17"/>
      <c r="F89" s="161"/>
      <c r="G89" s="189" t="s">
        <v>26</v>
      </c>
      <c r="H89" s="189"/>
      <c r="I89" s="14"/>
      <c r="J89" s="16"/>
      <c r="K89" s="5">
        <f>SUM(K$40:K$59)</f>
        <v>3015</v>
      </c>
      <c r="L89" s="5">
        <f>SUM(L$40:L$59)</f>
        <v>3925</v>
      </c>
      <c r="M89" s="5">
        <f>SUM(M$40:M$59)</f>
        <v>3773</v>
      </c>
      <c r="N89" s="6">
        <f>SUM(N$40:N$59)</f>
        <v>5256</v>
      </c>
    </row>
    <row r="90" spans="2:14" ht="13.9" customHeight="1" x14ac:dyDescent="0.15">
      <c r="B90" s="97"/>
      <c r="C90" s="98"/>
      <c r="D90" s="99"/>
      <c r="E90" s="17"/>
      <c r="F90" s="161"/>
      <c r="G90" s="189" t="s">
        <v>49</v>
      </c>
      <c r="H90" s="189"/>
      <c r="I90" s="14"/>
      <c r="J90" s="16"/>
      <c r="K90" s="5">
        <f>SUM(K$73:K$74)</f>
        <v>550</v>
      </c>
      <c r="L90" s="5">
        <f t="shared" ref="L90:N90" si="4">SUM(L$73:L$74)</f>
        <v>450</v>
      </c>
      <c r="M90" s="5">
        <f t="shared" si="4"/>
        <v>350</v>
      </c>
      <c r="N90" s="6">
        <f t="shared" si="4"/>
        <v>750</v>
      </c>
    </row>
    <row r="91" spans="2:14" ht="13.9" customHeight="1" thickBot="1" x14ac:dyDescent="0.2">
      <c r="B91" s="100"/>
      <c r="C91" s="101"/>
      <c r="D91" s="102"/>
      <c r="E91" s="19"/>
      <c r="F91" s="10"/>
      <c r="G91" s="192" t="s">
        <v>46</v>
      </c>
      <c r="H91" s="192"/>
      <c r="I91" s="20"/>
      <c r="J91" s="21"/>
      <c r="K91" s="11">
        <f>SUM(K$60:K$72,K$75)</f>
        <v>219</v>
      </c>
      <c r="L91" s="11">
        <f>SUM(L$60:L$72,L$75)</f>
        <v>365</v>
      </c>
      <c r="M91" s="11">
        <f>SUM(M$60:M$72,M$75)</f>
        <v>475</v>
      </c>
      <c r="N91" s="12">
        <f>SUM(N$60:N$72,N$75)</f>
        <v>475</v>
      </c>
    </row>
    <row r="92" spans="2:14" ht="18" customHeight="1" thickTop="1" x14ac:dyDescent="0.15">
      <c r="B92" s="193" t="s">
        <v>50</v>
      </c>
      <c r="C92" s="194"/>
      <c r="D92" s="195"/>
      <c r="E92" s="105"/>
      <c r="F92" s="158"/>
      <c r="G92" s="196" t="s">
        <v>51</v>
      </c>
      <c r="H92" s="196"/>
      <c r="I92" s="158"/>
      <c r="J92" s="159"/>
      <c r="K92" s="38" t="s">
        <v>52</v>
      </c>
      <c r="L92" s="44"/>
      <c r="M92" s="44"/>
      <c r="N92" s="57"/>
    </row>
    <row r="93" spans="2:14" ht="18" customHeight="1" x14ac:dyDescent="0.15">
      <c r="B93" s="106"/>
      <c r="C93" s="107"/>
      <c r="D93" s="107"/>
      <c r="E93" s="108"/>
      <c r="F93" s="109"/>
      <c r="G93" s="110"/>
      <c r="H93" s="110"/>
      <c r="I93" s="109"/>
      <c r="J93" s="111"/>
      <c r="K93" s="39" t="s">
        <v>53</v>
      </c>
      <c r="L93" s="45"/>
      <c r="M93" s="45"/>
      <c r="N93" s="48"/>
    </row>
    <row r="94" spans="2:14" ht="18" customHeight="1" x14ac:dyDescent="0.15">
      <c r="B94" s="97"/>
      <c r="C94" s="98"/>
      <c r="D94" s="98"/>
      <c r="E94" s="112"/>
      <c r="F94" s="26"/>
      <c r="G94" s="197" t="s">
        <v>54</v>
      </c>
      <c r="H94" s="197"/>
      <c r="I94" s="157"/>
      <c r="J94" s="160"/>
      <c r="K94" s="40" t="s">
        <v>55</v>
      </c>
      <c r="L94" s="46"/>
      <c r="M94" s="50"/>
      <c r="N94" s="46"/>
    </row>
    <row r="95" spans="2:14" ht="18" customHeight="1" x14ac:dyDescent="0.15">
      <c r="B95" s="97"/>
      <c r="C95" s="98"/>
      <c r="D95" s="98"/>
      <c r="E95" s="113"/>
      <c r="F95" s="98"/>
      <c r="G95" s="114"/>
      <c r="H95" s="114"/>
      <c r="I95" s="107"/>
      <c r="J95" s="115"/>
      <c r="K95" s="41" t="s">
        <v>97</v>
      </c>
      <c r="L95" s="47"/>
      <c r="M95" s="51"/>
      <c r="N95" s="47"/>
    </row>
    <row r="96" spans="2:14" ht="18" customHeight="1" x14ac:dyDescent="0.15">
      <c r="B96" s="97"/>
      <c r="C96" s="98"/>
      <c r="D96" s="98"/>
      <c r="E96" s="113"/>
      <c r="F96" s="98"/>
      <c r="G96" s="114"/>
      <c r="H96" s="114"/>
      <c r="I96" s="107"/>
      <c r="J96" s="115"/>
      <c r="K96" s="41" t="s">
        <v>90</v>
      </c>
      <c r="L96" s="45"/>
      <c r="M96" s="51"/>
      <c r="N96" s="47"/>
    </row>
    <row r="97" spans="2:14" ht="18" customHeight="1" x14ac:dyDescent="0.15">
      <c r="B97" s="97"/>
      <c r="C97" s="98"/>
      <c r="D97" s="98"/>
      <c r="E97" s="112"/>
      <c r="F97" s="26"/>
      <c r="G97" s="197" t="s">
        <v>56</v>
      </c>
      <c r="H97" s="197"/>
      <c r="I97" s="157"/>
      <c r="J97" s="160"/>
      <c r="K97" s="40" t="s">
        <v>101</v>
      </c>
      <c r="L97" s="46"/>
      <c r="M97" s="50"/>
      <c r="N97" s="46"/>
    </row>
    <row r="98" spans="2:14" ht="18" customHeight="1" x14ac:dyDescent="0.15">
      <c r="B98" s="97"/>
      <c r="C98" s="98"/>
      <c r="D98" s="98"/>
      <c r="E98" s="113"/>
      <c r="F98" s="98"/>
      <c r="G98" s="114"/>
      <c r="H98" s="114"/>
      <c r="I98" s="107"/>
      <c r="J98" s="115"/>
      <c r="K98" s="41" t="s">
        <v>98</v>
      </c>
      <c r="L98" s="47"/>
      <c r="M98" s="51"/>
      <c r="N98" s="47"/>
    </row>
    <row r="99" spans="2:14" ht="18" customHeight="1" x14ac:dyDescent="0.15">
      <c r="B99" s="97"/>
      <c r="C99" s="98"/>
      <c r="D99" s="98"/>
      <c r="E99" s="113"/>
      <c r="F99" s="98"/>
      <c r="G99" s="114"/>
      <c r="H99" s="114"/>
      <c r="I99" s="107"/>
      <c r="J99" s="115"/>
      <c r="K99" s="41" t="s">
        <v>99</v>
      </c>
      <c r="L99" s="47"/>
      <c r="M99" s="47"/>
      <c r="N99" s="47"/>
    </row>
    <row r="100" spans="2:14" ht="18" customHeight="1" x14ac:dyDescent="0.15">
      <c r="B100" s="97"/>
      <c r="C100" s="98"/>
      <c r="D100" s="98"/>
      <c r="E100" s="87"/>
      <c r="F100" s="88"/>
      <c r="G100" s="110"/>
      <c r="H100" s="110"/>
      <c r="I100" s="109"/>
      <c r="J100" s="111"/>
      <c r="K100" s="41" t="s">
        <v>100</v>
      </c>
      <c r="L100" s="48"/>
      <c r="M100" s="45"/>
      <c r="N100" s="48"/>
    </row>
    <row r="101" spans="2:14" ht="18" customHeight="1" x14ac:dyDescent="0.15">
      <c r="B101" s="116"/>
      <c r="C101" s="88"/>
      <c r="D101" s="88"/>
      <c r="E101" s="17"/>
      <c r="F101" s="161"/>
      <c r="G101" s="189" t="s">
        <v>57</v>
      </c>
      <c r="H101" s="189"/>
      <c r="I101" s="14"/>
      <c r="J101" s="16"/>
      <c r="K101" s="29" t="s">
        <v>158</v>
      </c>
      <c r="L101" s="49"/>
      <c r="M101" s="52"/>
      <c r="N101" s="49"/>
    </row>
    <row r="102" spans="2:14" ht="18" customHeight="1" x14ac:dyDescent="0.15">
      <c r="B102" s="190" t="s">
        <v>58</v>
      </c>
      <c r="C102" s="191"/>
      <c r="D102" s="191"/>
      <c r="E102" s="26"/>
      <c r="F102" s="26"/>
      <c r="G102" s="26"/>
      <c r="H102" s="26"/>
      <c r="I102" s="26"/>
      <c r="J102" s="26"/>
      <c r="K102" s="26"/>
      <c r="L102" s="26"/>
      <c r="M102" s="26"/>
      <c r="N102" s="58"/>
    </row>
    <row r="103" spans="2:14" ht="14.1" customHeight="1" x14ac:dyDescent="0.15">
      <c r="B103" s="117"/>
      <c r="C103" s="42" t="s">
        <v>59</v>
      </c>
      <c r="D103" s="118"/>
      <c r="E103" s="42"/>
      <c r="F103" s="42"/>
      <c r="G103" s="42"/>
      <c r="H103" s="42"/>
      <c r="I103" s="42"/>
      <c r="J103" s="42"/>
      <c r="K103" s="42"/>
      <c r="L103" s="42"/>
      <c r="M103" s="42"/>
      <c r="N103" s="59"/>
    </row>
    <row r="104" spans="2:14" ht="14.1" customHeight="1" x14ac:dyDescent="0.15">
      <c r="B104" s="117"/>
      <c r="C104" s="42" t="s">
        <v>60</v>
      </c>
      <c r="D104" s="118"/>
      <c r="E104" s="42"/>
      <c r="F104" s="42"/>
      <c r="G104" s="42"/>
      <c r="H104" s="42"/>
      <c r="I104" s="42"/>
      <c r="J104" s="42"/>
      <c r="K104" s="42"/>
      <c r="L104" s="42"/>
      <c r="M104" s="42"/>
      <c r="N104" s="59"/>
    </row>
    <row r="105" spans="2:14" ht="14.1" customHeight="1" x14ac:dyDescent="0.15">
      <c r="B105" s="117"/>
      <c r="C105" s="42" t="s">
        <v>61</v>
      </c>
      <c r="D105" s="118"/>
      <c r="E105" s="42"/>
      <c r="F105" s="42"/>
      <c r="G105" s="42"/>
      <c r="H105" s="42"/>
      <c r="I105" s="42"/>
      <c r="J105" s="42"/>
      <c r="K105" s="42"/>
      <c r="L105" s="42"/>
      <c r="M105" s="42"/>
      <c r="N105" s="59"/>
    </row>
    <row r="106" spans="2:14" ht="14.1" customHeight="1" x14ac:dyDescent="0.15">
      <c r="B106" s="117"/>
      <c r="C106" s="42" t="s">
        <v>136</v>
      </c>
      <c r="D106" s="118"/>
      <c r="E106" s="42"/>
      <c r="F106" s="42"/>
      <c r="G106" s="42"/>
      <c r="H106" s="42"/>
      <c r="I106" s="42"/>
      <c r="J106" s="42"/>
      <c r="K106" s="42"/>
      <c r="L106" s="42"/>
      <c r="M106" s="42"/>
      <c r="N106" s="59"/>
    </row>
    <row r="107" spans="2:14" ht="14.1" customHeight="1" x14ac:dyDescent="0.15">
      <c r="B107" s="119"/>
      <c r="C107" s="42" t="s">
        <v>137</v>
      </c>
      <c r="D107" s="42"/>
      <c r="E107" s="42"/>
      <c r="F107" s="42"/>
      <c r="G107" s="42"/>
      <c r="H107" s="42"/>
      <c r="I107" s="42"/>
      <c r="J107" s="42"/>
      <c r="K107" s="42"/>
      <c r="L107" s="42"/>
      <c r="M107" s="42"/>
      <c r="N107" s="59"/>
    </row>
    <row r="108" spans="2:14" ht="14.1" customHeight="1" x14ac:dyDescent="0.15">
      <c r="B108" s="119"/>
      <c r="C108" s="42" t="s">
        <v>133</v>
      </c>
      <c r="D108" s="42"/>
      <c r="E108" s="42"/>
      <c r="F108" s="42"/>
      <c r="G108" s="42"/>
      <c r="H108" s="42"/>
      <c r="I108" s="42"/>
      <c r="J108" s="42"/>
      <c r="K108" s="42"/>
      <c r="L108" s="42"/>
      <c r="M108" s="42"/>
      <c r="N108" s="59"/>
    </row>
    <row r="109" spans="2:14" ht="14.1" customHeight="1" x14ac:dyDescent="0.15">
      <c r="B109" s="119"/>
      <c r="C109" s="42" t="s">
        <v>95</v>
      </c>
      <c r="D109" s="42"/>
      <c r="E109" s="42"/>
      <c r="F109" s="42"/>
      <c r="G109" s="42"/>
      <c r="H109" s="42"/>
      <c r="I109" s="42"/>
      <c r="J109" s="42"/>
      <c r="K109" s="42"/>
      <c r="L109" s="42"/>
      <c r="M109" s="42"/>
      <c r="N109" s="59"/>
    </row>
    <row r="110" spans="2:14" ht="14.1" customHeight="1" x14ac:dyDescent="0.15">
      <c r="B110" s="119"/>
      <c r="C110" s="42" t="s">
        <v>96</v>
      </c>
      <c r="D110" s="42"/>
      <c r="E110" s="42"/>
      <c r="F110" s="42"/>
      <c r="G110" s="42"/>
      <c r="H110" s="42"/>
      <c r="I110" s="42"/>
      <c r="J110" s="42"/>
      <c r="K110" s="42"/>
      <c r="L110" s="42"/>
      <c r="M110" s="42"/>
      <c r="N110" s="59"/>
    </row>
    <row r="111" spans="2:14" ht="14.1" customHeight="1" x14ac:dyDescent="0.15">
      <c r="B111" s="119"/>
      <c r="C111" s="42" t="s">
        <v>84</v>
      </c>
      <c r="D111" s="42"/>
      <c r="E111" s="42"/>
      <c r="F111" s="42"/>
      <c r="G111" s="42"/>
      <c r="H111" s="42"/>
      <c r="I111" s="42"/>
      <c r="J111" s="42"/>
      <c r="K111" s="42"/>
      <c r="L111" s="42"/>
      <c r="M111" s="42"/>
      <c r="N111" s="59"/>
    </row>
    <row r="112" spans="2:14" ht="14.1" customHeight="1" x14ac:dyDescent="0.15">
      <c r="B112" s="119"/>
      <c r="C112" s="42" t="s">
        <v>142</v>
      </c>
      <c r="D112" s="42"/>
      <c r="E112" s="42"/>
      <c r="F112" s="42"/>
      <c r="G112" s="42"/>
      <c r="H112" s="42"/>
      <c r="I112" s="42"/>
      <c r="J112" s="42"/>
      <c r="K112" s="42"/>
      <c r="L112" s="42"/>
      <c r="M112" s="42"/>
      <c r="N112" s="59"/>
    </row>
    <row r="113" spans="2:14" ht="14.1" customHeight="1" x14ac:dyDescent="0.15">
      <c r="B113" s="119"/>
      <c r="C113" s="42" t="s">
        <v>138</v>
      </c>
      <c r="D113" s="42"/>
      <c r="E113" s="42"/>
      <c r="F113" s="42"/>
      <c r="G113" s="42"/>
      <c r="H113" s="42"/>
      <c r="I113" s="42"/>
      <c r="J113" s="42"/>
      <c r="K113" s="42"/>
      <c r="L113" s="42"/>
      <c r="M113" s="42"/>
      <c r="N113" s="59"/>
    </row>
    <row r="114" spans="2:14" ht="14.1" customHeight="1" x14ac:dyDescent="0.15">
      <c r="B114" s="119"/>
      <c r="C114" s="42" t="s">
        <v>139</v>
      </c>
      <c r="D114" s="42"/>
      <c r="E114" s="42"/>
      <c r="F114" s="42"/>
      <c r="G114" s="42"/>
      <c r="H114" s="42"/>
      <c r="I114" s="42"/>
      <c r="J114" s="42"/>
      <c r="K114" s="42"/>
      <c r="L114" s="42"/>
      <c r="M114" s="42"/>
      <c r="N114" s="59"/>
    </row>
    <row r="115" spans="2:14" ht="14.1" customHeight="1" x14ac:dyDescent="0.15">
      <c r="B115" s="119"/>
      <c r="C115" s="42" t="s">
        <v>140</v>
      </c>
      <c r="D115" s="42"/>
      <c r="E115" s="42"/>
      <c r="F115" s="42"/>
      <c r="G115" s="42"/>
      <c r="H115" s="42"/>
      <c r="I115" s="42"/>
      <c r="J115" s="42"/>
      <c r="K115" s="42"/>
      <c r="L115" s="42"/>
      <c r="M115" s="42"/>
      <c r="N115" s="59"/>
    </row>
    <row r="116" spans="2:14" ht="14.1" customHeight="1" x14ac:dyDescent="0.15">
      <c r="B116" s="119"/>
      <c r="C116" s="42" t="s">
        <v>129</v>
      </c>
      <c r="D116" s="42"/>
      <c r="E116" s="42"/>
      <c r="F116" s="42"/>
      <c r="G116" s="42"/>
      <c r="H116" s="42"/>
      <c r="I116" s="42"/>
      <c r="J116" s="42"/>
      <c r="K116" s="42"/>
      <c r="L116" s="42"/>
      <c r="M116" s="42"/>
      <c r="N116" s="59"/>
    </row>
    <row r="117" spans="2:14" ht="14.1" customHeight="1" x14ac:dyDescent="0.15">
      <c r="B117" s="119"/>
      <c r="C117" s="42" t="s">
        <v>141</v>
      </c>
      <c r="D117" s="42"/>
      <c r="E117" s="42"/>
      <c r="F117" s="42"/>
      <c r="G117" s="42"/>
      <c r="H117" s="42"/>
      <c r="I117" s="42"/>
      <c r="J117" s="42"/>
      <c r="K117" s="42"/>
      <c r="L117" s="42"/>
      <c r="M117" s="42"/>
      <c r="N117" s="59"/>
    </row>
    <row r="118" spans="2:14" ht="14.1" customHeight="1" x14ac:dyDescent="0.15">
      <c r="B118" s="119"/>
      <c r="C118" s="42" t="s">
        <v>197</v>
      </c>
      <c r="D118" s="42"/>
      <c r="E118" s="42"/>
      <c r="F118" s="42"/>
      <c r="G118" s="42"/>
      <c r="H118" s="42"/>
      <c r="I118" s="42"/>
      <c r="J118" s="42"/>
      <c r="K118" s="42"/>
      <c r="L118" s="42"/>
      <c r="M118" s="42"/>
      <c r="N118" s="59"/>
    </row>
    <row r="119" spans="2:14" ht="14.1" customHeight="1" x14ac:dyDescent="0.15">
      <c r="B119" s="119"/>
      <c r="C119" s="42" t="s">
        <v>135</v>
      </c>
      <c r="D119" s="42"/>
      <c r="E119" s="42"/>
      <c r="F119" s="42"/>
      <c r="G119" s="42"/>
      <c r="H119" s="42"/>
      <c r="I119" s="42"/>
      <c r="J119" s="42"/>
      <c r="K119" s="42"/>
      <c r="L119" s="42"/>
      <c r="M119" s="42"/>
      <c r="N119" s="59"/>
    </row>
    <row r="120" spans="2:14" x14ac:dyDescent="0.15">
      <c r="B120" s="120"/>
      <c r="C120" s="42" t="s">
        <v>150</v>
      </c>
      <c r="D120" s="70"/>
      <c r="E120" s="70"/>
      <c r="F120" s="70"/>
      <c r="G120" s="70"/>
      <c r="H120" s="70"/>
      <c r="I120" s="70"/>
      <c r="J120" s="70"/>
      <c r="K120" s="70"/>
      <c r="L120" s="70"/>
      <c r="M120" s="70"/>
      <c r="N120" s="71"/>
    </row>
    <row r="121" spans="2:14" x14ac:dyDescent="0.15">
      <c r="B121" s="120"/>
      <c r="C121" s="42" t="s">
        <v>144</v>
      </c>
      <c r="D121" s="70"/>
      <c r="E121" s="70"/>
      <c r="F121" s="70"/>
      <c r="G121" s="70"/>
      <c r="H121" s="70"/>
      <c r="I121" s="70"/>
      <c r="J121" s="70"/>
      <c r="K121" s="70"/>
      <c r="L121" s="70"/>
      <c r="M121" s="70"/>
      <c r="N121" s="71"/>
    </row>
    <row r="122" spans="2:14" ht="14.1" customHeight="1" x14ac:dyDescent="0.15">
      <c r="B122" s="119"/>
      <c r="C122" s="42" t="s">
        <v>116</v>
      </c>
      <c r="D122" s="42"/>
      <c r="E122" s="42"/>
      <c r="F122" s="42"/>
      <c r="G122" s="42"/>
      <c r="H122" s="42"/>
      <c r="I122" s="42"/>
      <c r="J122" s="42"/>
      <c r="K122" s="42"/>
      <c r="L122" s="42"/>
      <c r="M122" s="42"/>
      <c r="N122" s="59"/>
    </row>
    <row r="123" spans="2:14" ht="18" customHeight="1" x14ac:dyDescent="0.15">
      <c r="B123" s="119"/>
      <c r="C123" s="42" t="s">
        <v>62</v>
      </c>
      <c r="D123" s="42"/>
      <c r="E123" s="42"/>
      <c r="F123" s="42"/>
      <c r="G123" s="42"/>
      <c r="H123" s="42"/>
      <c r="I123" s="42"/>
      <c r="J123" s="42"/>
      <c r="K123" s="42"/>
      <c r="L123" s="42"/>
      <c r="M123" s="42"/>
      <c r="N123" s="59"/>
    </row>
    <row r="124" spans="2:14" x14ac:dyDescent="0.15">
      <c r="B124" s="120"/>
      <c r="C124" s="42" t="s">
        <v>134</v>
      </c>
      <c r="D124" s="70"/>
      <c r="E124" s="70"/>
      <c r="F124" s="70"/>
      <c r="G124" s="70"/>
      <c r="H124" s="70"/>
      <c r="I124" s="70"/>
      <c r="J124" s="70"/>
      <c r="K124" s="70"/>
      <c r="L124" s="70"/>
      <c r="M124" s="70"/>
      <c r="N124" s="71"/>
    </row>
    <row r="125" spans="2:14" x14ac:dyDescent="0.15">
      <c r="B125" s="120"/>
      <c r="C125" s="42" t="s">
        <v>164</v>
      </c>
      <c r="D125" s="70"/>
      <c r="E125" s="70"/>
      <c r="F125" s="70"/>
      <c r="G125" s="70"/>
      <c r="H125" s="70"/>
      <c r="I125" s="70"/>
      <c r="J125" s="70"/>
      <c r="K125" s="70"/>
      <c r="L125" s="70"/>
      <c r="M125" s="70"/>
      <c r="N125" s="71"/>
    </row>
    <row r="126" spans="2:14" ht="14.25" thickBot="1" x14ac:dyDescent="0.2">
      <c r="B126" s="121"/>
      <c r="C126" s="43" t="s">
        <v>145</v>
      </c>
      <c r="D126" s="68"/>
      <c r="E126" s="68"/>
      <c r="F126" s="68"/>
      <c r="G126" s="68"/>
      <c r="H126" s="68"/>
      <c r="I126" s="68"/>
      <c r="J126" s="68"/>
      <c r="K126" s="68"/>
      <c r="L126" s="68"/>
      <c r="M126" s="68"/>
      <c r="N126" s="69"/>
    </row>
  </sheetData>
  <mergeCells count="27">
    <mergeCell ref="D9:F9"/>
    <mergeCell ref="D4:G4"/>
    <mergeCell ref="D5:G5"/>
    <mergeCell ref="D6:G6"/>
    <mergeCell ref="D7:F7"/>
    <mergeCell ref="D8:F8"/>
    <mergeCell ref="G89:H89"/>
    <mergeCell ref="G10:H10"/>
    <mergeCell ref="C73:D73"/>
    <mergeCell ref="D80:G80"/>
    <mergeCell ref="D81:G81"/>
    <mergeCell ref="B82:I82"/>
    <mergeCell ref="B83:D83"/>
    <mergeCell ref="G83:H83"/>
    <mergeCell ref="G84:H84"/>
    <mergeCell ref="G85:H85"/>
    <mergeCell ref="G86:H86"/>
    <mergeCell ref="G87:H87"/>
    <mergeCell ref="G88:H88"/>
    <mergeCell ref="G101:H101"/>
    <mergeCell ref="B102:D102"/>
    <mergeCell ref="G90:H90"/>
    <mergeCell ref="G91:H91"/>
    <mergeCell ref="B92:D92"/>
    <mergeCell ref="G92:H92"/>
    <mergeCell ref="G94:H94"/>
    <mergeCell ref="G97:H97"/>
  </mergeCells>
  <phoneticPr fontId="24"/>
  <conditionalFormatting sqref="O11:O75">
    <cfRule type="expression" dxfId="1"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76" max="16383" man="1"/>
  </rowBreaks>
  <colBreaks count="1" manualBreakCount="1">
    <brk id="20"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AC123"/>
  <sheetViews>
    <sheetView view="pageBreakPreview" zoomScale="75" zoomScaleNormal="75" zoomScaleSheetLayoutView="75" workbookViewId="0">
      <pane xSplit="10" ySplit="10" topLeftCell="K11" activePane="bottomRight" state="frozen"/>
      <selection activeCell="O15" sqref="O15"/>
      <selection pane="topRight" activeCell="O15" sqref="O15"/>
      <selection pane="bottomLeft" activeCell="O15" sqref="O15"/>
      <selection pane="bottomRight" activeCell="O15" sqref="O15"/>
    </sheetView>
  </sheetViews>
  <sheetFormatPr defaultRowHeight="13.5" x14ac:dyDescent="0.15"/>
  <cols>
    <col min="1" max="1" width="2.625" style="30" customWidth="1"/>
    <col min="2" max="2" width="4.75" style="30" customWidth="1"/>
    <col min="3" max="4" width="16.75" style="30" customWidth="1"/>
    <col min="5" max="5" width="1.75" style="30" customWidth="1"/>
    <col min="6" max="9" width="10.75" style="30" customWidth="1"/>
    <col min="10" max="10" width="1.75" style="30" customWidth="1"/>
    <col min="11" max="14" width="14.875" style="30" customWidth="1"/>
    <col min="15" max="15" width="9" style="30"/>
    <col min="16" max="20" width="9" style="30" hidden="1" customWidth="1"/>
    <col min="21" max="23" width="9" style="30"/>
    <col min="24" max="24" width="9.25" style="30" customWidth="1"/>
    <col min="25" max="16384" width="9" style="30"/>
  </cols>
  <sheetData>
    <row r="1" spans="2:24" ht="18" customHeight="1" x14ac:dyDescent="0.15"/>
    <row r="2" spans="2:24" ht="18" customHeight="1" x14ac:dyDescent="0.15">
      <c r="B2" s="72" t="s">
        <v>63</v>
      </c>
      <c r="U2" s="131"/>
    </row>
    <row r="3" spans="2:24" ht="9" customHeight="1" thickBot="1" x14ac:dyDescent="0.2"/>
    <row r="4" spans="2:24" ht="18" customHeight="1" x14ac:dyDescent="0.15">
      <c r="B4" s="73"/>
      <c r="C4" s="74"/>
      <c r="D4" s="201" t="s">
        <v>1</v>
      </c>
      <c r="E4" s="201"/>
      <c r="F4" s="201"/>
      <c r="G4" s="201"/>
      <c r="H4" s="74"/>
      <c r="I4" s="74"/>
      <c r="J4" s="75"/>
      <c r="K4" s="31" t="s">
        <v>64</v>
      </c>
      <c r="L4" s="31" t="s">
        <v>65</v>
      </c>
      <c r="M4" s="31" t="s">
        <v>66</v>
      </c>
      <c r="N4" s="55" t="s">
        <v>67</v>
      </c>
    </row>
    <row r="5" spans="2:24" ht="18" customHeight="1" x14ac:dyDescent="0.15">
      <c r="B5" s="76"/>
      <c r="C5" s="167"/>
      <c r="D5" s="189" t="s">
        <v>2</v>
      </c>
      <c r="E5" s="189"/>
      <c r="F5" s="189"/>
      <c r="G5" s="189"/>
      <c r="H5" s="167"/>
      <c r="I5" s="167"/>
      <c r="J5" s="77"/>
      <c r="K5" s="32" t="s">
        <v>369</v>
      </c>
      <c r="L5" s="32" t="str">
        <f>K5</f>
        <v>2020.12.8</v>
      </c>
      <c r="M5" s="32" t="str">
        <f>K5</f>
        <v>2020.12.8</v>
      </c>
      <c r="N5" s="129" t="str">
        <f>K5</f>
        <v>2020.12.8</v>
      </c>
    </row>
    <row r="6" spans="2:24" ht="18" customHeight="1" x14ac:dyDescent="0.15">
      <c r="B6" s="76"/>
      <c r="C6" s="167"/>
      <c r="D6" s="189" t="s">
        <v>3</v>
      </c>
      <c r="E6" s="189"/>
      <c r="F6" s="189"/>
      <c r="G6" s="189"/>
      <c r="H6" s="167"/>
      <c r="I6" s="167"/>
      <c r="J6" s="77"/>
      <c r="K6" s="122">
        <v>0.40972222222222227</v>
      </c>
      <c r="L6" s="122">
        <v>0.3840277777777778</v>
      </c>
      <c r="M6" s="122">
        <v>0.44722222222222219</v>
      </c>
      <c r="N6" s="123">
        <v>0.46736111111111112</v>
      </c>
    </row>
    <row r="7" spans="2:24" ht="18" customHeight="1" x14ac:dyDescent="0.15">
      <c r="B7" s="76"/>
      <c r="C7" s="167"/>
      <c r="D7" s="189" t="s">
        <v>4</v>
      </c>
      <c r="E7" s="205"/>
      <c r="F7" s="205"/>
      <c r="G7" s="78" t="s">
        <v>5</v>
      </c>
      <c r="H7" s="167"/>
      <c r="I7" s="167"/>
      <c r="J7" s="77"/>
      <c r="K7" s="124">
        <v>2.6</v>
      </c>
      <c r="L7" s="124">
        <v>1.5</v>
      </c>
      <c r="M7" s="124">
        <v>1.55</v>
      </c>
      <c r="N7" s="125">
        <v>1.6</v>
      </c>
    </row>
    <row r="8" spans="2:24" ht="18" customHeight="1" x14ac:dyDescent="0.15">
      <c r="B8" s="79"/>
      <c r="C8" s="26"/>
      <c r="D8" s="189" t="s">
        <v>6</v>
      </c>
      <c r="E8" s="189"/>
      <c r="F8" s="189"/>
      <c r="G8" s="78" t="s">
        <v>5</v>
      </c>
      <c r="H8" s="26"/>
      <c r="I8" s="26"/>
      <c r="J8" s="80"/>
      <c r="K8" s="33">
        <v>0.5</v>
      </c>
      <c r="L8" s="33">
        <v>0.5</v>
      </c>
      <c r="M8" s="33">
        <v>0.5</v>
      </c>
      <c r="N8" s="53">
        <v>0.5</v>
      </c>
    </row>
    <row r="9" spans="2:24" ht="18" customHeight="1" thickBot="1" x14ac:dyDescent="0.2">
      <c r="B9" s="81"/>
      <c r="C9" s="10"/>
      <c r="D9" s="192" t="s">
        <v>7</v>
      </c>
      <c r="E9" s="192"/>
      <c r="F9" s="192"/>
      <c r="G9" s="82" t="s">
        <v>8</v>
      </c>
      <c r="H9" s="10"/>
      <c r="I9" s="10"/>
      <c r="J9" s="83"/>
      <c r="K9" s="34">
        <v>100</v>
      </c>
      <c r="L9" s="34">
        <v>100</v>
      </c>
      <c r="M9" s="34">
        <v>100</v>
      </c>
      <c r="N9" s="54">
        <v>100</v>
      </c>
      <c r="Q9" s="84" t="s">
        <v>68</v>
      </c>
      <c r="R9" s="84" t="s">
        <v>69</v>
      </c>
      <c r="S9" s="84" t="s">
        <v>70</v>
      </c>
      <c r="T9" s="84" t="s">
        <v>71</v>
      </c>
      <c r="U9" s="84" t="s">
        <v>68</v>
      </c>
      <c r="V9" s="84" t="s">
        <v>69</v>
      </c>
      <c r="W9" s="84" t="s">
        <v>70</v>
      </c>
      <c r="X9" s="84" t="s">
        <v>71</v>
      </c>
    </row>
    <row r="10" spans="2:24" ht="18" customHeight="1" thickTop="1" x14ac:dyDescent="0.15">
      <c r="B10" s="85" t="s">
        <v>9</v>
      </c>
      <c r="C10" s="86" t="s">
        <v>10</v>
      </c>
      <c r="D10" s="86" t="s">
        <v>11</v>
      </c>
      <c r="E10" s="87"/>
      <c r="F10" s="88"/>
      <c r="G10" s="198" t="s">
        <v>12</v>
      </c>
      <c r="H10" s="198"/>
      <c r="I10" s="88"/>
      <c r="J10" s="89"/>
      <c r="K10" s="35"/>
      <c r="L10" s="35"/>
      <c r="M10" s="35"/>
      <c r="N10" s="126"/>
    </row>
    <row r="11" spans="2:24" ht="13.5" customHeight="1" x14ac:dyDescent="0.15">
      <c r="B11" s="1">
        <v>1</v>
      </c>
      <c r="C11" s="2" t="s">
        <v>92</v>
      </c>
      <c r="D11" s="2" t="s">
        <v>13</v>
      </c>
      <c r="E11" s="167"/>
      <c r="F11" s="167" t="s">
        <v>151</v>
      </c>
      <c r="G11" s="167"/>
      <c r="H11" s="167"/>
      <c r="I11" s="167"/>
      <c r="J11" s="167"/>
      <c r="K11" s="22"/>
      <c r="L11" s="22" t="s">
        <v>169</v>
      </c>
      <c r="M11" s="22" t="s">
        <v>169</v>
      </c>
      <c r="N11" s="23" t="s">
        <v>177</v>
      </c>
      <c r="P11" s="30" t="s">
        <v>14</v>
      </c>
      <c r="Q11" s="30">
        <f t="shared" ref="Q11:T13" si="0">IF(K11="",0,VALUE(MID(K11,2,LEN(K11)-2)))</f>
        <v>0</v>
      </c>
      <c r="R11" s="30" t="e">
        <f t="shared" si="0"/>
        <v>#VALUE!</v>
      </c>
      <c r="S11" s="30" t="e">
        <f t="shared" si="0"/>
        <v>#VALUE!</v>
      </c>
      <c r="T11" s="30">
        <f t="shared" si="0"/>
        <v>100</v>
      </c>
      <c r="U11" s="30">
        <f t="shared" ref="U11:X17" si="1">IF(K11="＋",0,IF(K11="(＋)",0,ABS(K11)))</f>
        <v>0</v>
      </c>
      <c r="V11" s="30">
        <f t="shared" si="1"/>
        <v>0</v>
      </c>
      <c r="W11" s="30">
        <f t="shared" si="1"/>
        <v>0</v>
      </c>
      <c r="X11" s="30">
        <f t="shared" si="1"/>
        <v>100</v>
      </c>
    </row>
    <row r="12" spans="2:24" ht="13.5" customHeight="1" x14ac:dyDescent="0.15">
      <c r="B12" s="1">
        <f t="shared" ref="B12:B72" si="2">B11+1</f>
        <v>2</v>
      </c>
      <c r="C12" s="3"/>
      <c r="D12" s="7"/>
      <c r="E12" s="167"/>
      <c r="F12" s="167" t="s">
        <v>110</v>
      </c>
      <c r="G12" s="167"/>
      <c r="H12" s="167"/>
      <c r="I12" s="167"/>
      <c r="J12" s="167"/>
      <c r="K12" s="22"/>
      <c r="L12" s="22"/>
      <c r="M12" s="128" t="s">
        <v>175</v>
      </c>
      <c r="N12" s="23"/>
      <c r="P12" s="30" t="s">
        <v>14</v>
      </c>
      <c r="Q12" s="30">
        <f t="shared" si="0"/>
        <v>0</v>
      </c>
      <c r="R12" s="30">
        <f t="shared" si="0"/>
        <v>0</v>
      </c>
      <c r="S12" s="30">
        <f t="shared" si="0"/>
        <v>50</v>
      </c>
      <c r="T12" s="30">
        <f t="shared" si="0"/>
        <v>0</v>
      </c>
      <c r="U12" s="30">
        <f t="shared" si="1"/>
        <v>0</v>
      </c>
      <c r="V12" s="30">
        <f t="shared" si="1"/>
        <v>0</v>
      </c>
      <c r="W12" s="30">
        <f t="shared" si="1"/>
        <v>50</v>
      </c>
      <c r="X12" s="30">
        <f t="shared" si="1"/>
        <v>0</v>
      </c>
    </row>
    <row r="13" spans="2:24" ht="13.9" customHeight="1" x14ac:dyDescent="0.15">
      <c r="B13" s="1">
        <f t="shared" si="2"/>
        <v>3</v>
      </c>
      <c r="C13" s="3"/>
      <c r="D13" s="7"/>
      <c r="E13" s="167"/>
      <c r="F13" s="167" t="s">
        <v>153</v>
      </c>
      <c r="G13" s="167"/>
      <c r="H13" s="167"/>
      <c r="I13" s="167"/>
      <c r="J13" s="167"/>
      <c r="K13" s="22"/>
      <c r="L13" s="22" t="s">
        <v>169</v>
      </c>
      <c r="M13" s="22" t="s">
        <v>165</v>
      </c>
      <c r="N13" s="23" t="s">
        <v>175</v>
      </c>
      <c r="P13" s="30" t="s">
        <v>14</v>
      </c>
      <c r="Q13" s="30">
        <f t="shared" si="0"/>
        <v>0</v>
      </c>
      <c r="R13" s="30" t="e">
        <f t="shared" si="0"/>
        <v>#VALUE!</v>
      </c>
      <c r="S13" s="30">
        <f t="shared" si="0"/>
        <v>25</v>
      </c>
      <c r="T13" s="30">
        <f t="shared" si="0"/>
        <v>50</v>
      </c>
      <c r="U13" s="30">
        <f t="shared" si="1"/>
        <v>0</v>
      </c>
      <c r="V13" s="30">
        <f t="shared" si="1"/>
        <v>0</v>
      </c>
      <c r="W13" s="30">
        <f t="shared" si="1"/>
        <v>25</v>
      </c>
      <c r="X13" s="30">
        <f t="shared" si="1"/>
        <v>50</v>
      </c>
    </row>
    <row r="14" spans="2:24" ht="13.9" customHeight="1" x14ac:dyDescent="0.15">
      <c r="B14" s="1">
        <f t="shared" si="2"/>
        <v>4</v>
      </c>
      <c r="C14" s="3"/>
      <c r="D14" s="7"/>
      <c r="E14" s="167"/>
      <c r="F14" s="167" t="s">
        <v>202</v>
      </c>
      <c r="G14" s="167"/>
      <c r="H14" s="167"/>
      <c r="I14" s="167"/>
      <c r="J14" s="167"/>
      <c r="K14" s="22"/>
      <c r="L14" s="22" t="s">
        <v>165</v>
      </c>
      <c r="M14" s="22" t="s">
        <v>166</v>
      </c>
      <c r="N14" s="23" t="s">
        <v>281</v>
      </c>
      <c r="P14" s="90" t="s">
        <v>203</v>
      </c>
      <c r="Q14" s="30">
        <f>K14</f>
        <v>0</v>
      </c>
      <c r="R14" s="30" t="str">
        <f>L14</f>
        <v>(25)</v>
      </c>
      <c r="S14" s="30" t="str">
        <f>M14</f>
        <v>(75)</v>
      </c>
      <c r="T14" s="30" t="str">
        <f>N14</f>
        <v>(575)</v>
      </c>
      <c r="U14" s="30">
        <f t="shared" si="1"/>
        <v>0</v>
      </c>
      <c r="V14" s="30">
        <f>IF(L14="＋",0,IF(L14="(＋)",0,ABS(L14)))</f>
        <v>25</v>
      </c>
      <c r="W14" s="30">
        <f t="shared" si="1"/>
        <v>75</v>
      </c>
      <c r="X14" s="30">
        <f t="shared" si="1"/>
        <v>575</v>
      </c>
    </row>
    <row r="15" spans="2:24" ht="13.9" customHeight="1" x14ac:dyDescent="0.15">
      <c r="B15" s="1">
        <f t="shared" si="2"/>
        <v>5</v>
      </c>
      <c r="C15" s="3"/>
      <c r="D15" s="7"/>
      <c r="E15" s="167"/>
      <c r="F15" s="167" t="s">
        <v>122</v>
      </c>
      <c r="G15" s="167"/>
      <c r="H15" s="167"/>
      <c r="I15" s="167"/>
      <c r="J15" s="167"/>
      <c r="K15" s="22"/>
      <c r="L15" s="22"/>
      <c r="M15" s="22"/>
      <c r="N15" s="23" t="s">
        <v>168</v>
      </c>
      <c r="P15" s="30" t="s">
        <v>14</v>
      </c>
      <c r="Q15" s="30">
        <f>IF(K15="",0,VALUE(MID(K15,2,LEN(K15)-2)))</f>
        <v>0</v>
      </c>
      <c r="R15" s="30">
        <f>IF(L17="",0,VALUE(MID(L17,2,LEN(L17)-2)))</f>
        <v>175</v>
      </c>
      <c r="S15" s="30">
        <f>IF(M15="",0,VALUE(MID(M15,2,LEN(M15)-2)))</f>
        <v>0</v>
      </c>
      <c r="T15" s="30">
        <f>IF(N15="",0,VALUE(MID(N15,2,LEN(N15)-2)))</f>
        <v>150</v>
      </c>
      <c r="U15" s="30">
        <f t="shared" si="1"/>
        <v>0</v>
      </c>
      <c r="V15" s="30">
        <f t="shared" si="1"/>
        <v>0</v>
      </c>
      <c r="W15" s="30">
        <f t="shared" si="1"/>
        <v>0</v>
      </c>
      <c r="X15" s="30">
        <f t="shared" si="1"/>
        <v>150</v>
      </c>
    </row>
    <row r="16" spans="2:24" ht="13.5" customHeight="1" x14ac:dyDescent="0.15">
      <c r="B16" s="1">
        <f t="shared" si="2"/>
        <v>6</v>
      </c>
      <c r="C16" s="3"/>
      <c r="D16" s="7"/>
      <c r="E16" s="167"/>
      <c r="F16" s="167" t="s">
        <v>123</v>
      </c>
      <c r="G16" s="167"/>
      <c r="H16" s="167"/>
      <c r="I16" s="167"/>
      <c r="J16" s="167"/>
      <c r="K16" s="22"/>
      <c r="L16" s="22"/>
      <c r="M16" s="22" t="s">
        <v>177</v>
      </c>
      <c r="N16" s="23" t="s">
        <v>165</v>
      </c>
      <c r="U16" s="30">
        <f t="shared" si="1"/>
        <v>0</v>
      </c>
      <c r="V16" s="30">
        <f t="shared" si="1"/>
        <v>0</v>
      </c>
      <c r="W16" s="30">
        <f t="shared" si="1"/>
        <v>100</v>
      </c>
      <c r="X16" s="30">
        <f t="shared" si="1"/>
        <v>25</v>
      </c>
    </row>
    <row r="17" spans="2:24" ht="13.5" customHeight="1" x14ac:dyDescent="0.15">
      <c r="B17" s="1">
        <f t="shared" si="2"/>
        <v>7</v>
      </c>
      <c r="C17" s="3"/>
      <c r="D17" s="7"/>
      <c r="E17" s="167"/>
      <c r="F17" s="167" t="s">
        <v>121</v>
      </c>
      <c r="G17" s="167"/>
      <c r="H17" s="167"/>
      <c r="I17" s="167"/>
      <c r="J17" s="167"/>
      <c r="K17" s="22" t="s">
        <v>169</v>
      </c>
      <c r="L17" s="22" t="s">
        <v>170</v>
      </c>
      <c r="M17" s="22" t="s">
        <v>167</v>
      </c>
      <c r="N17" s="144" t="s">
        <v>370</v>
      </c>
      <c r="P17" s="30" t="s">
        <v>14</v>
      </c>
      <c r="Q17" s="30" t="e">
        <f t="shared" ref="Q17:T17" si="3">IF(K17="",0,VALUE(MID(K17,2,LEN(K17)-2)))</f>
        <v>#VALUE!</v>
      </c>
      <c r="R17" s="30" t="e">
        <f>IF(#REF!="",0,VALUE(MID(#REF!,2,LEN(#REF!)-2)))</f>
        <v>#REF!</v>
      </c>
      <c r="S17" s="30">
        <f t="shared" si="3"/>
        <v>200</v>
      </c>
      <c r="T17" s="30">
        <f t="shared" si="3"/>
        <v>2500</v>
      </c>
      <c r="U17" s="30">
        <f t="shared" si="1"/>
        <v>0</v>
      </c>
      <c r="V17" s="30">
        <f t="shared" si="1"/>
        <v>175</v>
      </c>
      <c r="W17" s="30">
        <f t="shared" si="1"/>
        <v>200</v>
      </c>
      <c r="X17" s="30">
        <f t="shared" si="1"/>
        <v>2500</v>
      </c>
    </row>
    <row r="18" spans="2:24" ht="13.5" customHeight="1" x14ac:dyDescent="0.15">
      <c r="B18" s="1">
        <f t="shared" si="2"/>
        <v>8</v>
      </c>
      <c r="C18" s="2" t="s">
        <v>22</v>
      </c>
      <c r="D18" s="2" t="s">
        <v>23</v>
      </c>
      <c r="E18" s="167"/>
      <c r="F18" s="167" t="s">
        <v>119</v>
      </c>
      <c r="G18" s="167"/>
      <c r="H18" s="167"/>
      <c r="I18" s="167"/>
      <c r="J18" s="167"/>
      <c r="K18" s="28">
        <v>950</v>
      </c>
      <c r="L18" s="24">
        <v>1700</v>
      </c>
      <c r="M18" s="24">
        <v>1300</v>
      </c>
      <c r="N18" s="25">
        <v>150</v>
      </c>
      <c r="P18" s="90"/>
    </row>
    <row r="19" spans="2:24" ht="13.5" customHeight="1" x14ac:dyDescent="0.15">
      <c r="B19" s="1">
        <f t="shared" si="2"/>
        <v>9</v>
      </c>
      <c r="C19" s="2" t="s">
        <v>24</v>
      </c>
      <c r="D19" s="2" t="s">
        <v>25</v>
      </c>
      <c r="E19" s="167"/>
      <c r="F19" s="167" t="s">
        <v>104</v>
      </c>
      <c r="G19" s="167"/>
      <c r="H19" s="167"/>
      <c r="I19" s="167"/>
      <c r="J19" s="167"/>
      <c r="K19" s="24">
        <v>75</v>
      </c>
      <c r="L19" s="28">
        <v>50</v>
      </c>
      <c r="M19" s="24">
        <v>75</v>
      </c>
      <c r="N19" s="25" t="s">
        <v>163</v>
      </c>
      <c r="P19" s="90"/>
    </row>
    <row r="20" spans="2:24" ht="13.5" customHeight="1" x14ac:dyDescent="0.15">
      <c r="B20" s="1">
        <f t="shared" si="2"/>
        <v>10</v>
      </c>
      <c r="C20" s="2" t="s">
        <v>93</v>
      </c>
      <c r="D20" s="2" t="s">
        <v>15</v>
      </c>
      <c r="E20" s="167"/>
      <c r="F20" s="167" t="s">
        <v>161</v>
      </c>
      <c r="G20" s="167"/>
      <c r="H20" s="167"/>
      <c r="I20" s="167"/>
      <c r="J20" s="167"/>
      <c r="K20" s="24"/>
      <c r="L20" s="24"/>
      <c r="M20" s="24"/>
      <c r="N20" s="25">
        <v>13</v>
      </c>
    </row>
    <row r="21" spans="2:24" ht="14.85" customHeight="1" x14ac:dyDescent="0.15">
      <c r="B21" s="1">
        <f t="shared" si="2"/>
        <v>11</v>
      </c>
      <c r="C21" s="7"/>
      <c r="D21" s="7"/>
      <c r="E21" s="167"/>
      <c r="F21" s="167" t="s">
        <v>159</v>
      </c>
      <c r="G21" s="167"/>
      <c r="H21" s="167"/>
      <c r="I21" s="167"/>
      <c r="J21" s="167"/>
      <c r="K21" s="24" t="s">
        <v>163</v>
      </c>
      <c r="L21" s="24" t="s">
        <v>163</v>
      </c>
      <c r="M21" s="24">
        <v>75</v>
      </c>
      <c r="N21" s="25">
        <v>200</v>
      </c>
    </row>
    <row r="22" spans="2:24" ht="13.9" customHeight="1" x14ac:dyDescent="0.15">
      <c r="B22" s="1">
        <f t="shared" si="2"/>
        <v>12</v>
      </c>
      <c r="C22" s="7"/>
      <c r="D22" s="2" t="s">
        <v>81</v>
      </c>
      <c r="E22" s="167"/>
      <c r="F22" s="167" t="s">
        <v>147</v>
      </c>
      <c r="G22" s="167"/>
      <c r="H22" s="167"/>
      <c r="I22" s="167"/>
      <c r="J22" s="167"/>
      <c r="K22" s="24"/>
      <c r="L22" s="24"/>
      <c r="M22" s="24">
        <v>50</v>
      </c>
      <c r="N22" s="25"/>
      <c r="U22" s="30">
        <f>COUNTA(K22:K22)</f>
        <v>0</v>
      </c>
      <c r="V22" s="30">
        <f>COUNTA(L22:L22)</f>
        <v>0</v>
      </c>
      <c r="W22" s="30">
        <f>COUNTA(M22:M22)</f>
        <v>1</v>
      </c>
      <c r="X22" s="30">
        <f>COUNTA(N22:N22)</f>
        <v>0</v>
      </c>
    </row>
    <row r="23" spans="2:24" ht="13.9" customHeight="1" x14ac:dyDescent="0.15">
      <c r="B23" s="1">
        <f t="shared" si="2"/>
        <v>13</v>
      </c>
      <c r="C23" s="7"/>
      <c r="D23" s="2" t="s">
        <v>16</v>
      </c>
      <c r="E23" s="167"/>
      <c r="F23" s="167" t="s">
        <v>117</v>
      </c>
      <c r="G23" s="167"/>
      <c r="H23" s="167"/>
      <c r="I23" s="167"/>
      <c r="J23" s="167"/>
      <c r="K23" s="24"/>
      <c r="L23" s="24" t="s">
        <v>163</v>
      </c>
      <c r="M23" s="24"/>
      <c r="N23" s="25"/>
    </row>
    <row r="24" spans="2:24" ht="13.5" customHeight="1" x14ac:dyDescent="0.15">
      <c r="B24" s="1">
        <f t="shared" si="2"/>
        <v>14</v>
      </c>
      <c r="C24" s="7"/>
      <c r="D24" s="7"/>
      <c r="E24" s="167"/>
      <c r="F24" s="167" t="s">
        <v>106</v>
      </c>
      <c r="G24" s="167"/>
      <c r="H24" s="167"/>
      <c r="I24" s="167"/>
      <c r="J24" s="167"/>
      <c r="K24" s="28" t="s">
        <v>163</v>
      </c>
      <c r="L24" s="24" t="s">
        <v>163</v>
      </c>
      <c r="M24" s="24" t="s">
        <v>163</v>
      </c>
      <c r="N24" s="25">
        <v>150</v>
      </c>
    </row>
    <row r="25" spans="2:24" ht="13.5" customHeight="1" x14ac:dyDescent="0.15">
      <c r="B25" s="1">
        <f t="shared" si="2"/>
        <v>15</v>
      </c>
      <c r="C25" s="7"/>
      <c r="D25" s="7"/>
      <c r="E25" s="167"/>
      <c r="F25" s="167" t="s">
        <v>118</v>
      </c>
      <c r="G25" s="167"/>
      <c r="H25" s="167"/>
      <c r="I25" s="167"/>
      <c r="J25" s="167"/>
      <c r="K25" s="24"/>
      <c r="L25" s="24">
        <v>100</v>
      </c>
      <c r="M25" s="24">
        <v>600</v>
      </c>
      <c r="N25" s="25"/>
    </row>
    <row r="26" spans="2:24" ht="13.9" customHeight="1" x14ac:dyDescent="0.15">
      <c r="B26" s="1">
        <f t="shared" si="2"/>
        <v>16</v>
      </c>
      <c r="C26" s="7"/>
      <c r="D26" s="7"/>
      <c r="E26" s="167"/>
      <c r="F26" s="167" t="s">
        <v>107</v>
      </c>
      <c r="G26" s="167"/>
      <c r="H26" s="167"/>
      <c r="I26" s="167"/>
      <c r="J26" s="167"/>
      <c r="K26" s="24"/>
      <c r="L26" s="24" t="s">
        <v>163</v>
      </c>
      <c r="M26" s="24">
        <v>225</v>
      </c>
      <c r="N26" s="25" t="s">
        <v>163</v>
      </c>
    </row>
    <row r="27" spans="2:24" ht="13.5" customHeight="1" x14ac:dyDescent="0.15">
      <c r="B27" s="1">
        <f t="shared" si="2"/>
        <v>17</v>
      </c>
      <c r="C27" s="7"/>
      <c r="D27" s="7"/>
      <c r="E27" s="167"/>
      <c r="F27" s="167" t="s">
        <v>213</v>
      </c>
      <c r="G27" s="167"/>
      <c r="H27" s="167"/>
      <c r="I27" s="167"/>
      <c r="J27" s="167"/>
      <c r="K27" s="24" t="s">
        <v>163</v>
      </c>
      <c r="L27" s="24"/>
      <c r="M27" s="24"/>
      <c r="N27" s="25"/>
    </row>
    <row r="28" spans="2:24" ht="13.5" customHeight="1" x14ac:dyDescent="0.15">
      <c r="B28" s="1">
        <f t="shared" si="2"/>
        <v>18</v>
      </c>
      <c r="C28" s="7"/>
      <c r="D28" s="7"/>
      <c r="E28" s="167"/>
      <c r="F28" s="167" t="s">
        <v>17</v>
      </c>
      <c r="G28" s="167"/>
      <c r="H28" s="167"/>
      <c r="I28" s="167"/>
      <c r="J28" s="167"/>
      <c r="K28" s="28">
        <v>25</v>
      </c>
      <c r="L28" s="24">
        <v>400</v>
      </c>
      <c r="M28" s="24">
        <v>800</v>
      </c>
      <c r="N28" s="25">
        <v>400</v>
      </c>
    </row>
    <row r="29" spans="2:24" ht="13.5" customHeight="1" x14ac:dyDescent="0.15">
      <c r="B29" s="1">
        <f t="shared" si="2"/>
        <v>19</v>
      </c>
      <c r="C29" s="7"/>
      <c r="D29" s="7"/>
      <c r="E29" s="167"/>
      <c r="F29" s="167" t="s">
        <v>109</v>
      </c>
      <c r="G29" s="167"/>
      <c r="H29" s="167"/>
      <c r="I29" s="167"/>
      <c r="J29" s="167"/>
      <c r="K29" s="24"/>
      <c r="L29" s="24" t="s">
        <v>163</v>
      </c>
      <c r="M29" s="24">
        <v>600</v>
      </c>
      <c r="N29" s="25" t="s">
        <v>163</v>
      </c>
    </row>
    <row r="30" spans="2:24" ht="13.5" customHeight="1" x14ac:dyDescent="0.15">
      <c r="B30" s="1">
        <f t="shared" si="2"/>
        <v>20</v>
      </c>
      <c r="C30" s="7"/>
      <c r="D30" s="7"/>
      <c r="E30" s="167"/>
      <c r="F30" s="167" t="s">
        <v>111</v>
      </c>
      <c r="G30" s="167"/>
      <c r="H30" s="167"/>
      <c r="I30" s="167"/>
      <c r="J30" s="167"/>
      <c r="K30" s="24" t="s">
        <v>163</v>
      </c>
      <c r="L30" s="24">
        <v>125</v>
      </c>
      <c r="M30" s="24">
        <v>400</v>
      </c>
      <c r="N30" s="25">
        <v>150</v>
      </c>
    </row>
    <row r="31" spans="2:24" ht="13.9" customHeight="1" x14ac:dyDescent="0.15">
      <c r="B31" s="1">
        <f t="shared" si="2"/>
        <v>21</v>
      </c>
      <c r="C31" s="7"/>
      <c r="D31" s="7"/>
      <c r="E31" s="167"/>
      <c r="F31" s="167" t="s">
        <v>18</v>
      </c>
      <c r="G31" s="167"/>
      <c r="H31" s="167"/>
      <c r="I31" s="167"/>
      <c r="J31" s="167"/>
      <c r="K31" s="24">
        <v>250</v>
      </c>
      <c r="L31" s="24">
        <v>25</v>
      </c>
      <c r="M31" s="24">
        <v>25</v>
      </c>
      <c r="N31" s="25" t="s">
        <v>163</v>
      </c>
    </row>
    <row r="32" spans="2:24" ht="13.5" customHeight="1" x14ac:dyDescent="0.15">
      <c r="B32" s="1">
        <f t="shared" si="2"/>
        <v>22</v>
      </c>
      <c r="C32" s="7"/>
      <c r="D32" s="7"/>
      <c r="E32" s="167"/>
      <c r="F32" s="167" t="s">
        <v>251</v>
      </c>
      <c r="G32" s="167"/>
      <c r="H32" s="167"/>
      <c r="I32" s="167"/>
      <c r="J32" s="167"/>
      <c r="K32" s="24"/>
      <c r="L32" s="24"/>
      <c r="M32" s="24">
        <v>1</v>
      </c>
      <c r="N32" s="25"/>
    </row>
    <row r="33" spans="2:29" ht="13.5" customHeight="1" x14ac:dyDescent="0.15">
      <c r="B33" s="1">
        <f t="shared" si="2"/>
        <v>23</v>
      </c>
      <c r="C33" s="7"/>
      <c r="D33" s="7"/>
      <c r="E33" s="167"/>
      <c r="F33" s="167" t="s">
        <v>132</v>
      </c>
      <c r="G33" s="167"/>
      <c r="H33" s="167"/>
      <c r="I33" s="167"/>
      <c r="J33" s="167"/>
      <c r="K33" s="24">
        <v>25</v>
      </c>
      <c r="L33" s="24">
        <v>225</v>
      </c>
      <c r="M33" s="24">
        <v>725</v>
      </c>
      <c r="N33" s="25">
        <v>150</v>
      </c>
    </row>
    <row r="34" spans="2:29" ht="13.9" customHeight="1" x14ac:dyDescent="0.15">
      <c r="B34" s="1">
        <f t="shared" si="2"/>
        <v>24</v>
      </c>
      <c r="C34" s="7"/>
      <c r="D34" s="7"/>
      <c r="E34" s="167"/>
      <c r="F34" s="167" t="s">
        <v>19</v>
      </c>
      <c r="G34" s="167"/>
      <c r="H34" s="167"/>
      <c r="I34" s="167"/>
      <c r="J34" s="167"/>
      <c r="K34" s="24">
        <v>4000</v>
      </c>
      <c r="L34" s="24">
        <v>5750</v>
      </c>
      <c r="M34" s="24">
        <v>10250</v>
      </c>
      <c r="N34" s="25">
        <v>900</v>
      </c>
    </row>
    <row r="35" spans="2:29" ht="13.5" customHeight="1" x14ac:dyDescent="0.15">
      <c r="B35" s="1">
        <f t="shared" si="2"/>
        <v>25</v>
      </c>
      <c r="C35" s="7"/>
      <c r="D35" s="7"/>
      <c r="E35" s="167"/>
      <c r="F35" s="167" t="s">
        <v>20</v>
      </c>
      <c r="G35" s="167"/>
      <c r="H35" s="167"/>
      <c r="I35" s="167"/>
      <c r="J35" s="167"/>
      <c r="K35" s="24">
        <v>625</v>
      </c>
      <c r="L35" s="24">
        <v>1450</v>
      </c>
      <c r="M35" s="60">
        <v>2000</v>
      </c>
      <c r="N35" s="66">
        <v>300</v>
      </c>
    </row>
    <row r="36" spans="2:29" ht="13.9" customHeight="1" x14ac:dyDescent="0.15">
      <c r="B36" s="1">
        <f t="shared" si="2"/>
        <v>26</v>
      </c>
      <c r="C36" s="7"/>
      <c r="D36" s="7"/>
      <c r="E36" s="167"/>
      <c r="F36" s="167" t="s">
        <v>21</v>
      </c>
      <c r="G36" s="167"/>
      <c r="H36" s="167"/>
      <c r="I36" s="167"/>
      <c r="J36" s="167"/>
      <c r="K36" s="24" t="s">
        <v>163</v>
      </c>
      <c r="L36" s="24"/>
      <c r="M36" s="24"/>
      <c r="N36" s="25" t="s">
        <v>163</v>
      </c>
    </row>
    <row r="37" spans="2:29" ht="13.5" customHeight="1" x14ac:dyDescent="0.15">
      <c r="B37" s="1">
        <f t="shared" si="2"/>
        <v>27</v>
      </c>
      <c r="C37" s="2" t="s">
        <v>82</v>
      </c>
      <c r="D37" s="2" t="s">
        <v>83</v>
      </c>
      <c r="E37" s="167"/>
      <c r="F37" s="167" t="s">
        <v>102</v>
      </c>
      <c r="G37" s="167"/>
      <c r="H37" s="167"/>
      <c r="I37" s="167"/>
      <c r="J37" s="167"/>
      <c r="K37" s="28" t="s">
        <v>163</v>
      </c>
      <c r="L37" s="28">
        <v>25</v>
      </c>
      <c r="M37" s="24" t="s">
        <v>163</v>
      </c>
      <c r="N37" s="25">
        <v>25</v>
      </c>
    </row>
    <row r="38" spans="2:29" ht="13.9" customHeight="1" x14ac:dyDescent="0.15">
      <c r="B38" s="1">
        <f t="shared" si="2"/>
        <v>28</v>
      </c>
      <c r="C38" s="7"/>
      <c r="D38" s="7"/>
      <c r="E38" s="167"/>
      <c r="F38" s="167" t="s">
        <v>214</v>
      </c>
      <c r="G38" s="167"/>
      <c r="H38" s="167"/>
      <c r="I38" s="167"/>
      <c r="J38" s="167"/>
      <c r="K38" s="24" t="s">
        <v>163</v>
      </c>
      <c r="L38" s="24" t="s">
        <v>163</v>
      </c>
      <c r="M38" s="24">
        <v>25</v>
      </c>
      <c r="N38" s="25">
        <v>25</v>
      </c>
    </row>
    <row r="39" spans="2:29" ht="13.9" customHeight="1" x14ac:dyDescent="0.15">
      <c r="B39" s="1">
        <f t="shared" si="2"/>
        <v>29</v>
      </c>
      <c r="C39" s="7"/>
      <c r="D39" s="7"/>
      <c r="E39" s="167"/>
      <c r="F39" s="167" t="s">
        <v>252</v>
      </c>
      <c r="G39" s="167"/>
      <c r="H39" s="167"/>
      <c r="I39" s="167"/>
      <c r="J39" s="167"/>
      <c r="K39" s="24"/>
      <c r="L39" s="24"/>
      <c r="M39" s="24"/>
      <c r="N39" s="25" t="s">
        <v>163</v>
      </c>
      <c r="U39" s="30">
        <f>COUNTA(K37:K39)</f>
        <v>2</v>
      </c>
      <c r="V39" s="30">
        <f>COUNTA(L37:L39)</f>
        <v>2</v>
      </c>
      <c r="W39" s="30">
        <f>COUNTA(M37:M39)</f>
        <v>2</v>
      </c>
      <c r="X39" s="30">
        <f>COUNTA(N37:N39)</f>
        <v>3</v>
      </c>
    </row>
    <row r="40" spans="2:29" ht="13.9" customHeight="1" x14ac:dyDescent="0.15">
      <c r="B40" s="1">
        <f t="shared" si="2"/>
        <v>30</v>
      </c>
      <c r="C40" s="2" t="s">
        <v>94</v>
      </c>
      <c r="D40" s="2" t="s">
        <v>26</v>
      </c>
      <c r="E40" s="167"/>
      <c r="F40" s="167" t="s">
        <v>342</v>
      </c>
      <c r="G40" s="167"/>
      <c r="H40" s="167"/>
      <c r="I40" s="167"/>
      <c r="J40" s="167"/>
      <c r="K40" s="24"/>
      <c r="L40" s="28"/>
      <c r="M40" s="24"/>
      <c r="N40" s="25">
        <v>100</v>
      </c>
      <c r="Y40" s="132"/>
    </row>
    <row r="41" spans="2:29" ht="13.9" customHeight="1" x14ac:dyDescent="0.15">
      <c r="B41" s="1">
        <f t="shared" si="2"/>
        <v>31</v>
      </c>
      <c r="C41" s="7"/>
      <c r="D41" s="7"/>
      <c r="E41" s="167"/>
      <c r="F41" s="167" t="s">
        <v>152</v>
      </c>
      <c r="G41" s="167"/>
      <c r="H41" s="167"/>
      <c r="I41" s="167"/>
      <c r="J41" s="167"/>
      <c r="K41" s="24">
        <v>25</v>
      </c>
      <c r="L41" s="24">
        <v>25</v>
      </c>
      <c r="M41" s="24">
        <v>100</v>
      </c>
      <c r="N41" s="25" t="s">
        <v>163</v>
      </c>
      <c r="U41" s="146">
        <f>COUNTA($K11:$K43)</f>
        <v>18</v>
      </c>
      <c r="V41" s="146">
        <f>COUNTA($L11:$L43)</f>
        <v>21</v>
      </c>
      <c r="W41" s="146">
        <f>COUNTA($M11:$M43)</f>
        <v>26</v>
      </c>
      <c r="X41" s="146">
        <f>COUNTA($N11:$N43)</f>
        <v>26</v>
      </c>
      <c r="Y41" s="146"/>
      <c r="Z41" s="146"/>
      <c r="AA41" s="146"/>
      <c r="AB41" s="146"/>
      <c r="AC41" s="132"/>
    </row>
    <row r="42" spans="2:29" ht="13.9" customHeight="1" x14ac:dyDescent="0.15">
      <c r="B42" s="1">
        <f t="shared" si="2"/>
        <v>32</v>
      </c>
      <c r="C42" s="7"/>
      <c r="D42" s="7"/>
      <c r="E42" s="167"/>
      <c r="F42" s="167" t="s">
        <v>27</v>
      </c>
      <c r="G42" s="167"/>
      <c r="H42" s="167"/>
      <c r="I42" s="167"/>
      <c r="J42" s="167"/>
      <c r="K42" s="24">
        <v>25</v>
      </c>
      <c r="L42" s="24"/>
      <c r="M42" s="24">
        <v>75</v>
      </c>
      <c r="N42" s="25">
        <v>50</v>
      </c>
      <c r="Y42" s="132"/>
    </row>
    <row r="43" spans="2:29" ht="13.5" customHeight="1" x14ac:dyDescent="0.15">
      <c r="B43" s="1">
        <f t="shared" si="2"/>
        <v>33</v>
      </c>
      <c r="C43" s="7"/>
      <c r="D43" s="7"/>
      <c r="E43" s="167"/>
      <c r="F43" s="167" t="s">
        <v>91</v>
      </c>
      <c r="G43" s="167"/>
      <c r="H43" s="167"/>
      <c r="I43" s="167"/>
      <c r="J43" s="167"/>
      <c r="K43" s="24">
        <v>25</v>
      </c>
      <c r="L43" s="24"/>
      <c r="M43" s="24">
        <v>150</v>
      </c>
      <c r="N43" s="25"/>
      <c r="Y43" s="133"/>
    </row>
    <row r="44" spans="2:29" ht="13.9" customHeight="1" x14ac:dyDescent="0.15">
      <c r="B44" s="1">
        <f t="shared" si="2"/>
        <v>34</v>
      </c>
      <c r="C44" s="7"/>
      <c r="D44" s="7"/>
      <c r="E44" s="167"/>
      <c r="F44" s="167" t="s">
        <v>191</v>
      </c>
      <c r="G44" s="167"/>
      <c r="H44" s="167"/>
      <c r="I44" s="167"/>
      <c r="J44" s="167"/>
      <c r="K44" s="24"/>
      <c r="L44" s="24"/>
      <c r="M44" s="24"/>
      <c r="N44" s="25">
        <v>75</v>
      </c>
      <c r="Y44" s="133"/>
    </row>
    <row r="45" spans="2:29" ht="13.5" customHeight="1" x14ac:dyDescent="0.15">
      <c r="B45" s="1">
        <f t="shared" si="2"/>
        <v>35</v>
      </c>
      <c r="C45" s="7"/>
      <c r="D45" s="7"/>
      <c r="E45" s="167"/>
      <c r="F45" s="167" t="s">
        <v>156</v>
      </c>
      <c r="G45" s="167"/>
      <c r="H45" s="167"/>
      <c r="I45" s="167"/>
      <c r="J45" s="167"/>
      <c r="K45" s="24"/>
      <c r="L45" s="24" t="s">
        <v>163</v>
      </c>
      <c r="M45" s="24"/>
      <c r="N45" s="25"/>
      <c r="Y45" s="134"/>
    </row>
    <row r="46" spans="2:29" ht="13.5" customHeight="1" x14ac:dyDescent="0.15">
      <c r="B46" s="1">
        <f t="shared" si="2"/>
        <v>36</v>
      </c>
      <c r="C46" s="7"/>
      <c r="D46" s="7"/>
      <c r="E46" s="167"/>
      <c r="F46" s="167" t="s">
        <v>112</v>
      </c>
      <c r="G46" s="167"/>
      <c r="H46" s="167"/>
      <c r="I46" s="167"/>
      <c r="J46" s="167"/>
      <c r="K46" s="24">
        <v>100</v>
      </c>
      <c r="L46" s="24">
        <v>700</v>
      </c>
      <c r="M46" s="24">
        <v>1600</v>
      </c>
      <c r="N46" s="25">
        <v>500</v>
      </c>
      <c r="Y46" s="133"/>
    </row>
    <row r="47" spans="2:29" ht="13.9" customHeight="1" x14ac:dyDescent="0.15">
      <c r="B47" s="1">
        <f t="shared" si="2"/>
        <v>37</v>
      </c>
      <c r="C47" s="7"/>
      <c r="D47" s="7"/>
      <c r="E47" s="167"/>
      <c r="F47" s="167" t="s">
        <v>113</v>
      </c>
      <c r="G47" s="167"/>
      <c r="H47" s="167"/>
      <c r="I47" s="167"/>
      <c r="J47" s="167"/>
      <c r="K47" s="24"/>
      <c r="L47" s="24"/>
      <c r="M47" s="24">
        <v>150</v>
      </c>
      <c r="N47" s="25" t="s">
        <v>163</v>
      </c>
      <c r="Y47" s="135"/>
    </row>
    <row r="48" spans="2:29" ht="13.5" customHeight="1" x14ac:dyDescent="0.15">
      <c r="B48" s="1">
        <f t="shared" si="2"/>
        <v>38</v>
      </c>
      <c r="C48" s="7"/>
      <c r="D48" s="7"/>
      <c r="E48" s="167"/>
      <c r="F48" s="167" t="s">
        <v>114</v>
      </c>
      <c r="G48" s="167"/>
      <c r="H48" s="167"/>
      <c r="I48" s="167"/>
      <c r="J48" s="167"/>
      <c r="K48" s="24"/>
      <c r="L48" s="24">
        <v>50</v>
      </c>
      <c r="M48" s="24">
        <v>250</v>
      </c>
      <c r="N48" s="25">
        <v>375</v>
      </c>
      <c r="Y48" s="132"/>
    </row>
    <row r="49" spans="2:25" ht="13.5" customHeight="1" x14ac:dyDescent="0.15">
      <c r="B49" s="1">
        <f t="shared" si="2"/>
        <v>39</v>
      </c>
      <c r="C49" s="7"/>
      <c r="D49" s="7"/>
      <c r="E49" s="167"/>
      <c r="F49" s="167" t="s">
        <v>242</v>
      </c>
      <c r="G49" s="167"/>
      <c r="H49" s="167"/>
      <c r="I49" s="167"/>
      <c r="J49" s="167"/>
      <c r="K49" s="24" t="s">
        <v>163</v>
      </c>
      <c r="L49" s="24">
        <v>150</v>
      </c>
      <c r="M49" s="24">
        <v>525</v>
      </c>
      <c r="N49" s="25" t="s">
        <v>163</v>
      </c>
      <c r="Y49" s="132"/>
    </row>
    <row r="50" spans="2:25" ht="13.5" customHeight="1" x14ac:dyDescent="0.15">
      <c r="B50" s="1">
        <f t="shared" si="2"/>
        <v>40</v>
      </c>
      <c r="C50" s="7"/>
      <c r="D50" s="7"/>
      <c r="E50" s="167"/>
      <c r="F50" s="167" t="s">
        <v>30</v>
      </c>
      <c r="G50" s="167"/>
      <c r="H50" s="167"/>
      <c r="I50" s="167"/>
      <c r="J50" s="167"/>
      <c r="K50" s="28"/>
      <c r="L50" s="24"/>
      <c r="M50" s="24"/>
      <c r="N50" s="25" t="s">
        <v>163</v>
      </c>
      <c r="Y50" s="132"/>
    </row>
    <row r="51" spans="2:25" ht="13.5" customHeight="1" x14ac:dyDescent="0.15">
      <c r="B51" s="1">
        <f t="shared" si="2"/>
        <v>41</v>
      </c>
      <c r="C51" s="7"/>
      <c r="D51" s="7"/>
      <c r="E51" s="167"/>
      <c r="F51" s="167" t="s">
        <v>225</v>
      </c>
      <c r="G51" s="167"/>
      <c r="H51" s="167"/>
      <c r="I51" s="167"/>
      <c r="J51" s="167"/>
      <c r="K51" s="24"/>
      <c r="L51" s="24" t="s">
        <v>163</v>
      </c>
      <c r="M51" s="24"/>
      <c r="N51" s="25"/>
      <c r="Y51" s="132"/>
    </row>
    <row r="52" spans="2:25" ht="13.9" customHeight="1" x14ac:dyDescent="0.15">
      <c r="B52" s="1">
        <f t="shared" si="2"/>
        <v>42</v>
      </c>
      <c r="C52" s="7"/>
      <c r="D52" s="7"/>
      <c r="E52" s="167"/>
      <c r="F52" s="167" t="s">
        <v>88</v>
      </c>
      <c r="G52" s="167"/>
      <c r="H52" s="167"/>
      <c r="I52" s="167"/>
      <c r="J52" s="167"/>
      <c r="K52" s="28"/>
      <c r="L52" s="24"/>
      <c r="M52" s="24"/>
      <c r="N52" s="25">
        <v>100</v>
      </c>
      <c r="Y52" s="132"/>
    </row>
    <row r="53" spans="2:25" ht="13.9" customHeight="1" x14ac:dyDescent="0.15">
      <c r="B53" s="1">
        <f t="shared" si="2"/>
        <v>43</v>
      </c>
      <c r="C53" s="7"/>
      <c r="D53" s="7"/>
      <c r="E53" s="167"/>
      <c r="F53" s="167" t="s">
        <v>89</v>
      </c>
      <c r="G53" s="167"/>
      <c r="H53" s="167"/>
      <c r="I53" s="167"/>
      <c r="J53" s="167"/>
      <c r="K53" s="24">
        <v>100</v>
      </c>
      <c r="L53" s="24"/>
      <c r="M53" s="24"/>
      <c r="N53" s="25"/>
      <c r="Y53" s="132"/>
    </row>
    <row r="54" spans="2:25" ht="13.5" customHeight="1" x14ac:dyDescent="0.15">
      <c r="B54" s="1">
        <f t="shared" si="2"/>
        <v>44</v>
      </c>
      <c r="C54" s="7"/>
      <c r="D54" s="7"/>
      <c r="E54" s="167"/>
      <c r="F54" s="167" t="s">
        <v>115</v>
      </c>
      <c r="G54" s="167"/>
      <c r="H54" s="167"/>
      <c r="I54" s="167"/>
      <c r="J54" s="167"/>
      <c r="K54" s="24">
        <v>100</v>
      </c>
      <c r="L54" s="24">
        <v>300</v>
      </c>
      <c r="M54" s="24">
        <v>750</v>
      </c>
      <c r="N54" s="25">
        <v>700</v>
      </c>
      <c r="Y54" s="132"/>
    </row>
    <row r="55" spans="2:25" ht="13.9" customHeight="1" x14ac:dyDescent="0.15">
      <c r="B55" s="1">
        <f t="shared" si="2"/>
        <v>45</v>
      </c>
      <c r="C55" s="7"/>
      <c r="D55" s="7"/>
      <c r="E55" s="167"/>
      <c r="F55" s="167" t="s">
        <v>127</v>
      </c>
      <c r="G55" s="167"/>
      <c r="H55" s="167"/>
      <c r="I55" s="167"/>
      <c r="J55" s="167"/>
      <c r="K55" s="28" t="s">
        <v>163</v>
      </c>
      <c r="L55" s="24">
        <v>25</v>
      </c>
      <c r="M55" s="24">
        <v>75</v>
      </c>
      <c r="N55" s="25">
        <v>50</v>
      </c>
      <c r="Y55" s="132"/>
    </row>
    <row r="56" spans="2:25" ht="13.5" customHeight="1" x14ac:dyDescent="0.15">
      <c r="B56" s="1">
        <f t="shared" si="2"/>
        <v>46</v>
      </c>
      <c r="C56" s="7"/>
      <c r="D56" s="7"/>
      <c r="E56" s="167"/>
      <c r="F56" s="167" t="s">
        <v>181</v>
      </c>
      <c r="G56" s="167"/>
      <c r="H56" s="167"/>
      <c r="I56" s="167"/>
      <c r="J56" s="167"/>
      <c r="K56" s="24"/>
      <c r="L56" s="24"/>
      <c r="M56" s="24"/>
      <c r="N56" s="25">
        <v>1</v>
      </c>
      <c r="Y56" s="132"/>
    </row>
    <row r="57" spans="2:25" ht="13.5" customHeight="1" x14ac:dyDescent="0.15">
      <c r="B57" s="1">
        <f t="shared" si="2"/>
        <v>47</v>
      </c>
      <c r="C57" s="7"/>
      <c r="D57" s="7"/>
      <c r="E57" s="167"/>
      <c r="F57" s="167" t="s">
        <v>120</v>
      </c>
      <c r="G57" s="167"/>
      <c r="H57" s="167"/>
      <c r="I57" s="167"/>
      <c r="J57" s="167"/>
      <c r="K57" s="24" t="s">
        <v>163</v>
      </c>
      <c r="L57" s="24">
        <v>50</v>
      </c>
      <c r="M57" s="24">
        <v>25</v>
      </c>
      <c r="N57" s="25">
        <v>25</v>
      </c>
      <c r="Y57" s="132"/>
    </row>
    <row r="58" spans="2:25" ht="13.5" customHeight="1" x14ac:dyDescent="0.15">
      <c r="B58" s="1">
        <f t="shared" si="2"/>
        <v>48</v>
      </c>
      <c r="C58" s="7"/>
      <c r="D58" s="7"/>
      <c r="E58" s="167"/>
      <c r="F58" s="167" t="s">
        <v>32</v>
      </c>
      <c r="G58" s="167"/>
      <c r="H58" s="167"/>
      <c r="I58" s="167"/>
      <c r="J58" s="167"/>
      <c r="K58" s="24"/>
      <c r="L58" s="24">
        <v>100</v>
      </c>
      <c r="M58" s="24">
        <v>100</v>
      </c>
      <c r="N58" s="25"/>
      <c r="Y58" s="132"/>
    </row>
    <row r="59" spans="2:25" ht="13.9" customHeight="1" x14ac:dyDescent="0.15">
      <c r="B59" s="1">
        <f t="shared" si="2"/>
        <v>49</v>
      </c>
      <c r="C59" s="7"/>
      <c r="D59" s="7"/>
      <c r="E59" s="167"/>
      <c r="F59" s="167" t="s">
        <v>256</v>
      </c>
      <c r="G59" s="167"/>
      <c r="H59" s="167"/>
      <c r="I59" s="167"/>
      <c r="J59" s="167"/>
      <c r="K59" s="28"/>
      <c r="L59" s="24"/>
      <c r="M59" s="24" t="s">
        <v>163</v>
      </c>
      <c r="N59" s="25"/>
      <c r="Y59" s="132"/>
    </row>
    <row r="60" spans="2:25" ht="13.9" customHeight="1" x14ac:dyDescent="0.15">
      <c r="B60" s="1">
        <f t="shared" si="2"/>
        <v>50</v>
      </c>
      <c r="C60" s="7"/>
      <c r="D60" s="7"/>
      <c r="E60" s="167"/>
      <c r="F60" s="167" t="s">
        <v>33</v>
      </c>
      <c r="G60" s="167"/>
      <c r="H60" s="167"/>
      <c r="I60" s="167"/>
      <c r="J60" s="167"/>
      <c r="K60" s="24">
        <v>125</v>
      </c>
      <c r="L60" s="24">
        <v>500</v>
      </c>
      <c r="M60" s="24">
        <v>1175</v>
      </c>
      <c r="N60" s="25">
        <v>325</v>
      </c>
      <c r="Y60" s="132"/>
    </row>
    <row r="61" spans="2:25" ht="13.5" customHeight="1" x14ac:dyDescent="0.15">
      <c r="B61" s="1">
        <f t="shared" si="2"/>
        <v>51</v>
      </c>
      <c r="C61" s="2" t="s">
        <v>34</v>
      </c>
      <c r="D61" s="2" t="s">
        <v>35</v>
      </c>
      <c r="E61" s="167"/>
      <c r="F61" s="167" t="s">
        <v>258</v>
      </c>
      <c r="G61" s="167"/>
      <c r="H61" s="167"/>
      <c r="I61" s="167"/>
      <c r="J61" s="167"/>
      <c r="K61" s="24"/>
      <c r="L61" s="24">
        <v>1</v>
      </c>
      <c r="M61" s="24"/>
      <c r="N61" s="25">
        <v>2</v>
      </c>
    </row>
    <row r="62" spans="2:25" ht="13.5" customHeight="1" x14ac:dyDescent="0.15">
      <c r="B62" s="1">
        <f t="shared" si="2"/>
        <v>52</v>
      </c>
      <c r="C62" s="7"/>
      <c r="D62" s="7"/>
      <c r="E62" s="167"/>
      <c r="F62" s="167" t="s">
        <v>154</v>
      </c>
      <c r="G62" s="167"/>
      <c r="H62" s="167"/>
      <c r="I62" s="167"/>
      <c r="J62" s="167"/>
      <c r="K62" s="24"/>
      <c r="L62" s="28">
        <v>1</v>
      </c>
      <c r="M62" s="24">
        <v>1</v>
      </c>
      <c r="N62" s="25" t="s">
        <v>163</v>
      </c>
    </row>
    <row r="63" spans="2:25" ht="13.9" customHeight="1" x14ac:dyDescent="0.15">
      <c r="B63" s="1">
        <f t="shared" si="2"/>
        <v>53</v>
      </c>
      <c r="C63" s="7"/>
      <c r="D63" s="7"/>
      <c r="E63" s="167"/>
      <c r="F63" s="167" t="s">
        <v>128</v>
      </c>
      <c r="G63" s="167"/>
      <c r="H63" s="167"/>
      <c r="I63" s="167"/>
      <c r="J63" s="167"/>
      <c r="K63" s="24" t="s">
        <v>163</v>
      </c>
      <c r="L63" s="24">
        <v>5</v>
      </c>
      <c r="M63" s="24">
        <v>1</v>
      </c>
      <c r="N63" s="25">
        <v>1</v>
      </c>
    </row>
    <row r="64" spans="2:25" ht="13.9" customHeight="1" x14ac:dyDescent="0.15">
      <c r="B64" s="1">
        <f t="shared" si="2"/>
        <v>54</v>
      </c>
      <c r="C64" s="7"/>
      <c r="D64" s="7"/>
      <c r="E64" s="167"/>
      <c r="F64" s="167" t="s">
        <v>296</v>
      </c>
      <c r="G64" s="167"/>
      <c r="H64" s="167"/>
      <c r="I64" s="167"/>
      <c r="J64" s="167"/>
      <c r="K64" s="24"/>
      <c r="L64" s="24">
        <v>1</v>
      </c>
      <c r="M64" s="24"/>
      <c r="N64" s="25"/>
    </row>
    <row r="65" spans="2:24" ht="13.5" customHeight="1" x14ac:dyDescent="0.15">
      <c r="B65" s="1">
        <f t="shared" si="2"/>
        <v>55</v>
      </c>
      <c r="C65" s="2" t="s">
        <v>146</v>
      </c>
      <c r="D65" s="2" t="s">
        <v>79</v>
      </c>
      <c r="E65" s="167"/>
      <c r="F65" s="167" t="s">
        <v>103</v>
      </c>
      <c r="G65" s="167"/>
      <c r="H65" s="167"/>
      <c r="I65" s="167"/>
      <c r="J65" s="167"/>
      <c r="K65" s="24">
        <v>1</v>
      </c>
      <c r="L65" s="24"/>
      <c r="M65" s="24"/>
      <c r="N65" s="25"/>
    </row>
    <row r="66" spans="2:24" ht="13.5" customHeight="1" x14ac:dyDescent="0.15">
      <c r="B66" s="1">
        <f t="shared" si="2"/>
        <v>56</v>
      </c>
      <c r="C66" s="7"/>
      <c r="D66" s="2" t="s">
        <v>37</v>
      </c>
      <c r="E66" s="167"/>
      <c r="F66" s="167" t="s">
        <v>125</v>
      </c>
      <c r="G66" s="167"/>
      <c r="H66" s="167"/>
      <c r="I66" s="167"/>
      <c r="J66" s="167"/>
      <c r="K66" s="24" t="s">
        <v>163</v>
      </c>
      <c r="L66" s="24">
        <v>5</v>
      </c>
      <c r="M66" s="24">
        <v>5</v>
      </c>
      <c r="N66" s="25">
        <v>1</v>
      </c>
    </row>
    <row r="67" spans="2:24" ht="13.5" customHeight="1" x14ac:dyDescent="0.15">
      <c r="B67" s="1">
        <f t="shared" si="2"/>
        <v>57</v>
      </c>
      <c r="C67" s="7"/>
      <c r="D67" s="8"/>
      <c r="E67" s="167"/>
      <c r="F67" s="167" t="s">
        <v>38</v>
      </c>
      <c r="G67" s="167"/>
      <c r="H67" s="167"/>
      <c r="I67" s="167"/>
      <c r="J67" s="167"/>
      <c r="K67" s="24">
        <v>25</v>
      </c>
      <c r="L67" s="24" t="s">
        <v>163</v>
      </c>
      <c r="M67" s="24" t="s">
        <v>163</v>
      </c>
      <c r="N67" s="25" t="s">
        <v>163</v>
      </c>
    </row>
    <row r="68" spans="2:24" ht="13.5" customHeight="1" x14ac:dyDescent="0.15">
      <c r="B68" s="1">
        <f t="shared" si="2"/>
        <v>58</v>
      </c>
      <c r="C68" s="8"/>
      <c r="D68" s="9" t="s">
        <v>39</v>
      </c>
      <c r="E68" s="167"/>
      <c r="F68" s="167" t="s">
        <v>40</v>
      </c>
      <c r="G68" s="167"/>
      <c r="H68" s="167"/>
      <c r="I68" s="167"/>
      <c r="J68" s="167"/>
      <c r="K68" s="24" t="s">
        <v>163</v>
      </c>
      <c r="L68" s="24" t="s">
        <v>163</v>
      </c>
      <c r="M68" s="24">
        <v>25</v>
      </c>
      <c r="N68" s="25">
        <v>25</v>
      </c>
    </row>
    <row r="69" spans="2:24" ht="13.5" customHeight="1" x14ac:dyDescent="0.15">
      <c r="B69" s="1">
        <f t="shared" si="2"/>
        <v>59</v>
      </c>
      <c r="C69" s="2" t="s">
        <v>0</v>
      </c>
      <c r="D69" s="9" t="s">
        <v>41</v>
      </c>
      <c r="E69" s="167"/>
      <c r="F69" s="167" t="s">
        <v>42</v>
      </c>
      <c r="G69" s="167"/>
      <c r="H69" s="167"/>
      <c r="I69" s="167"/>
      <c r="J69" s="167"/>
      <c r="K69" s="24"/>
      <c r="L69" s="24" t="s">
        <v>163</v>
      </c>
      <c r="M69" s="24" t="s">
        <v>163</v>
      </c>
      <c r="N69" s="25">
        <v>50</v>
      </c>
      <c r="U69" s="30">
        <f>COUNTA(K61:K69)</f>
        <v>5</v>
      </c>
      <c r="V69" s="30">
        <f>COUNTA(L61:L69)</f>
        <v>8</v>
      </c>
      <c r="W69" s="30">
        <f>COUNTA(M61:M69)</f>
        <v>6</v>
      </c>
      <c r="X69" s="30">
        <f>COUNTA(N61:N69)</f>
        <v>7</v>
      </c>
    </row>
    <row r="70" spans="2:24" ht="13.5" customHeight="1" x14ac:dyDescent="0.15">
      <c r="B70" s="1">
        <f t="shared" si="2"/>
        <v>60</v>
      </c>
      <c r="C70" s="199" t="s">
        <v>43</v>
      </c>
      <c r="D70" s="200"/>
      <c r="E70" s="167"/>
      <c r="F70" s="167" t="s">
        <v>44</v>
      </c>
      <c r="G70" s="167"/>
      <c r="H70" s="167"/>
      <c r="I70" s="167"/>
      <c r="J70" s="167"/>
      <c r="K70" s="24"/>
      <c r="L70" s="24">
        <v>275</v>
      </c>
      <c r="M70" s="24">
        <v>225</v>
      </c>
      <c r="N70" s="25">
        <v>250</v>
      </c>
    </row>
    <row r="71" spans="2:24" ht="13.5" customHeight="1" x14ac:dyDescent="0.15">
      <c r="B71" s="1">
        <f t="shared" si="2"/>
        <v>61</v>
      </c>
      <c r="C71" s="3"/>
      <c r="D71" s="91"/>
      <c r="E71" s="167"/>
      <c r="F71" s="167" t="s">
        <v>45</v>
      </c>
      <c r="G71" s="167"/>
      <c r="H71" s="167"/>
      <c r="I71" s="167"/>
      <c r="J71" s="167"/>
      <c r="K71" s="24">
        <v>50</v>
      </c>
      <c r="L71" s="24">
        <v>175</v>
      </c>
      <c r="M71" s="24">
        <v>225</v>
      </c>
      <c r="N71" s="25">
        <v>150</v>
      </c>
    </row>
    <row r="72" spans="2:24" ht="13.9" customHeight="1" thickBot="1" x14ac:dyDescent="0.2">
      <c r="B72" s="1">
        <f t="shared" si="2"/>
        <v>62</v>
      </c>
      <c r="C72" s="3"/>
      <c r="D72" s="91"/>
      <c r="E72" s="167"/>
      <c r="F72" s="167" t="s">
        <v>80</v>
      </c>
      <c r="G72" s="167"/>
      <c r="H72" s="167"/>
      <c r="I72" s="167"/>
      <c r="J72" s="167"/>
      <c r="K72" s="24">
        <v>175</v>
      </c>
      <c r="L72" s="24">
        <v>50</v>
      </c>
      <c r="M72" s="24">
        <v>25</v>
      </c>
      <c r="N72" s="25">
        <v>75</v>
      </c>
    </row>
    <row r="73" spans="2:24" ht="13.9" customHeight="1" x14ac:dyDescent="0.15">
      <c r="B73" s="92"/>
      <c r="C73" s="93"/>
      <c r="D73" s="93"/>
      <c r="E73" s="27"/>
      <c r="F73" s="27"/>
      <c r="G73" s="27"/>
      <c r="H73" s="27"/>
      <c r="I73" s="27"/>
      <c r="J73" s="27"/>
      <c r="K73" s="27"/>
      <c r="L73" s="27"/>
      <c r="M73" s="27"/>
      <c r="N73" s="27"/>
      <c r="U73" s="30">
        <f>COUNTA(K11:K72)</f>
        <v>32</v>
      </c>
      <c r="V73" s="30">
        <f>COUNTA(L11:L72)</f>
        <v>42</v>
      </c>
      <c r="W73" s="30">
        <f>COUNTA(M11:M72)</f>
        <v>45</v>
      </c>
      <c r="X73" s="30">
        <f>COUNTA(N11:N72)</f>
        <v>48</v>
      </c>
    </row>
    <row r="74" spans="2:24" ht="18" customHeight="1" x14ac:dyDescent="0.15"/>
    <row r="75" spans="2:24" ht="18" customHeight="1" x14ac:dyDescent="0.15">
      <c r="B75" s="72"/>
    </row>
    <row r="76" spans="2:24" ht="9" customHeight="1" thickBot="1" x14ac:dyDescent="0.2"/>
    <row r="77" spans="2:24" ht="18" customHeight="1" x14ac:dyDescent="0.15">
      <c r="B77" s="73"/>
      <c r="C77" s="74"/>
      <c r="D77" s="201" t="s">
        <v>1</v>
      </c>
      <c r="E77" s="201"/>
      <c r="F77" s="201"/>
      <c r="G77" s="201"/>
      <c r="H77" s="74"/>
      <c r="I77" s="74"/>
      <c r="J77" s="75"/>
      <c r="K77" s="31" t="s">
        <v>64</v>
      </c>
      <c r="L77" s="31" t="s">
        <v>65</v>
      </c>
      <c r="M77" s="31" t="s">
        <v>66</v>
      </c>
      <c r="N77" s="55" t="s">
        <v>67</v>
      </c>
      <c r="U77" s="30">
        <f>SUM(U11:U17,K18:K72)</f>
        <v>6701</v>
      </c>
      <c r="V77" s="30">
        <f>SUM(V11:V17,L18:L72)</f>
        <v>12463</v>
      </c>
      <c r="W77" s="30">
        <f>SUM(W11:W17,M18:M72)</f>
        <v>23083</v>
      </c>
      <c r="X77" s="30">
        <f>SUM(X11:X17,N18:N72)</f>
        <v>8718</v>
      </c>
    </row>
    <row r="78" spans="2:24" ht="18" customHeight="1" thickBot="1" x14ac:dyDescent="0.2">
      <c r="B78" s="79"/>
      <c r="C78" s="26"/>
      <c r="D78" s="197" t="s">
        <v>2</v>
      </c>
      <c r="E78" s="197"/>
      <c r="F78" s="197"/>
      <c r="G78" s="197"/>
      <c r="H78" s="26"/>
      <c r="I78" s="26"/>
      <c r="J78" s="80"/>
      <c r="K78" s="36" t="str">
        <f>K5</f>
        <v>2020.12.8</v>
      </c>
      <c r="L78" s="36" t="str">
        <f>L5</f>
        <v>2020.12.8</v>
      </c>
      <c r="M78" s="36" t="str">
        <f>M5</f>
        <v>2020.12.8</v>
      </c>
      <c r="N78" s="54" t="str">
        <f>N5</f>
        <v>2020.12.8</v>
      </c>
    </row>
    <row r="79" spans="2:24" ht="19.899999999999999" customHeight="1" thickTop="1" x14ac:dyDescent="0.15">
      <c r="B79" s="202" t="s">
        <v>47</v>
      </c>
      <c r="C79" s="203"/>
      <c r="D79" s="203"/>
      <c r="E79" s="203"/>
      <c r="F79" s="203"/>
      <c r="G79" s="203"/>
      <c r="H79" s="203"/>
      <c r="I79" s="203"/>
      <c r="J79" s="94"/>
      <c r="K79" s="37">
        <f>SUM(K80:K88)</f>
        <v>6701</v>
      </c>
      <c r="L79" s="37">
        <f>SUM(L80:L88)</f>
        <v>12463</v>
      </c>
      <c r="M79" s="37">
        <f>SUM(M80:M88)</f>
        <v>23083</v>
      </c>
      <c r="N79" s="56">
        <f>SUM(N80:N88)</f>
        <v>8718</v>
      </c>
    </row>
    <row r="80" spans="2:24" ht="13.9" customHeight="1" x14ac:dyDescent="0.15">
      <c r="B80" s="190" t="s">
        <v>48</v>
      </c>
      <c r="C80" s="191"/>
      <c r="D80" s="204"/>
      <c r="E80" s="13"/>
      <c r="F80" s="14"/>
      <c r="G80" s="189" t="s">
        <v>13</v>
      </c>
      <c r="H80" s="189"/>
      <c r="I80" s="14"/>
      <c r="J80" s="16"/>
      <c r="K80" s="5">
        <f>SUM(U$11:U$17)</f>
        <v>0</v>
      </c>
      <c r="L80" s="5">
        <f>SUM(V$11:V$17)</f>
        <v>200</v>
      </c>
      <c r="M80" s="5">
        <f>SUM(W$11:W$17)</f>
        <v>450</v>
      </c>
      <c r="N80" s="6">
        <f>SUM(X$11:X$17)</f>
        <v>3400</v>
      </c>
    </row>
    <row r="81" spans="2:14" ht="13.9" customHeight="1" x14ac:dyDescent="0.15">
      <c r="B81" s="97"/>
      <c r="C81" s="98"/>
      <c r="D81" s="99"/>
      <c r="E81" s="17"/>
      <c r="F81" s="167"/>
      <c r="G81" s="189" t="s">
        <v>23</v>
      </c>
      <c r="H81" s="189"/>
      <c r="I81" s="162"/>
      <c r="J81" s="18"/>
      <c r="K81" s="5">
        <f>SUM(K$18)</f>
        <v>950</v>
      </c>
      <c r="L81" s="5">
        <f>SUM(L$18)</f>
        <v>1700</v>
      </c>
      <c r="M81" s="5">
        <f>SUM(M$18)</f>
        <v>1300</v>
      </c>
      <c r="N81" s="6">
        <f>SUM(N$18)</f>
        <v>150</v>
      </c>
    </row>
    <row r="82" spans="2:14" ht="13.9" customHeight="1" x14ac:dyDescent="0.15">
      <c r="B82" s="97"/>
      <c r="C82" s="98"/>
      <c r="D82" s="99"/>
      <c r="E82" s="17"/>
      <c r="F82" s="167"/>
      <c r="G82" s="189" t="s">
        <v>25</v>
      </c>
      <c r="H82" s="189"/>
      <c r="I82" s="14"/>
      <c r="J82" s="16"/>
      <c r="K82" s="5">
        <f>SUM(K$19:K$19)</f>
        <v>75</v>
      </c>
      <c r="L82" s="5">
        <f>SUM(L$19:L$19)</f>
        <v>50</v>
      </c>
      <c r="M82" s="5">
        <f>SUM(M$19:M$19)</f>
        <v>75</v>
      </c>
      <c r="N82" s="6">
        <f>SUM(N$19:N$19)</f>
        <v>0</v>
      </c>
    </row>
    <row r="83" spans="2:14" ht="13.9" customHeight="1" x14ac:dyDescent="0.15">
      <c r="B83" s="97"/>
      <c r="C83" s="98"/>
      <c r="D83" s="99"/>
      <c r="E83" s="17"/>
      <c r="F83" s="167"/>
      <c r="G83" s="189" t="s">
        <v>86</v>
      </c>
      <c r="H83" s="189"/>
      <c r="I83" s="14"/>
      <c r="J83" s="16"/>
      <c r="K83" s="5">
        <f>SUM(K$20:K$21)</f>
        <v>0</v>
      </c>
      <c r="L83" s="5">
        <f>SUM(L$20:L$21)</f>
        <v>0</v>
      </c>
      <c r="M83" s="5">
        <f>SUM(M$20:M$21)</f>
        <v>75</v>
      </c>
      <c r="N83" s="6">
        <f>SUM(N$20:N$21)</f>
        <v>213</v>
      </c>
    </row>
    <row r="84" spans="2:14" ht="13.9" customHeight="1" x14ac:dyDescent="0.15">
      <c r="B84" s="97"/>
      <c r="C84" s="98"/>
      <c r="D84" s="99"/>
      <c r="E84" s="17"/>
      <c r="F84" s="167"/>
      <c r="G84" s="189" t="s">
        <v>87</v>
      </c>
      <c r="H84" s="189"/>
      <c r="I84" s="14"/>
      <c r="J84" s="16"/>
      <c r="K84" s="5">
        <f>SUM(K23:K36)</f>
        <v>4925</v>
      </c>
      <c r="L84" s="5">
        <f>SUM(L$23:L$36)</f>
        <v>8075</v>
      </c>
      <c r="M84" s="5">
        <f>SUM(M$23:M$36)</f>
        <v>15626</v>
      </c>
      <c r="N84" s="6">
        <f>SUM(N$23:N$36)</f>
        <v>2050</v>
      </c>
    </row>
    <row r="85" spans="2:14" ht="13.9" customHeight="1" x14ac:dyDescent="0.15">
      <c r="B85" s="97"/>
      <c r="C85" s="98"/>
      <c r="D85" s="99"/>
      <c r="E85" s="17"/>
      <c r="F85" s="167"/>
      <c r="G85" s="189" t="s">
        <v>83</v>
      </c>
      <c r="H85" s="189"/>
      <c r="I85" s="14"/>
      <c r="J85" s="16"/>
      <c r="K85" s="5">
        <f>SUM(K$37:K$39)</f>
        <v>0</v>
      </c>
      <c r="L85" s="5">
        <f>SUM(L$37:L$39)</f>
        <v>25</v>
      </c>
      <c r="M85" s="5">
        <f>SUM(M$37:M$39)</f>
        <v>25</v>
      </c>
      <c r="N85" s="6">
        <f>SUM(N$37:N$39)</f>
        <v>50</v>
      </c>
    </row>
    <row r="86" spans="2:14" ht="13.9" customHeight="1" x14ac:dyDescent="0.15">
      <c r="B86" s="97"/>
      <c r="C86" s="98"/>
      <c r="D86" s="99"/>
      <c r="E86" s="17"/>
      <c r="F86" s="167"/>
      <c r="G86" s="189" t="s">
        <v>26</v>
      </c>
      <c r="H86" s="189"/>
      <c r="I86" s="14"/>
      <c r="J86" s="16"/>
      <c r="K86" s="5">
        <f>SUM(K$40:K$60)</f>
        <v>500</v>
      </c>
      <c r="L86" s="5">
        <f>SUM(L$40:L$60)</f>
        <v>1900</v>
      </c>
      <c r="M86" s="5">
        <f>SUM(M$40:M$60)</f>
        <v>4975</v>
      </c>
      <c r="N86" s="6">
        <f>SUM(N$40:N$60)</f>
        <v>2301</v>
      </c>
    </row>
    <row r="87" spans="2:14" ht="13.9" customHeight="1" x14ac:dyDescent="0.15">
      <c r="B87" s="97"/>
      <c r="C87" s="98"/>
      <c r="D87" s="99"/>
      <c r="E87" s="17"/>
      <c r="F87" s="167"/>
      <c r="G87" s="189" t="s">
        <v>49</v>
      </c>
      <c r="H87" s="189"/>
      <c r="I87" s="14"/>
      <c r="J87" s="16"/>
      <c r="K87" s="5">
        <f>SUM(K$22:K$22,K$70:K$71)</f>
        <v>50</v>
      </c>
      <c r="L87" s="5">
        <f>SUM(L22:L22,L$70:L$71)</f>
        <v>450</v>
      </c>
      <c r="M87" s="5">
        <f>SUM(M22:M22,M$70:M$71)</f>
        <v>500</v>
      </c>
      <c r="N87" s="6">
        <f>SUM(N22:N22,N$70:N$71)</f>
        <v>400</v>
      </c>
    </row>
    <row r="88" spans="2:14" ht="13.9" customHeight="1" thickBot="1" x14ac:dyDescent="0.2">
      <c r="B88" s="100"/>
      <c r="C88" s="101"/>
      <c r="D88" s="102"/>
      <c r="E88" s="19"/>
      <c r="F88" s="10"/>
      <c r="G88" s="192" t="s">
        <v>46</v>
      </c>
      <c r="H88" s="192"/>
      <c r="I88" s="20"/>
      <c r="J88" s="21"/>
      <c r="K88" s="11">
        <f>SUM(K$61:K$69,K$72)</f>
        <v>201</v>
      </c>
      <c r="L88" s="11">
        <f>SUM(L$61:L$69,L$72)</f>
        <v>63</v>
      </c>
      <c r="M88" s="11">
        <f>SUM(M$61:M$69,M$72)</f>
        <v>57</v>
      </c>
      <c r="N88" s="12">
        <f>SUM(N$61:N$69,N$72)</f>
        <v>154</v>
      </c>
    </row>
    <row r="89" spans="2:14" ht="18" customHeight="1" thickTop="1" x14ac:dyDescent="0.15">
      <c r="B89" s="193" t="s">
        <v>50</v>
      </c>
      <c r="C89" s="194"/>
      <c r="D89" s="195"/>
      <c r="E89" s="105"/>
      <c r="F89" s="164"/>
      <c r="G89" s="196" t="s">
        <v>51</v>
      </c>
      <c r="H89" s="196"/>
      <c r="I89" s="164"/>
      <c r="J89" s="165"/>
      <c r="K89" s="38" t="s">
        <v>52</v>
      </c>
      <c r="L89" s="44"/>
      <c r="M89" s="44"/>
      <c r="N89" s="57"/>
    </row>
    <row r="90" spans="2:14" ht="18" customHeight="1" x14ac:dyDescent="0.15">
      <c r="B90" s="106"/>
      <c r="C90" s="107"/>
      <c r="D90" s="107"/>
      <c r="E90" s="108"/>
      <c r="F90" s="109"/>
      <c r="G90" s="110"/>
      <c r="H90" s="110"/>
      <c r="I90" s="109"/>
      <c r="J90" s="111"/>
      <c r="K90" s="39" t="s">
        <v>53</v>
      </c>
      <c r="L90" s="45"/>
      <c r="M90" s="45"/>
      <c r="N90" s="48"/>
    </row>
    <row r="91" spans="2:14" ht="18" customHeight="1" x14ac:dyDescent="0.15">
      <c r="B91" s="97"/>
      <c r="C91" s="98"/>
      <c r="D91" s="98"/>
      <c r="E91" s="112"/>
      <c r="F91" s="26"/>
      <c r="G91" s="197" t="s">
        <v>54</v>
      </c>
      <c r="H91" s="197"/>
      <c r="I91" s="163"/>
      <c r="J91" s="166"/>
      <c r="K91" s="40" t="s">
        <v>55</v>
      </c>
      <c r="L91" s="46"/>
      <c r="M91" s="50"/>
      <c r="N91" s="46"/>
    </row>
    <row r="92" spans="2:14" ht="18" customHeight="1" x14ac:dyDescent="0.15">
      <c r="B92" s="97"/>
      <c r="C92" s="98"/>
      <c r="D92" s="98"/>
      <c r="E92" s="113"/>
      <c r="F92" s="98"/>
      <c r="G92" s="114"/>
      <c r="H92" s="114"/>
      <c r="I92" s="107"/>
      <c r="J92" s="115"/>
      <c r="K92" s="41" t="s">
        <v>97</v>
      </c>
      <c r="L92" s="47"/>
      <c r="M92" s="51"/>
      <c r="N92" s="47"/>
    </row>
    <row r="93" spans="2:14" ht="18" customHeight="1" x14ac:dyDescent="0.15">
      <c r="B93" s="97"/>
      <c r="C93" s="98"/>
      <c r="D93" s="98"/>
      <c r="E93" s="113"/>
      <c r="F93" s="98"/>
      <c r="G93" s="114"/>
      <c r="H93" s="114"/>
      <c r="I93" s="107"/>
      <c r="J93" s="115"/>
      <c r="K93" s="41" t="s">
        <v>90</v>
      </c>
      <c r="L93" s="45"/>
      <c r="M93" s="51"/>
      <c r="N93" s="47"/>
    </row>
    <row r="94" spans="2:14" ht="18" customHeight="1" x14ac:dyDescent="0.15">
      <c r="B94" s="97"/>
      <c r="C94" s="98"/>
      <c r="D94" s="98"/>
      <c r="E94" s="112"/>
      <c r="F94" s="26"/>
      <c r="G94" s="197" t="s">
        <v>56</v>
      </c>
      <c r="H94" s="197"/>
      <c r="I94" s="163"/>
      <c r="J94" s="166"/>
      <c r="K94" s="40" t="s">
        <v>101</v>
      </c>
      <c r="L94" s="46"/>
      <c r="M94" s="50"/>
      <c r="N94" s="46"/>
    </row>
    <row r="95" spans="2:14" ht="18" customHeight="1" x14ac:dyDescent="0.15">
      <c r="B95" s="97"/>
      <c r="C95" s="98"/>
      <c r="D95" s="98"/>
      <c r="E95" s="113"/>
      <c r="F95" s="98"/>
      <c r="G95" s="114"/>
      <c r="H95" s="114"/>
      <c r="I95" s="107"/>
      <c r="J95" s="115"/>
      <c r="K95" s="41" t="s">
        <v>98</v>
      </c>
      <c r="L95" s="47"/>
      <c r="M95" s="51"/>
      <c r="N95" s="47"/>
    </row>
    <row r="96" spans="2:14" ht="18" customHeight="1" x14ac:dyDescent="0.15">
      <c r="B96" s="97"/>
      <c r="C96" s="98"/>
      <c r="D96" s="98"/>
      <c r="E96" s="113"/>
      <c r="F96" s="98"/>
      <c r="G96" s="114"/>
      <c r="H96" s="114"/>
      <c r="I96" s="107"/>
      <c r="J96" s="115"/>
      <c r="K96" s="41" t="s">
        <v>99</v>
      </c>
      <c r="L96" s="47"/>
      <c r="M96" s="47"/>
      <c r="N96" s="47"/>
    </row>
    <row r="97" spans="2:14" ht="18" customHeight="1" x14ac:dyDescent="0.15">
      <c r="B97" s="97"/>
      <c r="C97" s="98"/>
      <c r="D97" s="98"/>
      <c r="E97" s="87"/>
      <c r="F97" s="88"/>
      <c r="G97" s="110"/>
      <c r="H97" s="110"/>
      <c r="I97" s="109"/>
      <c r="J97" s="111"/>
      <c r="K97" s="41" t="s">
        <v>100</v>
      </c>
      <c r="L97" s="48"/>
      <c r="M97" s="45"/>
      <c r="N97" s="48"/>
    </row>
    <row r="98" spans="2:14" ht="18" customHeight="1" x14ac:dyDescent="0.15">
      <c r="B98" s="116"/>
      <c r="C98" s="88"/>
      <c r="D98" s="88"/>
      <c r="E98" s="17"/>
      <c r="F98" s="167"/>
      <c r="G98" s="189" t="s">
        <v>57</v>
      </c>
      <c r="H98" s="189"/>
      <c r="I98" s="14"/>
      <c r="J98" s="16"/>
      <c r="K98" s="29" t="s">
        <v>158</v>
      </c>
      <c r="L98" s="49"/>
      <c r="M98" s="52"/>
      <c r="N98" s="49"/>
    </row>
    <row r="99" spans="2:14" ht="18" customHeight="1" x14ac:dyDescent="0.15">
      <c r="B99" s="190" t="s">
        <v>58</v>
      </c>
      <c r="C99" s="191"/>
      <c r="D99" s="191"/>
      <c r="E99" s="26"/>
      <c r="F99" s="26"/>
      <c r="G99" s="26"/>
      <c r="H99" s="26"/>
      <c r="I99" s="26"/>
      <c r="J99" s="26"/>
      <c r="K99" s="26"/>
      <c r="L99" s="26"/>
      <c r="M99" s="26"/>
      <c r="N99" s="58"/>
    </row>
    <row r="100" spans="2:14" ht="14.1" customHeight="1" x14ac:dyDescent="0.15">
      <c r="B100" s="117"/>
      <c r="C100" s="42" t="s">
        <v>59</v>
      </c>
      <c r="D100" s="118"/>
      <c r="E100" s="42"/>
      <c r="F100" s="42"/>
      <c r="G100" s="42"/>
      <c r="H100" s="42"/>
      <c r="I100" s="42"/>
      <c r="J100" s="42"/>
      <c r="K100" s="42"/>
      <c r="L100" s="42"/>
      <c r="M100" s="42"/>
      <c r="N100" s="59"/>
    </row>
    <row r="101" spans="2:14" ht="14.1" customHeight="1" x14ac:dyDescent="0.15">
      <c r="B101" s="117"/>
      <c r="C101" s="42" t="s">
        <v>60</v>
      </c>
      <c r="D101" s="118"/>
      <c r="E101" s="42"/>
      <c r="F101" s="42"/>
      <c r="G101" s="42"/>
      <c r="H101" s="42"/>
      <c r="I101" s="42"/>
      <c r="J101" s="42"/>
      <c r="K101" s="42"/>
      <c r="L101" s="42"/>
      <c r="M101" s="42"/>
      <c r="N101" s="59"/>
    </row>
    <row r="102" spans="2:14" ht="14.1" customHeight="1" x14ac:dyDescent="0.15">
      <c r="B102" s="117"/>
      <c r="C102" s="42" t="s">
        <v>61</v>
      </c>
      <c r="D102" s="118"/>
      <c r="E102" s="42"/>
      <c r="F102" s="42"/>
      <c r="G102" s="42"/>
      <c r="H102" s="42"/>
      <c r="I102" s="42"/>
      <c r="J102" s="42"/>
      <c r="K102" s="42"/>
      <c r="L102" s="42"/>
      <c r="M102" s="42"/>
      <c r="N102" s="59"/>
    </row>
    <row r="103" spans="2:14" ht="14.1" customHeight="1" x14ac:dyDescent="0.15">
      <c r="B103" s="117"/>
      <c r="C103" s="42" t="s">
        <v>136</v>
      </c>
      <c r="D103" s="118"/>
      <c r="E103" s="42"/>
      <c r="F103" s="42"/>
      <c r="G103" s="42"/>
      <c r="H103" s="42"/>
      <c r="I103" s="42"/>
      <c r="J103" s="42"/>
      <c r="K103" s="42"/>
      <c r="L103" s="42"/>
      <c r="M103" s="42"/>
      <c r="N103" s="59"/>
    </row>
    <row r="104" spans="2:14" ht="14.1" customHeight="1" x14ac:dyDescent="0.15">
      <c r="B104" s="119"/>
      <c r="C104" s="42" t="s">
        <v>137</v>
      </c>
      <c r="D104" s="42"/>
      <c r="E104" s="42"/>
      <c r="F104" s="42"/>
      <c r="G104" s="42"/>
      <c r="H104" s="42"/>
      <c r="I104" s="42"/>
      <c r="J104" s="42"/>
      <c r="K104" s="42"/>
      <c r="L104" s="42"/>
      <c r="M104" s="42"/>
      <c r="N104" s="59"/>
    </row>
    <row r="105" spans="2:14" ht="14.1" customHeight="1" x14ac:dyDescent="0.15">
      <c r="B105" s="119"/>
      <c r="C105" s="42" t="s">
        <v>133</v>
      </c>
      <c r="D105" s="42"/>
      <c r="E105" s="42"/>
      <c r="F105" s="42"/>
      <c r="G105" s="42"/>
      <c r="H105" s="42"/>
      <c r="I105" s="42"/>
      <c r="J105" s="42"/>
      <c r="K105" s="42"/>
      <c r="L105" s="42"/>
      <c r="M105" s="42"/>
      <c r="N105" s="59"/>
    </row>
    <row r="106" spans="2:14" ht="14.1" customHeight="1" x14ac:dyDescent="0.15">
      <c r="B106" s="119"/>
      <c r="C106" s="42" t="s">
        <v>95</v>
      </c>
      <c r="D106" s="42"/>
      <c r="E106" s="42"/>
      <c r="F106" s="42"/>
      <c r="G106" s="42"/>
      <c r="H106" s="42"/>
      <c r="I106" s="42"/>
      <c r="J106" s="42"/>
      <c r="K106" s="42"/>
      <c r="L106" s="42"/>
      <c r="M106" s="42"/>
      <c r="N106" s="59"/>
    </row>
    <row r="107" spans="2:14" ht="14.1" customHeight="1" x14ac:dyDescent="0.15">
      <c r="B107" s="119"/>
      <c r="C107" s="42" t="s">
        <v>96</v>
      </c>
      <c r="D107" s="42"/>
      <c r="E107" s="42"/>
      <c r="F107" s="42"/>
      <c r="G107" s="42"/>
      <c r="H107" s="42"/>
      <c r="I107" s="42"/>
      <c r="J107" s="42"/>
      <c r="K107" s="42"/>
      <c r="L107" s="42"/>
      <c r="M107" s="42"/>
      <c r="N107" s="59"/>
    </row>
    <row r="108" spans="2:14" ht="14.1" customHeight="1" x14ac:dyDescent="0.15">
      <c r="B108" s="119"/>
      <c r="C108" s="42" t="s">
        <v>84</v>
      </c>
      <c r="D108" s="42"/>
      <c r="E108" s="42"/>
      <c r="F108" s="42"/>
      <c r="G108" s="42"/>
      <c r="H108" s="42"/>
      <c r="I108" s="42"/>
      <c r="J108" s="42"/>
      <c r="K108" s="42"/>
      <c r="L108" s="42"/>
      <c r="M108" s="42"/>
      <c r="N108" s="59"/>
    </row>
    <row r="109" spans="2:14" ht="14.1" customHeight="1" x14ac:dyDescent="0.15">
      <c r="B109" s="119"/>
      <c r="C109" s="42" t="s">
        <v>142</v>
      </c>
      <c r="D109" s="42"/>
      <c r="E109" s="42"/>
      <c r="F109" s="42"/>
      <c r="G109" s="42"/>
      <c r="H109" s="42"/>
      <c r="I109" s="42"/>
      <c r="J109" s="42"/>
      <c r="K109" s="42"/>
      <c r="L109" s="42"/>
      <c r="M109" s="42"/>
      <c r="N109" s="59"/>
    </row>
    <row r="110" spans="2:14" ht="14.1" customHeight="1" x14ac:dyDescent="0.15">
      <c r="B110" s="119"/>
      <c r="C110" s="42" t="s">
        <v>138</v>
      </c>
      <c r="D110" s="42"/>
      <c r="E110" s="42"/>
      <c r="F110" s="42"/>
      <c r="G110" s="42"/>
      <c r="H110" s="42"/>
      <c r="I110" s="42"/>
      <c r="J110" s="42"/>
      <c r="K110" s="42"/>
      <c r="L110" s="42"/>
      <c r="M110" s="42"/>
      <c r="N110" s="59"/>
    </row>
    <row r="111" spans="2:14" ht="14.1" customHeight="1" x14ac:dyDescent="0.15">
      <c r="B111" s="119"/>
      <c r="C111" s="42" t="s">
        <v>139</v>
      </c>
      <c r="D111" s="42"/>
      <c r="E111" s="42"/>
      <c r="F111" s="42"/>
      <c r="G111" s="42"/>
      <c r="H111" s="42"/>
      <c r="I111" s="42"/>
      <c r="J111" s="42"/>
      <c r="K111" s="42"/>
      <c r="L111" s="42"/>
      <c r="M111" s="42"/>
      <c r="N111" s="59"/>
    </row>
    <row r="112" spans="2:14" ht="14.1" customHeight="1" x14ac:dyDescent="0.15">
      <c r="B112" s="119"/>
      <c r="C112" s="42" t="s">
        <v>140</v>
      </c>
      <c r="D112" s="42"/>
      <c r="E112" s="42"/>
      <c r="F112" s="42"/>
      <c r="G112" s="42"/>
      <c r="H112" s="42"/>
      <c r="I112" s="42"/>
      <c r="J112" s="42"/>
      <c r="K112" s="42"/>
      <c r="L112" s="42"/>
      <c r="M112" s="42"/>
      <c r="N112" s="59"/>
    </row>
    <row r="113" spans="2:14" ht="14.1" customHeight="1" x14ac:dyDescent="0.15">
      <c r="B113" s="119"/>
      <c r="C113" s="42" t="s">
        <v>129</v>
      </c>
      <c r="D113" s="42"/>
      <c r="E113" s="42"/>
      <c r="F113" s="42"/>
      <c r="G113" s="42"/>
      <c r="H113" s="42"/>
      <c r="I113" s="42"/>
      <c r="J113" s="42"/>
      <c r="K113" s="42"/>
      <c r="L113" s="42"/>
      <c r="M113" s="42"/>
      <c r="N113" s="59"/>
    </row>
    <row r="114" spans="2:14" ht="14.1" customHeight="1" x14ac:dyDescent="0.15">
      <c r="B114" s="119"/>
      <c r="C114" s="42" t="s">
        <v>141</v>
      </c>
      <c r="D114" s="42"/>
      <c r="E114" s="42"/>
      <c r="F114" s="42"/>
      <c r="G114" s="42"/>
      <c r="H114" s="42"/>
      <c r="I114" s="42"/>
      <c r="J114" s="42"/>
      <c r="K114" s="42"/>
      <c r="L114" s="42"/>
      <c r="M114" s="42"/>
      <c r="N114" s="59"/>
    </row>
    <row r="115" spans="2:14" ht="14.1" customHeight="1" x14ac:dyDescent="0.15">
      <c r="B115" s="119"/>
      <c r="C115" s="42" t="s">
        <v>197</v>
      </c>
      <c r="D115" s="42"/>
      <c r="E115" s="42"/>
      <c r="F115" s="42"/>
      <c r="G115" s="42"/>
      <c r="H115" s="42"/>
      <c r="I115" s="42"/>
      <c r="J115" s="42"/>
      <c r="K115" s="42"/>
      <c r="L115" s="42"/>
      <c r="M115" s="42"/>
      <c r="N115" s="59"/>
    </row>
    <row r="116" spans="2:14" ht="14.1" customHeight="1" x14ac:dyDescent="0.15">
      <c r="B116" s="119"/>
      <c r="C116" s="42" t="s">
        <v>135</v>
      </c>
      <c r="D116" s="42"/>
      <c r="E116" s="42"/>
      <c r="F116" s="42"/>
      <c r="G116" s="42"/>
      <c r="H116" s="42"/>
      <c r="I116" s="42"/>
      <c r="J116" s="42"/>
      <c r="K116" s="42"/>
      <c r="L116" s="42"/>
      <c r="M116" s="42"/>
      <c r="N116" s="59"/>
    </row>
    <row r="117" spans="2:14" x14ac:dyDescent="0.15">
      <c r="B117" s="120"/>
      <c r="C117" s="42" t="s">
        <v>150</v>
      </c>
      <c r="D117" s="70"/>
      <c r="E117" s="70"/>
      <c r="F117" s="70"/>
      <c r="G117" s="70"/>
      <c r="H117" s="70"/>
      <c r="I117" s="70"/>
      <c r="J117" s="70"/>
      <c r="K117" s="70"/>
      <c r="L117" s="70"/>
      <c r="M117" s="70"/>
      <c r="N117" s="71"/>
    </row>
    <row r="118" spans="2:14" x14ac:dyDescent="0.15">
      <c r="B118" s="120"/>
      <c r="C118" s="42" t="s">
        <v>144</v>
      </c>
      <c r="D118" s="70"/>
      <c r="E118" s="70"/>
      <c r="F118" s="70"/>
      <c r="G118" s="70"/>
      <c r="H118" s="70"/>
      <c r="I118" s="70"/>
      <c r="J118" s="70"/>
      <c r="K118" s="70"/>
      <c r="L118" s="70"/>
      <c r="M118" s="70"/>
      <c r="N118" s="71"/>
    </row>
    <row r="119" spans="2:14" ht="14.1" customHeight="1" x14ac:dyDescent="0.15">
      <c r="B119" s="119"/>
      <c r="C119" s="42" t="s">
        <v>116</v>
      </c>
      <c r="D119" s="42"/>
      <c r="E119" s="42"/>
      <c r="F119" s="42"/>
      <c r="G119" s="42"/>
      <c r="H119" s="42"/>
      <c r="I119" s="42"/>
      <c r="J119" s="42"/>
      <c r="K119" s="42"/>
      <c r="L119" s="42"/>
      <c r="M119" s="42"/>
      <c r="N119" s="59"/>
    </row>
    <row r="120" spans="2:14" ht="18" customHeight="1" x14ac:dyDescent="0.15">
      <c r="B120" s="119"/>
      <c r="C120" s="42" t="s">
        <v>62</v>
      </c>
      <c r="D120" s="42"/>
      <c r="E120" s="42"/>
      <c r="F120" s="42"/>
      <c r="G120" s="42"/>
      <c r="H120" s="42"/>
      <c r="I120" s="42"/>
      <c r="J120" s="42"/>
      <c r="K120" s="42"/>
      <c r="L120" s="42"/>
      <c r="M120" s="42"/>
      <c r="N120" s="59"/>
    </row>
    <row r="121" spans="2:14" x14ac:dyDescent="0.15">
      <c r="B121" s="120"/>
      <c r="C121" s="42" t="s">
        <v>134</v>
      </c>
      <c r="D121" s="70"/>
      <c r="E121" s="70"/>
      <c r="F121" s="70"/>
      <c r="G121" s="70"/>
      <c r="H121" s="70"/>
      <c r="I121" s="70"/>
      <c r="J121" s="70"/>
      <c r="K121" s="70"/>
      <c r="L121" s="70"/>
      <c r="M121" s="70"/>
      <c r="N121" s="71"/>
    </row>
    <row r="122" spans="2:14" x14ac:dyDescent="0.15">
      <c r="B122" s="120"/>
      <c r="C122" s="42" t="s">
        <v>164</v>
      </c>
      <c r="D122" s="70"/>
      <c r="E122" s="70"/>
      <c r="F122" s="70"/>
      <c r="G122" s="70"/>
      <c r="H122" s="70"/>
      <c r="I122" s="70"/>
      <c r="J122" s="70"/>
      <c r="K122" s="70"/>
      <c r="L122" s="70"/>
      <c r="M122" s="70"/>
      <c r="N122" s="71"/>
    </row>
    <row r="123" spans="2:14" ht="14.25" thickBot="1" x14ac:dyDescent="0.2">
      <c r="B123" s="121"/>
      <c r="C123" s="43" t="s">
        <v>145</v>
      </c>
      <c r="D123" s="68"/>
      <c r="E123" s="68"/>
      <c r="F123" s="68"/>
      <c r="G123" s="68"/>
      <c r="H123" s="68"/>
      <c r="I123" s="68"/>
      <c r="J123" s="68"/>
      <c r="K123" s="68"/>
      <c r="L123" s="68"/>
      <c r="M123" s="68"/>
      <c r="N123" s="69"/>
    </row>
  </sheetData>
  <mergeCells count="27">
    <mergeCell ref="D9:F9"/>
    <mergeCell ref="D4:G4"/>
    <mergeCell ref="D5:G5"/>
    <mergeCell ref="D6:G6"/>
    <mergeCell ref="D7:F7"/>
    <mergeCell ref="D8:F8"/>
    <mergeCell ref="G86:H86"/>
    <mergeCell ref="G10:H10"/>
    <mergeCell ref="C70:D70"/>
    <mergeCell ref="D77:G77"/>
    <mergeCell ref="D78:G78"/>
    <mergeCell ref="B79:I79"/>
    <mergeCell ref="B80:D80"/>
    <mergeCell ref="G80:H80"/>
    <mergeCell ref="G81:H81"/>
    <mergeCell ref="G82:H82"/>
    <mergeCell ref="G83:H83"/>
    <mergeCell ref="G84:H84"/>
    <mergeCell ref="G85:H85"/>
    <mergeCell ref="G98:H98"/>
    <mergeCell ref="B99:D99"/>
    <mergeCell ref="G87:H87"/>
    <mergeCell ref="G88:H88"/>
    <mergeCell ref="B89:D89"/>
    <mergeCell ref="G89:H89"/>
    <mergeCell ref="G91:H91"/>
    <mergeCell ref="G94:H94"/>
  </mergeCells>
  <phoneticPr fontId="24"/>
  <conditionalFormatting sqref="O11:O72">
    <cfRule type="expression" dxfId="2"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73" max="16383" man="1"/>
  </rowBreaks>
  <colBreaks count="1" manualBreakCount="1">
    <brk id="20"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AC121"/>
  <sheetViews>
    <sheetView view="pageBreakPreview" zoomScale="75" zoomScaleNormal="75" zoomScaleSheetLayoutView="75" workbookViewId="0">
      <pane xSplit="10" ySplit="10" topLeftCell="K11" activePane="bottomRight" state="frozen"/>
      <selection activeCell="O15" sqref="O15"/>
      <selection pane="topRight" activeCell="O15" sqref="O15"/>
      <selection pane="bottomLeft" activeCell="O15" sqref="O15"/>
      <selection pane="bottomRight" activeCell="O15" sqref="O15"/>
    </sheetView>
  </sheetViews>
  <sheetFormatPr defaultRowHeight="13.5" x14ac:dyDescent="0.15"/>
  <cols>
    <col min="1" max="1" width="2.625" style="30" customWidth="1"/>
    <col min="2" max="2" width="4.75" style="30" customWidth="1"/>
    <col min="3" max="4" width="16.75" style="30" customWidth="1"/>
    <col min="5" max="5" width="1.75" style="30" customWidth="1"/>
    <col min="6" max="9" width="10.75" style="30" customWidth="1"/>
    <col min="10" max="10" width="1.75" style="30" customWidth="1"/>
    <col min="11" max="14" width="14.875" style="30" customWidth="1"/>
    <col min="15" max="15" width="9" style="30"/>
    <col min="16" max="20" width="9" style="30" hidden="1" customWidth="1"/>
    <col min="21" max="23" width="9" style="30"/>
    <col min="24" max="24" width="9.25" style="30" customWidth="1"/>
    <col min="25" max="16384" width="9" style="30"/>
  </cols>
  <sheetData>
    <row r="1" spans="2:24" ht="18" customHeight="1" x14ac:dyDescent="0.15"/>
    <row r="2" spans="2:24" ht="18" customHeight="1" x14ac:dyDescent="0.15">
      <c r="B2" s="72" t="s">
        <v>63</v>
      </c>
      <c r="U2" s="131"/>
    </row>
    <row r="3" spans="2:24" ht="9" customHeight="1" thickBot="1" x14ac:dyDescent="0.2"/>
    <row r="4" spans="2:24" ht="18" customHeight="1" x14ac:dyDescent="0.15">
      <c r="B4" s="73"/>
      <c r="C4" s="74"/>
      <c r="D4" s="201" t="s">
        <v>1</v>
      </c>
      <c r="E4" s="201"/>
      <c r="F4" s="201"/>
      <c r="G4" s="201"/>
      <c r="H4" s="74"/>
      <c r="I4" s="74"/>
      <c r="J4" s="75"/>
      <c r="K4" s="31" t="s">
        <v>64</v>
      </c>
      <c r="L4" s="31" t="s">
        <v>65</v>
      </c>
      <c r="M4" s="31" t="s">
        <v>66</v>
      </c>
      <c r="N4" s="55" t="s">
        <v>67</v>
      </c>
    </row>
    <row r="5" spans="2:24" ht="18" customHeight="1" x14ac:dyDescent="0.15">
      <c r="B5" s="76"/>
      <c r="C5" s="167"/>
      <c r="D5" s="189" t="s">
        <v>2</v>
      </c>
      <c r="E5" s="189"/>
      <c r="F5" s="189"/>
      <c r="G5" s="189"/>
      <c r="H5" s="167"/>
      <c r="I5" s="167"/>
      <c r="J5" s="77"/>
      <c r="K5" s="32" t="s">
        <v>371</v>
      </c>
      <c r="L5" s="32" t="str">
        <f>K5</f>
        <v>2020.12.21</v>
      </c>
      <c r="M5" s="32" t="str">
        <f>K5</f>
        <v>2020.12.21</v>
      </c>
      <c r="N5" s="129" t="str">
        <f>K5</f>
        <v>2020.12.21</v>
      </c>
    </row>
    <row r="6" spans="2:24" ht="18" customHeight="1" x14ac:dyDescent="0.15">
      <c r="B6" s="76"/>
      <c r="C6" s="167"/>
      <c r="D6" s="189" t="s">
        <v>3</v>
      </c>
      <c r="E6" s="189"/>
      <c r="F6" s="189"/>
      <c r="G6" s="189"/>
      <c r="H6" s="167"/>
      <c r="I6" s="167"/>
      <c r="J6" s="77"/>
      <c r="K6" s="122">
        <v>0.4201388888888889</v>
      </c>
      <c r="L6" s="122">
        <v>0.3840277777777778</v>
      </c>
      <c r="M6" s="122">
        <v>0.44791666666666669</v>
      </c>
      <c r="N6" s="123">
        <v>0.47361111111111115</v>
      </c>
    </row>
    <row r="7" spans="2:24" ht="18" customHeight="1" x14ac:dyDescent="0.15">
      <c r="B7" s="76"/>
      <c r="C7" s="167"/>
      <c r="D7" s="189" t="s">
        <v>4</v>
      </c>
      <c r="E7" s="205"/>
      <c r="F7" s="205"/>
      <c r="G7" s="78" t="s">
        <v>5</v>
      </c>
      <c r="H7" s="167"/>
      <c r="I7" s="167"/>
      <c r="J7" s="77"/>
      <c r="K7" s="124">
        <v>2.12</v>
      </c>
      <c r="L7" s="124">
        <v>1.42</v>
      </c>
      <c r="M7" s="124">
        <v>1.49</v>
      </c>
      <c r="N7" s="125">
        <v>1.53</v>
      </c>
    </row>
    <row r="8" spans="2:24" ht="18" customHeight="1" x14ac:dyDescent="0.15">
      <c r="B8" s="79"/>
      <c r="C8" s="26"/>
      <c r="D8" s="189" t="s">
        <v>6</v>
      </c>
      <c r="E8" s="189"/>
      <c r="F8" s="189"/>
      <c r="G8" s="78" t="s">
        <v>5</v>
      </c>
      <c r="H8" s="26"/>
      <c r="I8" s="26"/>
      <c r="J8" s="80"/>
      <c r="K8" s="33">
        <v>0.5</v>
      </c>
      <c r="L8" s="33">
        <v>0.5</v>
      </c>
      <c r="M8" s="33">
        <v>0.5</v>
      </c>
      <c r="N8" s="53">
        <v>0.5</v>
      </c>
    </row>
    <row r="9" spans="2:24" ht="18" customHeight="1" thickBot="1" x14ac:dyDescent="0.2">
      <c r="B9" s="81"/>
      <c r="C9" s="10"/>
      <c r="D9" s="192" t="s">
        <v>7</v>
      </c>
      <c r="E9" s="192"/>
      <c r="F9" s="192"/>
      <c r="G9" s="82" t="s">
        <v>8</v>
      </c>
      <c r="H9" s="10"/>
      <c r="I9" s="10"/>
      <c r="J9" s="83"/>
      <c r="K9" s="34">
        <v>100</v>
      </c>
      <c r="L9" s="34">
        <v>100</v>
      </c>
      <c r="M9" s="34">
        <v>100</v>
      </c>
      <c r="N9" s="54">
        <v>100</v>
      </c>
      <c r="Q9" s="84" t="s">
        <v>68</v>
      </c>
      <c r="R9" s="84" t="s">
        <v>69</v>
      </c>
      <c r="S9" s="84" t="s">
        <v>70</v>
      </c>
      <c r="T9" s="84" t="s">
        <v>71</v>
      </c>
      <c r="U9" s="84" t="s">
        <v>68</v>
      </c>
      <c r="V9" s="84" t="s">
        <v>69</v>
      </c>
      <c r="W9" s="84" t="s">
        <v>70</v>
      </c>
      <c r="X9" s="84" t="s">
        <v>71</v>
      </c>
    </row>
    <row r="10" spans="2:24" ht="18" customHeight="1" thickTop="1" x14ac:dyDescent="0.15">
      <c r="B10" s="85" t="s">
        <v>9</v>
      </c>
      <c r="C10" s="86" t="s">
        <v>10</v>
      </c>
      <c r="D10" s="86" t="s">
        <v>11</v>
      </c>
      <c r="E10" s="87"/>
      <c r="F10" s="88"/>
      <c r="G10" s="198" t="s">
        <v>12</v>
      </c>
      <c r="H10" s="198"/>
      <c r="I10" s="88"/>
      <c r="J10" s="89"/>
      <c r="K10" s="35"/>
      <c r="L10" s="35"/>
      <c r="M10" s="35"/>
      <c r="N10" s="126"/>
    </row>
    <row r="11" spans="2:24" ht="13.5" customHeight="1" x14ac:dyDescent="0.15">
      <c r="B11" s="1">
        <v>1</v>
      </c>
      <c r="C11" s="2" t="s">
        <v>92</v>
      </c>
      <c r="D11" s="2" t="s">
        <v>13</v>
      </c>
      <c r="E11" s="167"/>
      <c r="F11" s="167" t="s">
        <v>151</v>
      </c>
      <c r="G11" s="167"/>
      <c r="H11" s="167"/>
      <c r="I11" s="167"/>
      <c r="J11" s="167"/>
      <c r="K11" s="22" t="s">
        <v>169</v>
      </c>
      <c r="L11" s="22" t="s">
        <v>169</v>
      </c>
      <c r="M11" s="22" t="s">
        <v>165</v>
      </c>
      <c r="N11" s="23" t="s">
        <v>165</v>
      </c>
      <c r="P11" s="30" t="s">
        <v>14</v>
      </c>
      <c r="Q11" s="30" t="e">
        <f t="shared" ref="Q11:T13" si="0">IF(K11="",0,VALUE(MID(K11,2,LEN(K11)-2)))</f>
        <v>#VALUE!</v>
      </c>
      <c r="R11" s="30" t="e">
        <f t="shared" si="0"/>
        <v>#VALUE!</v>
      </c>
      <c r="S11" s="30">
        <f t="shared" si="0"/>
        <v>25</v>
      </c>
      <c r="T11" s="30">
        <f t="shared" si="0"/>
        <v>25</v>
      </c>
      <c r="U11" s="30">
        <f t="shared" ref="U11:X16" si="1">IF(K11="＋",0,IF(K11="(＋)",0,ABS(K11)))</f>
        <v>0</v>
      </c>
      <c r="V11" s="30">
        <f t="shared" si="1"/>
        <v>0</v>
      </c>
      <c r="W11" s="30">
        <f t="shared" si="1"/>
        <v>25</v>
      </c>
      <c r="X11" s="30">
        <f t="shared" si="1"/>
        <v>25</v>
      </c>
    </row>
    <row r="12" spans="2:24" ht="13.5" customHeight="1" x14ac:dyDescent="0.15">
      <c r="B12" s="1">
        <f t="shared" ref="B12:B70" si="2">B11+1</f>
        <v>2</v>
      </c>
      <c r="C12" s="3"/>
      <c r="D12" s="7"/>
      <c r="E12" s="167"/>
      <c r="F12" s="167" t="s">
        <v>110</v>
      </c>
      <c r="G12" s="167"/>
      <c r="H12" s="167"/>
      <c r="I12" s="167"/>
      <c r="J12" s="167"/>
      <c r="K12" s="22"/>
      <c r="L12" s="22"/>
      <c r="M12" s="128" t="s">
        <v>165</v>
      </c>
      <c r="N12" s="23" t="s">
        <v>165</v>
      </c>
      <c r="P12" s="30" t="s">
        <v>14</v>
      </c>
      <c r="Q12" s="30">
        <f t="shared" si="0"/>
        <v>0</v>
      </c>
      <c r="R12" s="30">
        <f t="shared" si="0"/>
        <v>0</v>
      </c>
      <c r="S12" s="30">
        <f t="shared" si="0"/>
        <v>25</v>
      </c>
      <c r="T12" s="30">
        <f t="shared" si="0"/>
        <v>25</v>
      </c>
      <c r="U12" s="30">
        <f t="shared" si="1"/>
        <v>0</v>
      </c>
      <c r="V12" s="30">
        <f t="shared" si="1"/>
        <v>0</v>
      </c>
      <c r="W12" s="30">
        <f t="shared" si="1"/>
        <v>25</v>
      </c>
      <c r="X12" s="30">
        <f t="shared" si="1"/>
        <v>25</v>
      </c>
    </row>
    <row r="13" spans="2:24" ht="13.9" customHeight="1" x14ac:dyDescent="0.15">
      <c r="B13" s="1">
        <f t="shared" si="2"/>
        <v>3</v>
      </c>
      <c r="C13" s="3"/>
      <c r="D13" s="7"/>
      <c r="E13" s="167"/>
      <c r="F13" s="167" t="s">
        <v>153</v>
      </c>
      <c r="G13" s="167"/>
      <c r="H13" s="167"/>
      <c r="I13" s="167"/>
      <c r="J13" s="167"/>
      <c r="K13" s="22"/>
      <c r="L13" s="22"/>
      <c r="M13" s="22"/>
      <c r="N13" s="23" t="s">
        <v>168</v>
      </c>
      <c r="P13" s="30" t="s">
        <v>14</v>
      </c>
      <c r="Q13" s="30">
        <f t="shared" si="0"/>
        <v>0</v>
      </c>
      <c r="R13" s="30">
        <f t="shared" si="0"/>
        <v>0</v>
      </c>
      <c r="S13" s="30">
        <f t="shared" si="0"/>
        <v>0</v>
      </c>
      <c r="T13" s="30">
        <f t="shared" si="0"/>
        <v>150</v>
      </c>
      <c r="U13" s="30">
        <f t="shared" si="1"/>
        <v>0</v>
      </c>
      <c r="V13" s="30">
        <f t="shared" si="1"/>
        <v>0</v>
      </c>
      <c r="W13" s="30">
        <f t="shared" si="1"/>
        <v>0</v>
      </c>
      <c r="X13" s="30">
        <f t="shared" si="1"/>
        <v>150</v>
      </c>
    </row>
    <row r="14" spans="2:24" ht="13.9" customHeight="1" x14ac:dyDescent="0.15">
      <c r="B14" s="1">
        <f t="shared" si="2"/>
        <v>4</v>
      </c>
      <c r="C14" s="3"/>
      <c r="D14" s="7"/>
      <c r="E14" s="167"/>
      <c r="F14" s="167" t="s">
        <v>202</v>
      </c>
      <c r="G14" s="167"/>
      <c r="H14" s="167"/>
      <c r="I14" s="167"/>
      <c r="J14" s="167"/>
      <c r="K14" s="22"/>
      <c r="L14" s="22"/>
      <c r="M14" s="22" t="s">
        <v>175</v>
      </c>
      <c r="N14" s="23" t="s">
        <v>177</v>
      </c>
      <c r="P14" s="90" t="s">
        <v>203</v>
      </c>
      <c r="Q14" s="30">
        <f>K14</f>
        <v>0</v>
      </c>
      <c r="R14" s="30">
        <f>L14</f>
        <v>0</v>
      </c>
      <c r="S14" s="30" t="str">
        <f>M14</f>
        <v>(50)</v>
      </c>
      <c r="T14" s="30" t="str">
        <f>N14</f>
        <v>(100)</v>
      </c>
      <c r="U14" s="30">
        <f t="shared" si="1"/>
        <v>0</v>
      </c>
      <c r="V14" s="30">
        <f>IF(L14="＋",0,IF(L14="(＋)",0,ABS(L14)))</f>
        <v>0</v>
      </c>
      <c r="W14" s="30">
        <f t="shared" si="1"/>
        <v>50</v>
      </c>
      <c r="X14" s="30">
        <f t="shared" si="1"/>
        <v>100</v>
      </c>
    </row>
    <row r="15" spans="2:24" ht="13.9" customHeight="1" x14ac:dyDescent="0.15">
      <c r="B15" s="1">
        <f t="shared" si="2"/>
        <v>5</v>
      </c>
      <c r="C15" s="3"/>
      <c r="D15" s="7"/>
      <c r="E15" s="167"/>
      <c r="F15" s="167" t="s">
        <v>122</v>
      </c>
      <c r="G15" s="167"/>
      <c r="H15" s="167"/>
      <c r="I15" s="167"/>
      <c r="J15" s="167"/>
      <c r="K15" s="22"/>
      <c r="L15" s="22"/>
      <c r="M15" s="22"/>
      <c r="N15" s="23" t="s">
        <v>165</v>
      </c>
      <c r="P15" s="30" t="s">
        <v>14</v>
      </c>
      <c r="Q15" s="30">
        <f>IF(K15="",0,VALUE(MID(K15,2,LEN(K15)-2)))</f>
        <v>0</v>
      </c>
      <c r="R15" s="30">
        <f>IF(L16="",0,VALUE(MID(L16,2,LEN(L16)-2)))</f>
        <v>25</v>
      </c>
      <c r="S15" s="30">
        <f>IF(M15="",0,VALUE(MID(M15,2,LEN(M15)-2)))</f>
        <v>0</v>
      </c>
      <c r="T15" s="30">
        <f>IF(N15="",0,VALUE(MID(N15,2,LEN(N15)-2)))</f>
        <v>25</v>
      </c>
      <c r="U15" s="30">
        <f t="shared" si="1"/>
        <v>0</v>
      </c>
      <c r="V15" s="30">
        <f t="shared" si="1"/>
        <v>0</v>
      </c>
      <c r="W15" s="30">
        <f t="shared" si="1"/>
        <v>0</v>
      </c>
      <c r="X15" s="30">
        <f t="shared" si="1"/>
        <v>25</v>
      </c>
    </row>
    <row r="16" spans="2:24" ht="13.5" customHeight="1" x14ac:dyDescent="0.15">
      <c r="B16" s="1">
        <f t="shared" si="2"/>
        <v>6</v>
      </c>
      <c r="C16" s="3"/>
      <c r="D16" s="7"/>
      <c r="E16" s="167"/>
      <c r="F16" s="167" t="s">
        <v>121</v>
      </c>
      <c r="G16" s="167"/>
      <c r="H16" s="167"/>
      <c r="I16" s="167"/>
      <c r="J16" s="167"/>
      <c r="K16" s="22"/>
      <c r="L16" s="22" t="s">
        <v>165</v>
      </c>
      <c r="M16" s="22" t="s">
        <v>165</v>
      </c>
      <c r="N16" s="144" t="s">
        <v>372</v>
      </c>
      <c r="P16" s="30" t="s">
        <v>14</v>
      </c>
      <c r="Q16" s="30">
        <f t="shared" ref="Q16:T16" si="3">IF(K16="",0,VALUE(MID(K16,2,LEN(K16)-2)))</f>
        <v>0</v>
      </c>
      <c r="R16" s="30" t="e">
        <f>IF(#REF!="",0,VALUE(MID(#REF!,2,LEN(#REF!)-2)))</f>
        <v>#REF!</v>
      </c>
      <c r="S16" s="30">
        <f t="shared" si="3"/>
        <v>25</v>
      </c>
      <c r="T16" s="30">
        <f t="shared" si="3"/>
        <v>1250</v>
      </c>
      <c r="U16" s="30">
        <f t="shared" si="1"/>
        <v>0</v>
      </c>
      <c r="V16" s="30">
        <f t="shared" si="1"/>
        <v>25</v>
      </c>
      <c r="W16" s="30">
        <f t="shared" si="1"/>
        <v>25</v>
      </c>
      <c r="X16" s="30">
        <f t="shared" si="1"/>
        <v>1250</v>
      </c>
    </row>
    <row r="17" spans="2:24" ht="13.5" customHeight="1" x14ac:dyDescent="0.15">
      <c r="B17" s="1">
        <f t="shared" si="2"/>
        <v>7</v>
      </c>
      <c r="C17" s="2" t="s">
        <v>22</v>
      </c>
      <c r="D17" s="2" t="s">
        <v>23</v>
      </c>
      <c r="E17" s="167"/>
      <c r="F17" s="167" t="s">
        <v>119</v>
      </c>
      <c r="G17" s="167"/>
      <c r="H17" s="167"/>
      <c r="I17" s="167"/>
      <c r="J17" s="167"/>
      <c r="K17" s="28">
        <v>5000</v>
      </c>
      <c r="L17" s="24">
        <v>1150</v>
      </c>
      <c r="M17" s="24">
        <v>1000</v>
      </c>
      <c r="N17" s="25">
        <v>1100</v>
      </c>
      <c r="P17" s="90"/>
    </row>
    <row r="18" spans="2:24" ht="13.5" customHeight="1" x14ac:dyDescent="0.15">
      <c r="B18" s="1">
        <f t="shared" si="2"/>
        <v>8</v>
      </c>
      <c r="C18" s="2" t="s">
        <v>24</v>
      </c>
      <c r="D18" s="2" t="s">
        <v>25</v>
      </c>
      <c r="E18" s="167"/>
      <c r="F18" s="167" t="s">
        <v>104</v>
      </c>
      <c r="G18" s="167"/>
      <c r="H18" s="167"/>
      <c r="I18" s="167"/>
      <c r="J18" s="167"/>
      <c r="K18" s="24">
        <v>175</v>
      </c>
      <c r="L18" s="28">
        <v>50</v>
      </c>
      <c r="M18" s="24">
        <v>100</v>
      </c>
      <c r="N18" s="25">
        <v>25</v>
      </c>
      <c r="P18" s="90"/>
    </row>
    <row r="19" spans="2:24" ht="13.5" customHeight="1" x14ac:dyDescent="0.15">
      <c r="B19" s="1">
        <f t="shared" si="2"/>
        <v>9</v>
      </c>
      <c r="C19" s="2" t="s">
        <v>93</v>
      </c>
      <c r="D19" s="2" t="s">
        <v>15</v>
      </c>
      <c r="E19" s="167"/>
      <c r="F19" s="167" t="s">
        <v>189</v>
      </c>
      <c r="G19" s="167"/>
      <c r="H19" s="167"/>
      <c r="I19" s="167"/>
      <c r="J19" s="167"/>
      <c r="K19" s="24"/>
      <c r="L19" s="24"/>
      <c r="M19" s="24" t="s">
        <v>163</v>
      </c>
      <c r="N19" s="25">
        <v>75</v>
      </c>
    </row>
    <row r="20" spans="2:24" ht="14.85" customHeight="1" x14ac:dyDescent="0.15">
      <c r="B20" s="1">
        <f t="shared" si="2"/>
        <v>10</v>
      </c>
      <c r="C20" s="7"/>
      <c r="D20" s="7"/>
      <c r="E20" s="167"/>
      <c r="F20" s="167" t="s">
        <v>159</v>
      </c>
      <c r="G20" s="167"/>
      <c r="H20" s="167"/>
      <c r="I20" s="167"/>
      <c r="J20" s="167"/>
      <c r="K20" s="24" t="s">
        <v>163</v>
      </c>
      <c r="L20" s="24">
        <v>25</v>
      </c>
      <c r="M20" s="24">
        <v>50</v>
      </c>
      <c r="N20" s="25">
        <v>50</v>
      </c>
    </row>
    <row r="21" spans="2:24" ht="13.5" customHeight="1" x14ac:dyDescent="0.15">
      <c r="B21" s="1">
        <f t="shared" si="2"/>
        <v>11</v>
      </c>
      <c r="C21" s="7"/>
      <c r="D21" s="7"/>
      <c r="E21" s="167"/>
      <c r="F21" s="167" t="s">
        <v>249</v>
      </c>
      <c r="G21" s="167"/>
      <c r="H21" s="167"/>
      <c r="I21" s="167"/>
      <c r="J21" s="167"/>
      <c r="K21" s="28"/>
      <c r="L21" s="24"/>
      <c r="M21" s="24" t="s">
        <v>163</v>
      </c>
      <c r="N21" s="25">
        <v>192</v>
      </c>
    </row>
    <row r="22" spans="2:24" ht="13.9" customHeight="1" x14ac:dyDescent="0.15">
      <c r="B22" s="1">
        <f t="shared" si="2"/>
        <v>12</v>
      </c>
      <c r="C22" s="7"/>
      <c r="D22" s="2" t="s">
        <v>81</v>
      </c>
      <c r="E22" s="167"/>
      <c r="F22" s="167" t="s">
        <v>147</v>
      </c>
      <c r="G22" s="167"/>
      <c r="H22" s="167"/>
      <c r="I22" s="167"/>
      <c r="J22" s="167"/>
      <c r="K22" s="24"/>
      <c r="L22" s="24"/>
      <c r="M22" s="24"/>
      <c r="N22" s="25" t="s">
        <v>163</v>
      </c>
      <c r="U22" s="30">
        <f>COUNTA(K22:K22)</f>
        <v>0</v>
      </c>
      <c r="V22" s="30">
        <f>COUNTA(L22:L22)</f>
        <v>0</v>
      </c>
      <c r="W22" s="30">
        <f>COUNTA(M22:M22)</f>
        <v>0</v>
      </c>
      <c r="X22" s="30">
        <f>COUNTA(N22:N22)</f>
        <v>1</v>
      </c>
    </row>
    <row r="23" spans="2:24" ht="13.9" customHeight="1" x14ac:dyDescent="0.15">
      <c r="B23" s="1">
        <f t="shared" si="2"/>
        <v>13</v>
      </c>
      <c r="C23" s="7"/>
      <c r="D23" s="2" t="s">
        <v>16</v>
      </c>
      <c r="E23" s="167"/>
      <c r="F23" s="167" t="s">
        <v>117</v>
      </c>
      <c r="G23" s="167"/>
      <c r="H23" s="167"/>
      <c r="I23" s="167"/>
      <c r="J23" s="167"/>
      <c r="K23" s="24"/>
      <c r="L23" s="24" t="s">
        <v>163</v>
      </c>
      <c r="M23" s="24" t="s">
        <v>163</v>
      </c>
      <c r="N23" s="25" t="s">
        <v>163</v>
      </c>
    </row>
    <row r="24" spans="2:24" ht="13.5" customHeight="1" x14ac:dyDescent="0.15">
      <c r="B24" s="1">
        <f t="shared" si="2"/>
        <v>14</v>
      </c>
      <c r="C24" s="7"/>
      <c r="D24" s="7"/>
      <c r="E24" s="167"/>
      <c r="F24" s="167" t="s">
        <v>106</v>
      </c>
      <c r="G24" s="167"/>
      <c r="H24" s="167"/>
      <c r="I24" s="167"/>
      <c r="J24" s="167"/>
      <c r="K24" s="28" t="s">
        <v>163</v>
      </c>
      <c r="L24" s="24" t="s">
        <v>163</v>
      </c>
      <c r="M24" s="24">
        <v>150</v>
      </c>
      <c r="N24" s="25" t="s">
        <v>163</v>
      </c>
    </row>
    <row r="25" spans="2:24" ht="13.5" customHeight="1" x14ac:dyDescent="0.15">
      <c r="B25" s="1">
        <f t="shared" si="2"/>
        <v>15</v>
      </c>
      <c r="C25" s="7"/>
      <c r="D25" s="7"/>
      <c r="E25" s="167"/>
      <c r="F25" s="167" t="s">
        <v>118</v>
      </c>
      <c r="G25" s="167"/>
      <c r="H25" s="167"/>
      <c r="I25" s="167"/>
      <c r="J25" s="167"/>
      <c r="K25" s="24" t="s">
        <v>163</v>
      </c>
      <c r="L25" s="24" t="s">
        <v>163</v>
      </c>
      <c r="M25" s="24">
        <v>200</v>
      </c>
      <c r="N25" s="25"/>
    </row>
    <row r="26" spans="2:24" ht="13.9" customHeight="1" x14ac:dyDescent="0.15">
      <c r="B26" s="1">
        <f t="shared" si="2"/>
        <v>16</v>
      </c>
      <c r="C26" s="7"/>
      <c r="D26" s="7"/>
      <c r="E26" s="167"/>
      <c r="F26" s="167" t="s">
        <v>107</v>
      </c>
      <c r="G26" s="167"/>
      <c r="H26" s="167"/>
      <c r="I26" s="167"/>
      <c r="J26" s="167"/>
      <c r="K26" s="24"/>
      <c r="L26" s="24"/>
      <c r="M26" s="24" t="s">
        <v>163</v>
      </c>
      <c r="N26" s="25"/>
    </row>
    <row r="27" spans="2:24" ht="13.5" customHeight="1" x14ac:dyDescent="0.15">
      <c r="B27" s="1">
        <f t="shared" si="2"/>
        <v>17</v>
      </c>
      <c r="C27" s="7"/>
      <c r="D27" s="7"/>
      <c r="E27" s="167"/>
      <c r="F27" s="167" t="s">
        <v>17</v>
      </c>
      <c r="G27" s="167"/>
      <c r="H27" s="167"/>
      <c r="I27" s="167"/>
      <c r="J27" s="167"/>
      <c r="K27" s="28">
        <v>25</v>
      </c>
      <c r="L27" s="24" t="s">
        <v>163</v>
      </c>
      <c r="M27" s="24">
        <v>200</v>
      </c>
      <c r="N27" s="25">
        <v>300</v>
      </c>
    </row>
    <row r="28" spans="2:24" ht="13.5" customHeight="1" x14ac:dyDescent="0.15">
      <c r="B28" s="1">
        <f t="shared" si="2"/>
        <v>18</v>
      </c>
      <c r="C28" s="7"/>
      <c r="D28" s="7"/>
      <c r="E28" s="167"/>
      <c r="F28" s="167" t="s">
        <v>109</v>
      </c>
      <c r="G28" s="167"/>
      <c r="H28" s="167"/>
      <c r="I28" s="167"/>
      <c r="J28" s="167"/>
      <c r="K28" s="24"/>
      <c r="L28" s="24"/>
      <c r="M28" s="24"/>
      <c r="N28" s="25" t="s">
        <v>163</v>
      </c>
    </row>
    <row r="29" spans="2:24" ht="13.5" customHeight="1" x14ac:dyDescent="0.15">
      <c r="B29" s="1">
        <f t="shared" si="2"/>
        <v>19</v>
      </c>
      <c r="C29" s="7"/>
      <c r="D29" s="7"/>
      <c r="E29" s="167"/>
      <c r="F29" s="167" t="s">
        <v>111</v>
      </c>
      <c r="G29" s="167"/>
      <c r="H29" s="167"/>
      <c r="I29" s="167"/>
      <c r="J29" s="167"/>
      <c r="K29" s="24">
        <v>25</v>
      </c>
      <c r="L29" s="24" t="s">
        <v>163</v>
      </c>
      <c r="M29" s="24">
        <v>75</v>
      </c>
      <c r="N29" s="25">
        <v>50</v>
      </c>
    </row>
    <row r="30" spans="2:24" ht="13.9" customHeight="1" x14ac:dyDescent="0.15">
      <c r="B30" s="1">
        <f t="shared" si="2"/>
        <v>20</v>
      </c>
      <c r="C30" s="7"/>
      <c r="D30" s="7"/>
      <c r="E30" s="167"/>
      <c r="F30" s="167" t="s">
        <v>18</v>
      </c>
      <c r="G30" s="167"/>
      <c r="H30" s="167"/>
      <c r="I30" s="167"/>
      <c r="J30" s="167"/>
      <c r="K30" s="24"/>
      <c r="L30" s="24"/>
      <c r="M30" s="24">
        <v>50</v>
      </c>
      <c r="N30" s="25"/>
    </row>
    <row r="31" spans="2:24" ht="13.5" customHeight="1" x14ac:dyDescent="0.15">
      <c r="B31" s="1">
        <f t="shared" si="2"/>
        <v>21</v>
      </c>
      <c r="C31" s="7"/>
      <c r="D31" s="7"/>
      <c r="E31" s="167"/>
      <c r="F31" s="167" t="s">
        <v>132</v>
      </c>
      <c r="G31" s="167"/>
      <c r="H31" s="167"/>
      <c r="I31" s="167"/>
      <c r="J31" s="167"/>
      <c r="K31" s="24">
        <v>25</v>
      </c>
      <c r="L31" s="24">
        <v>50</v>
      </c>
      <c r="M31" s="24">
        <v>50</v>
      </c>
      <c r="N31" s="25">
        <v>250</v>
      </c>
    </row>
    <row r="32" spans="2:24" ht="13.9" customHeight="1" x14ac:dyDescent="0.15">
      <c r="B32" s="1">
        <f t="shared" si="2"/>
        <v>22</v>
      </c>
      <c r="C32" s="7"/>
      <c r="D32" s="7"/>
      <c r="E32" s="167"/>
      <c r="F32" s="167" t="s">
        <v>19</v>
      </c>
      <c r="G32" s="167"/>
      <c r="H32" s="167"/>
      <c r="I32" s="167"/>
      <c r="J32" s="167"/>
      <c r="K32" s="24">
        <v>1500</v>
      </c>
      <c r="L32" s="24">
        <v>3500</v>
      </c>
      <c r="M32" s="24">
        <v>6500</v>
      </c>
      <c r="N32" s="25">
        <v>450</v>
      </c>
    </row>
    <row r="33" spans="2:29" ht="13.5" customHeight="1" x14ac:dyDescent="0.15">
      <c r="B33" s="1">
        <f t="shared" si="2"/>
        <v>23</v>
      </c>
      <c r="C33" s="7"/>
      <c r="D33" s="7"/>
      <c r="E33" s="167"/>
      <c r="F33" s="167" t="s">
        <v>20</v>
      </c>
      <c r="G33" s="167"/>
      <c r="H33" s="167"/>
      <c r="I33" s="167"/>
      <c r="J33" s="167"/>
      <c r="K33" s="24">
        <v>7750</v>
      </c>
      <c r="L33" s="24" t="s">
        <v>163</v>
      </c>
      <c r="M33" s="60">
        <v>175</v>
      </c>
      <c r="N33" s="66">
        <v>125</v>
      </c>
    </row>
    <row r="34" spans="2:29" ht="13.9" customHeight="1" x14ac:dyDescent="0.15">
      <c r="B34" s="1">
        <f t="shared" si="2"/>
        <v>24</v>
      </c>
      <c r="C34" s="7"/>
      <c r="D34" s="7"/>
      <c r="E34" s="167"/>
      <c r="F34" s="167" t="s">
        <v>21</v>
      </c>
      <c r="G34" s="167"/>
      <c r="H34" s="167"/>
      <c r="I34" s="167"/>
      <c r="J34" s="167"/>
      <c r="K34" s="24">
        <v>25</v>
      </c>
      <c r="L34" s="24"/>
      <c r="M34" s="24"/>
      <c r="N34" s="25"/>
    </row>
    <row r="35" spans="2:29" ht="13.5" customHeight="1" x14ac:dyDescent="0.15">
      <c r="B35" s="1">
        <f t="shared" si="2"/>
        <v>25</v>
      </c>
      <c r="C35" s="2" t="s">
        <v>82</v>
      </c>
      <c r="D35" s="2" t="s">
        <v>83</v>
      </c>
      <c r="E35" s="167"/>
      <c r="F35" s="167" t="s">
        <v>102</v>
      </c>
      <c r="G35" s="167"/>
      <c r="H35" s="167"/>
      <c r="I35" s="167"/>
      <c r="J35" s="167"/>
      <c r="K35" s="28" t="s">
        <v>163</v>
      </c>
      <c r="L35" s="28" t="s">
        <v>163</v>
      </c>
      <c r="M35" s="24" t="s">
        <v>163</v>
      </c>
      <c r="N35" s="25" t="s">
        <v>163</v>
      </c>
    </row>
    <row r="36" spans="2:29" ht="13.9" customHeight="1" x14ac:dyDescent="0.15">
      <c r="B36" s="1">
        <f t="shared" si="2"/>
        <v>26</v>
      </c>
      <c r="C36" s="7"/>
      <c r="D36" s="7"/>
      <c r="E36" s="167"/>
      <c r="F36" s="167" t="s">
        <v>214</v>
      </c>
      <c r="G36" s="167"/>
      <c r="H36" s="167"/>
      <c r="I36" s="167"/>
      <c r="J36" s="167"/>
      <c r="K36" s="24"/>
      <c r="L36" s="24"/>
      <c r="M36" s="24" t="s">
        <v>163</v>
      </c>
      <c r="N36" s="25" t="s">
        <v>163</v>
      </c>
    </row>
    <row r="37" spans="2:29" ht="13.9" customHeight="1" x14ac:dyDescent="0.15">
      <c r="B37" s="1">
        <f t="shared" si="2"/>
        <v>27</v>
      </c>
      <c r="C37" s="7"/>
      <c r="D37" s="7"/>
      <c r="E37" s="167"/>
      <c r="F37" s="167" t="s">
        <v>215</v>
      </c>
      <c r="G37" s="167"/>
      <c r="H37" s="167"/>
      <c r="I37" s="167"/>
      <c r="J37" s="167"/>
      <c r="K37" s="24"/>
      <c r="L37" s="24">
        <v>25</v>
      </c>
      <c r="M37" s="24"/>
      <c r="N37" s="25">
        <v>50</v>
      </c>
      <c r="U37" s="30">
        <f>COUNTA(K35:K37)</f>
        <v>1</v>
      </c>
      <c r="V37" s="30">
        <f>COUNTA(L35:L37)</f>
        <v>2</v>
      </c>
      <c r="W37" s="30">
        <f>COUNTA(M35:M37)</f>
        <v>2</v>
      </c>
      <c r="X37" s="30">
        <f>COUNTA(N35:N37)</f>
        <v>3</v>
      </c>
    </row>
    <row r="38" spans="2:29" ht="13.9" customHeight="1" x14ac:dyDescent="0.15">
      <c r="B38" s="1">
        <f t="shared" si="2"/>
        <v>28</v>
      </c>
      <c r="C38" s="2" t="s">
        <v>94</v>
      </c>
      <c r="D38" s="2" t="s">
        <v>26</v>
      </c>
      <c r="E38" s="167"/>
      <c r="F38" s="167" t="s">
        <v>126</v>
      </c>
      <c r="G38" s="167"/>
      <c r="H38" s="167"/>
      <c r="I38" s="167"/>
      <c r="J38" s="167"/>
      <c r="K38" s="24"/>
      <c r="L38" s="28"/>
      <c r="M38" s="24"/>
      <c r="N38" s="25">
        <v>200</v>
      </c>
      <c r="Y38" s="132"/>
    </row>
    <row r="39" spans="2:29" ht="13.9" customHeight="1" x14ac:dyDescent="0.15">
      <c r="B39" s="1">
        <f t="shared" si="2"/>
        <v>29</v>
      </c>
      <c r="C39" s="7"/>
      <c r="D39" s="7"/>
      <c r="E39" s="167"/>
      <c r="F39" s="167" t="s">
        <v>253</v>
      </c>
      <c r="G39" s="167"/>
      <c r="H39" s="167"/>
      <c r="I39" s="167"/>
      <c r="J39" s="167"/>
      <c r="K39" s="24" t="s">
        <v>163</v>
      </c>
      <c r="L39" s="24"/>
      <c r="M39" s="24"/>
      <c r="N39" s="136"/>
      <c r="Y39" s="132"/>
    </row>
    <row r="40" spans="2:29" ht="13.9" customHeight="1" x14ac:dyDescent="0.15">
      <c r="B40" s="1">
        <f t="shared" si="2"/>
        <v>30</v>
      </c>
      <c r="C40" s="7"/>
      <c r="D40" s="7"/>
      <c r="E40" s="167"/>
      <c r="F40" s="167" t="s">
        <v>152</v>
      </c>
      <c r="G40" s="167"/>
      <c r="H40" s="167"/>
      <c r="I40" s="167"/>
      <c r="J40" s="167"/>
      <c r="K40" s="24">
        <v>25</v>
      </c>
      <c r="L40" s="24" t="s">
        <v>163</v>
      </c>
      <c r="M40" s="24"/>
      <c r="N40" s="25" t="s">
        <v>163</v>
      </c>
      <c r="U40" s="146">
        <f>COUNTA($K11:$K42)</f>
        <v>17</v>
      </c>
      <c r="V40" s="146">
        <f>COUNTA($L11:$L42)</f>
        <v>17</v>
      </c>
      <c r="W40" s="146">
        <f>COUNTA($M11:$M42)</f>
        <v>22</v>
      </c>
      <c r="X40" s="146">
        <f>COUNTA($N11:$N42)</f>
        <v>27</v>
      </c>
      <c r="Y40" s="146"/>
      <c r="Z40" s="146"/>
      <c r="AA40" s="146"/>
      <c r="AB40" s="146"/>
      <c r="AC40" s="132"/>
    </row>
    <row r="41" spans="2:29" ht="13.9" customHeight="1" x14ac:dyDescent="0.15">
      <c r="B41" s="1">
        <f t="shared" si="2"/>
        <v>31</v>
      </c>
      <c r="C41" s="7"/>
      <c r="D41" s="7"/>
      <c r="E41" s="167"/>
      <c r="F41" s="167" t="s">
        <v>27</v>
      </c>
      <c r="G41" s="167"/>
      <c r="H41" s="167"/>
      <c r="I41" s="167"/>
      <c r="J41" s="167"/>
      <c r="K41" s="24">
        <v>50</v>
      </c>
      <c r="L41" s="24"/>
      <c r="M41" s="24"/>
      <c r="N41" s="25">
        <v>75</v>
      </c>
      <c r="Y41" s="132"/>
    </row>
    <row r="42" spans="2:29" ht="13.5" customHeight="1" x14ac:dyDescent="0.15">
      <c r="B42" s="1">
        <f t="shared" si="2"/>
        <v>32</v>
      </c>
      <c r="C42" s="7"/>
      <c r="D42" s="7"/>
      <c r="E42" s="167"/>
      <c r="F42" s="167" t="s">
        <v>91</v>
      </c>
      <c r="G42" s="167"/>
      <c r="H42" s="167"/>
      <c r="I42" s="167"/>
      <c r="J42" s="167"/>
      <c r="K42" s="24">
        <v>25</v>
      </c>
      <c r="L42" s="24">
        <v>25</v>
      </c>
      <c r="M42" s="24">
        <v>150</v>
      </c>
      <c r="N42" s="25">
        <v>375</v>
      </c>
      <c r="Y42" s="133"/>
    </row>
    <row r="43" spans="2:29" ht="13.9" customHeight="1" x14ac:dyDescent="0.15">
      <c r="B43" s="1">
        <f t="shared" si="2"/>
        <v>33</v>
      </c>
      <c r="C43" s="7"/>
      <c r="D43" s="7"/>
      <c r="E43" s="167"/>
      <c r="F43" s="167" t="s">
        <v>237</v>
      </c>
      <c r="G43" s="167"/>
      <c r="H43" s="167"/>
      <c r="I43" s="167"/>
      <c r="J43" s="167"/>
      <c r="K43" s="28" t="s">
        <v>163</v>
      </c>
      <c r="L43" s="28"/>
      <c r="M43" s="24"/>
      <c r="N43" s="25"/>
      <c r="Y43" s="133"/>
    </row>
    <row r="44" spans="2:29" ht="13.5" customHeight="1" x14ac:dyDescent="0.15">
      <c r="B44" s="1">
        <f t="shared" si="2"/>
        <v>34</v>
      </c>
      <c r="C44" s="7"/>
      <c r="D44" s="7"/>
      <c r="E44" s="167"/>
      <c r="F44" s="167" t="s">
        <v>112</v>
      </c>
      <c r="G44" s="167"/>
      <c r="H44" s="167"/>
      <c r="I44" s="167"/>
      <c r="J44" s="167"/>
      <c r="K44" s="24">
        <v>900</v>
      </c>
      <c r="L44" s="24" t="s">
        <v>163</v>
      </c>
      <c r="M44" s="24" t="s">
        <v>163</v>
      </c>
      <c r="N44" s="25">
        <v>100</v>
      </c>
      <c r="Y44" s="133"/>
    </row>
    <row r="45" spans="2:29" ht="13.9" customHeight="1" x14ac:dyDescent="0.15">
      <c r="B45" s="1">
        <f t="shared" si="2"/>
        <v>35</v>
      </c>
      <c r="C45" s="7"/>
      <c r="D45" s="7"/>
      <c r="E45" s="167"/>
      <c r="F45" s="167" t="s">
        <v>113</v>
      </c>
      <c r="G45" s="167"/>
      <c r="H45" s="167"/>
      <c r="I45" s="167"/>
      <c r="J45" s="167"/>
      <c r="K45" s="24" t="s">
        <v>163</v>
      </c>
      <c r="L45" s="24">
        <v>100</v>
      </c>
      <c r="M45" s="24">
        <v>300</v>
      </c>
      <c r="N45" s="25" t="s">
        <v>163</v>
      </c>
      <c r="Y45" s="135"/>
    </row>
    <row r="46" spans="2:29" ht="13.5" customHeight="1" x14ac:dyDescent="0.15">
      <c r="B46" s="1">
        <f t="shared" si="2"/>
        <v>36</v>
      </c>
      <c r="C46" s="7"/>
      <c r="D46" s="7"/>
      <c r="E46" s="167"/>
      <c r="F46" s="167" t="s">
        <v>114</v>
      </c>
      <c r="G46" s="167"/>
      <c r="H46" s="167"/>
      <c r="I46" s="167"/>
      <c r="J46" s="167"/>
      <c r="K46" s="24">
        <v>25</v>
      </c>
      <c r="L46" s="24">
        <v>300</v>
      </c>
      <c r="M46" s="24">
        <v>350</v>
      </c>
      <c r="N46" s="25">
        <v>350</v>
      </c>
      <c r="Y46" s="132"/>
    </row>
    <row r="47" spans="2:29" ht="13.5" customHeight="1" x14ac:dyDescent="0.15">
      <c r="B47" s="1">
        <f t="shared" si="2"/>
        <v>37</v>
      </c>
      <c r="C47" s="7"/>
      <c r="D47" s="7"/>
      <c r="E47" s="167"/>
      <c r="F47" s="167" t="s">
        <v>242</v>
      </c>
      <c r="G47" s="167"/>
      <c r="H47" s="167"/>
      <c r="I47" s="167"/>
      <c r="J47" s="167"/>
      <c r="K47" s="24">
        <v>75</v>
      </c>
      <c r="L47" s="24" t="s">
        <v>163</v>
      </c>
      <c r="M47" s="24">
        <v>75</v>
      </c>
      <c r="N47" s="25">
        <v>200</v>
      </c>
      <c r="Y47" s="132"/>
    </row>
    <row r="48" spans="2:29" ht="13.5" customHeight="1" x14ac:dyDescent="0.15">
      <c r="B48" s="1">
        <f t="shared" si="2"/>
        <v>38</v>
      </c>
      <c r="C48" s="7"/>
      <c r="D48" s="7"/>
      <c r="E48" s="167"/>
      <c r="F48" s="167" t="s">
        <v>30</v>
      </c>
      <c r="G48" s="167"/>
      <c r="H48" s="167"/>
      <c r="I48" s="167"/>
      <c r="J48" s="167"/>
      <c r="K48" s="28"/>
      <c r="L48" s="24" t="s">
        <v>163</v>
      </c>
      <c r="M48" s="24"/>
      <c r="N48" s="25"/>
      <c r="Y48" s="132"/>
    </row>
    <row r="49" spans="2:25" ht="13.9" customHeight="1" x14ac:dyDescent="0.15">
      <c r="B49" s="1">
        <f t="shared" si="2"/>
        <v>39</v>
      </c>
      <c r="C49" s="7"/>
      <c r="D49" s="7"/>
      <c r="E49" s="167"/>
      <c r="F49" s="167" t="s">
        <v>88</v>
      </c>
      <c r="G49" s="167"/>
      <c r="H49" s="167"/>
      <c r="I49" s="167"/>
      <c r="J49" s="167"/>
      <c r="K49" s="28"/>
      <c r="L49" s="24"/>
      <c r="M49" s="24"/>
      <c r="N49" s="25" t="s">
        <v>163</v>
      </c>
      <c r="Y49" s="132"/>
    </row>
    <row r="50" spans="2:25" ht="13.9" customHeight="1" x14ac:dyDescent="0.15">
      <c r="B50" s="1">
        <f t="shared" si="2"/>
        <v>40</v>
      </c>
      <c r="C50" s="7"/>
      <c r="D50" s="7"/>
      <c r="E50" s="167"/>
      <c r="F50" s="167" t="s">
        <v>89</v>
      </c>
      <c r="G50" s="167"/>
      <c r="H50" s="167"/>
      <c r="I50" s="167"/>
      <c r="J50" s="167"/>
      <c r="K50" s="24"/>
      <c r="L50" s="24"/>
      <c r="M50" s="24">
        <v>100</v>
      </c>
      <c r="N50" s="25"/>
      <c r="Y50" s="132"/>
    </row>
    <row r="51" spans="2:25" ht="13.5" customHeight="1" x14ac:dyDescent="0.15">
      <c r="B51" s="1">
        <f t="shared" si="2"/>
        <v>41</v>
      </c>
      <c r="C51" s="7"/>
      <c r="D51" s="7"/>
      <c r="E51" s="167"/>
      <c r="F51" s="167" t="s">
        <v>115</v>
      </c>
      <c r="G51" s="167"/>
      <c r="H51" s="167"/>
      <c r="I51" s="167"/>
      <c r="J51" s="167"/>
      <c r="K51" s="24">
        <v>600</v>
      </c>
      <c r="L51" s="24">
        <v>150</v>
      </c>
      <c r="M51" s="24">
        <v>300</v>
      </c>
      <c r="N51" s="25">
        <v>250</v>
      </c>
      <c r="Y51" s="132"/>
    </row>
    <row r="52" spans="2:25" ht="13.9" customHeight="1" x14ac:dyDescent="0.15">
      <c r="B52" s="1">
        <f t="shared" si="2"/>
        <v>42</v>
      </c>
      <c r="C52" s="7"/>
      <c r="D52" s="7"/>
      <c r="E52" s="167"/>
      <c r="F52" s="167" t="s">
        <v>127</v>
      </c>
      <c r="G52" s="167"/>
      <c r="H52" s="167"/>
      <c r="I52" s="167"/>
      <c r="J52" s="167"/>
      <c r="K52" s="28"/>
      <c r="L52" s="24"/>
      <c r="M52" s="24" t="s">
        <v>163</v>
      </c>
      <c r="N52" s="25">
        <v>25</v>
      </c>
      <c r="Y52" s="132"/>
    </row>
    <row r="53" spans="2:25" ht="13.5" customHeight="1" x14ac:dyDescent="0.15">
      <c r="B53" s="1">
        <f t="shared" si="2"/>
        <v>43</v>
      </c>
      <c r="C53" s="7"/>
      <c r="D53" s="7"/>
      <c r="E53" s="167"/>
      <c r="F53" s="167" t="s">
        <v>181</v>
      </c>
      <c r="G53" s="167"/>
      <c r="H53" s="167"/>
      <c r="I53" s="167"/>
      <c r="J53" s="167"/>
      <c r="K53" s="24"/>
      <c r="L53" s="24"/>
      <c r="M53" s="24"/>
      <c r="N53" s="25">
        <v>1</v>
      </c>
      <c r="Y53" s="132"/>
    </row>
    <row r="54" spans="2:25" ht="13.9" customHeight="1" x14ac:dyDescent="0.15">
      <c r="B54" s="1">
        <f t="shared" si="2"/>
        <v>44</v>
      </c>
      <c r="C54" s="7"/>
      <c r="D54" s="7"/>
      <c r="E54" s="167"/>
      <c r="F54" s="167" t="s">
        <v>120</v>
      </c>
      <c r="G54" s="167"/>
      <c r="H54" s="167"/>
      <c r="I54" s="167"/>
      <c r="J54" s="167"/>
      <c r="K54" s="24">
        <v>25</v>
      </c>
      <c r="L54" s="24"/>
      <c r="M54" s="24">
        <v>75</v>
      </c>
      <c r="N54" s="25"/>
      <c r="Y54" s="132"/>
    </row>
    <row r="55" spans="2:25" ht="13.5" customHeight="1" x14ac:dyDescent="0.15">
      <c r="B55" s="1">
        <f t="shared" si="2"/>
        <v>45</v>
      </c>
      <c r="C55" s="7"/>
      <c r="D55" s="7"/>
      <c r="E55" s="167"/>
      <c r="F55" s="167" t="s">
        <v>32</v>
      </c>
      <c r="G55" s="167"/>
      <c r="H55" s="167"/>
      <c r="I55" s="167"/>
      <c r="J55" s="167"/>
      <c r="K55" s="24">
        <v>300</v>
      </c>
      <c r="L55" s="24"/>
      <c r="M55" s="24">
        <v>100</v>
      </c>
      <c r="N55" s="25">
        <v>100</v>
      </c>
      <c r="Y55" s="132"/>
    </row>
    <row r="56" spans="2:25" ht="13.9" customHeight="1" x14ac:dyDescent="0.15">
      <c r="B56" s="1">
        <f t="shared" si="2"/>
        <v>46</v>
      </c>
      <c r="C56" s="7"/>
      <c r="D56" s="7"/>
      <c r="E56" s="167"/>
      <c r="F56" s="167" t="s">
        <v>33</v>
      </c>
      <c r="G56" s="167"/>
      <c r="H56" s="167"/>
      <c r="I56" s="167"/>
      <c r="J56" s="167"/>
      <c r="K56" s="24">
        <v>650</v>
      </c>
      <c r="L56" s="24">
        <v>225</v>
      </c>
      <c r="M56" s="24">
        <v>625</v>
      </c>
      <c r="N56" s="25">
        <v>300</v>
      </c>
      <c r="Y56" s="132"/>
    </row>
    <row r="57" spans="2:25" ht="13.9" customHeight="1" x14ac:dyDescent="0.15">
      <c r="B57" s="1">
        <f t="shared" si="2"/>
        <v>47</v>
      </c>
      <c r="C57" s="2" t="s">
        <v>34</v>
      </c>
      <c r="D57" s="2" t="s">
        <v>35</v>
      </c>
      <c r="E57" s="167"/>
      <c r="F57" s="167" t="s">
        <v>148</v>
      </c>
      <c r="G57" s="167"/>
      <c r="H57" s="167"/>
      <c r="I57" s="167"/>
      <c r="J57" s="167"/>
      <c r="K57" s="24">
        <v>1</v>
      </c>
      <c r="L57" s="24"/>
      <c r="M57" s="24" t="s">
        <v>163</v>
      </c>
      <c r="N57" s="25" t="s">
        <v>163</v>
      </c>
    </row>
    <row r="58" spans="2:25" ht="13.9" customHeight="1" x14ac:dyDescent="0.15">
      <c r="B58" s="1">
        <f t="shared" si="2"/>
        <v>48</v>
      </c>
      <c r="C58" s="7"/>
      <c r="D58" s="7"/>
      <c r="E58" s="167"/>
      <c r="F58" s="167" t="s">
        <v>258</v>
      </c>
      <c r="G58" s="167"/>
      <c r="H58" s="167"/>
      <c r="I58" s="167"/>
      <c r="J58" s="167"/>
      <c r="K58" s="24"/>
      <c r="L58" s="24">
        <v>1</v>
      </c>
      <c r="M58" s="24"/>
      <c r="N58" s="25">
        <v>1</v>
      </c>
    </row>
    <row r="59" spans="2:25" ht="13.5" customHeight="1" x14ac:dyDescent="0.15">
      <c r="B59" s="1">
        <f t="shared" si="2"/>
        <v>49</v>
      </c>
      <c r="C59" s="7"/>
      <c r="D59" s="7"/>
      <c r="E59" s="167"/>
      <c r="F59" s="167" t="s">
        <v>154</v>
      </c>
      <c r="G59" s="167"/>
      <c r="H59" s="167"/>
      <c r="I59" s="167"/>
      <c r="J59" s="167"/>
      <c r="K59" s="24"/>
      <c r="L59" s="28"/>
      <c r="M59" s="24" t="s">
        <v>163</v>
      </c>
      <c r="N59" s="25">
        <v>1</v>
      </c>
    </row>
    <row r="60" spans="2:25" ht="13.9" customHeight="1" x14ac:dyDescent="0.15">
      <c r="B60" s="1">
        <f t="shared" si="2"/>
        <v>50</v>
      </c>
      <c r="C60" s="7"/>
      <c r="D60" s="7"/>
      <c r="E60" s="167"/>
      <c r="F60" s="167" t="s">
        <v>128</v>
      </c>
      <c r="G60" s="167"/>
      <c r="H60" s="167"/>
      <c r="I60" s="167"/>
      <c r="J60" s="167"/>
      <c r="K60" s="24" t="s">
        <v>163</v>
      </c>
      <c r="L60" s="24">
        <v>5</v>
      </c>
      <c r="M60" s="24">
        <v>2</v>
      </c>
      <c r="N60" s="25" t="s">
        <v>163</v>
      </c>
    </row>
    <row r="61" spans="2:25" ht="13.9" customHeight="1" x14ac:dyDescent="0.15">
      <c r="B61" s="1">
        <f t="shared" si="2"/>
        <v>51</v>
      </c>
      <c r="C61" s="7"/>
      <c r="D61" s="7"/>
      <c r="E61" s="167"/>
      <c r="F61" s="167" t="s">
        <v>367</v>
      </c>
      <c r="G61" s="167"/>
      <c r="H61" s="167"/>
      <c r="I61" s="167"/>
      <c r="J61" s="167"/>
      <c r="K61" s="24" t="s">
        <v>163</v>
      </c>
      <c r="L61" s="24"/>
      <c r="M61" s="24"/>
      <c r="N61" s="25" t="s">
        <v>163</v>
      </c>
    </row>
    <row r="62" spans="2:25" ht="13.9" customHeight="1" x14ac:dyDescent="0.15">
      <c r="B62" s="1">
        <f t="shared" si="2"/>
        <v>52</v>
      </c>
      <c r="C62" s="7"/>
      <c r="D62" s="7"/>
      <c r="E62" s="167"/>
      <c r="F62" s="167" t="s">
        <v>296</v>
      </c>
      <c r="G62" s="167"/>
      <c r="H62" s="167"/>
      <c r="I62" s="167"/>
      <c r="J62" s="167"/>
      <c r="K62" s="24"/>
      <c r="L62" s="24"/>
      <c r="M62" s="24"/>
      <c r="N62" s="25">
        <v>2</v>
      </c>
    </row>
    <row r="63" spans="2:25" ht="13.5" customHeight="1" x14ac:dyDescent="0.15">
      <c r="B63" s="1">
        <f t="shared" si="2"/>
        <v>53</v>
      </c>
      <c r="C63" s="2" t="s">
        <v>146</v>
      </c>
      <c r="D63" s="2" t="s">
        <v>78</v>
      </c>
      <c r="E63" s="167"/>
      <c r="F63" s="167" t="s">
        <v>182</v>
      </c>
      <c r="G63" s="167"/>
      <c r="H63" s="167"/>
      <c r="I63" s="167"/>
      <c r="J63" s="167"/>
      <c r="K63" s="24"/>
      <c r="L63" s="24"/>
      <c r="M63" s="24"/>
      <c r="N63" s="25" t="s">
        <v>163</v>
      </c>
    </row>
    <row r="64" spans="2:25" ht="13.5" customHeight="1" x14ac:dyDescent="0.15">
      <c r="B64" s="1">
        <f t="shared" si="2"/>
        <v>54</v>
      </c>
      <c r="C64" s="7"/>
      <c r="D64" s="2" t="s">
        <v>37</v>
      </c>
      <c r="E64" s="167"/>
      <c r="F64" s="167" t="s">
        <v>125</v>
      </c>
      <c r="G64" s="167"/>
      <c r="H64" s="167"/>
      <c r="I64" s="167"/>
      <c r="J64" s="167"/>
      <c r="K64" s="24" t="s">
        <v>163</v>
      </c>
      <c r="L64" s="24">
        <v>1</v>
      </c>
      <c r="M64" s="24">
        <v>2</v>
      </c>
      <c r="N64" s="25">
        <v>2</v>
      </c>
    </row>
    <row r="65" spans="2:24" ht="13.5" customHeight="1" x14ac:dyDescent="0.15">
      <c r="B65" s="1">
        <f t="shared" si="2"/>
        <v>55</v>
      </c>
      <c r="C65" s="7"/>
      <c r="D65" s="8"/>
      <c r="E65" s="167"/>
      <c r="F65" s="167" t="s">
        <v>38</v>
      </c>
      <c r="G65" s="167"/>
      <c r="H65" s="167"/>
      <c r="I65" s="167"/>
      <c r="J65" s="167"/>
      <c r="K65" s="24">
        <v>50</v>
      </c>
      <c r="L65" s="24" t="s">
        <v>163</v>
      </c>
      <c r="M65" s="24">
        <v>25</v>
      </c>
      <c r="N65" s="25" t="s">
        <v>163</v>
      </c>
    </row>
    <row r="66" spans="2:24" ht="13.5" customHeight="1" x14ac:dyDescent="0.15">
      <c r="B66" s="1">
        <f t="shared" si="2"/>
        <v>56</v>
      </c>
      <c r="C66" s="8"/>
      <c r="D66" s="9" t="s">
        <v>39</v>
      </c>
      <c r="E66" s="167"/>
      <c r="F66" s="167" t="s">
        <v>40</v>
      </c>
      <c r="G66" s="167"/>
      <c r="H66" s="167"/>
      <c r="I66" s="167"/>
      <c r="J66" s="167"/>
      <c r="K66" s="24">
        <v>300</v>
      </c>
      <c r="L66" s="24">
        <v>75</v>
      </c>
      <c r="M66" s="24">
        <v>400</v>
      </c>
      <c r="N66" s="25">
        <v>350</v>
      </c>
    </row>
    <row r="67" spans="2:24" ht="13.5" customHeight="1" x14ac:dyDescent="0.15">
      <c r="B67" s="1">
        <f t="shared" si="2"/>
        <v>57</v>
      </c>
      <c r="C67" s="2" t="s">
        <v>0</v>
      </c>
      <c r="D67" s="9" t="s">
        <v>41</v>
      </c>
      <c r="E67" s="167"/>
      <c r="F67" s="167" t="s">
        <v>42</v>
      </c>
      <c r="G67" s="167"/>
      <c r="H67" s="167"/>
      <c r="I67" s="167"/>
      <c r="J67" s="167"/>
      <c r="K67" s="24">
        <v>25</v>
      </c>
      <c r="L67" s="24" t="s">
        <v>163</v>
      </c>
      <c r="M67" s="24">
        <v>50</v>
      </c>
      <c r="N67" s="25">
        <v>25</v>
      </c>
      <c r="U67" s="30">
        <f>COUNTA(K57:K67)</f>
        <v>7</v>
      </c>
      <c r="V67" s="30">
        <f>COUNTA(L57:L67)</f>
        <v>6</v>
      </c>
      <c r="W67" s="30">
        <f>COUNTA(M57:M67)</f>
        <v>7</v>
      </c>
      <c r="X67" s="30">
        <f>COUNTA(N57:N67)</f>
        <v>11</v>
      </c>
    </row>
    <row r="68" spans="2:24" ht="13.5" customHeight="1" x14ac:dyDescent="0.15">
      <c r="B68" s="1">
        <f t="shared" si="2"/>
        <v>58</v>
      </c>
      <c r="C68" s="199" t="s">
        <v>43</v>
      </c>
      <c r="D68" s="200"/>
      <c r="E68" s="167"/>
      <c r="F68" s="167" t="s">
        <v>44</v>
      </c>
      <c r="G68" s="167"/>
      <c r="H68" s="167"/>
      <c r="I68" s="167"/>
      <c r="J68" s="167"/>
      <c r="K68" s="24">
        <v>100</v>
      </c>
      <c r="L68" s="24">
        <v>50</v>
      </c>
      <c r="M68" s="24">
        <v>150</v>
      </c>
      <c r="N68" s="25">
        <v>300</v>
      </c>
    </row>
    <row r="69" spans="2:24" ht="13.5" customHeight="1" x14ac:dyDescent="0.15">
      <c r="B69" s="1">
        <f t="shared" si="2"/>
        <v>59</v>
      </c>
      <c r="C69" s="3"/>
      <c r="D69" s="91"/>
      <c r="E69" s="167"/>
      <c r="F69" s="167" t="s">
        <v>45</v>
      </c>
      <c r="G69" s="167"/>
      <c r="H69" s="167"/>
      <c r="I69" s="167"/>
      <c r="J69" s="167"/>
      <c r="K69" s="24">
        <v>50</v>
      </c>
      <c r="L69" s="24">
        <v>100</v>
      </c>
      <c r="M69" s="24">
        <v>50</v>
      </c>
      <c r="N69" s="25">
        <v>200</v>
      </c>
    </row>
    <row r="70" spans="2:24" ht="13.9" customHeight="1" thickBot="1" x14ac:dyDescent="0.2">
      <c r="B70" s="1">
        <f t="shared" si="2"/>
        <v>60</v>
      </c>
      <c r="C70" s="3"/>
      <c r="D70" s="91"/>
      <c r="E70" s="167"/>
      <c r="F70" s="167" t="s">
        <v>80</v>
      </c>
      <c r="G70" s="167"/>
      <c r="H70" s="167"/>
      <c r="I70" s="167"/>
      <c r="J70" s="167"/>
      <c r="K70" s="24">
        <v>100</v>
      </c>
      <c r="L70" s="24" t="s">
        <v>163</v>
      </c>
      <c r="M70" s="24">
        <v>50</v>
      </c>
      <c r="N70" s="25">
        <v>150</v>
      </c>
    </row>
    <row r="71" spans="2:24" ht="13.9" customHeight="1" x14ac:dyDescent="0.15">
      <c r="B71" s="92"/>
      <c r="C71" s="93"/>
      <c r="D71" s="93"/>
      <c r="E71" s="27"/>
      <c r="F71" s="27"/>
      <c r="G71" s="27"/>
      <c r="H71" s="27"/>
      <c r="I71" s="27"/>
      <c r="J71" s="27"/>
      <c r="K71" s="27"/>
      <c r="L71" s="27"/>
      <c r="M71" s="27"/>
      <c r="N71" s="27"/>
      <c r="U71" s="30">
        <f>COUNTA(K11:K70)</f>
        <v>36</v>
      </c>
      <c r="V71" s="30">
        <f>COUNTA(L11:L70)</f>
        <v>33</v>
      </c>
      <c r="W71" s="30">
        <f>COUNTA(M11:M70)</f>
        <v>42</v>
      </c>
      <c r="X71" s="30">
        <f>COUNTA(N11:N70)</f>
        <v>51</v>
      </c>
    </row>
    <row r="72" spans="2:24" ht="18" customHeight="1" x14ac:dyDescent="0.15"/>
    <row r="73" spans="2:24" ht="18" customHeight="1" x14ac:dyDescent="0.15">
      <c r="B73" s="72"/>
    </row>
    <row r="74" spans="2:24" ht="9" customHeight="1" thickBot="1" x14ac:dyDescent="0.2"/>
    <row r="75" spans="2:24" ht="18" customHeight="1" x14ac:dyDescent="0.15">
      <c r="B75" s="73"/>
      <c r="C75" s="74"/>
      <c r="D75" s="201" t="s">
        <v>1</v>
      </c>
      <c r="E75" s="201"/>
      <c r="F75" s="201"/>
      <c r="G75" s="201"/>
      <c r="H75" s="74"/>
      <c r="I75" s="74"/>
      <c r="J75" s="75"/>
      <c r="K75" s="31" t="s">
        <v>64</v>
      </c>
      <c r="L75" s="31" t="s">
        <v>65</v>
      </c>
      <c r="M75" s="31" t="s">
        <v>66</v>
      </c>
      <c r="N75" s="55" t="s">
        <v>67</v>
      </c>
      <c r="U75" s="30">
        <f>SUM(U11:U16,K17:K70)</f>
        <v>17826</v>
      </c>
      <c r="V75" s="30">
        <f>SUM(V11:V16,L17:L70)</f>
        <v>5857</v>
      </c>
      <c r="W75" s="30">
        <f>SUM(W11:W16,M17:M70)</f>
        <v>11479</v>
      </c>
      <c r="X75" s="30">
        <f>SUM(X11:X16,N17:N70)</f>
        <v>7249</v>
      </c>
    </row>
    <row r="76" spans="2:24" ht="18" customHeight="1" thickBot="1" x14ac:dyDescent="0.2">
      <c r="B76" s="79"/>
      <c r="C76" s="26"/>
      <c r="D76" s="197" t="s">
        <v>2</v>
      </c>
      <c r="E76" s="197"/>
      <c r="F76" s="197"/>
      <c r="G76" s="197"/>
      <c r="H76" s="26"/>
      <c r="I76" s="26"/>
      <c r="J76" s="80"/>
      <c r="K76" s="36" t="str">
        <f>K5</f>
        <v>2020.12.21</v>
      </c>
      <c r="L76" s="36" t="str">
        <f>L5</f>
        <v>2020.12.21</v>
      </c>
      <c r="M76" s="36" t="str">
        <f>M5</f>
        <v>2020.12.21</v>
      </c>
      <c r="N76" s="54" t="str">
        <f>N5</f>
        <v>2020.12.21</v>
      </c>
    </row>
    <row r="77" spans="2:24" ht="19.899999999999999" customHeight="1" thickTop="1" x14ac:dyDescent="0.15">
      <c r="B77" s="202" t="s">
        <v>47</v>
      </c>
      <c r="C77" s="203"/>
      <c r="D77" s="203"/>
      <c r="E77" s="203"/>
      <c r="F77" s="203"/>
      <c r="G77" s="203"/>
      <c r="H77" s="203"/>
      <c r="I77" s="203"/>
      <c r="J77" s="94"/>
      <c r="K77" s="37">
        <f>SUM(K78:K86)</f>
        <v>17826</v>
      </c>
      <c r="L77" s="37">
        <f>SUM(L78:L86)</f>
        <v>5857</v>
      </c>
      <c r="M77" s="37">
        <f>SUM(M78:M86)</f>
        <v>11479</v>
      </c>
      <c r="N77" s="56">
        <f>SUM(N78:N86)</f>
        <v>7249</v>
      </c>
    </row>
    <row r="78" spans="2:24" ht="13.9" customHeight="1" x14ac:dyDescent="0.15">
      <c r="B78" s="190" t="s">
        <v>48</v>
      </c>
      <c r="C78" s="191"/>
      <c r="D78" s="204"/>
      <c r="E78" s="13"/>
      <c r="F78" s="14"/>
      <c r="G78" s="189" t="s">
        <v>13</v>
      </c>
      <c r="H78" s="189"/>
      <c r="I78" s="14"/>
      <c r="J78" s="16"/>
      <c r="K78" s="5">
        <f>SUM(U$11:U$16)</f>
        <v>0</v>
      </c>
      <c r="L78" s="5">
        <f>SUM(V$11:V$16)</f>
        <v>25</v>
      </c>
      <c r="M78" s="5">
        <f>SUM(W$11:W$16)</f>
        <v>125</v>
      </c>
      <c r="N78" s="6">
        <f>SUM(X$11:X$16)</f>
        <v>1575</v>
      </c>
    </row>
    <row r="79" spans="2:24" ht="13.9" customHeight="1" x14ac:dyDescent="0.15">
      <c r="B79" s="97"/>
      <c r="C79" s="98"/>
      <c r="D79" s="99"/>
      <c r="E79" s="17"/>
      <c r="F79" s="167"/>
      <c r="G79" s="189" t="s">
        <v>23</v>
      </c>
      <c r="H79" s="189"/>
      <c r="I79" s="162"/>
      <c r="J79" s="18"/>
      <c r="K79" s="5">
        <f>SUM(K$17)</f>
        <v>5000</v>
      </c>
      <c r="L79" s="5">
        <f>SUM(L$17)</f>
        <v>1150</v>
      </c>
      <c r="M79" s="5">
        <f>SUM(M$17)</f>
        <v>1000</v>
      </c>
      <c r="N79" s="6">
        <f>SUM(N$17)</f>
        <v>1100</v>
      </c>
    </row>
    <row r="80" spans="2:24" ht="13.9" customHeight="1" x14ac:dyDescent="0.15">
      <c r="B80" s="97"/>
      <c r="C80" s="98"/>
      <c r="D80" s="99"/>
      <c r="E80" s="17"/>
      <c r="F80" s="167"/>
      <c r="G80" s="189" t="s">
        <v>25</v>
      </c>
      <c r="H80" s="189"/>
      <c r="I80" s="14"/>
      <c r="J80" s="16"/>
      <c r="K80" s="5">
        <f>SUM(K$18:K$18)</f>
        <v>175</v>
      </c>
      <c r="L80" s="5">
        <f>SUM(L$18:L$18)</f>
        <v>50</v>
      </c>
      <c r="M80" s="5">
        <f>SUM(M$18:M$18)</f>
        <v>100</v>
      </c>
      <c r="N80" s="6">
        <f>SUM(N$18:N$18)</f>
        <v>25</v>
      </c>
    </row>
    <row r="81" spans="2:14" ht="13.9" customHeight="1" x14ac:dyDescent="0.15">
      <c r="B81" s="97"/>
      <c r="C81" s="98"/>
      <c r="D81" s="99"/>
      <c r="E81" s="17"/>
      <c r="F81" s="167"/>
      <c r="G81" s="189" t="s">
        <v>86</v>
      </c>
      <c r="H81" s="189"/>
      <c r="I81" s="14"/>
      <c r="J81" s="16"/>
      <c r="K81" s="5">
        <f>SUM(K$19:K$21)</f>
        <v>0</v>
      </c>
      <c r="L81" s="5">
        <f>SUM(L$19:L$21)</f>
        <v>25</v>
      </c>
      <c r="M81" s="5">
        <f>SUM(M$19:M$21)</f>
        <v>50</v>
      </c>
      <c r="N81" s="6">
        <f>SUM(N$19:N$21)</f>
        <v>317</v>
      </c>
    </row>
    <row r="82" spans="2:14" ht="13.9" customHeight="1" x14ac:dyDescent="0.15">
      <c r="B82" s="97"/>
      <c r="C82" s="98"/>
      <c r="D82" s="99"/>
      <c r="E82" s="17"/>
      <c r="F82" s="167"/>
      <c r="G82" s="189" t="s">
        <v>87</v>
      </c>
      <c r="H82" s="189"/>
      <c r="I82" s="14"/>
      <c r="J82" s="16"/>
      <c r="K82" s="5">
        <f>SUM(K23:K34)</f>
        <v>9350</v>
      </c>
      <c r="L82" s="5">
        <f>SUM(L$23:L$34)</f>
        <v>3550</v>
      </c>
      <c r="M82" s="5">
        <f>SUM(M$23:M$34)</f>
        <v>7400</v>
      </c>
      <c r="N82" s="6">
        <f>SUM(N$23:N$34)</f>
        <v>1175</v>
      </c>
    </row>
    <row r="83" spans="2:14" ht="13.9" customHeight="1" x14ac:dyDescent="0.15">
      <c r="B83" s="97"/>
      <c r="C83" s="98"/>
      <c r="D83" s="99"/>
      <c r="E83" s="17"/>
      <c r="F83" s="167"/>
      <c r="G83" s="189" t="s">
        <v>83</v>
      </c>
      <c r="H83" s="189"/>
      <c r="I83" s="14"/>
      <c r="J83" s="16"/>
      <c r="K83" s="5">
        <f>SUM(K$35:K$37)</f>
        <v>0</v>
      </c>
      <c r="L83" s="5">
        <f>SUM(L$35:L$37)</f>
        <v>25</v>
      </c>
      <c r="M83" s="5">
        <f>SUM(M$35:M$37)</f>
        <v>0</v>
      </c>
      <c r="N83" s="6">
        <f>SUM(N$35:N$37)</f>
        <v>50</v>
      </c>
    </row>
    <row r="84" spans="2:14" ht="13.9" customHeight="1" x14ac:dyDescent="0.15">
      <c r="B84" s="97"/>
      <c r="C84" s="98"/>
      <c r="D84" s="99"/>
      <c r="E84" s="17"/>
      <c r="F84" s="167"/>
      <c r="G84" s="189" t="s">
        <v>26</v>
      </c>
      <c r="H84" s="189"/>
      <c r="I84" s="14"/>
      <c r="J84" s="16"/>
      <c r="K84" s="5">
        <f>SUM(K$38:K$56)</f>
        <v>2675</v>
      </c>
      <c r="L84" s="5">
        <f>SUM(L$38:L$56)</f>
        <v>800</v>
      </c>
      <c r="M84" s="5">
        <f>SUM(M$38:M$56)</f>
        <v>2075</v>
      </c>
      <c r="N84" s="6">
        <f>SUM(N$38:N$56)</f>
        <v>1976</v>
      </c>
    </row>
    <row r="85" spans="2:14" ht="13.9" customHeight="1" x14ac:dyDescent="0.15">
      <c r="B85" s="97"/>
      <c r="C85" s="98"/>
      <c r="D85" s="99"/>
      <c r="E85" s="17"/>
      <c r="F85" s="167"/>
      <c r="G85" s="189" t="s">
        <v>49</v>
      </c>
      <c r="H85" s="189"/>
      <c r="I85" s="14"/>
      <c r="J85" s="16"/>
      <c r="K85" s="5">
        <f>SUM(K$22:K$22,K$68:K$69)</f>
        <v>150</v>
      </c>
      <c r="L85" s="5">
        <f>SUM(L22:L22,L$68:L$69)</f>
        <v>150</v>
      </c>
      <c r="M85" s="5">
        <f>SUM(M22:M22,M$68:M$69)</f>
        <v>200</v>
      </c>
      <c r="N85" s="6">
        <f>SUM(N22:N22,N$68:N$69)</f>
        <v>500</v>
      </c>
    </row>
    <row r="86" spans="2:14" ht="13.9" customHeight="1" thickBot="1" x14ac:dyDescent="0.2">
      <c r="B86" s="100"/>
      <c r="C86" s="101"/>
      <c r="D86" s="102"/>
      <c r="E86" s="19"/>
      <c r="F86" s="10"/>
      <c r="G86" s="192" t="s">
        <v>46</v>
      </c>
      <c r="H86" s="192"/>
      <c r="I86" s="20"/>
      <c r="J86" s="21"/>
      <c r="K86" s="11">
        <f>SUM(K$57:K$67,K$70)</f>
        <v>476</v>
      </c>
      <c r="L86" s="11">
        <f>SUM(L$57:L$67,L$70)</f>
        <v>82</v>
      </c>
      <c r="M86" s="11">
        <f>SUM(M$57:M$67,M$70)</f>
        <v>529</v>
      </c>
      <c r="N86" s="12">
        <f>SUM(N$57:N$67,N$70)</f>
        <v>531</v>
      </c>
    </row>
    <row r="87" spans="2:14" ht="18" customHeight="1" thickTop="1" x14ac:dyDescent="0.15">
      <c r="B87" s="193" t="s">
        <v>50</v>
      </c>
      <c r="C87" s="194"/>
      <c r="D87" s="195"/>
      <c r="E87" s="105"/>
      <c r="F87" s="164"/>
      <c r="G87" s="196" t="s">
        <v>51</v>
      </c>
      <c r="H87" s="196"/>
      <c r="I87" s="164"/>
      <c r="J87" s="165"/>
      <c r="K87" s="38" t="s">
        <v>52</v>
      </c>
      <c r="L87" s="44"/>
      <c r="M87" s="44"/>
      <c r="N87" s="57"/>
    </row>
    <row r="88" spans="2:14" ht="18" customHeight="1" x14ac:dyDescent="0.15">
      <c r="B88" s="106"/>
      <c r="C88" s="107"/>
      <c r="D88" s="107"/>
      <c r="E88" s="108"/>
      <c r="F88" s="109"/>
      <c r="G88" s="110"/>
      <c r="H88" s="110"/>
      <c r="I88" s="109"/>
      <c r="J88" s="111"/>
      <c r="K88" s="39" t="s">
        <v>53</v>
      </c>
      <c r="L88" s="45"/>
      <c r="M88" s="45"/>
      <c r="N88" s="48"/>
    </row>
    <row r="89" spans="2:14" ht="18" customHeight="1" x14ac:dyDescent="0.15">
      <c r="B89" s="97"/>
      <c r="C89" s="98"/>
      <c r="D89" s="98"/>
      <c r="E89" s="112"/>
      <c r="F89" s="26"/>
      <c r="G89" s="197" t="s">
        <v>54</v>
      </c>
      <c r="H89" s="197"/>
      <c r="I89" s="163"/>
      <c r="J89" s="166"/>
      <c r="K89" s="40" t="s">
        <v>55</v>
      </c>
      <c r="L89" s="46"/>
      <c r="M89" s="50"/>
      <c r="N89" s="46"/>
    </row>
    <row r="90" spans="2:14" ht="18" customHeight="1" x14ac:dyDescent="0.15">
      <c r="B90" s="97"/>
      <c r="C90" s="98"/>
      <c r="D90" s="98"/>
      <c r="E90" s="113"/>
      <c r="F90" s="98"/>
      <c r="G90" s="114"/>
      <c r="H90" s="114"/>
      <c r="I90" s="107"/>
      <c r="J90" s="115"/>
      <c r="K90" s="41" t="s">
        <v>97</v>
      </c>
      <c r="L90" s="47"/>
      <c r="M90" s="51"/>
      <c r="N90" s="47"/>
    </row>
    <row r="91" spans="2:14" ht="18" customHeight="1" x14ac:dyDescent="0.15">
      <c r="B91" s="97"/>
      <c r="C91" s="98"/>
      <c r="D91" s="98"/>
      <c r="E91" s="113"/>
      <c r="F91" s="98"/>
      <c r="G91" s="114"/>
      <c r="H91" s="114"/>
      <c r="I91" s="107"/>
      <c r="J91" s="115"/>
      <c r="K91" s="41" t="s">
        <v>90</v>
      </c>
      <c r="L91" s="45"/>
      <c r="M91" s="51"/>
      <c r="N91" s="47"/>
    </row>
    <row r="92" spans="2:14" ht="18" customHeight="1" x14ac:dyDescent="0.15">
      <c r="B92" s="97"/>
      <c r="C92" s="98"/>
      <c r="D92" s="98"/>
      <c r="E92" s="112"/>
      <c r="F92" s="26"/>
      <c r="G92" s="197" t="s">
        <v>56</v>
      </c>
      <c r="H92" s="197"/>
      <c r="I92" s="163"/>
      <c r="J92" s="166"/>
      <c r="K92" s="40" t="s">
        <v>101</v>
      </c>
      <c r="L92" s="46"/>
      <c r="M92" s="50"/>
      <c r="N92" s="46"/>
    </row>
    <row r="93" spans="2:14" ht="18" customHeight="1" x14ac:dyDescent="0.15">
      <c r="B93" s="97"/>
      <c r="C93" s="98"/>
      <c r="D93" s="98"/>
      <c r="E93" s="113"/>
      <c r="F93" s="98"/>
      <c r="G93" s="114"/>
      <c r="H93" s="114"/>
      <c r="I93" s="107"/>
      <c r="J93" s="115"/>
      <c r="K93" s="41" t="s">
        <v>98</v>
      </c>
      <c r="L93" s="47"/>
      <c r="M93" s="51"/>
      <c r="N93" s="47"/>
    </row>
    <row r="94" spans="2:14" ht="18" customHeight="1" x14ac:dyDescent="0.15">
      <c r="B94" s="97"/>
      <c r="C94" s="98"/>
      <c r="D94" s="98"/>
      <c r="E94" s="113"/>
      <c r="F94" s="98"/>
      <c r="G94" s="114"/>
      <c r="H94" s="114"/>
      <c r="I94" s="107"/>
      <c r="J94" s="115"/>
      <c r="K94" s="41" t="s">
        <v>99</v>
      </c>
      <c r="L94" s="47"/>
      <c r="M94" s="47"/>
      <c r="N94" s="47"/>
    </row>
    <row r="95" spans="2:14" ht="18" customHeight="1" x14ac:dyDescent="0.15">
      <c r="B95" s="97"/>
      <c r="C95" s="98"/>
      <c r="D95" s="98"/>
      <c r="E95" s="87"/>
      <c r="F95" s="88"/>
      <c r="G95" s="110"/>
      <c r="H95" s="110"/>
      <c r="I95" s="109"/>
      <c r="J95" s="111"/>
      <c r="K95" s="41" t="s">
        <v>100</v>
      </c>
      <c r="L95" s="48"/>
      <c r="M95" s="45"/>
      <c r="N95" s="48"/>
    </row>
    <row r="96" spans="2:14" ht="18" customHeight="1" x14ac:dyDescent="0.15">
      <c r="B96" s="116"/>
      <c r="C96" s="88"/>
      <c r="D96" s="88"/>
      <c r="E96" s="17"/>
      <c r="F96" s="167"/>
      <c r="G96" s="189" t="s">
        <v>57</v>
      </c>
      <c r="H96" s="189"/>
      <c r="I96" s="14"/>
      <c r="J96" s="16"/>
      <c r="K96" s="29" t="s">
        <v>158</v>
      </c>
      <c r="L96" s="49"/>
      <c r="M96" s="52"/>
      <c r="N96" s="49"/>
    </row>
    <row r="97" spans="2:14" ht="18" customHeight="1" x14ac:dyDescent="0.15">
      <c r="B97" s="190" t="s">
        <v>58</v>
      </c>
      <c r="C97" s="191"/>
      <c r="D97" s="191"/>
      <c r="E97" s="26"/>
      <c r="F97" s="26"/>
      <c r="G97" s="26"/>
      <c r="H97" s="26"/>
      <c r="I97" s="26"/>
      <c r="J97" s="26"/>
      <c r="K97" s="26"/>
      <c r="L97" s="26"/>
      <c r="M97" s="26"/>
      <c r="N97" s="58"/>
    </row>
    <row r="98" spans="2:14" ht="14.1" customHeight="1" x14ac:dyDescent="0.15">
      <c r="B98" s="117"/>
      <c r="C98" s="42" t="s">
        <v>59</v>
      </c>
      <c r="D98" s="118"/>
      <c r="E98" s="42"/>
      <c r="F98" s="42"/>
      <c r="G98" s="42"/>
      <c r="H98" s="42"/>
      <c r="I98" s="42"/>
      <c r="J98" s="42"/>
      <c r="K98" s="42"/>
      <c r="L98" s="42"/>
      <c r="M98" s="42"/>
      <c r="N98" s="59"/>
    </row>
    <row r="99" spans="2:14" ht="14.1" customHeight="1" x14ac:dyDescent="0.15">
      <c r="B99" s="117"/>
      <c r="C99" s="42" t="s">
        <v>60</v>
      </c>
      <c r="D99" s="118"/>
      <c r="E99" s="42"/>
      <c r="F99" s="42"/>
      <c r="G99" s="42"/>
      <c r="H99" s="42"/>
      <c r="I99" s="42"/>
      <c r="J99" s="42"/>
      <c r="K99" s="42"/>
      <c r="L99" s="42"/>
      <c r="M99" s="42"/>
      <c r="N99" s="59"/>
    </row>
    <row r="100" spans="2:14" ht="14.1" customHeight="1" x14ac:dyDescent="0.15">
      <c r="B100" s="117"/>
      <c r="C100" s="42" t="s">
        <v>61</v>
      </c>
      <c r="D100" s="118"/>
      <c r="E100" s="42"/>
      <c r="F100" s="42"/>
      <c r="G100" s="42"/>
      <c r="H100" s="42"/>
      <c r="I100" s="42"/>
      <c r="J100" s="42"/>
      <c r="K100" s="42"/>
      <c r="L100" s="42"/>
      <c r="M100" s="42"/>
      <c r="N100" s="59"/>
    </row>
    <row r="101" spans="2:14" ht="14.1" customHeight="1" x14ac:dyDescent="0.15">
      <c r="B101" s="117"/>
      <c r="C101" s="42" t="s">
        <v>136</v>
      </c>
      <c r="D101" s="118"/>
      <c r="E101" s="42"/>
      <c r="F101" s="42"/>
      <c r="G101" s="42"/>
      <c r="H101" s="42"/>
      <c r="I101" s="42"/>
      <c r="J101" s="42"/>
      <c r="K101" s="42"/>
      <c r="L101" s="42"/>
      <c r="M101" s="42"/>
      <c r="N101" s="59"/>
    </row>
    <row r="102" spans="2:14" ht="14.1" customHeight="1" x14ac:dyDescent="0.15">
      <c r="B102" s="119"/>
      <c r="C102" s="42" t="s">
        <v>137</v>
      </c>
      <c r="D102" s="42"/>
      <c r="E102" s="42"/>
      <c r="F102" s="42"/>
      <c r="G102" s="42"/>
      <c r="H102" s="42"/>
      <c r="I102" s="42"/>
      <c r="J102" s="42"/>
      <c r="K102" s="42"/>
      <c r="L102" s="42"/>
      <c r="M102" s="42"/>
      <c r="N102" s="59"/>
    </row>
    <row r="103" spans="2:14" ht="14.1" customHeight="1" x14ac:dyDescent="0.15">
      <c r="B103" s="119"/>
      <c r="C103" s="42" t="s">
        <v>133</v>
      </c>
      <c r="D103" s="42"/>
      <c r="E103" s="42"/>
      <c r="F103" s="42"/>
      <c r="G103" s="42"/>
      <c r="H103" s="42"/>
      <c r="I103" s="42"/>
      <c r="J103" s="42"/>
      <c r="K103" s="42"/>
      <c r="L103" s="42"/>
      <c r="M103" s="42"/>
      <c r="N103" s="59"/>
    </row>
    <row r="104" spans="2:14" ht="14.1" customHeight="1" x14ac:dyDescent="0.15">
      <c r="B104" s="119"/>
      <c r="C104" s="42" t="s">
        <v>95</v>
      </c>
      <c r="D104" s="42"/>
      <c r="E104" s="42"/>
      <c r="F104" s="42"/>
      <c r="G104" s="42"/>
      <c r="H104" s="42"/>
      <c r="I104" s="42"/>
      <c r="J104" s="42"/>
      <c r="K104" s="42"/>
      <c r="L104" s="42"/>
      <c r="M104" s="42"/>
      <c r="N104" s="59"/>
    </row>
    <row r="105" spans="2:14" ht="14.1" customHeight="1" x14ac:dyDescent="0.15">
      <c r="B105" s="119"/>
      <c r="C105" s="42" t="s">
        <v>96</v>
      </c>
      <c r="D105" s="42"/>
      <c r="E105" s="42"/>
      <c r="F105" s="42"/>
      <c r="G105" s="42"/>
      <c r="H105" s="42"/>
      <c r="I105" s="42"/>
      <c r="J105" s="42"/>
      <c r="K105" s="42"/>
      <c r="L105" s="42"/>
      <c r="M105" s="42"/>
      <c r="N105" s="59"/>
    </row>
    <row r="106" spans="2:14" ht="14.1" customHeight="1" x14ac:dyDescent="0.15">
      <c r="B106" s="119"/>
      <c r="C106" s="42" t="s">
        <v>84</v>
      </c>
      <c r="D106" s="42"/>
      <c r="E106" s="42"/>
      <c r="F106" s="42"/>
      <c r="G106" s="42"/>
      <c r="H106" s="42"/>
      <c r="I106" s="42"/>
      <c r="J106" s="42"/>
      <c r="K106" s="42"/>
      <c r="L106" s="42"/>
      <c r="M106" s="42"/>
      <c r="N106" s="59"/>
    </row>
    <row r="107" spans="2:14" ht="14.1" customHeight="1" x14ac:dyDescent="0.15">
      <c r="B107" s="119"/>
      <c r="C107" s="42" t="s">
        <v>142</v>
      </c>
      <c r="D107" s="42"/>
      <c r="E107" s="42"/>
      <c r="F107" s="42"/>
      <c r="G107" s="42"/>
      <c r="H107" s="42"/>
      <c r="I107" s="42"/>
      <c r="J107" s="42"/>
      <c r="K107" s="42"/>
      <c r="L107" s="42"/>
      <c r="M107" s="42"/>
      <c r="N107" s="59"/>
    </row>
    <row r="108" spans="2:14" ht="14.1" customHeight="1" x14ac:dyDescent="0.15">
      <c r="B108" s="119"/>
      <c r="C108" s="42" t="s">
        <v>138</v>
      </c>
      <c r="D108" s="42"/>
      <c r="E108" s="42"/>
      <c r="F108" s="42"/>
      <c r="G108" s="42"/>
      <c r="H108" s="42"/>
      <c r="I108" s="42"/>
      <c r="J108" s="42"/>
      <c r="K108" s="42"/>
      <c r="L108" s="42"/>
      <c r="M108" s="42"/>
      <c r="N108" s="59"/>
    </row>
    <row r="109" spans="2:14" ht="14.1" customHeight="1" x14ac:dyDescent="0.15">
      <c r="B109" s="119"/>
      <c r="C109" s="42" t="s">
        <v>139</v>
      </c>
      <c r="D109" s="42"/>
      <c r="E109" s="42"/>
      <c r="F109" s="42"/>
      <c r="G109" s="42"/>
      <c r="H109" s="42"/>
      <c r="I109" s="42"/>
      <c r="J109" s="42"/>
      <c r="K109" s="42"/>
      <c r="L109" s="42"/>
      <c r="M109" s="42"/>
      <c r="N109" s="59"/>
    </row>
    <row r="110" spans="2:14" ht="14.1" customHeight="1" x14ac:dyDescent="0.15">
      <c r="B110" s="119"/>
      <c r="C110" s="42" t="s">
        <v>140</v>
      </c>
      <c r="D110" s="42"/>
      <c r="E110" s="42"/>
      <c r="F110" s="42"/>
      <c r="G110" s="42"/>
      <c r="H110" s="42"/>
      <c r="I110" s="42"/>
      <c r="J110" s="42"/>
      <c r="K110" s="42"/>
      <c r="L110" s="42"/>
      <c r="M110" s="42"/>
      <c r="N110" s="59"/>
    </row>
    <row r="111" spans="2:14" ht="14.1" customHeight="1" x14ac:dyDescent="0.15">
      <c r="B111" s="119"/>
      <c r="C111" s="42" t="s">
        <v>129</v>
      </c>
      <c r="D111" s="42"/>
      <c r="E111" s="42"/>
      <c r="F111" s="42"/>
      <c r="G111" s="42"/>
      <c r="H111" s="42"/>
      <c r="I111" s="42"/>
      <c r="J111" s="42"/>
      <c r="K111" s="42"/>
      <c r="L111" s="42"/>
      <c r="M111" s="42"/>
      <c r="N111" s="59"/>
    </row>
    <row r="112" spans="2:14" ht="14.1" customHeight="1" x14ac:dyDescent="0.15">
      <c r="B112" s="119"/>
      <c r="C112" s="42" t="s">
        <v>141</v>
      </c>
      <c r="D112" s="42"/>
      <c r="E112" s="42"/>
      <c r="F112" s="42"/>
      <c r="G112" s="42"/>
      <c r="H112" s="42"/>
      <c r="I112" s="42"/>
      <c r="J112" s="42"/>
      <c r="K112" s="42"/>
      <c r="L112" s="42"/>
      <c r="M112" s="42"/>
      <c r="N112" s="59"/>
    </row>
    <row r="113" spans="2:14" ht="14.1" customHeight="1" x14ac:dyDescent="0.15">
      <c r="B113" s="119"/>
      <c r="C113" s="42" t="s">
        <v>197</v>
      </c>
      <c r="D113" s="42"/>
      <c r="E113" s="42"/>
      <c r="F113" s="42"/>
      <c r="G113" s="42"/>
      <c r="H113" s="42"/>
      <c r="I113" s="42"/>
      <c r="J113" s="42"/>
      <c r="K113" s="42"/>
      <c r="L113" s="42"/>
      <c r="M113" s="42"/>
      <c r="N113" s="59"/>
    </row>
    <row r="114" spans="2:14" ht="14.1" customHeight="1" x14ac:dyDescent="0.15">
      <c r="B114" s="119"/>
      <c r="C114" s="42" t="s">
        <v>135</v>
      </c>
      <c r="D114" s="42"/>
      <c r="E114" s="42"/>
      <c r="F114" s="42"/>
      <c r="G114" s="42"/>
      <c r="H114" s="42"/>
      <c r="I114" s="42"/>
      <c r="J114" s="42"/>
      <c r="K114" s="42"/>
      <c r="L114" s="42"/>
      <c r="M114" s="42"/>
      <c r="N114" s="59"/>
    </row>
    <row r="115" spans="2:14" x14ac:dyDescent="0.15">
      <c r="B115" s="120"/>
      <c r="C115" s="42" t="s">
        <v>150</v>
      </c>
      <c r="D115" s="70"/>
      <c r="E115" s="70"/>
      <c r="F115" s="70"/>
      <c r="G115" s="70"/>
      <c r="H115" s="70"/>
      <c r="I115" s="70"/>
      <c r="J115" s="70"/>
      <c r="K115" s="70"/>
      <c r="L115" s="70"/>
      <c r="M115" s="70"/>
      <c r="N115" s="71"/>
    </row>
    <row r="116" spans="2:14" x14ac:dyDescent="0.15">
      <c r="B116" s="120"/>
      <c r="C116" s="42" t="s">
        <v>144</v>
      </c>
      <c r="D116" s="70"/>
      <c r="E116" s="70"/>
      <c r="F116" s="70"/>
      <c r="G116" s="70"/>
      <c r="H116" s="70"/>
      <c r="I116" s="70"/>
      <c r="J116" s="70"/>
      <c r="K116" s="70"/>
      <c r="L116" s="70"/>
      <c r="M116" s="70"/>
      <c r="N116" s="71"/>
    </row>
    <row r="117" spans="2:14" ht="14.1" customHeight="1" x14ac:dyDescent="0.15">
      <c r="B117" s="119"/>
      <c r="C117" s="42" t="s">
        <v>116</v>
      </c>
      <c r="D117" s="42"/>
      <c r="E117" s="42"/>
      <c r="F117" s="42"/>
      <c r="G117" s="42"/>
      <c r="H117" s="42"/>
      <c r="I117" s="42"/>
      <c r="J117" s="42"/>
      <c r="K117" s="42"/>
      <c r="L117" s="42"/>
      <c r="M117" s="42"/>
      <c r="N117" s="59"/>
    </row>
    <row r="118" spans="2:14" ht="18" customHeight="1" x14ac:dyDescent="0.15">
      <c r="B118" s="119"/>
      <c r="C118" s="42" t="s">
        <v>62</v>
      </c>
      <c r="D118" s="42"/>
      <c r="E118" s="42"/>
      <c r="F118" s="42"/>
      <c r="G118" s="42"/>
      <c r="H118" s="42"/>
      <c r="I118" s="42"/>
      <c r="J118" s="42"/>
      <c r="K118" s="42"/>
      <c r="L118" s="42"/>
      <c r="M118" s="42"/>
      <c r="N118" s="59"/>
    </row>
    <row r="119" spans="2:14" x14ac:dyDescent="0.15">
      <c r="B119" s="120"/>
      <c r="C119" s="42" t="s">
        <v>134</v>
      </c>
      <c r="D119" s="70"/>
      <c r="E119" s="70"/>
      <c r="F119" s="70"/>
      <c r="G119" s="70"/>
      <c r="H119" s="70"/>
      <c r="I119" s="70"/>
      <c r="J119" s="70"/>
      <c r="K119" s="70"/>
      <c r="L119" s="70"/>
      <c r="M119" s="70"/>
      <c r="N119" s="71"/>
    </row>
    <row r="120" spans="2:14" x14ac:dyDescent="0.15">
      <c r="B120" s="120"/>
      <c r="C120" s="42" t="s">
        <v>164</v>
      </c>
      <c r="D120" s="70"/>
      <c r="E120" s="70"/>
      <c r="F120" s="70"/>
      <c r="G120" s="70"/>
      <c r="H120" s="70"/>
      <c r="I120" s="70"/>
      <c r="J120" s="70"/>
      <c r="K120" s="70"/>
      <c r="L120" s="70"/>
      <c r="M120" s="70"/>
      <c r="N120" s="71"/>
    </row>
    <row r="121" spans="2:14" ht="14.25" thickBot="1" x14ac:dyDescent="0.2">
      <c r="B121" s="121"/>
      <c r="C121" s="43" t="s">
        <v>145</v>
      </c>
      <c r="D121" s="68"/>
      <c r="E121" s="68"/>
      <c r="F121" s="68"/>
      <c r="G121" s="68"/>
      <c r="H121" s="68"/>
      <c r="I121" s="68"/>
      <c r="J121" s="68"/>
      <c r="K121" s="68"/>
      <c r="L121" s="68"/>
      <c r="M121" s="68"/>
      <c r="N121" s="69"/>
    </row>
  </sheetData>
  <mergeCells count="27">
    <mergeCell ref="D9:F9"/>
    <mergeCell ref="D4:G4"/>
    <mergeCell ref="D5:G5"/>
    <mergeCell ref="D6:G6"/>
    <mergeCell ref="D7:F7"/>
    <mergeCell ref="D8:F8"/>
    <mergeCell ref="G84:H84"/>
    <mergeCell ref="G10:H10"/>
    <mergeCell ref="C68:D68"/>
    <mergeCell ref="D75:G75"/>
    <mergeCell ref="D76:G76"/>
    <mergeCell ref="B77:I77"/>
    <mergeCell ref="B78:D78"/>
    <mergeCell ref="G78:H78"/>
    <mergeCell ref="G79:H79"/>
    <mergeCell ref="G80:H80"/>
    <mergeCell ref="G81:H81"/>
    <mergeCell ref="G82:H82"/>
    <mergeCell ref="G83:H83"/>
    <mergeCell ref="G96:H96"/>
    <mergeCell ref="B97:D97"/>
    <mergeCell ref="G85:H85"/>
    <mergeCell ref="G86:H86"/>
    <mergeCell ref="B87:D87"/>
    <mergeCell ref="G87:H87"/>
    <mergeCell ref="G89:H89"/>
    <mergeCell ref="G92:H92"/>
  </mergeCells>
  <phoneticPr fontId="24"/>
  <conditionalFormatting sqref="O11:O70">
    <cfRule type="expression" dxfId="3"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71" max="16383" man="1"/>
  </rowBreaks>
  <colBreaks count="1" manualBreakCount="1">
    <brk id="20"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AC123"/>
  <sheetViews>
    <sheetView view="pageBreakPreview" zoomScale="75" zoomScaleNormal="75" zoomScaleSheetLayoutView="75" workbookViewId="0">
      <pane xSplit="10" ySplit="10" topLeftCell="K11" activePane="bottomRight" state="frozen"/>
      <selection activeCell="O15" sqref="O15"/>
      <selection pane="topRight" activeCell="O15" sqref="O15"/>
      <selection pane="bottomLeft" activeCell="O15" sqref="O15"/>
      <selection pane="bottomRight" activeCell="O15" sqref="O15"/>
    </sheetView>
  </sheetViews>
  <sheetFormatPr defaultRowHeight="13.5" x14ac:dyDescent="0.15"/>
  <cols>
    <col min="1" max="1" width="2.625" style="30" customWidth="1"/>
    <col min="2" max="2" width="4.75" style="30" customWidth="1"/>
    <col min="3" max="4" width="16.75" style="30" customWidth="1"/>
    <col min="5" max="5" width="1.75" style="30" customWidth="1"/>
    <col min="6" max="9" width="10.75" style="30" customWidth="1"/>
    <col min="10" max="10" width="1.75" style="30" customWidth="1"/>
    <col min="11" max="14" width="14.875" style="30" customWidth="1"/>
    <col min="15" max="15" width="9" style="30"/>
    <col min="16" max="20" width="9" style="30" hidden="1" customWidth="1"/>
    <col min="21" max="23" width="9" style="30"/>
    <col min="24" max="24" width="9.25" style="30" customWidth="1"/>
    <col min="25" max="16384" width="9" style="30"/>
  </cols>
  <sheetData>
    <row r="1" spans="2:24" ht="18" customHeight="1" x14ac:dyDescent="0.15"/>
    <row r="2" spans="2:24" ht="18" customHeight="1" x14ac:dyDescent="0.15">
      <c r="B2" s="72" t="s">
        <v>63</v>
      </c>
      <c r="U2" s="131"/>
    </row>
    <row r="3" spans="2:24" ht="9" customHeight="1" thickBot="1" x14ac:dyDescent="0.2"/>
    <row r="4" spans="2:24" ht="18" customHeight="1" x14ac:dyDescent="0.15">
      <c r="B4" s="73"/>
      <c r="C4" s="74"/>
      <c r="D4" s="201" t="s">
        <v>1</v>
      </c>
      <c r="E4" s="201"/>
      <c r="F4" s="201"/>
      <c r="G4" s="201"/>
      <c r="H4" s="74"/>
      <c r="I4" s="74"/>
      <c r="J4" s="75"/>
      <c r="K4" s="31" t="s">
        <v>64</v>
      </c>
      <c r="L4" s="31" t="s">
        <v>65</v>
      </c>
      <c r="M4" s="31" t="s">
        <v>66</v>
      </c>
      <c r="N4" s="55" t="s">
        <v>67</v>
      </c>
    </row>
    <row r="5" spans="2:24" ht="18" customHeight="1" x14ac:dyDescent="0.15">
      <c r="B5" s="76"/>
      <c r="C5" s="173"/>
      <c r="D5" s="189" t="s">
        <v>2</v>
      </c>
      <c r="E5" s="189"/>
      <c r="F5" s="189"/>
      <c r="G5" s="189"/>
      <c r="H5" s="173"/>
      <c r="I5" s="173"/>
      <c r="J5" s="77"/>
      <c r="K5" s="32" t="s">
        <v>373</v>
      </c>
      <c r="L5" s="32" t="str">
        <f>K5</f>
        <v>2021.1.21</v>
      </c>
      <c r="M5" s="32" t="str">
        <f>K5</f>
        <v>2021.1.21</v>
      </c>
      <c r="N5" s="129" t="str">
        <f>K5</f>
        <v>2021.1.21</v>
      </c>
    </row>
    <row r="6" spans="2:24" ht="18" customHeight="1" x14ac:dyDescent="0.15">
      <c r="B6" s="76"/>
      <c r="C6" s="173"/>
      <c r="D6" s="189" t="s">
        <v>3</v>
      </c>
      <c r="E6" s="189"/>
      <c r="F6" s="189"/>
      <c r="G6" s="189"/>
      <c r="H6" s="173"/>
      <c r="I6" s="173"/>
      <c r="J6" s="77"/>
      <c r="K6" s="122">
        <v>0.40486111111111112</v>
      </c>
      <c r="L6" s="122">
        <v>0.3888888888888889</v>
      </c>
      <c r="M6" s="122">
        <v>0.44305555555555554</v>
      </c>
      <c r="N6" s="123">
        <v>0.4604166666666667</v>
      </c>
    </row>
    <row r="7" spans="2:24" ht="18" customHeight="1" x14ac:dyDescent="0.15">
      <c r="B7" s="76"/>
      <c r="C7" s="173"/>
      <c r="D7" s="189" t="s">
        <v>4</v>
      </c>
      <c r="E7" s="205"/>
      <c r="F7" s="205"/>
      <c r="G7" s="78" t="s">
        <v>5</v>
      </c>
      <c r="H7" s="173"/>
      <c r="I7" s="173"/>
      <c r="J7" s="77"/>
      <c r="K7" s="124">
        <v>2.5</v>
      </c>
      <c r="L7" s="124">
        <v>1.45</v>
      </c>
      <c r="M7" s="124">
        <v>1.45</v>
      </c>
      <c r="N7" s="125">
        <v>1.5</v>
      </c>
    </row>
    <row r="8" spans="2:24" ht="18" customHeight="1" x14ac:dyDescent="0.15">
      <c r="B8" s="79"/>
      <c r="C8" s="26"/>
      <c r="D8" s="189" t="s">
        <v>6</v>
      </c>
      <c r="E8" s="189"/>
      <c r="F8" s="189"/>
      <c r="G8" s="78" t="s">
        <v>5</v>
      </c>
      <c r="H8" s="26"/>
      <c r="I8" s="26"/>
      <c r="J8" s="80"/>
      <c r="K8" s="33">
        <v>0.5</v>
      </c>
      <c r="L8" s="33">
        <v>0.5</v>
      </c>
      <c r="M8" s="33">
        <v>0.5</v>
      </c>
      <c r="N8" s="53">
        <v>0.5</v>
      </c>
    </row>
    <row r="9" spans="2:24" ht="18" customHeight="1" thickBot="1" x14ac:dyDescent="0.2">
      <c r="B9" s="81"/>
      <c r="C9" s="10"/>
      <c r="D9" s="192" t="s">
        <v>7</v>
      </c>
      <c r="E9" s="192"/>
      <c r="F9" s="192"/>
      <c r="G9" s="82" t="s">
        <v>8</v>
      </c>
      <c r="H9" s="10"/>
      <c r="I9" s="10"/>
      <c r="J9" s="83"/>
      <c r="K9" s="34">
        <v>100</v>
      </c>
      <c r="L9" s="34">
        <v>100</v>
      </c>
      <c r="M9" s="34">
        <v>100</v>
      </c>
      <c r="N9" s="54">
        <v>100</v>
      </c>
      <c r="Q9" s="84" t="s">
        <v>68</v>
      </c>
      <c r="R9" s="84" t="s">
        <v>69</v>
      </c>
      <c r="S9" s="84" t="s">
        <v>70</v>
      </c>
      <c r="T9" s="84" t="s">
        <v>71</v>
      </c>
      <c r="U9" s="84" t="s">
        <v>68</v>
      </c>
      <c r="V9" s="84" t="s">
        <v>69</v>
      </c>
      <c r="W9" s="84" t="s">
        <v>70</v>
      </c>
      <c r="X9" s="84" t="s">
        <v>71</v>
      </c>
    </row>
    <row r="10" spans="2:24" ht="18" customHeight="1" thickTop="1" x14ac:dyDescent="0.15">
      <c r="B10" s="85" t="s">
        <v>9</v>
      </c>
      <c r="C10" s="86" t="s">
        <v>10</v>
      </c>
      <c r="D10" s="86" t="s">
        <v>11</v>
      </c>
      <c r="E10" s="87"/>
      <c r="F10" s="88"/>
      <c r="G10" s="198" t="s">
        <v>12</v>
      </c>
      <c r="H10" s="198"/>
      <c r="I10" s="88"/>
      <c r="J10" s="89"/>
      <c r="K10" s="35"/>
      <c r="L10" s="35"/>
      <c r="M10" s="35"/>
      <c r="N10" s="126"/>
    </row>
    <row r="11" spans="2:24" ht="13.5" customHeight="1" x14ac:dyDescent="0.15">
      <c r="B11" s="1">
        <v>1</v>
      </c>
      <c r="C11" s="2" t="s">
        <v>92</v>
      </c>
      <c r="D11" s="2" t="s">
        <v>13</v>
      </c>
      <c r="E11" s="173"/>
      <c r="F11" s="173" t="s">
        <v>151</v>
      </c>
      <c r="G11" s="173"/>
      <c r="H11" s="173"/>
      <c r="I11" s="173"/>
      <c r="J11" s="173"/>
      <c r="K11" s="22"/>
      <c r="L11" s="22" t="s">
        <v>169</v>
      </c>
      <c r="M11" s="22" t="s">
        <v>165</v>
      </c>
      <c r="N11" s="23" t="s">
        <v>175</v>
      </c>
      <c r="P11" s="30" t="s">
        <v>14</v>
      </c>
      <c r="Q11" s="30">
        <f t="shared" ref="Q11:T12" si="0">IF(K11="",0,VALUE(MID(K11,2,LEN(K11)-2)))</f>
        <v>0</v>
      </c>
      <c r="R11" s="30" t="e">
        <f t="shared" si="0"/>
        <v>#VALUE!</v>
      </c>
      <c r="S11" s="30">
        <f t="shared" si="0"/>
        <v>25</v>
      </c>
      <c r="T11" s="30">
        <f t="shared" si="0"/>
        <v>50</v>
      </c>
      <c r="U11" s="30">
        <f t="shared" ref="U11:X15" si="1">IF(K11="＋",0,IF(K11="(＋)",0,ABS(K11)))</f>
        <v>0</v>
      </c>
      <c r="V11" s="30">
        <f t="shared" si="1"/>
        <v>0</v>
      </c>
      <c r="W11" s="30">
        <f t="shared" si="1"/>
        <v>25</v>
      </c>
      <c r="X11" s="30">
        <f t="shared" si="1"/>
        <v>50</v>
      </c>
    </row>
    <row r="12" spans="2:24" ht="13.9" customHeight="1" x14ac:dyDescent="0.15">
      <c r="B12" s="1">
        <f>B11+1</f>
        <v>2</v>
      </c>
      <c r="C12" s="3"/>
      <c r="D12" s="7"/>
      <c r="E12" s="173"/>
      <c r="F12" s="173" t="s">
        <v>330</v>
      </c>
      <c r="G12" s="173"/>
      <c r="H12" s="173"/>
      <c r="I12" s="173"/>
      <c r="J12" s="173"/>
      <c r="K12" s="22"/>
      <c r="L12" s="22"/>
      <c r="M12" s="22" t="s">
        <v>169</v>
      </c>
      <c r="N12" s="23"/>
      <c r="P12" s="30" t="s">
        <v>14</v>
      </c>
      <c r="Q12" s="30">
        <f t="shared" si="0"/>
        <v>0</v>
      </c>
      <c r="R12" s="30">
        <f t="shared" si="0"/>
        <v>0</v>
      </c>
      <c r="S12" s="30" t="e">
        <f t="shared" si="0"/>
        <v>#VALUE!</v>
      </c>
      <c r="T12" s="30">
        <f t="shared" si="0"/>
        <v>0</v>
      </c>
      <c r="U12" s="30">
        <f t="shared" si="1"/>
        <v>0</v>
      </c>
      <c r="V12" s="30">
        <f t="shared" si="1"/>
        <v>0</v>
      </c>
      <c r="W12" s="30">
        <f t="shared" si="1"/>
        <v>0</v>
      </c>
      <c r="X12" s="30">
        <f t="shared" si="1"/>
        <v>0</v>
      </c>
    </row>
    <row r="13" spans="2:24" ht="13.9" customHeight="1" x14ac:dyDescent="0.15">
      <c r="B13" s="1">
        <f t="shared" ref="B13:B72" si="2">B12+1</f>
        <v>3</v>
      </c>
      <c r="C13" s="3"/>
      <c r="D13" s="7"/>
      <c r="E13" s="173"/>
      <c r="F13" s="173" t="s">
        <v>204</v>
      </c>
      <c r="G13" s="173"/>
      <c r="H13" s="173"/>
      <c r="I13" s="173"/>
      <c r="J13" s="173"/>
      <c r="K13" s="22"/>
      <c r="L13" s="22"/>
      <c r="M13" s="22"/>
      <c r="N13" s="23" t="s">
        <v>163</v>
      </c>
      <c r="P13" s="30" t="s">
        <v>14</v>
      </c>
      <c r="Q13" s="30">
        <f>IF(K13="",0,VALUE(MID(K13,2,LEN(K13)-2)))</f>
        <v>0</v>
      </c>
      <c r="R13" s="30">
        <f>IF(L13="",0,VALUE(MID(L13,2,LEN(L13)-2)))</f>
        <v>0</v>
      </c>
      <c r="S13" s="30">
        <f>IF(M13="",0,VALUE(MID(M13,2,LEN(M13)-2)))</f>
        <v>0</v>
      </c>
      <c r="T13" s="30" t="e">
        <f>IF(N13="",0,VALUE(MID(N13,2,LEN(N13)-2)))</f>
        <v>#VALUE!</v>
      </c>
      <c r="U13" s="30">
        <f>IF(K13="＋",0,IF(K13="(＋)",0,ABS(K13)))</f>
        <v>0</v>
      </c>
      <c r="V13" s="30">
        <f>IF(L13="＋",0,IF(L13="(＋)",0,ABS(L13)))</f>
        <v>0</v>
      </c>
      <c r="W13" s="30">
        <f>IF(M13="＋",0,IF(M13="(＋)",0,ABS(M13)))</f>
        <v>0</v>
      </c>
      <c r="X13" s="30">
        <f>IF(N13="＋",0,IF(N13="(＋)",0,ABS(N13)))</f>
        <v>0</v>
      </c>
    </row>
    <row r="14" spans="2:24" ht="13.5" customHeight="1" x14ac:dyDescent="0.15">
      <c r="B14" s="1">
        <f t="shared" si="2"/>
        <v>4</v>
      </c>
      <c r="C14" s="3"/>
      <c r="D14" s="7"/>
      <c r="E14" s="173"/>
      <c r="F14" s="173" t="s">
        <v>123</v>
      </c>
      <c r="G14" s="173"/>
      <c r="H14" s="173"/>
      <c r="I14" s="173"/>
      <c r="J14" s="173"/>
      <c r="K14" s="22" t="s">
        <v>175</v>
      </c>
      <c r="L14" s="22" t="s">
        <v>165</v>
      </c>
      <c r="M14" s="22"/>
      <c r="N14" s="23"/>
      <c r="U14" s="30">
        <f t="shared" si="1"/>
        <v>50</v>
      </c>
      <c r="V14" s="30">
        <f t="shared" si="1"/>
        <v>25</v>
      </c>
      <c r="W14" s="30">
        <f t="shared" si="1"/>
        <v>0</v>
      </c>
      <c r="X14" s="30">
        <f t="shared" si="1"/>
        <v>0</v>
      </c>
    </row>
    <row r="15" spans="2:24" ht="13.5" customHeight="1" x14ac:dyDescent="0.15">
      <c r="B15" s="1">
        <f t="shared" si="2"/>
        <v>5</v>
      </c>
      <c r="C15" s="3"/>
      <c r="D15" s="7"/>
      <c r="E15" s="173"/>
      <c r="F15" s="173" t="s">
        <v>121</v>
      </c>
      <c r="G15" s="173"/>
      <c r="H15" s="173"/>
      <c r="I15" s="173"/>
      <c r="J15" s="173"/>
      <c r="K15" s="22" t="s">
        <v>169</v>
      </c>
      <c r="L15" s="22" t="s">
        <v>165</v>
      </c>
      <c r="M15" s="22" t="s">
        <v>175</v>
      </c>
      <c r="N15" s="144"/>
      <c r="P15" s="30" t="s">
        <v>14</v>
      </c>
      <c r="Q15" s="30" t="e">
        <f t="shared" ref="Q15:T15" si="3">IF(K15="",0,VALUE(MID(K15,2,LEN(K15)-2)))</f>
        <v>#VALUE!</v>
      </c>
      <c r="R15" s="30" t="e">
        <f>IF(#REF!="",0,VALUE(MID(#REF!,2,LEN(#REF!)-2)))</f>
        <v>#REF!</v>
      </c>
      <c r="S15" s="30">
        <f t="shared" si="3"/>
        <v>50</v>
      </c>
      <c r="T15" s="30">
        <f t="shared" si="3"/>
        <v>0</v>
      </c>
      <c r="U15" s="30">
        <f t="shared" si="1"/>
        <v>0</v>
      </c>
      <c r="V15" s="30">
        <f t="shared" si="1"/>
        <v>25</v>
      </c>
      <c r="W15" s="30">
        <f t="shared" si="1"/>
        <v>50</v>
      </c>
      <c r="X15" s="30">
        <f t="shared" si="1"/>
        <v>0</v>
      </c>
    </row>
    <row r="16" spans="2:24" ht="13.5" customHeight="1" x14ac:dyDescent="0.15">
      <c r="B16" s="1">
        <f t="shared" si="2"/>
        <v>6</v>
      </c>
      <c r="C16" s="2" t="s">
        <v>22</v>
      </c>
      <c r="D16" s="2" t="s">
        <v>23</v>
      </c>
      <c r="E16" s="173"/>
      <c r="F16" s="173" t="s">
        <v>119</v>
      </c>
      <c r="G16" s="173"/>
      <c r="H16" s="173"/>
      <c r="I16" s="173"/>
      <c r="J16" s="173"/>
      <c r="K16" s="28">
        <v>475</v>
      </c>
      <c r="L16" s="24">
        <v>25</v>
      </c>
      <c r="M16" s="24">
        <v>175</v>
      </c>
      <c r="N16" s="25">
        <v>500</v>
      </c>
      <c r="P16" s="90"/>
    </row>
    <row r="17" spans="2:16" ht="13.5" customHeight="1" x14ac:dyDescent="0.15">
      <c r="B17" s="1">
        <f t="shared" si="2"/>
        <v>7</v>
      </c>
      <c r="C17" s="2" t="s">
        <v>24</v>
      </c>
      <c r="D17" s="2" t="s">
        <v>25</v>
      </c>
      <c r="E17" s="173"/>
      <c r="F17" s="173" t="s">
        <v>360</v>
      </c>
      <c r="G17" s="173"/>
      <c r="H17" s="173"/>
      <c r="I17" s="173"/>
      <c r="J17" s="173"/>
      <c r="K17" s="24"/>
      <c r="L17" s="24"/>
      <c r="M17" s="24"/>
      <c r="N17" s="145" t="s">
        <v>163</v>
      </c>
      <c r="P17" s="90"/>
    </row>
    <row r="18" spans="2:16" ht="13.5" customHeight="1" x14ac:dyDescent="0.15">
      <c r="B18" s="1">
        <f t="shared" si="2"/>
        <v>8</v>
      </c>
      <c r="C18" s="7"/>
      <c r="D18" s="7"/>
      <c r="E18" s="173"/>
      <c r="F18" s="173" t="s">
        <v>104</v>
      </c>
      <c r="G18" s="173"/>
      <c r="H18" s="173"/>
      <c r="I18" s="173"/>
      <c r="J18" s="173"/>
      <c r="K18" s="24">
        <v>50</v>
      </c>
      <c r="L18" s="28" t="s">
        <v>163</v>
      </c>
      <c r="M18" s="24">
        <v>25</v>
      </c>
      <c r="N18" s="25">
        <v>50</v>
      </c>
      <c r="P18" s="90"/>
    </row>
    <row r="19" spans="2:16" ht="13.5" customHeight="1" x14ac:dyDescent="0.15">
      <c r="B19" s="1">
        <f t="shared" si="2"/>
        <v>9</v>
      </c>
      <c r="C19" s="2" t="s">
        <v>93</v>
      </c>
      <c r="D19" s="2" t="s">
        <v>15</v>
      </c>
      <c r="E19" s="173"/>
      <c r="F19" s="173" t="s">
        <v>189</v>
      </c>
      <c r="G19" s="173"/>
      <c r="H19" s="173"/>
      <c r="I19" s="173"/>
      <c r="J19" s="173"/>
      <c r="K19" s="24" t="s">
        <v>163</v>
      </c>
      <c r="L19" s="24"/>
      <c r="M19" s="24">
        <v>68</v>
      </c>
      <c r="N19" s="25">
        <v>112</v>
      </c>
    </row>
    <row r="20" spans="2:16" ht="14.85" customHeight="1" x14ac:dyDescent="0.15">
      <c r="B20" s="1">
        <f t="shared" si="2"/>
        <v>10</v>
      </c>
      <c r="C20" s="7"/>
      <c r="D20" s="7"/>
      <c r="E20" s="173"/>
      <c r="F20" s="173" t="s">
        <v>159</v>
      </c>
      <c r="G20" s="173"/>
      <c r="H20" s="173"/>
      <c r="I20" s="173"/>
      <c r="J20" s="173"/>
      <c r="K20" s="24">
        <v>50</v>
      </c>
      <c r="L20" s="24" t="s">
        <v>163</v>
      </c>
      <c r="M20" s="24">
        <v>125</v>
      </c>
      <c r="N20" s="25">
        <v>50</v>
      </c>
    </row>
    <row r="21" spans="2:16" ht="13.5" customHeight="1" x14ac:dyDescent="0.15">
      <c r="B21" s="1">
        <f t="shared" si="2"/>
        <v>11</v>
      </c>
      <c r="C21" s="7"/>
      <c r="D21" s="7"/>
      <c r="E21" s="173"/>
      <c r="F21" s="173" t="s">
        <v>179</v>
      </c>
      <c r="G21" s="173"/>
      <c r="H21" s="173"/>
      <c r="I21" s="173"/>
      <c r="J21" s="173"/>
      <c r="K21" s="28" t="s">
        <v>163</v>
      </c>
      <c r="L21" s="24"/>
      <c r="M21" s="24"/>
      <c r="N21" s="25"/>
    </row>
    <row r="22" spans="2:16" ht="13.5" customHeight="1" x14ac:dyDescent="0.15">
      <c r="B22" s="1">
        <f>B20+1</f>
        <v>11</v>
      </c>
      <c r="C22" s="7"/>
      <c r="D22" s="7"/>
      <c r="E22" s="173"/>
      <c r="F22" s="174" t="s">
        <v>374</v>
      </c>
      <c r="G22" s="173"/>
      <c r="H22" s="173"/>
      <c r="I22" s="173"/>
      <c r="J22" s="173"/>
      <c r="K22" s="28"/>
      <c r="L22" s="24"/>
      <c r="M22" s="24"/>
      <c r="N22" s="25">
        <v>280</v>
      </c>
    </row>
    <row r="23" spans="2:16" ht="13.9" customHeight="1" x14ac:dyDescent="0.15">
      <c r="B23" s="1">
        <f t="shared" si="2"/>
        <v>12</v>
      </c>
      <c r="C23" s="7"/>
      <c r="D23" s="2" t="s">
        <v>16</v>
      </c>
      <c r="E23" s="173"/>
      <c r="F23" s="173" t="s">
        <v>117</v>
      </c>
      <c r="G23" s="173"/>
      <c r="H23" s="173"/>
      <c r="I23" s="173"/>
      <c r="J23" s="173"/>
      <c r="K23" s="24" t="s">
        <v>163</v>
      </c>
      <c r="L23" s="24">
        <v>250</v>
      </c>
      <c r="M23" s="24">
        <v>1100</v>
      </c>
      <c r="N23" s="25">
        <v>400</v>
      </c>
    </row>
    <row r="24" spans="2:16" ht="13.5" customHeight="1" x14ac:dyDescent="0.15">
      <c r="B24" s="1">
        <f t="shared" si="2"/>
        <v>13</v>
      </c>
      <c r="C24" s="7"/>
      <c r="D24" s="7"/>
      <c r="E24" s="173"/>
      <c r="F24" s="173" t="s">
        <v>106</v>
      </c>
      <c r="G24" s="173"/>
      <c r="H24" s="173"/>
      <c r="I24" s="173"/>
      <c r="J24" s="173"/>
      <c r="K24" s="28" t="s">
        <v>163</v>
      </c>
      <c r="L24" s="24" t="s">
        <v>163</v>
      </c>
      <c r="M24" s="24">
        <v>50</v>
      </c>
      <c r="N24" s="25" t="s">
        <v>163</v>
      </c>
    </row>
    <row r="25" spans="2:16" ht="13.5" customHeight="1" x14ac:dyDescent="0.15">
      <c r="B25" s="1">
        <f t="shared" si="2"/>
        <v>14</v>
      </c>
      <c r="C25" s="7"/>
      <c r="D25" s="7"/>
      <c r="E25" s="173"/>
      <c r="F25" s="173" t="s">
        <v>118</v>
      </c>
      <c r="G25" s="173"/>
      <c r="H25" s="173"/>
      <c r="I25" s="173"/>
      <c r="J25" s="173"/>
      <c r="K25" s="24">
        <v>250</v>
      </c>
      <c r="L25" s="24">
        <v>50</v>
      </c>
      <c r="M25" s="24">
        <v>50</v>
      </c>
      <c r="N25" s="25" t="s">
        <v>163</v>
      </c>
    </row>
    <row r="26" spans="2:16" ht="13.9" customHeight="1" x14ac:dyDescent="0.15">
      <c r="B26" s="1">
        <f t="shared" si="2"/>
        <v>15</v>
      </c>
      <c r="C26" s="7"/>
      <c r="D26" s="7"/>
      <c r="E26" s="173"/>
      <c r="F26" s="173" t="s">
        <v>107</v>
      </c>
      <c r="G26" s="173"/>
      <c r="H26" s="173"/>
      <c r="I26" s="173"/>
      <c r="J26" s="173"/>
      <c r="K26" s="24"/>
      <c r="L26" s="24"/>
      <c r="M26" s="24" t="s">
        <v>163</v>
      </c>
      <c r="N26" s="25"/>
    </row>
    <row r="27" spans="2:16" ht="13.9" customHeight="1" x14ac:dyDescent="0.15">
      <c r="B27" s="1">
        <f t="shared" si="2"/>
        <v>16</v>
      </c>
      <c r="C27" s="7"/>
      <c r="D27" s="7"/>
      <c r="E27" s="173"/>
      <c r="F27" s="173" t="s">
        <v>363</v>
      </c>
      <c r="G27" s="173"/>
      <c r="H27" s="173"/>
      <c r="I27" s="173"/>
      <c r="J27" s="173"/>
      <c r="K27" s="24"/>
      <c r="L27" s="24"/>
      <c r="M27" s="24">
        <v>1</v>
      </c>
      <c r="N27" s="25"/>
    </row>
    <row r="28" spans="2:16" ht="13.5" customHeight="1" x14ac:dyDescent="0.15">
      <c r="B28" s="1">
        <f t="shared" si="2"/>
        <v>17</v>
      </c>
      <c r="C28" s="7"/>
      <c r="D28" s="7"/>
      <c r="E28" s="173"/>
      <c r="F28" s="173" t="s">
        <v>17</v>
      </c>
      <c r="G28" s="173"/>
      <c r="H28" s="173"/>
      <c r="I28" s="173"/>
      <c r="J28" s="173"/>
      <c r="K28" s="28">
        <v>250</v>
      </c>
      <c r="L28" s="24">
        <v>200</v>
      </c>
      <c r="M28" s="24">
        <v>400</v>
      </c>
      <c r="N28" s="25">
        <v>425</v>
      </c>
    </row>
    <row r="29" spans="2:16" ht="13.5" customHeight="1" x14ac:dyDescent="0.15">
      <c r="B29" s="1">
        <f t="shared" si="2"/>
        <v>18</v>
      </c>
      <c r="C29" s="7"/>
      <c r="D29" s="7"/>
      <c r="E29" s="173"/>
      <c r="F29" s="173" t="s">
        <v>109</v>
      </c>
      <c r="G29" s="173"/>
      <c r="H29" s="173"/>
      <c r="I29" s="173"/>
      <c r="J29" s="173"/>
      <c r="K29" s="24"/>
      <c r="L29" s="24"/>
      <c r="M29" s="24" t="s">
        <v>163</v>
      </c>
      <c r="N29" s="25"/>
    </row>
    <row r="30" spans="2:16" ht="13.5" customHeight="1" x14ac:dyDescent="0.15">
      <c r="B30" s="1">
        <f t="shared" si="2"/>
        <v>19</v>
      </c>
      <c r="C30" s="7"/>
      <c r="D30" s="7"/>
      <c r="E30" s="173"/>
      <c r="F30" s="173" t="s">
        <v>111</v>
      </c>
      <c r="G30" s="173"/>
      <c r="H30" s="173"/>
      <c r="I30" s="173"/>
      <c r="J30" s="173"/>
      <c r="K30" s="24" t="s">
        <v>163</v>
      </c>
      <c r="L30" s="24">
        <v>50</v>
      </c>
      <c r="M30" s="24">
        <v>100</v>
      </c>
      <c r="N30" s="25">
        <v>100</v>
      </c>
    </row>
    <row r="31" spans="2:16" ht="13.5" customHeight="1" x14ac:dyDescent="0.15">
      <c r="B31" s="1">
        <f t="shared" si="2"/>
        <v>20</v>
      </c>
      <c r="C31" s="7"/>
      <c r="D31" s="7"/>
      <c r="E31" s="173"/>
      <c r="F31" s="173" t="s">
        <v>132</v>
      </c>
      <c r="G31" s="173"/>
      <c r="H31" s="173"/>
      <c r="I31" s="173"/>
      <c r="J31" s="173"/>
      <c r="K31" s="24">
        <v>125</v>
      </c>
      <c r="L31" s="24">
        <v>100</v>
      </c>
      <c r="M31" s="24">
        <v>225</v>
      </c>
      <c r="N31" s="25">
        <v>25</v>
      </c>
    </row>
    <row r="32" spans="2:16" ht="13.9" customHeight="1" x14ac:dyDescent="0.15">
      <c r="B32" s="1">
        <f t="shared" si="2"/>
        <v>21</v>
      </c>
      <c r="C32" s="7"/>
      <c r="D32" s="7"/>
      <c r="E32" s="173"/>
      <c r="F32" s="173" t="s">
        <v>303</v>
      </c>
      <c r="G32" s="173"/>
      <c r="H32" s="173"/>
      <c r="I32" s="173"/>
      <c r="J32" s="173"/>
      <c r="K32" s="24" t="s">
        <v>163</v>
      </c>
      <c r="L32" s="24"/>
      <c r="M32" s="24"/>
      <c r="N32" s="25"/>
    </row>
    <row r="33" spans="2:29" ht="13.9" customHeight="1" x14ac:dyDescent="0.15">
      <c r="B33" s="1">
        <f t="shared" si="2"/>
        <v>22</v>
      </c>
      <c r="C33" s="7"/>
      <c r="D33" s="7"/>
      <c r="E33" s="173"/>
      <c r="F33" s="173" t="s">
        <v>19</v>
      </c>
      <c r="G33" s="173"/>
      <c r="H33" s="173"/>
      <c r="I33" s="173"/>
      <c r="J33" s="173"/>
      <c r="K33" s="24">
        <v>875</v>
      </c>
      <c r="L33" s="24">
        <v>50</v>
      </c>
      <c r="M33" s="24">
        <v>500</v>
      </c>
      <c r="N33" s="25"/>
    </row>
    <row r="34" spans="2:29" ht="13.5" customHeight="1" x14ac:dyDescent="0.15">
      <c r="B34" s="1">
        <f t="shared" si="2"/>
        <v>23</v>
      </c>
      <c r="C34" s="7"/>
      <c r="D34" s="7"/>
      <c r="E34" s="173"/>
      <c r="F34" s="173" t="s">
        <v>20</v>
      </c>
      <c r="G34" s="173"/>
      <c r="H34" s="173"/>
      <c r="I34" s="173"/>
      <c r="J34" s="173"/>
      <c r="K34" s="24">
        <v>6000</v>
      </c>
      <c r="L34" s="24">
        <v>36000</v>
      </c>
      <c r="M34" s="60">
        <v>18750</v>
      </c>
      <c r="N34" s="66"/>
    </row>
    <row r="35" spans="2:29" ht="13.9" customHeight="1" x14ac:dyDescent="0.15">
      <c r="B35" s="1">
        <f t="shared" si="2"/>
        <v>24</v>
      </c>
      <c r="C35" s="7"/>
      <c r="D35" s="7"/>
      <c r="E35" s="173"/>
      <c r="F35" s="173" t="s">
        <v>21</v>
      </c>
      <c r="G35" s="173"/>
      <c r="H35" s="173"/>
      <c r="I35" s="173"/>
      <c r="J35" s="173"/>
      <c r="K35" s="24">
        <v>25</v>
      </c>
      <c r="L35" s="24"/>
      <c r="M35" s="24"/>
      <c r="N35" s="25"/>
    </row>
    <row r="36" spans="2:29" ht="13.9" customHeight="1" x14ac:dyDescent="0.15">
      <c r="B36" s="1">
        <f t="shared" si="2"/>
        <v>25</v>
      </c>
      <c r="C36" s="7"/>
      <c r="D36" s="7"/>
      <c r="E36" s="173"/>
      <c r="F36" s="173" t="s">
        <v>366</v>
      </c>
      <c r="G36" s="173"/>
      <c r="H36" s="173"/>
      <c r="I36" s="173"/>
      <c r="J36" s="173"/>
      <c r="K36" s="24"/>
      <c r="L36" s="24"/>
      <c r="M36" s="24" t="s">
        <v>163</v>
      </c>
      <c r="N36" s="25" t="s">
        <v>163</v>
      </c>
    </row>
    <row r="37" spans="2:29" ht="13.5" customHeight="1" x14ac:dyDescent="0.15">
      <c r="B37" s="1">
        <f t="shared" si="2"/>
        <v>26</v>
      </c>
      <c r="C37" s="2" t="s">
        <v>82</v>
      </c>
      <c r="D37" s="2" t="s">
        <v>83</v>
      </c>
      <c r="E37" s="173"/>
      <c r="F37" s="173" t="s">
        <v>102</v>
      </c>
      <c r="G37" s="173"/>
      <c r="H37" s="173"/>
      <c r="I37" s="173"/>
      <c r="J37" s="173"/>
      <c r="K37" s="28"/>
      <c r="L37" s="28" t="s">
        <v>163</v>
      </c>
      <c r="M37" s="24" t="s">
        <v>163</v>
      </c>
      <c r="N37" s="25">
        <v>50</v>
      </c>
    </row>
    <row r="38" spans="2:29" ht="13.9" customHeight="1" x14ac:dyDescent="0.15">
      <c r="B38" s="1">
        <f t="shared" si="2"/>
        <v>27</v>
      </c>
      <c r="C38" s="7"/>
      <c r="D38" s="7"/>
      <c r="E38" s="173"/>
      <c r="F38" s="173" t="s">
        <v>375</v>
      </c>
      <c r="G38" s="173"/>
      <c r="H38" s="173"/>
      <c r="I38" s="173"/>
      <c r="J38" s="173"/>
      <c r="K38" s="24"/>
      <c r="L38" s="24"/>
      <c r="M38" s="24" t="s">
        <v>163</v>
      </c>
      <c r="N38" s="25"/>
    </row>
    <row r="39" spans="2:29" ht="13.9" customHeight="1" x14ac:dyDescent="0.15">
      <c r="B39" s="1">
        <f t="shared" si="2"/>
        <v>28</v>
      </c>
      <c r="C39" s="7"/>
      <c r="D39" s="7"/>
      <c r="E39" s="173"/>
      <c r="F39" s="173" t="s">
        <v>215</v>
      </c>
      <c r="G39" s="173"/>
      <c r="H39" s="173"/>
      <c r="I39" s="173"/>
      <c r="J39" s="173"/>
      <c r="K39" s="24">
        <v>25</v>
      </c>
      <c r="L39" s="24"/>
      <c r="M39" s="24"/>
      <c r="N39" s="25" t="s">
        <v>163</v>
      </c>
      <c r="U39" s="30">
        <f>COUNTA(K37:K39)</f>
        <v>1</v>
      </c>
      <c r="V39" s="30">
        <f>COUNTA(L37:L39)</f>
        <v>1</v>
      </c>
      <c r="W39" s="30">
        <f>COUNTA(M37:M39)</f>
        <v>2</v>
      </c>
      <c r="X39" s="30">
        <f>COUNTA(N37:N39)</f>
        <v>2</v>
      </c>
    </row>
    <row r="40" spans="2:29" ht="13.9" customHeight="1" x14ac:dyDescent="0.15">
      <c r="B40" s="1">
        <f t="shared" si="2"/>
        <v>29</v>
      </c>
      <c r="C40" s="2" t="s">
        <v>94</v>
      </c>
      <c r="D40" s="2" t="s">
        <v>26</v>
      </c>
      <c r="E40" s="173"/>
      <c r="F40" s="173" t="s">
        <v>342</v>
      </c>
      <c r="G40" s="173"/>
      <c r="H40" s="173"/>
      <c r="I40" s="173"/>
      <c r="J40" s="173"/>
      <c r="K40" s="24" t="s">
        <v>163</v>
      </c>
      <c r="L40" s="28"/>
      <c r="M40" s="24"/>
      <c r="N40" s="25"/>
      <c r="Y40" s="132"/>
    </row>
    <row r="41" spans="2:29" ht="13.9" customHeight="1" x14ac:dyDescent="0.15">
      <c r="B41" s="1">
        <f t="shared" si="2"/>
        <v>30</v>
      </c>
      <c r="C41" s="7"/>
      <c r="D41" s="7"/>
      <c r="E41" s="173"/>
      <c r="F41" s="173" t="s">
        <v>152</v>
      </c>
      <c r="G41" s="173"/>
      <c r="H41" s="173"/>
      <c r="I41" s="173"/>
      <c r="J41" s="173"/>
      <c r="K41" s="24">
        <v>175</v>
      </c>
      <c r="L41" s="24">
        <v>50</v>
      </c>
      <c r="M41" s="24" t="s">
        <v>163</v>
      </c>
      <c r="N41" s="25"/>
      <c r="U41" s="146">
        <f>COUNTA($K11:$K43)</f>
        <v>22</v>
      </c>
      <c r="V41" s="146">
        <f>COUNTA($L11:$L43)</f>
        <v>17</v>
      </c>
      <c r="W41" s="146">
        <f>COUNTA($M11:$M43)</f>
        <v>24</v>
      </c>
      <c r="X41" s="146">
        <f>COUNTA($N11:$N43)</f>
        <v>17</v>
      </c>
      <c r="Y41" s="146"/>
      <c r="Z41" s="146"/>
      <c r="AA41" s="146"/>
      <c r="AB41" s="146"/>
      <c r="AC41" s="132"/>
    </row>
    <row r="42" spans="2:29" ht="13.9" customHeight="1" x14ac:dyDescent="0.15">
      <c r="B42" s="1">
        <f t="shared" si="2"/>
        <v>31</v>
      </c>
      <c r="C42" s="7"/>
      <c r="D42" s="7"/>
      <c r="E42" s="173"/>
      <c r="F42" s="173" t="s">
        <v>27</v>
      </c>
      <c r="G42" s="173"/>
      <c r="H42" s="173"/>
      <c r="I42" s="173"/>
      <c r="J42" s="173"/>
      <c r="K42" s="24">
        <v>250</v>
      </c>
      <c r="L42" s="24"/>
      <c r="M42" s="24">
        <v>75</v>
      </c>
      <c r="N42" s="25"/>
      <c r="Y42" s="132"/>
    </row>
    <row r="43" spans="2:29" ht="13.5" customHeight="1" x14ac:dyDescent="0.15">
      <c r="B43" s="1">
        <f t="shared" si="2"/>
        <v>32</v>
      </c>
      <c r="C43" s="7"/>
      <c r="D43" s="7"/>
      <c r="E43" s="173"/>
      <c r="F43" s="173" t="s">
        <v>91</v>
      </c>
      <c r="G43" s="173"/>
      <c r="H43" s="173"/>
      <c r="I43" s="173"/>
      <c r="J43" s="173"/>
      <c r="K43" s="24">
        <v>75</v>
      </c>
      <c r="L43" s="24">
        <v>25</v>
      </c>
      <c r="M43" s="24">
        <v>75</v>
      </c>
      <c r="N43" s="25"/>
      <c r="Y43" s="133"/>
    </row>
    <row r="44" spans="2:29" ht="13.9" customHeight="1" x14ac:dyDescent="0.15">
      <c r="B44" s="1">
        <f t="shared" si="2"/>
        <v>33</v>
      </c>
      <c r="C44" s="7"/>
      <c r="D44" s="7"/>
      <c r="E44" s="173"/>
      <c r="F44" s="173" t="s">
        <v>162</v>
      </c>
      <c r="G44" s="173"/>
      <c r="H44" s="173"/>
      <c r="I44" s="173"/>
      <c r="J44" s="173"/>
      <c r="K44" s="24"/>
      <c r="L44" s="24"/>
      <c r="M44" s="24" t="s">
        <v>163</v>
      </c>
      <c r="N44" s="25"/>
      <c r="Y44" s="133"/>
    </row>
    <row r="45" spans="2:29" ht="13.5" customHeight="1" x14ac:dyDescent="0.15">
      <c r="B45" s="1">
        <f t="shared" si="2"/>
        <v>34</v>
      </c>
      <c r="C45" s="7"/>
      <c r="D45" s="7"/>
      <c r="E45" s="173"/>
      <c r="F45" s="173" t="s">
        <v>218</v>
      </c>
      <c r="G45" s="173"/>
      <c r="H45" s="173"/>
      <c r="I45" s="173"/>
      <c r="J45" s="173"/>
      <c r="K45" s="24"/>
      <c r="L45" s="24"/>
      <c r="M45" s="24"/>
      <c r="N45" s="25">
        <v>100</v>
      </c>
      <c r="Y45" s="133"/>
    </row>
    <row r="46" spans="2:29" ht="13.5" customHeight="1" x14ac:dyDescent="0.15">
      <c r="B46" s="1">
        <f t="shared" si="2"/>
        <v>35</v>
      </c>
      <c r="C46" s="7"/>
      <c r="D46" s="7"/>
      <c r="E46" s="173"/>
      <c r="F46" s="173" t="s">
        <v>112</v>
      </c>
      <c r="G46" s="173"/>
      <c r="H46" s="173"/>
      <c r="I46" s="173"/>
      <c r="J46" s="173"/>
      <c r="K46" s="24">
        <v>6300</v>
      </c>
      <c r="L46" s="24">
        <v>3000</v>
      </c>
      <c r="M46" s="24">
        <v>1600</v>
      </c>
      <c r="N46" s="25">
        <v>900</v>
      </c>
      <c r="Y46" s="133"/>
    </row>
    <row r="47" spans="2:29" ht="13.9" customHeight="1" x14ac:dyDescent="0.15">
      <c r="B47" s="1">
        <f t="shared" si="2"/>
        <v>36</v>
      </c>
      <c r="C47" s="7"/>
      <c r="D47" s="7"/>
      <c r="E47" s="173"/>
      <c r="F47" s="173" t="s">
        <v>376</v>
      </c>
      <c r="G47" s="173"/>
      <c r="H47" s="173"/>
      <c r="I47" s="173"/>
      <c r="J47" s="173"/>
      <c r="K47" s="24"/>
      <c r="L47" s="24" t="s">
        <v>163</v>
      </c>
      <c r="M47" s="24"/>
      <c r="N47" s="25"/>
      <c r="Y47" s="135"/>
    </row>
    <row r="48" spans="2:29" ht="13.5" customHeight="1" x14ac:dyDescent="0.15">
      <c r="B48" s="1">
        <f t="shared" si="2"/>
        <v>37</v>
      </c>
      <c r="C48" s="7"/>
      <c r="D48" s="7"/>
      <c r="E48" s="173"/>
      <c r="F48" s="173" t="s">
        <v>114</v>
      </c>
      <c r="G48" s="173"/>
      <c r="H48" s="173"/>
      <c r="I48" s="173"/>
      <c r="J48" s="173"/>
      <c r="K48" s="24">
        <v>175</v>
      </c>
      <c r="L48" s="24" t="s">
        <v>163</v>
      </c>
      <c r="M48" s="24">
        <v>75</v>
      </c>
      <c r="N48" s="25">
        <v>375</v>
      </c>
      <c r="Y48" s="132"/>
    </row>
    <row r="49" spans="2:25" ht="13.5" customHeight="1" x14ac:dyDescent="0.15">
      <c r="B49" s="1">
        <f t="shared" si="2"/>
        <v>38</v>
      </c>
      <c r="C49" s="7"/>
      <c r="D49" s="7"/>
      <c r="E49" s="173"/>
      <c r="F49" s="173" t="s">
        <v>242</v>
      </c>
      <c r="G49" s="173"/>
      <c r="H49" s="173"/>
      <c r="I49" s="173"/>
      <c r="J49" s="173"/>
      <c r="K49" s="24">
        <v>125</v>
      </c>
      <c r="L49" s="24">
        <v>300</v>
      </c>
      <c r="M49" s="24">
        <v>225</v>
      </c>
      <c r="N49" s="25">
        <v>75</v>
      </c>
      <c r="Y49" s="132"/>
    </row>
    <row r="50" spans="2:25" ht="13.9" customHeight="1" x14ac:dyDescent="0.15">
      <c r="B50" s="1">
        <f t="shared" si="2"/>
        <v>39</v>
      </c>
      <c r="C50" s="7"/>
      <c r="D50" s="7"/>
      <c r="E50" s="173"/>
      <c r="F50" s="173" t="s">
        <v>224</v>
      </c>
      <c r="G50" s="173"/>
      <c r="H50" s="173"/>
      <c r="I50" s="173"/>
      <c r="J50" s="173"/>
      <c r="K50" s="24" t="s">
        <v>163</v>
      </c>
      <c r="L50" s="24"/>
      <c r="M50" s="24"/>
      <c r="N50" s="25"/>
      <c r="Y50" s="132"/>
    </row>
    <row r="51" spans="2:25" ht="13.5" customHeight="1" x14ac:dyDescent="0.15">
      <c r="B51" s="1">
        <f t="shared" si="2"/>
        <v>40</v>
      </c>
      <c r="C51" s="7"/>
      <c r="D51" s="7"/>
      <c r="E51" s="173"/>
      <c r="F51" s="173" t="s">
        <v>30</v>
      </c>
      <c r="G51" s="173"/>
      <c r="H51" s="173"/>
      <c r="I51" s="173"/>
      <c r="J51" s="173"/>
      <c r="K51" s="28"/>
      <c r="L51" s="24"/>
      <c r="M51" s="24"/>
      <c r="N51" s="25">
        <v>16</v>
      </c>
      <c r="Y51" s="132"/>
    </row>
    <row r="52" spans="2:25" ht="13.5" customHeight="1" x14ac:dyDescent="0.15">
      <c r="B52" s="1">
        <f t="shared" si="2"/>
        <v>41</v>
      </c>
      <c r="C52" s="7"/>
      <c r="D52" s="7"/>
      <c r="E52" s="173"/>
      <c r="F52" s="173" t="s">
        <v>225</v>
      </c>
      <c r="G52" s="173"/>
      <c r="H52" s="173"/>
      <c r="I52" s="173"/>
      <c r="J52" s="173"/>
      <c r="K52" s="24"/>
      <c r="L52" s="24"/>
      <c r="M52" s="24"/>
      <c r="N52" s="25">
        <v>8</v>
      </c>
      <c r="Y52" s="132"/>
    </row>
    <row r="53" spans="2:25" ht="13.9" customHeight="1" x14ac:dyDescent="0.15">
      <c r="B53" s="1">
        <f t="shared" si="2"/>
        <v>42</v>
      </c>
      <c r="C53" s="7"/>
      <c r="D53" s="7"/>
      <c r="E53" s="173"/>
      <c r="F53" s="173" t="s">
        <v>88</v>
      </c>
      <c r="G53" s="173"/>
      <c r="H53" s="173"/>
      <c r="I53" s="173"/>
      <c r="J53" s="173"/>
      <c r="K53" s="28"/>
      <c r="L53" s="24"/>
      <c r="M53" s="24" t="s">
        <v>163</v>
      </c>
      <c r="N53" s="25"/>
      <c r="Y53" s="132"/>
    </row>
    <row r="54" spans="2:25" ht="13.9" customHeight="1" x14ac:dyDescent="0.15">
      <c r="B54" s="1">
        <f t="shared" si="2"/>
        <v>43</v>
      </c>
      <c r="C54" s="7"/>
      <c r="D54" s="7"/>
      <c r="E54" s="173"/>
      <c r="F54" s="173" t="s">
        <v>89</v>
      </c>
      <c r="G54" s="173"/>
      <c r="H54" s="173"/>
      <c r="I54" s="173"/>
      <c r="J54" s="173"/>
      <c r="K54" s="24">
        <v>100</v>
      </c>
      <c r="L54" s="24"/>
      <c r="M54" s="24"/>
      <c r="N54" s="25"/>
      <c r="Y54" s="132"/>
    </row>
    <row r="55" spans="2:25" ht="13.5" customHeight="1" x14ac:dyDescent="0.15">
      <c r="B55" s="1">
        <f t="shared" si="2"/>
        <v>44</v>
      </c>
      <c r="C55" s="7"/>
      <c r="D55" s="7"/>
      <c r="E55" s="173"/>
      <c r="F55" s="173" t="s">
        <v>115</v>
      </c>
      <c r="G55" s="173"/>
      <c r="H55" s="173"/>
      <c r="I55" s="173"/>
      <c r="J55" s="173"/>
      <c r="K55" s="24">
        <v>50</v>
      </c>
      <c r="L55" s="24">
        <v>100</v>
      </c>
      <c r="M55" s="24">
        <v>400</v>
      </c>
      <c r="N55" s="25">
        <v>200</v>
      </c>
      <c r="Y55" s="132"/>
    </row>
    <row r="56" spans="2:25" ht="13.9" customHeight="1" x14ac:dyDescent="0.15">
      <c r="B56" s="1">
        <f t="shared" si="2"/>
        <v>45</v>
      </c>
      <c r="C56" s="7"/>
      <c r="D56" s="7"/>
      <c r="E56" s="173"/>
      <c r="F56" s="173" t="s">
        <v>127</v>
      </c>
      <c r="G56" s="173"/>
      <c r="H56" s="173"/>
      <c r="I56" s="173"/>
      <c r="J56" s="173"/>
      <c r="K56" s="28"/>
      <c r="L56" s="24"/>
      <c r="M56" s="24">
        <v>25</v>
      </c>
      <c r="N56" s="25" t="s">
        <v>163</v>
      </c>
      <c r="Y56" s="132"/>
    </row>
    <row r="57" spans="2:25" ht="13.5" customHeight="1" x14ac:dyDescent="0.15">
      <c r="B57" s="1">
        <f t="shared" si="2"/>
        <v>46</v>
      </c>
      <c r="C57" s="7"/>
      <c r="D57" s="7"/>
      <c r="E57" s="173"/>
      <c r="F57" s="173" t="s">
        <v>32</v>
      </c>
      <c r="G57" s="173"/>
      <c r="H57" s="173"/>
      <c r="I57" s="173"/>
      <c r="J57" s="173"/>
      <c r="K57" s="24">
        <v>100</v>
      </c>
      <c r="L57" s="24"/>
      <c r="M57" s="24"/>
      <c r="N57" s="25"/>
      <c r="Y57" s="132"/>
    </row>
    <row r="58" spans="2:25" ht="13.9" customHeight="1" x14ac:dyDescent="0.15">
      <c r="B58" s="1">
        <f t="shared" si="2"/>
        <v>47</v>
      </c>
      <c r="C58" s="7"/>
      <c r="D58" s="7"/>
      <c r="E58" s="173"/>
      <c r="F58" s="173" t="s">
        <v>33</v>
      </c>
      <c r="G58" s="173"/>
      <c r="H58" s="173"/>
      <c r="I58" s="173"/>
      <c r="J58" s="173"/>
      <c r="K58" s="24">
        <v>1650</v>
      </c>
      <c r="L58" s="24">
        <v>300</v>
      </c>
      <c r="M58" s="24">
        <v>250</v>
      </c>
      <c r="N58" s="25">
        <v>250</v>
      </c>
      <c r="Y58" s="132"/>
    </row>
    <row r="59" spans="2:25" ht="13.9" customHeight="1" x14ac:dyDescent="0.15">
      <c r="B59" s="1">
        <f t="shared" si="2"/>
        <v>48</v>
      </c>
      <c r="C59" s="2" t="s">
        <v>75</v>
      </c>
      <c r="D59" s="2" t="s">
        <v>76</v>
      </c>
      <c r="E59" s="173"/>
      <c r="F59" s="173" t="s">
        <v>124</v>
      </c>
      <c r="G59" s="173"/>
      <c r="H59" s="173"/>
      <c r="I59" s="173"/>
      <c r="J59" s="173"/>
      <c r="K59" s="24"/>
      <c r="L59" s="24"/>
      <c r="M59" s="24" t="s">
        <v>163</v>
      </c>
      <c r="N59" s="25"/>
    </row>
    <row r="60" spans="2:25" ht="13.9" customHeight="1" x14ac:dyDescent="0.15">
      <c r="B60" s="1">
        <f t="shared" si="2"/>
        <v>49</v>
      </c>
      <c r="C60" s="2" t="s">
        <v>34</v>
      </c>
      <c r="D60" s="2" t="s">
        <v>35</v>
      </c>
      <c r="E60" s="173"/>
      <c r="F60" s="173" t="s">
        <v>148</v>
      </c>
      <c r="G60" s="173"/>
      <c r="H60" s="173"/>
      <c r="I60" s="173"/>
      <c r="J60" s="173"/>
      <c r="K60" s="24">
        <v>1</v>
      </c>
      <c r="L60" s="24" t="s">
        <v>163</v>
      </c>
      <c r="M60" s="24"/>
      <c r="N60" s="25">
        <v>1</v>
      </c>
    </row>
    <row r="61" spans="2:25" ht="13.9" customHeight="1" x14ac:dyDescent="0.15">
      <c r="B61" s="1">
        <f t="shared" si="2"/>
        <v>50</v>
      </c>
      <c r="C61" s="7"/>
      <c r="D61" s="7"/>
      <c r="E61" s="173"/>
      <c r="F61" s="173" t="s">
        <v>258</v>
      </c>
      <c r="G61" s="173"/>
      <c r="H61" s="173"/>
      <c r="I61" s="173"/>
      <c r="J61" s="173"/>
      <c r="K61" s="24"/>
      <c r="L61" s="24">
        <v>1</v>
      </c>
      <c r="M61" s="24">
        <v>4</v>
      </c>
      <c r="N61" s="25">
        <v>2</v>
      </c>
    </row>
    <row r="62" spans="2:25" ht="13.5" customHeight="1" x14ac:dyDescent="0.15">
      <c r="B62" s="1">
        <f t="shared" si="2"/>
        <v>51</v>
      </c>
      <c r="C62" s="7"/>
      <c r="D62" s="7"/>
      <c r="E62" s="173"/>
      <c r="F62" s="173" t="s">
        <v>231</v>
      </c>
      <c r="G62" s="173"/>
      <c r="H62" s="173"/>
      <c r="I62" s="173"/>
      <c r="J62" s="173"/>
      <c r="K62" s="24"/>
      <c r="L62" s="28"/>
      <c r="M62" s="24"/>
      <c r="N62" s="25">
        <v>1</v>
      </c>
    </row>
    <row r="63" spans="2:25" ht="13.5" customHeight="1" x14ac:dyDescent="0.15">
      <c r="B63" s="1">
        <f t="shared" si="2"/>
        <v>52</v>
      </c>
      <c r="C63" s="7"/>
      <c r="D63" s="7"/>
      <c r="E63" s="173"/>
      <c r="F63" s="173" t="s">
        <v>128</v>
      </c>
      <c r="G63" s="173"/>
      <c r="H63" s="173"/>
      <c r="I63" s="173"/>
      <c r="J63" s="173"/>
      <c r="K63" s="24">
        <v>1</v>
      </c>
      <c r="L63" s="24">
        <v>5</v>
      </c>
      <c r="M63" s="24">
        <v>2</v>
      </c>
      <c r="N63" s="25" t="s">
        <v>163</v>
      </c>
    </row>
    <row r="64" spans="2:25" ht="13.5" customHeight="1" x14ac:dyDescent="0.15">
      <c r="B64" s="1">
        <f t="shared" si="2"/>
        <v>53</v>
      </c>
      <c r="C64" s="7"/>
      <c r="D64" s="7"/>
      <c r="E64" s="173"/>
      <c r="F64" s="173" t="s">
        <v>36</v>
      </c>
      <c r="G64" s="173"/>
      <c r="H64" s="173"/>
      <c r="I64" s="173"/>
      <c r="J64" s="173"/>
      <c r="K64" s="24">
        <v>1</v>
      </c>
      <c r="L64" s="24">
        <v>1</v>
      </c>
      <c r="M64" s="24"/>
      <c r="N64" s="25">
        <v>1</v>
      </c>
    </row>
    <row r="65" spans="2:24" ht="13.5" customHeight="1" x14ac:dyDescent="0.15">
      <c r="B65" s="1">
        <f t="shared" si="2"/>
        <v>54</v>
      </c>
      <c r="C65" s="2" t="s">
        <v>146</v>
      </c>
      <c r="D65" s="2" t="s">
        <v>79</v>
      </c>
      <c r="E65" s="173"/>
      <c r="F65" s="173" t="s">
        <v>103</v>
      </c>
      <c r="G65" s="173"/>
      <c r="H65" s="173"/>
      <c r="I65" s="173"/>
      <c r="J65" s="173"/>
      <c r="K65" s="24"/>
      <c r="L65" s="24">
        <v>1</v>
      </c>
      <c r="M65" s="24"/>
      <c r="N65" s="25">
        <v>1</v>
      </c>
    </row>
    <row r="66" spans="2:24" ht="13.5" customHeight="1" x14ac:dyDescent="0.15">
      <c r="B66" s="1">
        <f t="shared" si="2"/>
        <v>55</v>
      </c>
      <c r="C66" s="7"/>
      <c r="D66" s="2" t="s">
        <v>37</v>
      </c>
      <c r="E66" s="173"/>
      <c r="F66" s="173" t="s">
        <v>125</v>
      </c>
      <c r="G66" s="173"/>
      <c r="H66" s="173"/>
      <c r="I66" s="173"/>
      <c r="J66" s="173"/>
      <c r="K66" s="24">
        <v>7</v>
      </c>
      <c r="L66" s="24">
        <v>6</v>
      </c>
      <c r="M66" s="24">
        <v>3</v>
      </c>
      <c r="N66" s="25">
        <v>22</v>
      </c>
    </row>
    <row r="67" spans="2:24" ht="13.5" customHeight="1" x14ac:dyDescent="0.15">
      <c r="B67" s="1">
        <f t="shared" si="2"/>
        <v>56</v>
      </c>
      <c r="C67" s="7"/>
      <c r="D67" s="8"/>
      <c r="E67" s="173"/>
      <c r="F67" s="173" t="s">
        <v>38</v>
      </c>
      <c r="G67" s="173"/>
      <c r="H67" s="173"/>
      <c r="I67" s="173"/>
      <c r="J67" s="173"/>
      <c r="K67" s="24">
        <v>50</v>
      </c>
      <c r="L67" s="24" t="s">
        <v>163</v>
      </c>
      <c r="M67" s="24">
        <v>25</v>
      </c>
      <c r="N67" s="25">
        <v>25</v>
      </c>
    </row>
    <row r="68" spans="2:24" ht="13.5" customHeight="1" x14ac:dyDescent="0.15">
      <c r="B68" s="1">
        <f t="shared" si="2"/>
        <v>57</v>
      </c>
      <c r="C68" s="8"/>
      <c r="D68" s="9" t="s">
        <v>39</v>
      </c>
      <c r="E68" s="173"/>
      <c r="F68" s="173" t="s">
        <v>40</v>
      </c>
      <c r="G68" s="173"/>
      <c r="H68" s="173"/>
      <c r="I68" s="173"/>
      <c r="J68" s="173"/>
      <c r="K68" s="24">
        <v>50</v>
      </c>
      <c r="L68" s="24" t="s">
        <v>163</v>
      </c>
      <c r="M68" s="24">
        <v>25</v>
      </c>
      <c r="N68" s="25">
        <v>275</v>
      </c>
    </row>
    <row r="69" spans="2:24" ht="13.5" customHeight="1" x14ac:dyDescent="0.15">
      <c r="B69" s="1">
        <f t="shared" si="2"/>
        <v>58</v>
      </c>
      <c r="C69" s="2" t="s">
        <v>0</v>
      </c>
      <c r="D69" s="9" t="s">
        <v>41</v>
      </c>
      <c r="E69" s="173"/>
      <c r="F69" s="173" t="s">
        <v>42</v>
      </c>
      <c r="G69" s="173"/>
      <c r="H69" s="173"/>
      <c r="I69" s="173"/>
      <c r="J69" s="173"/>
      <c r="K69" s="24"/>
      <c r="L69" s="24"/>
      <c r="M69" s="24">
        <v>50</v>
      </c>
      <c r="N69" s="25"/>
      <c r="U69" s="30">
        <f>COUNTA(K59:K69)</f>
        <v>6</v>
      </c>
      <c r="V69" s="30">
        <f>COUNTA(L59:L69)</f>
        <v>8</v>
      </c>
      <c r="W69" s="30">
        <f>COUNTA(M59:M69)</f>
        <v>7</v>
      </c>
      <c r="X69" s="30">
        <f>COUNTA(N59:N69)</f>
        <v>9</v>
      </c>
    </row>
    <row r="70" spans="2:24" ht="13.5" customHeight="1" x14ac:dyDescent="0.15">
      <c r="B70" s="1">
        <f t="shared" si="2"/>
        <v>59</v>
      </c>
      <c r="C70" s="199" t="s">
        <v>43</v>
      </c>
      <c r="D70" s="200"/>
      <c r="E70" s="173"/>
      <c r="F70" s="173" t="s">
        <v>44</v>
      </c>
      <c r="G70" s="173"/>
      <c r="H70" s="173"/>
      <c r="I70" s="173"/>
      <c r="J70" s="173"/>
      <c r="K70" s="24">
        <v>300</v>
      </c>
      <c r="L70" s="24">
        <v>550</v>
      </c>
      <c r="M70" s="24">
        <v>450</v>
      </c>
      <c r="N70" s="25">
        <v>500</v>
      </c>
    </row>
    <row r="71" spans="2:24" ht="13.5" customHeight="1" x14ac:dyDescent="0.15">
      <c r="B71" s="1">
        <f t="shared" si="2"/>
        <v>60</v>
      </c>
      <c r="C71" s="3"/>
      <c r="D71" s="91"/>
      <c r="E71" s="173"/>
      <c r="F71" s="173" t="s">
        <v>45</v>
      </c>
      <c r="G71" s="173"/>
      <c r="H71" s="173"/>
      <c r="I71" s="173"/>
      <c r="J71" s="173"/>
      <c r="K71" s="24">
        <v>450</v>
      </c>
      <c r="L71" s="24">
        <v>200</v>
      </c>
      <c r="M71" s="24">
        <v>250</v>
      </c>
      <c r="N71" s="25">
        <v>100</v>
      </c>
    </row>
    <row r="72" spans="2:24" ht="13.9" customHeight="1" thickBot="1" x14ac:dyDescent="0.2">
      <c r="B72" s="1">
        <f t="shared" si="2"/>
        <v>61</v>
      </c>
      <c r="C72" s="3"/>
      <c r="D72" s="91"/>
      <c r="E72" s="173"/>
      <c r="F72" s="173" t="s">
        <v>80</v>
      </c>
      <c r="G72" s="173"/>
      <c r="H72" s="173"/>
      <c r="I72" s="173"/>
      <c r="J72" s="173"/>
      <c r="K72" s="24">
        <v>250</v>
      </c>
      <c r="L72" s="24">
        <v>50</v>
      </c>
      <c r="M72" s="24">
        <v>100</v>
      </c>
      <c r="N72" s="25">
        <v>100</v>
      </c>
    </row>
    <row r="73" spans="2:24" ht="13.9" customHeight="1" x14ac:dyDescent="0.15">
      <c r="B73" s="92"/>
      <c r="C73" s="93"/>
      <c r="D73" s="93"/>
      <c r="E73" s="27"/>
      <c r="F73" s="27"/>
      <c r="G73" s="27"/>
      <c r="H73" s="27"/>
      <c r="I73" s="27"/>
      <c r="J73" s="27"/>
      <c r="K73" s="27"/>
      <c r="L73" s="27"/>
      <c r="M73" s="27"/>
      <c r="N73" s="27"/>
      <c r="U73" s="30">
        <f>COUNTA(K11:K72)</f>
        <v>39</v>
      </c>
      <c r="V73" s="30">
        <f>COUNTA(L11:L72)</f>
        <v>34</v>
      </c>
      <c r="W73" s="30">
        <f>COUNTA(M11:M72)</f>
        <v>42</v>
      </c>
      <c r="X73" s="30">
        <f>COUNTA(N11:N72)</f>
        <v>38</v>
      </c>
    </row>
    <row r="74" spans="2:24" ht="18" customHeight="1" x14ac:dyDescent="0.15"/>
    <row r="75" spans="2:24" ht="18" customHeight="1" x14ac:dyDescent="0.15">
      <c r="B75" s="72"/>
    </row>
    <row r="76" spans="2:24" ht="9" customHeight="1" thickBot="1" x14ac:dyDescent="0.2"/>
    <row r="77" spans="2:24" ht="18" customHeight="1" x14ac:dyDescent="0.15">
      <c r="B77" s="73"/>
      <c r="C77" s="74"/>
      <c r="D77" s="201" t="s">
        <v>1</v>
      </c>
      <c r="E77" s="201"/>
      <c r="F77" s="201"/>
      <c r="G77" s="201"/>
      <c r="H77" s="74"/>
      <c r="I77" s="74"/>
      <c r="J77" s="75"/>
      <c r="K77" s="31" t="s">
        <v>64</v>
      </c>
      <c r="L77" s="31" t="s">
        <v>65</v>
      </c>
      <c r="M77" s="31" t="s">
        <v>66</v>
      </c>
      <c r="N77" s="55" t="s">
        <v>67</v>
      </c>
      <c r="U77" s="30">
        <f>SUM(U11:U15,K16:K72)</f>
        <v>18285</v>
      </c>
      <c r="V77" s="30">
        <f>SUM(V11:V15,L16:L72)</f>
        <v>41364</v>
      </c>
      <c r="W77" s="30">
        <f>SUM(W11:W15,M16:M72)</f>
        <v>25278</v>
      </c>
      <c r="X77" s="30">
        <f>SUM(X11:X15,N16:N72)</f>
        <v>4994</v>
      </c>
    </row>
    <row r="78" spans="2:24" ht="18" customHeight="1" thickBot="1" x14ac:dyDescent="0.2">
      <c r="B78" s="79"/>
      <c r="C78" s="26"/>
      <c r="D78" s="197" t="s">
        <v>2</v>
      </c>
      <c r="E78" s="197"/>
      <c r="F78" s="197"/>
      <c r="G78" s="197"/>
      <c r="H78" s="26"/>
      <c r="I78" s="26"/>
      <c r="J78" s="80"/>
      <c r="K78" s="36" t="str">
        <f>K5</f>
        <v>2021.1.21</v>
      </c>
      <c r="L78" s="36" t="str">
        <f>L5</f>
        <v>2021.1.21</v>
      </c>
      <c r="M78" s="36" t="str">
        <f>M5</f>
        <v>2021.1.21</v>
      </c>
      <c r="N78" s="54" t="str">
        <f>N5</f>
        <v>2021.1.21</v>
      </c>
    </row>
    <row r="79" spans="2:24" ht="19.899999999999999" customHeight="1" thickTop="1" x14ac:dyDescent="0.15">
      <c r="B79" s="202" t="s">
        <v>47</v>
      </c>
      <c r="C79" s="203"/>
      <c r="D79" s="203"/>
      <c r="E79" s="203"/>
      <c r="F79" s="203"/>
      <c r="G79" s="203"/>
      <c r="H79" s="203"/>
      <c r="I79" s="203"/>
      <c r="J79" s="94"/>
      <c r="K79" s="37">
        <f>SUM(K80:K88)</f>
        <v>18285</v>
      </c>
      <c r="L79" s="37">
        <f>SUM(L80:L88)</f>
        <v>41364</v>
      </c>
      <c r="M79" s="37">
        <f>SUM(M80:M88)</f>
        <v>25278</v>
      </c>
      <c r="N79" s="56">
        <f>SUM(N80:N88)</f>
        <v>4994</v>
      </c>
    </row>
    <row r="80" spans="2:24" ht="13.9" customHeight="1" x14ac:dyDescent="0.15">
      <c r="B80" s="190" t="s">
        <v>48</v>
      </c>
      <c r="C80" s="191"/>
      <c r="D80" s="204"/>
      <c r="E80" s="13"/>
      <c r="F80" s="14"/>
      <c r="G80" s="189" t="s">
        <v>13</v>
      </c>
      <c r="H80" s="189"/>
      <c r="I80" s="14"/>
      <c r="J80" s="16"/>
      <c r="K80" s="5">
        <f>SUM(U$11:U$15)</f>
        <v>50</v>
      </c>
      <c r="L80" s="5">
        <f>SUM(V$11:V$15)</f>
        <v>50</v>
      </c>
      <c r="M80" s="5">
        <f>SUM(W$11:W$15)</f>
        <v>75</v>
      </c>
      <c r="N80" s="6">
        <f>SUM(X$11:X$15)</f>
        <v>50</v>
      </c>
    </row>
    <row r="81" spans="2:14" ht="13.9" customHeight="1" x14ac:dyDescent="0.15">
      <c r="B81" s="97"/>
      <c r="C81" s="98"/>
      <c r="D81" s="99"/>
      <c r="E81" s="17"/>
      <c r="F81" s="173"/>
      <c r="G81" s="189" t="s">
        <v>23</v>
      </c>
      <c r="H81" s="189"/>
      <c r="I81" s="168"/>
      <c r="J81" s="18"/>
      <c r="K81" s="5">
        <f>SUM(K$16)</f>
        <v>475</v>
      </c>
      <c r="L81" s="5">
        <f>SUM(L$16)</f>
        <v>25</v>
      </c>
      <c r="M81" s="5">
        <f>SUM(M$16)</f>
        <v>175</v>
      </c>
      <c r="N81" s="6">
        <f>SUM(N$16)</f>
        <v>500</v>
      </c>
    </row>
    <row r="82" spans="2:14" ht="13.9" customHeight="1" x14ac:dyDescent="0.15">
      <c r="B82" s="97"/>
      <c r="C82" s="98"/>
      <c r="D82" s="99"/>
      <c r="E82" s="17"/>
      <c r="F82" s="173"/>
      <c r="G82" s="189" t="s">
        <v>25</v>
      </c>
      <c r="H82" s="189"/>
      <c r="I82" s="14"/>
      <c r="J82" s="16"/>
      <c r="K82" s="5">
        <f>SUM(K$17:K$18)</f>
        <v>50</v>
      </c>
      <c r="L82" s="5">
        <f>SUM(L$17:L$18)</f>
        <v>0</v>
      </c>
      <c r="M82" s="5">
        <f>SUM(M$17:M$18)</f>
        <v>25</v>
      </c>
      <c r="N82" s="6">
        <f>SUM(N$17:N$18)</f>
        <v>50</v>
      </c>
    </row>
    <row r="83" spans="2:14" ht="13.9" customHeight="1" x14ac:dyDescent="0.15">
      <c r="B83" s="97"/>
      <c r="C83" s="98"/>
      <c r="D83" s="99"/>
      <c r="E83" s="17"/>
      <c r="F83" s="173"/>
      <c r="G83" s="189" t="s">
        <v>86</v>
      </c>
      <c r="H83" s="189"/>
      <c r="I83" s="14"/>
      <c r="J83" s="16"/>
      <c r="K83" s="5">
        <f>SUM(K$19:K$22)</f>
        <v>50</v>
      </c>
      <c r="L83" s="5">
        <f>SUM(L$19:L$22)</f>
        <v>0</v>
      </c>
      <c r="M83" s="5">
        <f>SUM(M$19:M$22)</f>
        <v>193</v>
      </c>
      <c r="N83" s="6">
        <f>SUM(N$19:N$22)</f>
        <v>442</v>
      </c>
    </row>
    <row r="84" spans="2:14" ht="13.9" customHeight="1" x14ac:dyDescent="0.15">
      <c r="B84" s="97"/>
      <c r="C84" s="98"/>
      <c r="D84" s="99"/>
      <c r="E84" s="17"/>
      <c r="F84" s="173"/>
      <c r="G84" s="189" t="s">
        <v>87</v>
      </c>
      <c r="H84" s="189"/>
      <c r="I84" s="14"/>
      <c r="J84" s="16"/>
      <c r="K84" s="5">
        <f>SUM(K23:K36)</f>
        <v>7525</v>
      </c>
      <c r="L84" s="5">
        <f>SUM(L$23:L$36)</f>
        <v>36700</v>
      </c>
      <c r="M84" s="5">
        <f>SUM(M$23:M$36)</f>
        <v>21176</v>
      </c>
      <c r="N84" s="6">
        <f>SUM(N$23:N$36)</f>
        <v>950</v>
      </c>
    </row>
    <row r="85" spans="2:14" ht="13.9" customHeight="1" x14ac:dyDescent="0.15">
      <c r="B85" s="97"/>
      <c r="C85" s="98"/>
      <c r="D85" s="99"/>
      <c r="E85" s="17"/>
      <c r="F85" s="173"/>
      <c r="G85" s="189" t="s">
        <v>83</v>
      </c>
      <c r="H85" s="189"/>
      <c r="I85" s="14"/>
      <c r="J85" s="16"/>
      <c r="K85" s="5">
        <f>SUM(K$37:K$39)</f>
        <v>25</v>
      </c>
      <c r="L85" s="5">
        <f>SUM(L$37:L$39)</f>
        <v>0</v>
      </c>
      <c r="M85" s="5">
        <f>SUM(M$37:M$39)</f>
        <v>0</v>
      </c>
      <c r="N85" s="6">
        <f>SUM(N$37:N$39)</f>
        <v>50</v>
      </c>
    </row>
    <row r="86" spans="2:14" ht="13.9" customHeight="1" x14ac:dyDescent="0.15">
      <c r="B86" s="97"/>
      <c r="C86" s="98"/>
      <c r="D86" s="99"/>
      <c r="E86" s="17"/>
      <c r="F86" s="173"/>
      <c r="G86" s="189" t="s">
        <v>26</v>
      </c>
      <c r="H86" s="189"/>
      <c r="I86" s="14"/>
      <c r="J86" s="16"/>
      <c r="K86" s="5">
        <f>SUM(K$40:K$58)</f>
        <v>9000</v>
      </c>
      <c r="L86" s="5">
        <f>SUM(L$40:L$58)</f>
        <v>3775</v>
      </c>
      <c r="M86" s="5">
        <f>SUM(M$40:M$58)</f>
        <v>2725</v>
      </c>
      <c r="N86" s="6">
        <f>SUM(N$40:N$58)</f>
        <v>1924</v>
      </c>
    </row>
    <row r="87" spans="2:14" ht="13.9" customHeight="1" x14ac:dyDescent="0.15">
      <c r="B87" s="97"/>
      <c r="C87" s="98"/>
      <c r="D87" s="99"/>
      <c r="E87" s="17"/>
      <c r="F87" s="173"/>
      <c r="G87" s="189" t="s">
        <v>49</v>
      </c>
      <c r="H87" s="189"/>
      <c r="I87" s="14"/>
      <c r="J87" s="16"/>
      <c r="K87" s="5">
        <f>SUM(K$70:K$71)</f>
        <v>750</v>
      </c>
      <c r="L87" s="5">
        <f t="shared" ref="L87:N87" si="4">SUM(L$70:L$71)</f>
        <v>750</v>
      </c>
      <c r="M87" s="5">
        <f t="shared" si="4"/>
        <v>700</v>
      </c>
      <c r="N87" s="6">
        <f t="shared" si="4"/>
        <v>600</v>
      </c>
    </row>
    <row r="88" spans="2:14" ht="13.9" customHeight="1" thickBot="1" x14ac:dyDescent="0.2">
      <c r="B88" s="100"/>
      <c r="C88" s="101"/>
      <c r="D88" s="102"/>
      <c r="E88" s="19"/>
      <c r="F88" s="10"/>
      <c r="G88" s="192" t="s">
        <v>46</v>
      </c>
      <c r="H88" s="192"/>
      <c r="I88" s="20"/>
      <c r="J88" s="21"/>
      <c r="K88" s="11">
        <f>SUM(K$59:K$69,K$72)</f>
        <v>360</v>
      </c>
      <c r="L88" s="11">
        <f>SUM(L$59:L$69,L$72)</f>
        <v>64</v>
      </c>
      <c r="M88" s="11">
        <f>SUM(M$59:M$69,M$72)</f>
        <v>209</v>
      </c>
      <c r="N88" s="12">
        <f>SUM(N$59:N$69,N$72)</f>
        <v>428</v>
      </c>
    </row>
    <row r="89" spans="2:14" ht="18" customHeight="1" thickTop="1" x14ac:dyDescent="0.15">
      <c r="B89" s="193" t="s">
        <v>50</v>
      </c>
      <c r="C89" s="194"/>
      <c r="D89" s="195"/>
      <c r="E89" s="105"/>
      <c r="F89" s="170"/>
      <c r="G89" s="196" t="s">
        <v>51</v>
      </c>
      <c r="H89" s="196"/>
      <c r="I89" s="170"/>
      <c r="J89" s="171"/>
      <c r="K89" s="38" t="s">
        <v>52</v>
      </c>
      <c r="L89" s="44"/>
      <c r="M89" s="44"/>
      <c r="N89" s="57"/>
    </row>
    <row r="90" spans="2:14" ht="18" customHeight="1" x14ac:dyDescent="0.15">
      <c r="B90" s="106"/>
      <c r="C90" s="107"/>
      <c r="D90" s="107"/>
      <c r="E90" s="108"/>
      <c r="F90" s="109"/>
      <c r="G90" s="110"/>
      <c r="H90" s="110"/>
      <c r="I90" s="109"/>
      <c r="J90" s="111"/>
      <c r="K90" s="39" t="s">
        <v>53</v>
      </c>
      <c r="L90" s="45"/>
      <c r="M90" s="45"/>
      <c r="N90" s="48"/>
    </row>
    <row r="91" spans="2:14" ht="18" customHeight="1" x14ac:dyDescent="0.15">
      <c r="B91" s="97"/>
      <c r="C91" s="98"/>
      <c r="D91" s="98"/>
      <c r="E91" s="112"/>
      <c r="F91" s="26"/>
      <c r="G91" s="197" t="s">
        <v>54</v>
      </c>
      <c r="H91" s="197"/>
      <c r="I91" s="169"/>
      <c r="J91" s="172"/>
      <c r="K91" s="40" t="s">
        <v>55</v>
      </c>
      <c r="L91" s="46"/>
      <c r="M91" s="50"/>
      <c r="N91" s="46"/>
    </row>
    <row r="92" spans="2:14" ht="18" customHeight="1" x14ac:dyDescent="0.15">
      <c r="B92" s="97"/>
      <c r="C92" s="98"/>
      <c r="D92" s="98"/>
      <c r="E92" s="113"/>
      <c r="F92" s="98"/>
      <c r="G92" s="114"/>
      <c r="H92" s="114"/>
      <c r="I92" s="107"/>
      <c r="J92" s="115"/>
      <c r="K92" s="41" t="s">
        <v>97</v>
      </c>
      <c r="L92" s="47"/>
      <c r="M92" s="51"/>
      <c r="N92" s="47"/>
    </row>
    <row r="93" spans="2:14" ht="18" customHeight="1" x14ac:dyDescent="0.15">
      <c r="B93" s="97"/>
      <c r="C93" s="98"/>
      <c r="D93" s="98"/>
      <c r="E93" s="113"/>
      <c r="F93" s="98"/>
      <c r="G93" s="114"/>
      <c r="H93" s="114"/>
      <c r="I93" s="107"/>
      <c r="J93" s="115"/>
      <c r="K93" s="41" t="s">
        <v>90</v>
      </c>
      <c r="L93" s="45"/>
      <c r="M93" s="51"/>
      <c r="N93" s="47"/>
    </row>
    <row r="94" spans="2:14" ht="18" customHeight="1" x14ac:dyDescent="0.15">
      <c r="B94" s="97"/>
      <c r="C94" s="98"/>
      <c r="D94" s="98"/>
      <c r="E94" s="112"/>
      <c r="F94" s="26"/>
      <c r="G94" s="197" t="s">
        <v>56</v>
      </c>
      <c r="H94" s="197"/>
      <c r="I94" s="169"/>
      <c r="J94" s="172"/>
      <c r="K94" s="40" t="s">
        <v>101</v>
      </c>
      <c r="L94" s="46"/>
      <c r="M94" s="50"/>
      <c r="N94" s="46"/>
    </row>
    <row r="95" spans="2:14" ht="18" customHeight="1" x14ac:dyDescent="0.15">
      <c r="B95" s="97"/>
      <c r="C95" s="98"/>
      <c r="D95" s="98"/>
      <c r="E95" s="113"/>
      <c r="F95" s="98"/>
      <c r="G95" s="114"/>
      <c r="H95" s="114"/>
      <c r="I95" s="107"/>
      <c r="J95" s="115"/>
      <c r="K95" s="41" t="s">
        <v>98</v>
      </c>
      <c r="L95" s="47"/>
      <c r="M95" s="51"/>
      <c r="N95" s="47"/>
    </row>
    <row r="96" spans="2:14" ht="18" customHeight="1" x14ac:dyDescent="0.15">
      <c r="B96" s="97"/>
      <c r="C96" s="98"/>
      <c r="D96" s="98"/>
      <c r="E96" s="113"/>
      <c r="F96" s="98"/>
      <c r="G96" s="114"/>
      <c r="H96" s="114"/>
      <c r="I96" s="107"/>
      <c r="J96" s="115"/>
      <c r="K96" s="41" t="s">
        <v>99</v>
      </c>
      <c r="L96" s="47"/>
      <c r="M96" s="47"/>
      <c r="N96" s="47"/>
    </row>
    <row r="97" spans="2:14" ht="18" customHeight="1" x14ac:dyDescent="0.15">
      <c r="B97" s="97"/>
      <c r="C97" s="98"/>
      <c r="D97" s="98"/>
      <c r="E97" s="87"/>
      <c r="F97" s="88"/>
      <c r="G97" s="110"/>
      <c r="H97" s="110"/>
      <c r="I97" s="109"/>
      <c r="J97" s="111"/>
      <c r="K97" s="41" t="s">
        <v>100</v>
      </c>
      <c r="L97" s="48"/>
      <c r="M97" s="45"/>
      <c r="N97" s="48"/>
    </row>
    <row r="98" spans="2:14" ht="18" customHeight="1" x14ac:dyDescent="0.15">
      <c r="B98" s="116"/>
      <c r="C98" s="88"/>
      <c r="D98" s="88"/>
      <c r="E98" s="17"/>
      <c r="F98" s="173"/>
      <c r="G98" s="189" t="s">
        <v>57</v>
      </c>
      <c r="H98" s="189"/>
      <c r="I98" s="14"/>
      <c r="J98" s="16"/>
      <c r="K98" s="29" t="s">
        <v>158</v>
      </c>
      <c r="L98" s="49"/>
      <c r="M98" s="52"/>
      <c r="N98" s="49"/>
    </row>
    <row r="99" spans="2:14" ht="18" customHeight="1" x14ac:dyDescent="0.15">
      <c r="B99" s="190" t="s">
        <v>58</v>
      </c>
      <c r="C99" s="191"/>
      <c r="D99" s="191"/>
      <c r="E99" s="26"/>
      <c r="F99" s="26"/>
      <c r="G99" s="26"/>
      <c r="H99" s="26"/>
      <c r="I99" s="26"/>
      <c r="J99" s="26"/>
      <c r="K99" s="26"/>
      <c r="L99" s="26"/>
      <c r="M99" s="26"/>
      <c r="N99" s="58"/>
    </row>
    <row r="100" spans="2:14" ht="14.1" customHeight="1" x14ac:dyDescent="0.15">
      <c r="B100" s="117"/>
      <c r="C100" s="42" t="s">
        <v>59</v>
      </c>
      <c r="D100" s="118"/>
      <c r="E100" s="42"/>
      <c r="F100" s="42"/>
      <c r="G100" s="42"/>
      <c r="H100" s="42"/>
      <c r="I100" s="42"/>
      <c r="J100" s="42"/>
      <c r="K100" s="42"/>
      <c r="L100" s="42"/>
      <c r="M100" s="42"/>
      <c r="N100" s="59"/>
    </row>
    <row r="101" spans="2:14" ht="14.1" customHeight="1" x14ac:dyDescent="0.15">
      <c r="B101" s="117"/>
      <c r="C101" s="42" t="s">
        <v>60</v>
      </c>
      <c r="D101" s="118"/>
      <c r="E101" s="42"/>
      <c r="F101" s="42"/>
      <c r="G101" s="42"/>
      <c r="H101" s="42"/>
      <c r="I101" s="42"/>
      <c r="J101" s="42"/>
      <c r="K101" s="42"/>
      <c r="L101" s="42"/>
      <c r="M101" s="42"/>
      <c r="N101" s="59"/>
    </row>
    <row r="102" spans="2:14" ht="14.1" customHeight="1" x14ac:dyDescent="0.15">
      <c r="B102" s="117"/>
      <c r="C102" s="42" t="s">
        <v>61</v>
      </c>
      <c r="D102" s="118"/>
      <c r="E102" s="42"/>
      <c r="F102" s="42"/>
      <c r="G102" s="42"/>
      <c r="H102" s="42"/>
      <c r="I102" s="42"/>
      <c r="J102" s="42"/>
      <c r="K102" s="42"/>
      <c r="L102" s="42"/>
      <c r="M102" s="42"/>
      <c r="N102" s="59"/>
    </row>
    <row r="103" spans="2:14" ht="14.1" customHeight="1" x14ac:dyDescent="0.15">
      <c r="B103" s="117"/>
      <c r="C103" s="42" t="s">
        <v>136</v>
      </c>
      <c r="D103" s="118"/>
      <c r="E103" s="42"/>
      <c r="F103" s="42"/>
      <c r="G103" s="42"/>
      <c r="H103" s="42"/>
      <c r="I103" s="42"/>
      <c r="J103" s="42"/>
      <c r="K103" s="42"/>
      <c r="L103" s="42"/>
      <c r="M103" s="42"/>
      <c r="N103" s="59"/>
    </row>
    <row r="104" spans="2:14" ht="14.1" customHeight="1" x14ac:dyDescent="0.15">
      <c r="B104" s="119"/>
      <c r="C104" s="42" t="s">
        <v>137</v>
      </c>
      <c r="D104" s="42"/>
      <c r="E104" s="42"/>
      <c r="F104" s="42"/>
      <c r="G104" s="42"/>
      <c r="H104" s="42"/>
      <c r="I104" s="42"/>
      <c r="J104" s="42"/>
      <c r="K104" s="42"/>
      <c r="L104" s="42"/>
      <c r="M104" s="42"/>
      <c r="N104" s="59"/>
    </row>
    <row r="105" spans="2:14" ht="14.1" customHeight="1" x14ac:dyDescent="0.15">
      <c r="B105" s="119"/>
      <c r="C105" s="42" t="s">
        <v>133</v>
      </c>
      <c r="D105" s="42"/>
      <c r="E105" s="42"/>
      <c r="F105" s="42"/>
      <c r="G105" s="42"/>
      <c r="H105" s="42"/>
      <c r="I105" s="42"/>
      <c r="J105" s="42"/>
      <c r="K105" s="42"/>
      <c r="L105" s="42"/>
      <c r="M105" s="42"/>
      <c r="N105" s="59"/>
    </row>
    <row r="106" spans="2:14" ht="14.1" customHeight="1" x14ac:dyDescent="0.15">
      <c r="B106" s="119"/>
      <c r="C106" s="42" t="s">
        <v>95</v>
      </c>
      <c r="D106" s="42"/>
      <c r="E106" s="42"/>
      <c r="F106" s="42"/>
      <c r="G106" s="42"/>
      <c r="H106" s="42"/>
      <c r="I106" s="42"/>
      <c r="J106" s="42"/>
      <c r="K106" s="42"/>
      <c r="L106" s="42"/>
      <c r="M106" s="42"/>
      <c r="N106" s="59"/>
    </row>
    <row r="107" spans="2:14" ht="14.1" customHeight="1" x14ac:dyDescent="0.15">
      <c r="B107" s="119"/>
      <c r="C107" s="42" t="s">
        <v>96</v>
      </c>
      <c r="D107" s="42"/>
      <c r="E107" s="42"/>
      <c r="F107" s="42"/>
      <c r="G107" s="42"/>
      <c r="H107" s="42"/>
      <c r="I107" s="42"/>
      <c r="J107" s="42"/>
      <c r="K107" s="42"/>
      <c r="L107" s="42"/>
      <c r="M107" s="42"/>
      <c r="N107" s="59"/>
    </row>
    <row r="108" spans="2:14" ht="14.1" customHeight="1" x14ac:dyDescent="0.15">
      <c r="B108" s="119"/>
      <c r="C108" s="42" t="s">
        <v>84</v>
      </c>
      <c r="D108" s="42"/>
      <c r="E108" s="42"/>
      <c r="F108" s="42"/>
      <c r="G108" s="42"/>
      <c r="H108" s="42"/>
      <c r="I108" s="42"/>
      <c r="J108" s="42"/>
      <c r="K108" s="42"/>
      <c r="L108" s="42"/>
      <c r="M108" s="42"/>
      <c r="N108" s="59"/>
    </row>
    <row r="109" spans="2:14" ht="14.1" customHeight="1" x14ac:dyDescent="0.15">
      <c r="B109" s="119"/>
      <c r="C109" s="42" t="s">
        <v>142</v>
      </c>
      <c r="D109" s="42"/>
      <c r="E109" s="42"/>
      <c r="F109" s="42"/>
      <c r="G109" s="42"/>
      <c r="H109" s="42"/>
      <c r="I109" s="42"/>
      <c r="J109" s="42"/>
      <c r="K109" s="42"/>
      <c r="L109" s="42"/>
      <c r="M109" s="42"/>
      <c r="N109" s="59"/>
    </row>
    <row r="110" spans="2:14" ht="14.1" customHeight="1" x14ac:dyDescent="0.15">
      <c r="B110" s="119"/>
      <c r="C110" s="42" t="s">
        <v>138</v>
      </c>
      <c r="D110" s="42"/>
      <c r="E110" s="42"/>
      <c r="F110" s="42"/>
      <c r="G110" s="42"/>
      <c r="H110" s="42"/>
      <c r="I110" s="42"/>
      <c r="J110" s="42"/>
      <c r="K110" s="42"/>
      <c r="L110" s="42"/>
      <c r="M110" s="42"/>
      <c r="N110" s="59"/>
    </row>
    <row r="111" spans="2:14" ht="14.1" customHeight="1" x14ac:dyDescent="0.15">
      <c r="B111" s="119"/>
      <c r="C111" s="42" t="s">
        <v>139</v>
      </c>
      <c r="D111" s="42"/>
      <c r="E111" s="42"/>
      <c r="F111" s="42"/>
      <c r="G111" s="42"/>
      <c r="H111" s="42"/>
      <c r="I111" s="42"/>
      <c r="J111" s="42"/>
      <c r="K111" s="42"/>
      <c r="L111" s="42"/>
      <c r="M111" s="42"/>
      <c r="N111" s="59"/>
    </row>
    <row r="112" spans="2:14" ht="14.1" customHeight="1" x14ac:dyDescent="0.15">
      <c r="B112" s="119"/>
      <c r="C112" s="42" t="s">
        <v>140</v>
      </c>
      <c r="D112" s="42"/>
      <c r="E112" s="42"/>
      <c r="F112" s="42"/>
      <c r="G112" s="42"/>
      <c r="H112" s="42"/>
      <c r="I112" s="42"/>
      <c r="J112" s="42"/>
      <c r="K112" s="42"/>
      <c r="L112" s="42"/>
      <c r="M112" s="42"/>
      <c r="N112" s="59"/>
    </row>
    <row r="113" spans="2:14" ht="14.1" customHeight="1" x14ac:dyDescent="0.15">
      <c r="B113" s="119"/>
      <c r="C113" s="42" t="s">
        <v>129</v>
      </c>
      <c r="D113" s="42"/>
      <c r="E113" s="42"/>
      <c r="F113" s="42"/>
      <c r="G113" s="42"/>
      <c r="H113" s="42"/>
      <c r="I113" s="42"/>
      <c r="J113" s="42"/>
      <c r="K113" s="42"/>
      <c r="L113" s="42"/>
      <c r="M113" s="42"/>
      <c r="N113" s="59"/>
    </row>
    <row r="114" spans="2:14" ht="14.1" customHeight="1" x14ac:dyDescent="0.15">
      <c r="B114" s="119"/>
      <c r="C114" s="42" t="s">
        <v>141</v>
      </c>
      <c r="D114" s="42"/>
      <c r="E114" s="42"/>
      <c r="F114" s="42"/>
      <c r="G114" s="42"/>
      <c r="H114" s="42"/>
      <c r="I114" s="42"/>
      <c r="J114" s="42"/>
      <c r="K114" s="42"/>
      <c r="L114" s="42"/>
      <c r="M114" s="42"/>
      <c r="N114" s="59"/>
    </row>
    <row r="115" spans="2:14" ht="14.1" customHeight="1" x14ac:dyDescent="0.15">
      <c r="B115" s="119"/>
      <c r="C115" s="42" t="s">
        <v>197</v>
      </c>
      <c r="D115" s="42"/>
      <c r="E115" s="42"/>
      <c r="F115" s="42"/>
      <c r="G115" s="42"/>
      <c r="H115" s="42"/>
      <c r="I115" s="42"/>
      <c r="J115" s="42"/>
      <c r="K115" s="42"/>
      <c r="L115" s="42"/>
      <c r="M115" s="42"/>
      <c r="N115" s="59"/>
    </row>
    <row r="116" spans="2:14" ht="14.1" customHeight="1" x14ac:dyDescent="0.15">
      <c r="B116" s="119"/>
      <c r="C116" s="42" t="s">
        <v>135</v>
      </c>
      <c r="D116" s="42"/>
      <c r="E116" s="42"/>
      <c r="F116" s="42"/>
      <c r="G116" s="42"/>
      <c r="H116" s="42"/>
      <c r="I116" s="42"/>
      <c r="J116" s="42"/>
      <c r="K116" s="42"/>
      <c r="L116" s="42"/>
      <c r="M116" s="42"/>
      <c r="N116" s="59"/>
    </row>
    <row r="117" spans="2:14" x14ac:dyDescent="0.15">
      <c r="B117" s="120"/>
      <c r="C117" s="42" t="s">
        <v>150</v>
      </c>
      <c r="D117" s="70"/>
      <c r="E117" s="70"/>
      <c r="F117" s="70"/>
      <c r="G117" s="70"/>
      <c r="H117" s="70"/>
      <c r="I117" s="70"/>
      <c r="J117" s="70"/>
      <c r="K117" s="70"/>
      <c r="L117" s="70"/>
      <c r="M117" s="70"/>
      <c r="N117" s="71"/>
    </row>
    <row r="118" spans="2:14" x14ac:dyDescent="0.15">
      <c r="B118" s="120"/>
      <c r="C118" s="42" t="s">
        <v>144</v>
      </c>
      <c r="D118" s="70"/>
      <c r="E118" s="70"/>
      <c r="F118" s="70"/>
      <c r="G118" s="70"/>
      <c r="H118" s="70"/>
      <c r="I118" s="70"/>
      <c r="J118" s="70"/>
      <c r="K118" s="70"/>
      <c r="L118" s="70"/>
      <c r="M118" s="70"/>
      <c r="N118" s="71"/>
    </row>
    <row r="119" spans="2:14" ht="14.1" customHeight="1" x14ac:dyDescent="0.15">
      <c r="B119" s="119"/>
      <c r="C119" s="42" t="s">
        <v>116</v>
      </c>
      <c r="D119" s="42"/>
      <c r="E119" s="42"/>
      <c r="F119" s="42"/>
      <c r="G119" s="42"/>
      <c r="H119" s="42"/>
      <c r="I119" s="42"/>
      <c r="J119" s="42"/>
      <c r="K119" s="42"/>
      <c r="L119" s="42"/>
      <c r="M119" s="42"/>
      <c r="N119" s="59"/>
    </row>
    <row r="120" spans="2:14" ht="18" customHeight="1" x14ac:dyDescent="0.15">
      <c r="B120" s="119"/>
      <c r="C120" s="42" t="s">
        <v>62</v>
      </c>
      <c r="D120" s="42"/>
      <c r="E120" s="42"/>
      <c r="F120" s="42"/>
      <c r="G120" s="42"/>
      <c r="H120" s="42"/>
      <c r="I120" s="42"/>
      <c r="J120" s="42"/>
      <c r="K120" s="42"/>
      <c r="L120" s="42"/>
      <c r="M120" s="42"/>
      <c r="N120" s="59"/>
    </row>
    <row r="121" spans="2:14" x14ac:dyDescent="0.15">
      <c r="B121" s="120"/>
      <c r="C121" s="42" t="s">
        <v>134</v>
      </c>
      <c r="D121" s="70"/>
      <c r="E121" s="70"/>
      <c r="F121" s="70"/>
      <c r="G121" s="70"/>
      <c r="H121" s="70"/>
      <c r="I121" s="70"/>
      <c r="J121" s="70"/>
      <c r="K121" s="70"/>
      <c r="L121" s="70"/>
      <c r="M121" s="70"/>
      <c r="N121" s="71"/>
    </row>
    <row r="122" spans="2:14" x14ac:dyDescent="0.15">
      <c r="B122" s="120"/>
      <c r="C122" s="42" t="s">
        <v>164</v>
      </c>
      <c r="D122" s="70"/>
      <c r="E122" s="70"/>
      <c r="F122" s="70"/>
      <c r="G122" s="70"/>
      <c r="H122" s="70"/>
      <c r="I122" s="70"/>
      <c r="J122" s="70"/>
      <c r="K122" s="70"/>
      <c r="L122" s="70"/>
      <c r="M122" s="70"/>
      <c r="N122" s="71"/>
    </row>
    <row r="123" spans="2:14" ht="14.25" thickBot="1" x14ac:dyDescent="0.2">
      <c r="B123" s="121"/>
      <c r="C123" s="43" t="s">
        <v>145</v>
      </c>
      <c r="D123" s="68"/>
      <c r="E123" s="68"/>
      <c r="F123" s="68"/>
      <c r="G123" s="68"/>
      <c r="H123" s="68"/>
      <c r="I123" s="68"/>
      <c r="J123" s="68"/>
      <c r="K123" s="68"/>
      <c r="L123" s="68"/>
      <c r="M123" s="68"/>
      <c r="N123" s="69"/>
    </row>
  </sheetData>
  <mergeCells count="27">
    <mergeCell ref="D9:F9"/>
    <mergeCell ref="D4:G4"/>
    <mergeCell ref="D5:G5"/>
    <mergeCell ref="D6:G6"/>
    <mergeCell ref="D7:F7"/>
    <mergeCell ref="D8:F8"/>
    <mergeCell ref="G86:H86"/>
    <mergeCell ref="G10:H10"/>
    <mergeCell ref="C70:D70"/>
    <mergeCell ref="D77:G77"/>
    <mergeCell ref="D78:G78"/>
    <mergeCell ref="B79:I79"/>
    <mergeCell ref="B80:D80"/>
    <mergeCell ref="G80:H80"/>
    <mergeCell ref="G81:H81"/>
    <mergeCell ref="G82:H82"/>
    <mergeCell ref="G83:H83"/>
    <mergeCell ref="G84:H84"/>
    <mergeCell ref="G85:H85"/>
    <mergeCell ref="G98:H98"/>
    <mergeCell ref="B99:D99"/>
    <mergeCell ref="G87:H87"/>
    <mergeCell ref="G88:H88"/>
    <mergeCell ref="B89:D89"/>
    <mergeCell ref="G89:H89"/>
    <mergeCell ref="G91:H91"/>
    <mergeCell ref="G94:H94"/>
  </mergeCells>
  <phoneticPr fontId="24"/>
  <conditionalFormatting sqref="O11:O72">
    <cfRule type="expression" dxfId="4"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73" max="16383" man="1"/>
  </rowBreaks>
  <colBreaks count="1" manualBreakCount="1">
    <brk id="2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AC125"/>
  <sheetViews>
    <sheetView view="pageBreakPreview" zoomScale="75" zoomScaleNormal="75" zoomScaleSheetLayoutView="75" workbookViewId="0">
      <pane xSplit="10" ySplit="10" topLeftCell="K11" activePane="bottomRight" state="frozen"/>
      <selection activeCell="O15" sqref="O15"/>
      <selection pane="topRight" activeCell="O15" sqref="O15"/>
      <selection pane="bottomLeft" activeCell="O15" sqref="O15"/>
      <selection pane="bottomRight" activeCell="O15" sqref="O15"/>
    </sheetView>
  </sheetViews>
  <sheetFormatPr defaultRowHeight="13.5" x14ac:dyDescent="0.15"/>
  <cols>
    <col min="1" max="1" width="2.625" style="30" customWidth="1"/>
    <col min="2" max="2" width="4.75" style="30" customWidth="1"/>
    <col min="3" max="4" width="16.75" style="30" customWidth="1"/>
    <col min="5" max="5" width="1.75" style="30" customWidth="1"/>
    <col min="6" max="9" width="10.75" style="30" customWidth="1"/>
    <col min="10" max="10" width="1.75" style="30" customWidth="1"/>
    <col min="11" max="14" width="14.875" style="30" customWidth="1"/>
    <col min="15" max="15" width="9" style="30"/>
    <col min="16" max="20" width="9" style="30" hidden="1" customWidth="1"/>
    <col min="21" max="23" width="9" style="30"/>
    <col min="24" max="24" width="9.25" style="30" customWidth="1"/>
    <col min="25" max="16384" width="9" style="30"/>
  </cols>
  <sheetData>
    <row r="1" spans="2:24" ht="18" customHeight="1" x14ac:dyDescent="0.15"/>
    <row r="2" spans="2:24" ht="18" customHeight="1" x14ac:dyDescent="0.15">
      <c r="B2" s="72" t="s">
        <v>63</v>
      </c>
      <c r="U2" s="131"/>
    </row>
    <row r="3" spans="2:24" ht="9" customHeight="1" thickBot="1" x14ac:dyDescent="0.2"/>
    <row r="4" spans="2:24" ht="18" customHeight="1" x14ac:dyDescent="0.15">
      <c r="B4" s="73"/>
      <c r="C4" s="74"/>
      <c r="D4" s="201" t="s">
        <v>1</v>
      </c>
      <c r="E4" s="201"/>
      <c r="F4" s="201"/>
      <c r="G4" s="201"/>
      <c r="H4" s="74"/>
      <c r="I4" s="74"/>
      <c r="J4" s="75"/>
      <c r="K4" s="31" t="s">
        <v>64</v>
      </c>
      <c r="L4" s="31" t="s">
        <v>65</v>
      </c>
      <c r="M4" s="31" t="s">
        <v>66</v>
      </c>
      <c r="N4" s="55" t="s">
        <v>67</v>
      </c>
    </row>
    <row r="5" spans="2:24" ht="18" customHeight="1" x14ac:dyDescent="0.15">
      <c r="B5" s="76"/>
      <c r="C5" s="4"/>
      <c r="D5" s="189" t="s">
        <v>2</v>
      </c>
      <c r="E5" s="189"/>
      <c r="F5" s="189"/>
      <c r="G5" s="189"/>
      <c r="H5" s="4"/>
      <c r="I5" s="4"/>
      <c r="J5" s="77"/>
      <c r="K5" s="32" t="s">
        <v>184</v>
      </c>
      <c r="L5" s="32" t="str">
        <f>K5</f>
        <v>2020.4.24</v>
      </c>
      <c r="M5" s="32" t="str">
        <f>K5</f>
        <v>2020.4.24</v>
      </c>
      <c r="N5" s="129" t="str">
        <f>K5</f>
        <v>2020.4.24</v>
      </c>
    </row>
    <row r="6" spans="2:24" ht="18" customHeight="1" x14ac:dyDescent="0.15">
      <c r="B6" s="76"/>
      <c r="C6" s="4"/>
      <c r="D6" s="189" t="s">
        <v>3</v>
      </c>
      <c r="E6" s="189"/>
      <c r="F6" s="189"/>
      <c r="G6" s="189"/>
      <c r="H6" s="4"/>
      <c r="I6" s="4"/>
      <c r="J6" s="77"/>
      <c r="K6" s="122">
        <v>0.40347222222222223</v>
      </c>
      <c r="L6" s="122">
        <v>0.38194444444444442</v>
      </c>
      <c r="M6" s="122">
        <v>0.43055555555555558</v>
      </c>
      <c r="N6" s="123">
        <v>0.45277777777777778</v>
      </c>
    </row>
    <row r="7" spans="2:24" ht="18" customHeight="1" x14ac:dyDescent="0.15">
      <c r="B7" s="76"/>
      <c r="C7" s="4"/>
      <c r="D7" s="189" t="s">
        <v>4</v>
      </c>
      <c r="E7" s="205"/>
      <c r="F7" s="205"/>
      <c r="G7" s="78" t="s">
        <v>5</v>
      </c>
      <c r="H7" s="4"/>
      <c r="I7" s="4"/>
      <c r="J7" s="77"/>
      <c r="K7" s="124">
        <v>2.4500000000000002</v>
      </c>
      <c r="L7" s="124">
        <v>1.5</v>
      </c>
      <c r="M7" s="124">
        <v>1.45</v>
      </c>
      <c r="N7" s="125">
        <v>1.43</v>
      </c>
    </row>
    <row r="8" spans="2:24" ht="18" customHeight="1" x14ac:dyDescent="0.15">
      <c r="B8" s="79"/>
      <c r="C8" s="26"/>
      <c r="D8" s="189" t="s">
        <v>6</v>
      </c>
      <c r="E8" s="189"/>
      <c r="F8" s="189"/>
      <c r="G8" s="78" t="s">
        <v>5</v>
      </c>
      <c r="H8" s="26"/>
      <c r="I8" s="26"/>
      <c r="J8" s="80"/>
      <c r="K8" s="33">
        <v>0.5</v>
      </c>
      <c r="L8" s="33">
        <v>0.5</v>
      </c>
      <c r="M8" s="33">
        <v>0.5</v>
      </c>
      <c r="N8" s="53">
        <v>0.5</v>
      </c>
    </row>
    <row r="9" spans="2:24" ht="18" customHeight="1" thickBot="1" x14ac:dyDescent="0.2">
      <c r="B9" s="81"/>
      <c r="C9" s="10"/>
      <c r="D9" s="192" t="s">
        <v>7</v>
      </c>
      <c r="E9" s="192"/>
      <c r="F9" s="192"/>
      <c r="G9" s="82" t="s">
        <v>8</v>
      </c>
      <c r="H9" s="10"/>
      <c r="I9" s="10"/>
      <c r="J9" s="83"/>
      <c r="K9" s="34">
        <v>100</v>
      </c>
      <c r="L9" s="34">
        <v>100</v>
      </c>
      <c r="M9" s="34">
        <v>100</v>
      </c>
      <c r="N9" s="54">
        <v>100</v>
      </c>
      <c r="Q9" s="84" t="s">
        <v>68</v>
      </c>
      <c r="R9" s="84" t="s">
        <v>69</v>
      </c>
      <c r="S9" s="84" t="s">
        <v>70</v>
      </c>
      <c r="T9" s="84" t="s">
        <v>71</v>
      </c>
      <c r="U9" s="84" t="s">
        <v>68</v>
      </c>
      <c r="V9" s="84" t="s">
        <v>69</v>
      </c>
      <c r="W9" s="84" t="s">
        <v>70</v>
      </c>
      <c r="X9" s="84" t="s">
        <v>71</v>
      </c>
    </row>
    <row r="10" spans="2:24" ht="18" customHeight="1" thickTop="1" x14ac:dyDescent="0.15">
      <c r="B10" s="85" t="s">
        <v>9</v>
      </c>
      <c r="C10" s="86" t="s">
        <v>10</v>
      </c>
      <c r="D10" s="86" t="s">
        <v>11</v>
      </c>
      <c r="E10" s="87"/>
      <c r="F10" s="88"/>
      <c r="G10" s="198" t="s">
        <v>12</v>
      </c>
      <c r="H10" s="198"/>
      <c r="I10" s="88"/>
      <c r="J10" s="89"/>
      <c r="K10" s="35"/>
      <c r="L10" s="35"/>
      <c r="M10" s="35"/>
      <c r="N10" s="126"/>
    </row>
    <row r="11" spans="2:24" ht="13.5" customHeight="1" x14ac:dyDescent="0.15">
      <c r="B11" s="1">
        <v>1</v>
      </c>
      <c r="C11" s="2" t="s">
        <v>92</v>
      </c>
      <c r="D11" s="2" t="s">
        <v>13</v>
      </c>
      <c r="E11" s="4"/>
      <c r="F11" s="4" t="s">
        <v>151</v>
      </c>
      <c r="G11" s="4"/>
      <c r="H11" s="4"/>
      <c r="I11" s="4"/>
      <c r="J11" s="4"/>
      <c r="K11" s="22"/>
      <c r="L11" s="22" t="s">
        <v>169</v>
      </c>
      <c r="M11" s="22" t="s">
        <v>169</v>
      </c>
      <c r="N11" s="23" t="s">
        <v>165</v>
      </c>
      <c r="P11" s="30" t="s">
        <v>14</v>
      </c>
      <c r="Q11" s="30">
        <f t="shared" ref="Q11:T13" si="0">IF(K11="",0,VALUE(MID(K11,2,LEN(K11)-2)))</f>
        <v>0</v>
      </c>
      <c r="R11" s="30" t="e">
        <f t="shared" si="0"/>
        <v>#VALUE!</v>
      </c>
      <c r="S11" s="30" t="e">
        <f t="shared" si="0"/>
        <v>#VALUE!</v>
      </c>
      <c r="T11" s="30">
        <f t="shared" si="0"/>
        <v>25</v>
      </c>
      <c r="U11" s="30">
        <f t="shared" ref="U11:X17" si="1">IF(K11="＋",0,IF(K11="(＋)",0,ABS(K11)))</f>
        <v>0</v>
      </c>
      <c r="V11" s="30">
        <f t="shared" si="1"/>
        <v>0</v>
      </c>
      <c r="W11" s="30">
        <f t="shared" si="1"/>
        <v>0</v>
      </c>
      <c r="X11" s="30">
        <f t="shared" si="1"/>
        <v>25</v>
      </c>
    </row>
    <row r="12" spans="2:24" ht="13.5" customHeight="1" x14ac:dyDescent="0.15">
      <c r="B12" s="1">
        <f t="shared" ref="B12:B74" si="2">B11+1</f>
        <v>2</v>
      </c>
      <c r="C12" s="3"/>
      <c r="D12" s="7"/>
      <c r="E12" s="4"/>
      <c r="F12" s="4" t="s">
        <v>110</v>
      </c>
      <c r="G12" s="4"/>
      <c r="H12" s="4"/>
      <c r="I12" s="4"/>
      <c r="J12" s="4"/>
      <c r="K12" s="22" t="s">
        <v>165</v>
      </c>
      <c r="L12" s="22" t="s">
        <v>165</v>
      </c>
      <c r="M12" s="128"/>
      <c r="N12" s="23" t="s">
        <v>165</v>
      </c>
      <c r="P12" s="30" t="s">
        <v>14</v>
      </c>
      <c r="Q12" s="30">
        <f t="shared" si="0"/>
        <v>25</v>
      </c>
      <c r="R12" s="30">
        <f t="shared" si="0"/>
        <v>25</v>
      </c>
      <c r="S12" s="30">
        <f t="shared" si="0"/>
        <v>0</v>
      </c>
      <c r="T12" s="30">
        <f t="shared" si="0"/>
        <v>25</v>
      </c>
      <c r="U12" s="30">
        <f t="shared" si="1"/>
        <v>25</v>
      </c>
      <c r="V12" s="30">
        <f t="shared" si="1"/>
        <v>25</v>
      </c>
      <c r="W12" s="30">
        <f t="shared" si="1"/>
        <v>0</v>
      </c>
      <c r="X12" s="30">
        <f t="shared" si="1"/>
        <v>25</v>
      </c>
    </row>
    <row r="13" spans="2:24" ht="13.9" customHeight="1" x14ac:dyDescent="0.15">
      <c r="B13" s="1">
        <f t="shared" si="2"/>
        <v>3</v>
      </c>
      <c r="C13" s="3"/>
      <c r="D13" s="7"/>
      <c r="E13" s="4"/>
      <c r="F13" s="4" t="s">
        <v>153</v>
      </c>
      <c r="G13" s="4"/>
      <c r="H13" s="4"/>
      <c r="I13" s="4"/>
      <c r="J13" s="4"/>
      <c r="K13" s="22" t="s">
        <v>175</v>
      </c>
      <c r="L13" s="22" t="s">
        <v>165</v>
      </c>
      <c r="M13" s="22"/>
      <c r="N13" s="23" t="s">
        <v>175</v>
      </c>
      <c r="P13" s="30" t="s">
        <v>14</v>
      </c>
      <c r="Q13" s="30">
        <f t="shared" si="0"/>
        <v>50</v>
      </c>
      <c r="R13" s="30">
        <f t="shared" si="0"/>
        <v>25</v>
      </c>
      <c r="S13" s="30">
        <f t="shared" si="0"/>
        <v>0</v>
      </c>
      <c r="T13" s="30">
        <f t="shared" si="0"/>
        <v>50</v>
      </c>
      <c r="U13" s="30">
        <f t="shared" si="1"/>
        <v>50</v>
      </c>
      <c r="V13" s="30">
        <f t="shared" si="1"/>
        <v>25</v>
      </c>
      <c r="W13" s="30">
        <f t="shared" si="1"/>
        <v>0</v>
      </c>
      <c r="X13" s="30">
        <f t="shared" si="1"/>
        <v>50</v>
      </c>
    </row>
    <row r="14" spans="2:24" ht="13.9" customHeight="1" x14ac:dyDescent="0.15">
      <c r="B14" s="1">
        <f t="shared" si="2"/>
        <v>4</v>
      </c>
      <c r="C14" s="3"/>
      <c r="D14" s="7"/>
      <c r="E14" s="4"/>
      <c r="F14" s="4" t="s">
        <v>178</v>
      </c>
      <c r="G14" s="4"/>
      <c r="H14" s="4"/>
      <c r="I14" s="4"/>
      <c r="J14" s="4"/>
      <c r="K14" s="22" t="s">
        <v>185</v>
      </c>
      <c r="L14" s="22" t="s">
        <v>167</v>
      </c>
      <c r="M14" s="22" t="s">
        <v>186</v>
      </c>
      <c r="N14" s="23" t="s">
        <v>187</v>
      </c>
      <c r="P14" s="30" t="s">
        <v>14</v>
      </c>
      <c r="Q14" s="30">
        <f>IF(K14="",0,VALUE(MID(K14,2,LEN(K14)-2)))</f>
        <v>625</v>
      </c>
      <c r="R14" s="30">
        <f>IF(L14="",0,VALUE(MID(L14,2,LEN(L14)-2)))</f>
        <v>200</v>
      </c>
      <c r="S14" s="30">
        <f>IF(M14="",0,VALUE(MID(M14,2,LEN(M14)-2)))</f>
        <v>125</v>
      </c>
      <c r="T14" s="30">
        <f>IF(N14="",0,VALUE(MID(N14,2,LEN(N14)-2)))</f>
        <v>425</v>
      </c>
      <c r="U14" s="30">
        <f t="shared" si="1"/>
        <v>625</v>
      </c>
      <c r="V14" s="30">
        <f t="shared" si="1"/>
        <v>200</v>
      </c>
      <c r="W14" s="30">
        <f t="shared" si="1"/>
        <v>125</v>
      </c>
      <c r="X14" s="30">
        <f t="shared" si="1"/>
        <v>425</v>
      </c>
    </row>
    <row r="15" spans="2:24" ht="13.9" customHeight="1" x14ac:dyDescent="0.15">
      <c r="B15" s="1">
        <f t="shared" si="2"/>
        <v>5</v>
      </c>
      <c r="C15" s="3"/>
      <c r="D15" s="7"/>
      <c r="E15" s="4"/>
      <c r="F15" s="4" t="s">
        <v>122</v>
      </c>
      <c r="G15" s="4"/>
      <c r="H15" s="4"/>
      <c r="I15" s="4"/>
      <c r="J15" s="4"/>
      <c r="K15" s="22" t="s">
        <v>165</v>
      </c>
      <c r="L15" s="22"/>
      <c r="M15" s="22"/>
      <c r="N15" s="23"/>
      <c r="P15" s="30" t="s">
        <v>14</v>
      </c>
      <c r="Q15" s="30">
        <f>IF(K15="",0,VALUE(MID(K15,2,LEN(K15)-2)))</f>
        <v>25</v>
      </c>
      <c r="R15" s="30">
        <f>IF(L17="",0,VALUE(MID(L17,2,LEN(L17)-2)))</f>
        <v>325</v>
      </c>
      <c r="S15" s="30">
        <f>IF(M15="",0,VALUE(MID(M15,2,LEN(M15)-2)))</f>
        <v>0</v>
      </c>
      <c r="T15" s="30">
        <f>IF(N15="",0,VALUE(MID(N15,2,LEN(N15)-2)))</f>
        <v>0</v>
      </c>
      <c r="U15" s="30">
        <f t="shared" si="1"/>
        <v>25</v>
      </c>
      <c r="V15" s="30">
        <f t="shared" si="1"/>
        <v>0</v>
      </c>
      <c r="W15" s="30">
        <f t="shared" si="1"/>
        <v>0</v>
      </c>
      <c r="X15" s="30">
        <f t="shared" si="1"/>
        <v>0</v>
      </c>
    </row>
    <row r="16" spans="2:24" ht="13.5" customHeight="1" x14ac:dyDescent="0.15">
      <c r="B16" s="1">
        <f t="shared" si="2"/>
        <v>6</v>
      </c>
      <c r="C16" s="3"/>
      <c r="D16" s="7"/>
      <c r="E16" s="4"/>
      <c r="F16" s="4" t="s">
        <v>123</v>
      </c>
      <c r="G16" s="4"/>
      <c r="H16" s="4"/>
      <c r="I16" s="4"/>
      <c r="J16" s="4"/>
      <c r="K16" s="22"/>
      <c r="L16" s="22"/>
      <c r="M16" s="22"/>
      <c r="N16" s="23" t="s">
        <v>165</v>
      </c>
      <c r="U16" s="30">
        <f t="shared" si="1"/>
        <v>0</v>
      </c>
      <c r="V16" s="30">
        <f t="shared" si="1"/>
        <v>0</v>
      </c>
      <c r="W16" s="30">
        <f t="shared" si="1"/>
        <v>0</v>
      </c>
      <c r="X16" s="30">
        <f t="shared" si="1"/>
        <v>25</v>
      </c>
    </row>
    <row r="17" spans="2:24" ht="13.5" customHeight="1" x14ac:dyDescent="0.15">
      <c r="B17" s="1">
        <f t="shared" si="2"/>
        <v>7</v>
      </c>
      <c r="C17" s="3"/>
      <c r="D17" s="7"/>
      <c r="E17" s="4"/>
      <c r="F17" s="4" t="s">
        <v>121</v>
      </c>
      <c r="G17" s="4"/>
      <c r="H17" s="4"/>
      <c r="I17" s="4"/>
      <c r="J17" s="4"/>
      <c r="K17" s="22" t="s">
        <v>167</v>
      </c>
      <c r="L17" s="22" t="s">
        <v>188</v>
      </c>
      <c r="M17" s="22"/>
      <c r="N17" s="23" t="s">
        <v>171</v>
      </c>
      <c r="P17" s="30" t="s">
        <v>14</v>
      </c>
      <c r="Q17" s="30">
        <f>IF(K17="",0,VALUE(MID(K17,2,LEN(K17)-2)))</f>
        <v>200</v>
      </c>
      <c r="R17" s="30" t="e">
        <f>IF(#REF!="",0,VALUE(MID(#REF!,2,LEN(#REF!)-2)))</f>
        <v>#REF!</v>
      </c>
      <c r="S17" s="30">
        <f>IF(M17="",0,VALUE(MID(M17,2,LEN(M17)-2)))</f>
        <v>0</v>
      </c>
      <c r="T17" s="30">
        <f>IF(N17="",0,VALUE(MID(N17,2,LEN(N17)-2)))</f>
        <v>350</v>
      </c>
      <c r="U17" s="30">
        <f t="shared" si="1"/>
        <v>200</v>
      </c>
      <c r="V17" s="30">
        <f t="shared" si="1"/>
        <v>325</v>
      </c>
      <c r="W17" s="30">
        <f t="shared" si="1"/>
        <v>0</v>
      </c>
      <c r="X17" s="30">
        <f t="shared" si="1"/>
        <v>350</v>
      </c>
    </row>
    <row r="18" spans="2:24" ht="13.5" customHeight="1" x14ac:dyDescent="0.15">
      <c r="B18" s="1">
        <f t="shared" si="2"/>
        <v>8</v>
      </c>
      <c r="C18" s="2" t="s">
        <v>22</v>
      </c>
      <c r="D18" s="2" t="s">
        <v>23</v>
      </c>
      <c r="E18" s="4"/>
      <c r="F18" s="4" t="s">
        <v>119</v>
      </c>
      <c r="G18" s="4"/>
      <c r="H18" s="4"/>
      <c r="I18" s="4"/>
      <c r="J18" s="4"/>
      <c r="K18" s="28">
        <v>4250</v>
      </c>
      <c r="L18" s="24">
        <v>4500</v>
      </c>
      <c r="M18" s="24">
        <v>3750</v>
      </c>
      <c r="N18" s="25">
        <v>4000</v>
      </c>
      <c r="P18" s="90"/>
      <c r="U18" s="30">
        <f>COUNTA(K11:K17)</f>
        <v>5</v>
      </c>
      <c r="V18" s="30">
        <f>COUNTA(L11:L17)</f>
        <v>5</v>
      </c>
      <c r="W18" s="30">
        <f>COUNTA(M11:M17)</f>
        <v>2</v>
      </c>
      <c r="X18" s="30">
        <f>COUNTA(N11:N17)</f>
        <v>6</v>
      </c>
    </row>
    <row r="19" spans="2:24" ht="13.9" customHeight="1" x14ac:dyDescent="0.15">
      <c r="B19" s="1">
        <f t="shared" si="2"/>
        <v>9</v>
      </c>
      <c r="C19" s="2" t="s">
        <v>24</v>
      </c>
      <c r="D19" s="2" t="s">
        <v>25</v>
      </c>
      <c r="E19" s="4"/>
      <c r="F19" s="4" t="s">
        <v>104</v>
      </c>
      <c r="G19" s="4"/>
      <c r="H19" s="4"/>
      <c r="I19" s="4"/>
      <c r="J19" s="4"/>
      <c r="K19" s="24"/>
      <c r="L19" s="28">
        <v>50</v>
      </c>
      <c r="M19" s="24">
        <v>25</v>
      </c>
      <c r="N19" s="25">
        <v>25</v>
      </c>
      <c r="P19" s="90"/>
    </row>
    <row r="20" spans="2:24" ht="13.5" customHeight="1" x14ac:dyDescent="0.15">
      <c r="B20" s="1">
        <f t="shared" si="2"/>
        <v>10</v>
      </c>
      <c r="C20" s="2" t="s">
        <v>93</v>
      </c>
      <c r="D20" s="2" t="s">
        <v>15</v>
      </c>
      <c r="E20" s="4"/>
      <c r="F20" s="4" t="s">
        <v>189</v>
      </c>
      <c r="G20" s="4"/>
      <c r="H20" s="4"/>
      <c r="I20" s="4"/>
      <c r="J20" s="4"/>
      <c r="K20" s="24" t="s">
        <v>163</v>
      </c>
      <c r="L20" s="24" t="s">
        <v>163</v>
      </c>
      <c r="M20" s="24"/>
      <c r="N20" s="25"/>
    </row>
    <row r="21" spans="2:24" ht="14.85" customHeight="1" x14ac:dyDescent="0.15">
      <c r="B21" s="1">
        <f t="shared" si="2"/>
        <v>11</v>
      </c>
      <c r="C21" s="7"/>
      <c r="D21" s="7"/>
      <c r="E21" s="4"/>
      <c r="F21" s="4" t="s">
        <v>159</v>
      </c>
      <c r="G21" s="4"/>
      <c r="H21" s="4"/>
      <c r="I21" s="4"/>
      <c r="J21" s="4"/>
      <c r="K21" s="24" t="s">
        <v>163</v>
      </c>
      <c r="L21" s="24">
        <v>25</v>
      </c>
      <c r="M21" s="24" t="s">
        <v>163</v>
      </c>
      <c r="N21" s="25">
        <v>50</v>
      </c>
    </row>
    <row r="22" spans="2:24" ht="13.9" customHeight="1" x14ac:dyDescent="0.15">
      <c r="B22" s="1">
        <f t="shared" si="2"/>
        <v>12</v>
      </c>
      <c r="C22" s="7"/>
      <c r="D22" s="127"/>
      <c r="E22" s="4"/>
      <c r="F22" s="4" t="s">
        <v>147</v>
      </c>
      <c r="G22" s="4"/>
      <c r="H22" s="4"/>
      <c r="I22" s="4"/>
      <c r="J22" s="4"/>
      <c r="K22" s="24" t="s">
        <v>163</v>
      </c>
      <c r="L22" s="24"/>
      <c r="M22" s="24"/>
      <c r="N22" s="25"/>
      <c r="U22" s="30">
        <f>COUNTA(K22:K22)</f>
        <v>1</v>
      </c>
      <c r="V22" s="30">
        <f>COUNTA(L22:L22)</f>
        <v>0</v>
      </c>
      <c r="W22" s="30">
        <f>COUNTA(M22:M22)</f>
        <v>0</v>
      </c>
      <c r="X22" s="30">
        <f>COUNTA(N22:N22)</f>
        <v>0</v>
      </c>
    </row>
    <row r="23" spans="2:24" ht="13.5" customHeight="1" x14ac:dyDescent="0.15">
      <c r="B23" s="1">
        <f t="shared" si="2"/>
        <v>13</v>
      </c>
      <c r="C23" s="7"/>
      <c r="D23" s="9" t="s">
        <v>72</v>
      </c>
      <c r="E23" s="4"/>
      <c r="F23" s="4" t="s">
        <v>85</v>
      </c>
      <c r="G23" s="4"/>
      <c r="H23" s="4"/>
      <c r="I23" s="4"/>
      <c r="J23" s="4"/>
      <c r="K23" s="24" t="s">
        <v>163</v>
      </c>
      <c r="L23" s="24"/>
      <c r="M23" s="24"/>
      <c r="N23" s="25"/>
      <c r="U23" s="30">
        <f>COUNTA(K23)</f>
        <v>1</v>
      </c>
      <c r="V23" s="30">
        <f>COUNTA(L23)</f>
        <v>0</v>
      </c>
      <c r="W23" s="30">
        <f>COUNTA(M23)</f>
        <v>0</v>
      </c>
      <c r="X23" s="30">
        <f>COUNTA(N23)</f>
        <v>0</v>
      </c>
    </row>
    <row r="24" spans="2:24" ht="13.9" customHeight="1" x14ac:dyDescent="0.15">
      <c r="B24" s="1">
        <f t="shared" si="2"/>
        <v>14</v>
      </c>
      <c r="C24" s="7"/>
      <c r="D24" s="2" t="s">
        <v>16</v>
      </c>
      <c r="E24" s="4"/>
      <c r="F24" s="4" t="s">
        <v>131</v>
      </c>
      <c r="G24" s="4"/>
      <c r="H24" s="4"/>
      <c r="I24" s="4"/>
      <c r="J24" s="4"/>
      <c r="K24" s="24"/>
      <c r="L24" s="24" t="s">
        <v>163</v>
      </c>
      <c r="M24" s="24"/>
      <c r="N24" s="25"/>
    </row>
    <row r="25" spans="2:24" ht="13.5" customHeight="1" x14ac:dyDescent="0.15">
      <c r="B25" s="1">
        <f t="shared" si="2"/>
        <v>15</v>
      </c>
      <c r="C25" s="7"/>
      <c r="D25" s="7"/>
      <c r="E25" s="4"/>
      <c r="F25" s="4" t="s">
        <v>73</v>
      </c>
      <c r="G25" s="4"/>
      <c r="H25" s="4"/>
      <c r="I25" s="4"/>
      <c r="J25" s="4"/>
      <c r="K25" s="28">
        <v>50</v>
      </c>
      <c r="L25" s="24"/>
      <c r="M25" s="24"/>
      <c r="N25" s="25"/>
    </row>
    <row r="26" spans="2:24" ht="13.9" customHeight="1" x14ac:dyDescent="0.15">
      <c r="B26" s="1">
        <f t="shared" si="2"/>
        <v>16</v>
      </c>
      <c r="C26" s="7"/>
      <c r="D26" s="7"/>
      <c r="E26" s="4"/>
      <c r="F26" s="4" t="s">
        <v>117</v>
      </c>
      <c r="G26" s="4"/>
      <c r="H26" s="4"/>
      <c r="I26" s="4"/>
      <c r="J26" s="4"/>
      <c r="K26" s="24" t="s">
        <v>163</v>
      </c>
      <c r="L26" s="24" t="s">
        <v>163</v>
      </c>
      <c r="M26" s="24" t="s">
        <v>163</v>
      </c>
      <c r="N26" s="25" t="s">
        <v>163</v>
      </c>
    </row>
    <row r="27" spans="2:24" ht="13.5" customHeight="1" x14ac:dyDescent="0.15">
      <c r="B27" s="1">
        <f t="shared" si="2"/>
        <v>17</v>
      </c>
      <c r="C27" s="7"/>
      <c r="D27" s="7"/>
      <c r="E27" s="4"/>
      <c r="F27" s="4" t="s">
        <v>106</v>
      </c>
      <c r="G27" s="4"/>
      <c r="H27" s="4"/>
      <c r="I27" s="4"/>
      <c r="J27" s="4"/>
      <c r="K27" s="28">
        <v>575</v>
      </c>
      <c r="L27" s="24">
        <v>375</v>
      </c>
      <c r="M27" s="24">
        <v>150</v>
      </c>
      <c r="N27" s="25">
        <v>350</v>
      </c>
    </row>
    <row r="28" spans="2:24" ht="13.5" customHeight="1" x14ac:dyDescent="0.15">
      <c r="B28" s="1">
        <f t="shared" si="2"/>
        <v>18</v>
      </c>
      <c r="C28" s="7"/>
      <c r="D28" s="7"/>
      <c r="E28" s="4"/>
      <c r="F28" s="4" t="s">
        <v>118</v>
      </c>
      <c r="G28" s="4"/>
      <c r="H28" s="4"/>
      <c r="I28" s="4"/>
      <c r="J28" s="4"/>
      <c r="K28" s="24">
        <v>425</v>
      </c>
      <c r="L28" s="24">
        <v>50</v>
      </c>
      <c r="M28" s="24">
        <v>200</v>
      </c>
      <c r="N28" s="25">
        <v>275</v>
      </c>
      <c r="O28" s="67"/>
    </row>
    <row r="29" spans="2:24" ht="13.9" customHeight="1" x14ac:dyDescent="0.15">
      <c r="B29" s="1">
        <f t="shared" si="2"/>
        <v>19</v>
      </c>
      <c r="C29" s="7"/>
      <c r="D29" s="7"/>
      <c r="E29" s="4"/>
      <c r="F29" s="4" t="s">
        <v>107</v>
      </c>
      <c r="G29" s="4"/>
      <c r="H29" s="4"/>
      <c r="I29" s="4"/>
      <c r="J29" s="4"/>
      <c r="K29" s="24"/>
      <c r="L29" s="24">
        <v>200</v>
      </c>
      <c r="M29" s="24" t="s">
        <v>163</v>
      </c>
      <c r="N29" s="25" t="s">
        <v>163</v>
      </c>
    </row>
    <row r="30" spans="2:24" ht="13.5" customHeight="1" x14ac:dyDescent="0.15">
      <c r="B30" s="1">
        <f t="shared" si="2"/>
        <v>20</v>
      </c>
      <c r="C30" s="7"/>
      <c r="D30" s="7"/>
      <c r="E30" s="4"/>
      <c r="F30" s="4" t="s">
        <v>17</v>
      </c>
      <c r="G30" s="4"/>
      <c r="H30" s="4"/>
      <c r="I30" s="4"/>
      <c r="J30" s="4"/>
      <c r="K30" s="28">
        <v>125</v>
      </c>
      <c r="L30" s="24">
        <v>100</v>
      </c>
      <c r="M30" s="24">
        <v>250</v>
      </c>
      <c r="N30" s="25">
        <v>200</v>
      </c>
    </row>
    <row r="31" spans="2:24" ht="13.5" customHeight="1" x14ac:dyDescent="0.15">
      <c r="B31" s="1">
        <f t="shared" si="2"/>
        <v>21</v>
      </c>
      <c r="C31" s="7"/>
      <c r="D31" s="7"/>
      <c r="E31" s="4"/>
      <c r="F31" s="4" t="s">
        <v>109</v>
      </c>
      <c r="G31" s="4"/>
      <c r="H31" s="4"/>
      <c r="I31" s="4"/>
      <c r="J31" s="4"/>
      <c r="K31" s="24" t="s">
        <v>163</v>
      </c>
      <c r="L31" s="24" t="s">
        <v>163</v>
      </c>
      <c r="M31" s="24" t="s">
        <v>163</v>
      </c>
      <c r="N31" s="25">
        <v>100</v>
      </c>
    </row>
    <row r="32" spans="2:24" ht="13.5" customHeight="1" x14ac:dyDescent="0.15">
      <c r="B32" s="1">
        <f t="shared" si="2"/>
        <v>22</v>
      </c>
      <c r="C32" s="7"/>
      <c r="D32" s="7"/>
      <c r="E32" s="4"/>
      <c r="F32" s="4" t="s">
        <v>111</v>
      </c>
      <c r="G32" s="4"/>
      <c r="H32" s="4"/>
      <c r="I32" s="4"/>
      <c r="J32" s="4"/>
      <c r="K32" s="24">
        <v>75</v>
      </c>
      <c r="L32" s="24">
        <v>25</v>
      </c>
      <c r="M32" s="24">
        <v>100</v>
      </c>
      <c r="N32" s="25">
        <v>50</v>
      </c>
    </row>
    <row r="33" spans="2:29" ht="13.9" customHeight="1" x14ac:dyDescent="0.15">
      <c r="B33" s="1">
        <f t="shared" si="2"/>
        <v>23</v>
      </c>
      <c r="C33" s="7"/>
      <c r="D33" s="7"/>
      <c r="E33" s="4"/>
      <c r="F33" s="4" t="s">
        <v>18</v>
      </c>
      <c r="G33" s="4"/>
      <c r="H33" s="4"/>
      <c r="I33" s="4"/>
      <c r="J33" s="4"/>
      <c r="K33" s="24">
        <v>325</v>
      </c>
      <c r="L33" s="24">
        <v>900</v>
      </c>
      <c r="M33" s="24">
        <v>1800</v>
      </c>
      <c r="N33" s="25">
        <v>950</v>
      </c>
    </row>
    <row r="34" spans="2:29" ht="13.5" customHeight="1" x14ac:dyDescent="0.15">
      <c r="B34" s="1">
        <f t="shared" si="2"/>
        <v>24</v>
      </c>
      <c r="C34" s="7"/>
      <c r="D34" s="7"/>
      <c r="E34" s="4"/>
      <c r="F34" s="4" t="s">
        <v>132</v>
      </c>
      <c r="G34" s="4"/>
      <c r="H34" s="4"/>
      <c r="I34" s="4"/>
      <c r="J34" s="4"/>
      <c r="K34" s="24">
        <v>25</v>
      </c>
      <c r="L34" s="24">
        <v>100</v>
      </c>
      <c r="M34" s="24">
        <v>25</v>
      </c>
      <c r="N34" s="25">
        <v>75</v>
      </c>
    </row>
    <row r="35" spans="2:29" ht="13.9" customHeight="1" x14ac:dyDescent="0.15">
      <c r="B35" s="1">
        <f t="shared" si="2"/>
        <v>25</v>
      </c>
      <c r="C35" s="7"/>
      <c r="D35" s="7"/>
      <c r="E35" s="4"/>
      <c r="F35" s="4" t="s">
        <v>190</v>
      </c>
      <c r="G35" s="4"/>
      <c r="H35" s="4"/>
      <c r="I35" s="4"/>
      <c r="J35" s="4"/>
      <c r="K35" s="28">
        <v>25</v>
      </c>
      <c r="L35" s="24"/>
      <c r="M35" s="24"/>
      <c r="N35" s="25"/>
      <c r="Y35" s="130"/>
    </row>
    <row r="36" spans="2:29" ht="13.9" customHeight="1" x14ac:dyDescent="0.15">
      <c r="B36" s="1">
        <f t="shared" si="2"/>
        <v>26</v>
      </c>
      <c r="C36" s="7"/>
      <c r="D36" s="7"/>
      <c r="E36" s="4"/>
      <c r="F36" s="4" t="s">
        <v>19</v>
      </c>
      <c r="G36" s="4"/>
      <c r="H36" s="4"/>
      <c r="I36" s="4"/>
      <c r="J36" s="4"/>
      <c r="K36" s="28">
        <v>11000</v>
      </c>
      <c r="L36" s="24">
        <v>900</v>
      </c>
      <c r="M36" s="24">
        <v>3500</v>
      </c>
      <c r="N36" s="25">
        <v>1500</v>
      </c>
    </row>
    <row r="37" spans="2:29" ht="13.5" customHeight="1" x14ac:dyDescent="0.15">
      <c r="B37" s="1">
        <f t="shared" si="2"/>
        <v>27</v>
      </c>
      <c r="C37" s="7"/>
      <c r="D37" s="7"/>
      <c r="E37" s="4"/>
      <c r="F37" s="4" t="s">
        <v>20</v>
      </c>
      <c r="G37" s="4"/>
      <c r="H37" s="4"/>
      <c r="I37" s="4"/>
      <c r="J37" s="4"/>
      <c r="K37" s="24">
        <v>5250</v>
      </c>
      <c r="L37" s="24">
        <v>2250</v>
      </c>
      <c r="M37" s="60">
        <v>6250</v>
      </c>
      <c r="N37" s="66">
        <v>300</v>
      </c>
    </row>
    <row r="38" spans="2:29" ht="13.9" customHeight="1" x14ac:dyDescent="0.15">
      <c r="B38" s="1">
        <f t="shared" si="2"/>
        <v>28</v>
      </c>
      <c r="C38" s="7"/>
      <c r="D38" s="7"/>
      <c r="E38" s="4"/>
      <c r="F38" s="4" t="s">
        <v>21</v>
      </c>
      <c r="G38" s="4"/>
      <c r="H38" s="4"/>
      <c r="I38" s="4"/>
      <c r="J38" s="4"/>
      <c r="K38" s="24">
        <v>25</v>
      </c>
      <c r="L38" s="24"/>
      <c r="M38" s="24">
        <v>25</v>
      </c>
      <c r="N38" s="25" t="s">
        <v>163</v>
      </c>
    </row>
    <row r="39" spans="2:29" ht="13.5" customHeight="1" x14ac:dyDescent="0.15">
      <c r="B39" s="1">
        <f t="shared" si="2"/>
        <v>29</v>
      </c>
      <c r="C39" s="2" t="s">
        <v>82</v>
      </c>
      <c r="D39" s="2" t="s">
        <v>83</v>
      </c>
      <c r="E39" s="4"/>
      <c r="F39" s="4" t="s">
        <v>102</v>
      </c>
      <c r="G39" s="4"/>
      <c r="H39" s="4"/>
      <c r="I39" s="4"/>
      <c r="J39" s="4"/>
      <c r="K39" s="28">
        <v>25</v>
      </c>
      <c r="L39" s="28">
        <v>25</v>
      </c>
      <c r="M39" s="24" t="s">
        <v>163</v>
      </c>
      <c r="N39" s="25" t="s">
        <v>163</v>
      </c>
    </row>
    <row r="40" spans="2:29" ht="13.9" customHeight="1" x14ac:dyDescent="0.15">
      <c r="B40" s="1">
        <f t="shared" si="2"/>
        <v>30</v>
      </c>
      <c r="C40" s="2" t="s">
        <v>94</v>
      </c>
      <c r="D40" s="2" t="s">
        <v>26</v>
      </c>
      <c r="E40" s="4"/>
      <c r="F40" s="4" t="s">
        <v>126</v>
      </c>
      <c r="G40" s="4"/>
      <c r="H40" s="4"/>
      <c r="I40" s="4"/>
      <c r="J40" s="4"/>
      <c r="K40" s="24" t="s">
        <v>163</v>
      </c>
      <c r="L40" s="28">
        <v>100</v>
      </c>
      <c r="M40" s="24" t="s">
        <v>163</v>
      </c>
      <c r="N40" s="25" t="s">
        <v>163</v>
      </c>
      <c r="Y40" s="132"/>
    </row>
    <row r="41" spans="2:29" ht="13.9" customHeight="1" x14ac:dyDescent="0.15">
      <c r="B41" s="1">
        <f t="shared" si="2"/>
        <v>31</v>
      </c>
      <c r="C41" s="7"/>
      <c r="D41" s="7"/>
      <c r="E41" s="4"/>
      <c r="F41" s="4" t="s">
        <v>152</v>
      </c>
      <c r="G41" s="4"/>
      <c r="H41" s="4"/>
      <c r="I41" s="4"/>
      <c r="J41" s="4"/>
      <c r="K41" s="24">
        <v>75</v>
      </c>
      <c r="L41" s="24">
        <v>50</v>
      </c>
      <c r="M41" s="24">
        <v>100</v>
      </c>
      <c r="N41" s="25">
        <v>25</v>
      </c>
      <c r="Y41" s="132">
        <f>U75</f>
        <v>43</v>
      </c>
      <c r="Z41" s="132">
        <f>V75</f>
        <v>48</v>
      </c>
      <c r="AA41" s="132">
        <f>W75</f>
        <v>38</v>
      </c>
      <c r="AB41" s="132">
        <f>X75</f>
        <v>47</v>
      </c>
      <c r="AC41" s="132"/>
    </row>
    <row r="42" spans="2:29" ht="13.9" customHeight="1" x14ac:dyDescent="0.15">
      <c r="B42" s="1">
        <f t="shared" si="2"/>
        <v>32</v>
      </c>
      <c r="C42" s="7"/>
      <c r="D42" s="7"/>
      <c r="E42" s="4"/>
      <c r="F42" s="4" t="s">
        <v>27</v>
      </c>
      <c r="G42" s="4"/>
      <c r="H42" s="4"/>
      <c r="I42" s="4"/>
      <c r="J42" s="4"/>
      <c r="K42" s="24"/>
      <c r="L42" s="24">
        <v>25</v>
      </c>
      <c r="M42" s="24"/>
      <c r="N42" s="25">
        <v>25</v>
      </c>
      <c r="Y42" s="132"/>
    </row>
    <row r="43" spans="2:29" ht="13.9" customHeight="1" x14ac:dyDescent="0.15">
      <c r="B43" s="1">
        <f t="shared" si="2"/>
        <v>33</v>
      </c>
      <c r="C43" s="7"/>
      <c r="D43" s="7"/>
      <c r="E43" s="4"/>
      <c r="F43" s="4" t="s">
        <v>191</v>
      </c>
      <c r="G43" s="4"/>
      <c r="H43" s="4"/>
      <c r="I43" s="4"/>
      <c r="J43" s="4"/>
      <c r="K43" s="24"/>
      <c r="L43" s="24">
        <v>75</v>
      </c>
      <c r="M43" s="24">
        <v>25</v>
      </c>
      <c r="N43" s="25">
        <v>25</v>
      </c>
      <c r="Y43" s="133"/>
    </row>
    <row r="44" spans="2:29" ht="13.5" customHeight="1" x14ac:dyDescent="0.15">
      <c r="B44" s="1">
        <f t="shared" si="2"/>
        <v>34</v>
      </c>
      <c r="C44" s="7"/>
      <c r="D44" s="7"/>
      <c r="E44" s="4"/>
      <c r="F44" s="4" t="s">
        <v>192</v>
      </c>
      <c r="G44" s="4"/>
      <c r="H44" s="4"/>
      <c r="I44" s="4"/>
      <c r="J44" s="4"/>
      <c r="K44" s="24"/>
      <c r="L44" s="24" t="s">
        <v>163</v>
      </c>
      <c r="M44" s="24"/>
      <c r="N44" s="25" t="s">
        <v>163</v>
      </c>
      <c r="Y44" s="134"/>
    </row>
    <row r="45" spans="2:29" ht="13.5" customHeight="1" x14ac:dyDescent="0.15">
      <c r="B45" s="1">
        <f t="shared" si="2"/>
        <v>35</v>
      </c>
      <c r="C45" s="7"/>
      <c r="D45" s="7"/>
      <c r="E45" s="4"/>
      <c r="F45" s="4" t="s">
        <v>112</v>
      </c>
      <c r="G45" s="4"/>
      <c r="H45" s="4"/>
      <c r="I45" s="4"/>
      <c r="J45" s="4"/>
      <c r="K45" s="24">
        <v>1700</v>
      </c>
      <c r="L45" s="24" t="s">
        <v>163</v>
      </c>
      <c r="M45" s="24">
        <v>100</v>
      </c>
      <c r="N45" s="25" t="s">
        <v>163</v>
      </c>
      <c r="Y45" s="133"/>
    </row>
    <row r="46" spans="2:29" ht="13.5" customHeight="1" x14ac:dyDescent="0.15">
      <c r="B46" s="1">
        <f t="shared" si="2"/>
        <v>36</v>
      </c>
      <c r="C46" s="7"/>
      <c r="D46" s="7"/>
      <c r="E46" s="4"/>
      <c r="F46" s="4" t="s">
        <v>193</v>
      </c>
      <c r="G46" s="4"/>
      <c r="H46" s="4"/>
      <c r="I46" s="4"/>
      <c r="J46" s="4"/>
      <c r="K46" s="24"/>
      <c r="L46" s="24"/>
      <c r="M46" s="24" t="s">
        <v>163</v>
      </c>
      <c r="N46" s="25" t="s">
        <v>163</v>
      </c>
      <c r="Y46" s="132"/>
    </row>
    <row r="47" spans="2:29" ht="13.9" customHeight="1" x14ac:dyDescent="0.15">
      <c r="B47" s="1">
        <f t="shared" si="2"/>
        <v>37</v>
      </c>
      <c r="C47" s="7"/>
      <c r="D47" s="7"/>
      <c r="E47" s="4"/>
      <c r="F47" s="4" t="s">
        <v>155</v>
      </c>
      <c r="G47" s="4"/>
      <c r="H47" s="4"/>
      <c r="I47" s="4"/>
      <c r="J47" s="4"/>
      <c r="K47" s="24"/>
      <c r="L47" s="90" t="s">
        <v>163</v>
      </c>
      <c r="M47" s="24"/>
      <c r="N47" s="25" t="s">
        <v>163</v>
      </c>
      <c r="Y47" s="132"/>
    </row>
    <row r="48" spans="2:29" ht="13.9" customHeight="1" x14ac:dyDescent="0.15">
      <c r="B48" s="1">
        <f t="shared" si="2"/>
        <v>38</v>
      </c>
      <c r="C48" s="7"/>
      <c r="D48" s="7"/>
      <c r="E48" s="4"/>
      <c r="F48" s="4" t="s">
        <v>113</v>
      </c>
      <c r="G48" s="4"/>
      <c r="H48" s="4"/>
      <c r="I48" s="4"/>
      <c r="J48" s="4"/>
      <c r="K48" s="24">
        <v>750</v>
      </c>
      <c r="L48" s="24">
        <v>600</v>
      </c>
      <c r="M48" s="24">
        <v>1125</v>
      </c>
      <c r="N48" s="25">
        <v>400</v>
      </c>
      <c r="Y48" s="135"/>
    </row>
    <row r="49" spans="2:25" ht="13.5" customHeight="1" x14ac:dyDescent="0.15">
      <c r="B49" s="1">
        <f t="shared" si="2"/>
        <v>39</v>
      </c>
      <c r="C49" s="7"/>
      <c r="D49" s="7"/>
      <c r="E49" s="4"/>
      <c r="F49" s="4" t="s">
        <v>114</v>
      </c>
      <c r="G49" s="4"/>
      <c r="H49" s="4"/>
      <c r="I49" s="4"/>
      <c r="J49" s="4"/>
      <c r="K49" s="24">
        <v>125</v>
      </c>
      <c r="L49" s="24">
        <v>125</v>
      </c>
      <c r="M49" s="24">
        <v>150</v>
      </c>
      <c r="N49" s="25">
        <v>125</v>
      </c>
      <c r="Y49" s="132"/>
    </row>
    <row r="50" spans="2:25" ht="13.5" customHeight="1" x14ac:dyDescent="0.15">
      <c r="B50" s="1">
        <f t="shared" si="2"/>
        <v>40</v>
      </c>
      <c r="C50" s="7"/>
      <c r="D50" s="7"/>
      <c r="E50" s="4"/>
      <c r="F50" s="4" t="s">
        <v>194</v>
      </c>
      <c r="G50" s="4"/>
      <c r="H50" s="4"/>
      <c r="I50" s="4"/>
      <c r="J50" s="4"/>
      <c r="K50" s="24" t="s">
        <v>163</v>
      </c>
      <c r="L50" s="24"/>
      <c r="M50" s="24"/>
      <c r="N50" s="25"/>
      <c r="Y50" s="132"/>
    </row>
    <row r="51" spans="2:25" ht="13.9" customHeight="1" x14ac:dyDescent="0.15">
      <c r="B51" s="1">
        <f t="shared" si="2"/>
        <v>41</v>
      </c>
      <c r="C51" s="7"/>
      <c r="D51" s="7"/>
      <c r="E51" s="4"/>
      <c r="F51" s="4" t="s">
        <v>28</v>
      </c>
      <c r="G51" s="4"/>
      <c r="H51" s="4"/>
      <c r="I51" s="4"/>
      <c r="J51" s="4"/>
      <c r="K51" s="24"/>
      <c r="L51" s="24" t="s">
        <v>163</v>
      </c>
      <c r="M51" s="24" t="s">
        <v>163</v>
      </c>
      <c r="N51" s="25"/>
      <c r="Y51" s="132"/>
    </row>
    <row r="52" spans="2:25" ht="13.5" customHeight="1" x14ac:dyDescent="0.15">
      <c r="B52" s="1">
        <f t="shared" si="2"/>
        <v>42</v>
      </c>
      <c r="C52" s="7"/>
      <c r="D52" s="7"/>
      <c r="E52" s="4"/>
      <c r="F52" s="4" t="s">
        <v>29</v>
      </c>
      <c r="G52" s="4"/>
      <c r="H52" s="4"/>
      <c r="I52" s="4"/>
      <c r="J52" s="4"/>
      <c r="K52" s="28"/>
      <c r="L52" s="24" t="s">
        <v>163</v>
      </c>
      <c r="M52" s="24"/>
      <c r="N52" s="25"/>
      <c r="Y52" s="132"/>
    </row>
    <row r="53" spans="2:25" ht="13.5" customHeight="1" x14ac:dyDescent="0.15">
      <c r="B53" s="1">
        <f t="shared" si="2"/>
        <v>43</v>
      </c>
      <c r="C53" s="7"/>
      <c r="D53" s="7"/>
      <c r="E53" s="4"/>
      <c r="F53" s="4" t="s">
        <v>30</v>
      </c>
      <c r="G53" s="4"/>
      <c r="H53" s="4"/>
      <c r="I53" s="4"/>
      <c r="J53" s="4"/>
      <c r="K53" s="28"/>
      <c r="L53" s="24"/>
      <c r="M53" s="24"/>
      <c r="N53" s="25" t="s">
        <v>163</v>
      </c>
      <c r="Y53" s="132"/>
    </row>
    <row r="54" spans="2:25" ht="13.9" customHeight="1" x14ac:dyDescent="0.15">
      <c r="B54" s="1">
        <f t="shared" si="2"/>
        <v>44</v>
      </c>
      <c r="C54" s="7"/>
      <c r="D54" s="7"/>
      <c r="E54" s="4"/>
      <c r="F54" s="4" t="s">
        <v>88</v>
      </c>
      <c r="G54" s="4"/>
      <c r="H54" s="4"/>
      <c r="I54" s="4"/>
      <c r="J54" s="4"/>
      <c r="K54" s="28" t="s">
        <v>163</v>
      </c>
      <c r="L54" s="24"/>
      <c r="M54" s="24" t="s">
        <v>163</v>
      </c>
      <c r="N54" s="25">
        <v>100</v>
      </c>
      <c r="Y54" s="132"/>
    </row>
    <row r="55" spans="2:25" ht="13.9" customHeight="1" x14ac:dyDescent="0.15">
      <c r="B55" s="1">
        <f t="shared" si="2"/>
        <v>45</v>
      </c>
      <c r="C55" s="7"/>
      <c r="D55" s="7"/>
      <c r="E55" s="4"/>
      <c r="F55" s="4" t="s">
        <v>89</v>
      </c>
      <c r="G55" s="4"/>
      <c r="H55" s="4"/>
      <c r="I55" s="4"/>
      <c r="J55" s="4"/>
      <c r="K55" s="24"/>
      <c r="L55" s="24">
        <v>200</v>
      </c>
      <c r="M55" s="24"/>
      <c r="N55" s="25"/>
      <c r="Y55" s="132"/>
    </row>
    <row r="56" spans="2:25" ht="13.9" customHeight="1" x14ac:dyDescent="0.15">
      <c r="B56" s="1">
        <f t="shared" si="2"/>
        <v>46</v>
      </c>
      <c r="C56" s="7"/>
      <c r="D56" s="7"/>
      <c r="E56" s="4"/>
      <c r="F56" s="4" t="s">
        <v>105</v>
      </c>
      <c r="G56" s="4"/>
      <c r="H56" s="4"/>
      <c r="I56" s="4"/>
      <c r="J56" s="4"/>
      <c r="K56" s="24"/>
      <c r="L56" s="24" t="s">
        <v>163</v>
      </c>
      <c r="M56" s="24"/>
      <c r="N56" s="25"/>
      <c r="Y56" s="132"/>
    </row>
    <row r="57" spans="2:25" ht="13.5" customHeight="1" x14ac:dyDescent="0.15">
      <c r="B57" s="1">
        <f t="shared" si="2"/>
        <v>47</v>
      </c>
      <c r="C57" s="7"/>
      <c r="D57" s="7"/>
      <c r="E57" s="4"/>
      <c r="F57" s="4" t="s">
        <v>115</v>
      </c>
      <c r="G57" s="4"/>
      <c r="H57" s="4"/>
      <c r="I57" s="4"/>
      <c r="J57" s="4"/>
      <c r="K57" s="24">
        <v>850</v>
      </c>
      <c r="L57" s="24">
        <v>200</v>
      </c>
      <c r="M57" s="24">
        <v>100</v>
      </c>
      <c r="N57" s="25">
        <v>600</v>
      </c>
      <c r="Y57" s="132"/>
    </row>
    <row r="58" spans="2:25" ht="13.9" customHeight="1" x14ac:dyDescent="0.15">
      <c r="B58" s="1">
        <f t="shared" si="2"/>
        <v>48</v>
      </c>
      <c r="C58" s="7"/>
      <c r="D58" s="7"/>
      <c r="E58" s="4"/>
      <c r="F58" s="4" t="s">
        <v>127</v>
      </c>
      <c r="G58" s="4"/>
      <c r="H58" s="4"/>
      <c r="I58" s="4"/>
      <c r="J58" s="4"/>
      <c r="K58" s="28"/>
      <c r="L58" s="24"/>
      <c r="M58" s="24">
        <v>25</v>
      </c>
      <c r="N58" s="25">
        <v>50</v>
      </c>
      <c r="Y58" s="132"/>
    </row>
    <row r="59" spans="2:25" ht="13.5" customHeight="1" x14ac:dyDescent="0.15">
      <c r="B59" s="1">
        <f t="shared" si="2"/>
        <v>49</v>
      </c>
      <c r="C59" s="7"/>
      <c r="D59" s="7"/>
      <c r="E59" s="4"/>
      <c r="F59" s="4" t="s">
        <v>181</v>
      </c>
      <c r="G59" s="4"/>
      <c r="H59" s="4"/>
      <c r="I59" s="4"/>
      <c r="J59" s="4"/>
      <c r="K59" s="24"/>
      <c r="L59" s="24" t="s">
        <v>163</v>
      </c>
      <c r="M59" s="24"/>
      <c r="N59" s="25"/>
      <c r="Y59" s="132"/>
    </row>
    <row r="60" spans="2:25" ht="13.9" customHeight="1" x14ac:dyDescent="0.15">
      <c r="B60" s="1">
        <f t="shared" si="2"/>
        <v>50</v>
      </c>
      <c r="C60" s="7"/>
      <c r="D60" s="7"/>
      <c r="E60" s="4"/>
      <c r="F60" s="4" t="s">
        <v>120</v>
      </c>
      <c r="G60" s="4"/>
      <c r="H60" s="4"/>
      <c r="I60" s="4"/>
      <c r="J60" s="4"/>
      <c r="K60" s="24"/>
      <c r="L60" s="24" t="s">
        <v>163</v>
      </c>
      <c r="M60" s="24">
        <v>25</v>
      </c>
      <c r="N60" s="25" t="s">
        <v>163</v>
      </c>
      <c r="Y60" s="132"/>
    </row>
    <row r="61" spans="2:25" ht="13.5" customHeight="1" x14ac:dyDescent="0.15">
      <c r="B61" s="1">
        <f t="shared" si="2"/>
        <v>51</v>
      </c>
      <c r="C61" s="7"/>
      <c r="D61" s="7"/>
      <c r="E61" s="4"/>
      <c r="F61" s="4" t="s">
        <v>32</v>
      </c>
      <c r="G61" s="4"/>
      <c r="H61" s="4"/>
      <c r="I61" s="4"/>
      <c r="J61" s="4"/>
      <c r="K61" s="24"/>
      <c r="L61" s="24"/>
      <c r="M61" s="24"/>
      <c r="N61" s="25" t="s">
        <v>163</v>
      </c>
      <c r="Y61" s="132"/>
    </row>
    <row r="62" spans="2:25" ht="13.9" customHeight="1" x14ac:dyDescent="0.15">
      <c r="B62" s="1">
        <f t="shared" si="2"/>
        <v>52</v>
      </c>
      <c r="C62" s="7"/>
      <c r="D62" s="7"/>
      <c r="E62" s="4"/>
      <c r="F62" s="4" t="s">
        <v>33</v>
      </c>
      <c r="G62" s="4"/>
      <c r="H62" s="4"/>
      <c r="I62" s="4"/>
      <c r="J62" s="4"/>
      <c r="K62" s="24">
        <v>650</v>
      </c>
      <c r="L62" s="24">
        <v>850</v>
      </c>
      <c r="M62" s="24">
        <v>300</v>
      </c>
      <c r="N62" s="25">
        <v>400</v>
      </c>
      <c r="Y62" s="132"/>
    </row>
    <row r="63" spans="2:25" ht="13.9" customHeight="1" x14ac:dyDescent="0.15">
      <c r="B63" s="1">
        <f t="shared" si="2"/>
        <v>53</v>
      </c>
      <c r="C63" s="2" t="s">
        <v>34</v>
      </c>
      <c r="D63" s="2" t="s">
        <v>35</v>
      </c>
      <c r="E63" s="4"/>
      <c r="F63" s="4" t="s">
        <v>195</v>
      </c>
      <c r="G63" s="4"/>
      <c r="H63" s="4"/>
      <c r="I63" s="4"/>
      <c r="J63" s="4"/>
      <c r="K63" s="24" t="s">
        <v>163</v>
      </c>
      <c r="L63" s="24"/>
      <c r="M63" s="24"/>
      <c r="N63" s="25"/>
    </row>
    <row r="64" spans="2:25" ht="13.9" customHeight="1" x14ac:dyDescent="0.15">
      <c r="B64" s="1">
        <f t="shared" si="2"/>
        <v>54</v>
      </c>
      <c r="C64" s="7"/>
      <c r="D64" s="7"/>
      <c r="E64" s="4"/>
      <c r="F64" s="4" t="s">
        <v>128</v>
      </c>
      <c r="G64" s="4"/>
      <c r="H64" s="4"/>
      <c r="I64" s="4"/>
      <c r="J64" s="4"/>
      <c r="K64" s="24">
        <v>2</v>
      </c>
      <c r="L64" s="24">
        <v>1</v>
      </c>
      <c r="M64" s="24" t="s">
        <v>163</v>
      </c>
      <c r="N64" s="25" t="s">
        <v>163</v>
      </c>
    </row>
    <row r="65" spans="2:24" ht="13.9" customHeight="1" x14ac:dyDescent="0.15">
      <c r="B65" s="1">
        <f t="shared" si="2"/>
        <v>55</v>
      </c>
      <c r="C65" s="7"/>
      <c r="D65" s="7"/>
      <c r="E65" s="4"/>
      <c r="F65" s="4" t="s">
        <v>77</v>
      </c>
      <c r="G65" s="4"/>
      <c r="H65" s="4"/>
      <c r="I65" s="4"/>
      <c r="J65" s="4"/>
      <c r="K65" s="24">
        <v>1</v>
      </c>
      <c r="L65" s="24"/>
      <c r="M65" s="24"/>
      <c r="N65" s="25"/>
    </row>
    <row r="66" spans="2:24" ht="13.5" customHeight="1" x14ac:dyDescent="0.15">
      <c r="B66" s="1">
        <f t="shared" si="2"/>
        <v>56</v>
      </c>
      <c r="C66" s="2" t="s">
        <v>146</v>
      </c>
      <c r="D66" s="2" t="s">
        <v>78</v>
      </c>
      <c r="E66" s="4"/>
      <c r="F66" s="4" t="s">
        <v>196</v>
      </c>
      <c r="G66" s="4"/>
      <c r="H66" s="4"/>
      <c r="I66" s="4"/>
      <c r="J66" s="4"/>
      <c r="K66" s="24" t="s">
        <v>163</v>
      </c>
      <c r="L66" s="24"/>
      <c r="M66" s="24" t="s">
        <v>163</v>
      </c>
      <c r="N66" s="25"/>
    </row>
    <row r="67" spans="2:24" ht="13.5" customHeight="1" x14ac:dyDescent="0.15">
      <c r="B67" s="1">
        <f t="shared" si="2"/>
        <v>57</v>
      </c>
      <c r="C67" s="7"/>
      <c r="D67" s="2" t="s">
        <v>79</v>
      </c>
      <c r="E67" s="4"/>
      <c r="F67" s="4" t="s">
        <v>103</v>
      </c>
      <c r="G67" s="4"/>
      <c r="H67" s="4"/>
      <c r="I67" s="4"/>
      <c r="J67" s="4"/>
      <c r="K67" s="24"/>
      <c r="L67" s="24">
        <v>1</v>
      </c>
      <c r="M67" s="24"/>
      <c r="N67" s="25"/>
    </row>
    <row r="68" spans="2:24" ht="13.5" customHeight="1" x14ac:dyDescent="0.15">
      <c r="B68" s="1">
        <f t="shared" si="2"/>
        <v>58</v>
      </c>
      <c r="C68" s="7"/>
      <c r="D68" s="2" t="s">
        <v>37</v>
      </c>
      <c r="E68" s="4"/>
      <c r="F68" s="4" t="s">
        <v>125</v>
      </c>
      <c r="G68" s="4"/>
      <c r="H68" s="4"/>
      <c r="I68" s="4"/>
      <c r="J68" s="4"/>
      <c r="K68" s="24">
        <v>1</v>
      </c>
      <c r="L68" s="24">
        <v>4</v>
      </c>
      <c r="M68" s="24">
        <v>6</v>
      </c>
      <c r="N68" s="25">
        <v>4</v>
      </c>
    </row>
    <row r="69" spans="2:24" ht="13.5" customHeight="1" x14ac:dyDescent="0.15">
      <c r="B69" s="1">
        <f t="shared" si="2"/>
        <v>59</v>
      </c>
      <c r="C69" s="7"/>
      <c r="D69" s="8"/>
      <c r="E69" s="4"/>
      <c r="F69" s="4" t="s">
        <v>38</v>
      </c>
      <c r="G69" s="4"/>
      <c r="H69" s="4"/>
      <c r="I69" s="4"/>
      <c r="J69" s="4"/>
      <c r="K69" s="24">
        <v>75</v>
      </c>
      <c r="L69" s="24">
        <v>25</v>
      </c>
      <c r="M69" s="24" t="s">
        <v>163</v>
      </c>
      <c r="N69" s="25" t="s">
        <v>163</v>
      </c>
    </row>
    <row r="70" spans="2:24" ht="13.5" customHeight="1" x14ac:dyDescent="0.15">
      <c r="B70" s="1">
        <f t="shared" si="2"/>
        <v>60</v>
      </c>
      <c r="C70" s="8"/>
      <c r="D70" s="9" t="s">
        <v>39</v>
      </c>
      <c r="E70" s="4"/>
      <c r="F70" s="4" t="s">
        <v>40</v>
      </c>
      <c r="G70" s="4"/>
      <c r="H70" s="4"/>
      <c r="I70" s="4"/>
      <c r="J70" s="4"/>
      <c r="K70" s="24">
        <v>25</v>
      </c>
      <c r="L70" s="24">
        <v>25</v>
      </c>
      <c r="M70" s="24"/>
      <c r="N70" s="25">
        <v>75</v>
      </c>
    </row>
    <row r="71" spans="2:24" ht="13.5" customHeight="1" x14ac:dyDescent="0.15">
      <c r="B71" s="1">
        <f t="shared" si="2"/>
        <v>61</v>
      </c>
      <c r="C71" s="2" t="s">
        <v>0</v>
      </c>
      <c r="D71" s="9" t="s">
        <v>41</v>
      </c>
      <c r="E71" s="4"/>
      <c r="F71" s="4" t="s">
        <v>42</v>
      </c>
      <c r="G71" s="4"/>
      <c r="H71" s="4"/>
      <c r="I71" s="4"/>
      <c r="J71" s="4"/>
      <c r="K71" s="24"/>
      <c r="L71" s="24" t="s">
        <v>163</v>
      </c>
      <c r="M71" s="24"/>
      <c r="N71" s="25" t="s">
        <v>163</v>
      </c>
      <c r="U71" s="30">
        <f>COUNTA(K63:K71)</f>
        <v>7</v>
      </c>
      <c r="V71" s="30">
        <f>COUNTA(L63:L71)</f>
        <v>6</v>
      </c>
      <c r="W71" s="30">
        <f>COUNTA(M63:M71)</f>
        <v>4</v>
      </c>
      <c r="X71" s="30">
        <f>COUNTA(N63:N71)</f>
        <v>5</v>
      </c>
    </row>
    <row r="72" spans="2:24" ht="13.5" customHeight="1" x14ac:dyDescent="0.15">
      <c r="B72" s="1">
        <f t="shared" si="2"/>
        <v>62</v>
      </c>
      <c r="C72" s="199" t="s">
        <v>43</v>
      </c>
      <c r="D72" s="200"/>
      <c r="E72" s="4"/>
      <c r="F72" s="4" t="s">
        <v>44</v>
      </c>
      <c r="G72" s="4"/>
      <c r="H72" s="4"/>
      <c r="I72" s="4"/>
      <c r="J72" s="4"/>
      <c r="K72" s="24">
        <v>350</v>
      </c>
      <c r="L72" s="24">
        <v>100</v>
      </c>
      <c r="M72" s="24">
        <v>100</v>
      </c>
      <c r="N72" s="25">
        <v>200</v>
      </c>
    </row>
    <row r="73" spans="2:24" ht="13.5" customHeight="1" x14ac:dyDescent="0.15">
      <c r="B73" s="1">
        <f t="shared" si="2"/>
        <v>63</v>
      </c>
      <c r="C73" s="3"/>
      <c r="D73" s="91"/>
      <c r="E73" s="4"/>
      <c r="F73" s="4" t="s">
        <v>45</v>
      </c>
      <c r="G73" s="4"/>
      <c r="H73" s="4"/>
      <c r="I73" s="4"/>
      <c r="J73" s="4"/>
      <c r="K73" s="24">
        <v>100</v>
      </c>
      <c r="L73" s="24">
        <v>100</v>
      </c>
      <c r="M73" s="24">
        <v>50</v>
      </c>
      <c r="N73" s="25">
        <v>50</v>
      </c>
    </row>
    <row r="74" spans="2:24" ht="13.9" customHeight="1" thickBot="1" x14ac:dyDescent="0.2">
      <c r="B74" s="1">
        <f t="shared" si="2"/>
        <v>64</v>
      </c>
      <c r="C74" s="3"/>
      <c r="D74" s="91"/>
      <c r="E74" s="4"/>
      <c r="F74" s="4" t="s">
        <v>80</v>
      </c>
      <c r="G74" s="4"/>
      <c r="H74" s="4"/>
      <c r="I74" s="4"/>
      <c r="J74" s="4"/>
      <c r="K74" s="24">
        <v>200</v>
      </c>
      <c r="L74" s="24">
        <v>50</v>
      </c>
      <c r="M74" s="24">
        <v>150</v>
      </c>
      <c r="N74" s="25">
        <v>50</v>
      </c>
    </row>
    <row r="75" spans="2:24" ht="13.9" customHeight="1" x14ac:dyDescent="0.15">
      <c r="B75" s="92"/>
      <c r="C75" s="93"/>
      <c r="D75" s="93"/>
      <c r="E75" s="27"/>
      <c r="F75" s="27"/>
      <c r="G75" s="27"/>
      <c r="H75" s="27"/>
      <c r="I75" s="27"/>
      <c r="J75" s="27"/>
      <c r="K75" s="27"/>
      <c r="L75" s="27"/>
      <c r="M75" s="27"/>
      <c r="N75" s="27"/>
      <c r="U75" s="30">
        <f>COUNTA(K11:K74)</f>
        <v>43</v>
      </c>
      <c r="V75" s="30">
        <f>COUNTA(L11:L74)</f>
        <v>48</v>
      </c>
      <c r="W75" s="30">
        <f>COUNTA(M11:M74)</f>
        <v>38</v>
      </c>
      <c r="X75" s="30">
        <f>COUNTA(N11:N74)</f>
        <v>47</v>
      </c>
    </row>
    <row r="76" spans="2:24" ht="18" customHeight="1" x14ac:dyDescent="0.15"/>
    <row r="77" spans="2:24" ht="18" customHeight="1" x14ac:dyDescent="0.15">
      <c r="B77" s="72"/>
    </row>
    <row r="78" spans="2:24" ht="9" customHeight="1" thickBot="1" x14ac:dyDescent="0.2"/>
    <row r="79" spans="2:24" ht="18" customHeight="1" x14ac:dyDescent="0.15">
      <c r="B79" s="73"/>
      <c r="C79" s="74"/>
      <c r="D79" s="201" t="s">
        <v>1</v>
      </c>
      <c r="E79" s="201"/>
      <c r="F79" s="201"/>
      <c r="G79" s="201"/>
      <c r="H79" s="74"/>
      <c r="I79" s="74"/>
      <c r="J79" s="75"/>
      <c r="K79" s="31" t="s">
        <v>64</v>
      </c>
      <c r="L79" s="31" t="s">
        <v>65</v>
      </c>
      <c r="M79" s="31" t="s">
        <v>66</v>
      </c>
      <c r="N79" s="55" t="s">
        <v>67</v>
      </c>
      <c r="U79" s="30">
        <f>SUM(U11:U17,K18:K74)</f>
        <v>28004</v>
      </c>
      <c r="V79" s="30">
        <f>SUM(V11:V17,L18:L74)</f>
        <v>12606</v>
      </c>
      <c r="W79" s="30">
        <f>SUM(W11:W17,M18:M74)</f>
        <v>18456</v>
      </c>
      <c r="X79" s="30">
        <f>SUM(X11:X17,N18:N74)</f>
        <v>10904</v>
      </c>
    </row>
    <row r="80" spans="2:24" ht="18" customHeight="1" thickBot="1" x14ac:dyDescent="0.2">
      <c r="B80" s="79"/>
      <c r="C80" s="26"/>
      <c r="D80" s="197" t="s">
        <v>2</v>
      </c>
      <c r="E80" s="197"/>
      <c r="F80" s="197"/>
      <c r="G80" s="197"/>
      <c r="H80" s="26"/>
      <c r="I80" s="26"/>
      <c r="J80" s="80"/>
      <c r="K80" s="36" t="str">
        <f>K5</f>
        <v>2020.4.24</v>
      </c>
      <c r="L80" s="36" t="str">
        <f>L5</f>
        <v>2020.4.24</v>
      </c>
      <c r="M80" s="36" t="str">
        <f>M5</f>
        <v>2020.4.24</v>
      </c>
      <c r="N80" s="54" t="str">
        <f>N5</f>
        <v>2020.4.24</v>
      </c>
    </row>
    <row r="81" spans="2:14" ht="19.899999999999999" customHeight="1" thickTop="1" x14ac:dyDescent="0.15">
      <c r="B81" s="202" t="s">
        <v>47</v>
      </c>
      <c r="C81" s="203"/>
      <c r="D81" s="203"/>
      <c r="E81" s="203"/>
      <c r="F81" s="203"/>
      <c r="G81" s="203"/>
      <c r="H81" s="203"/>
      <c r="I81" s="203"/>
      <c r="J81" s="94"/>
      <c r="K81" s="37">
        <f>SUM(K82:K90)</f>
        <v>28004</v>
      </c>
      <c r="L81" s="37">
        <f>SUM(L82:L90)</f>
        <v>12606</v>
      </c>
      <c r="M81" s="37">
        <f>SUM(M82:M90)</f>
        <v>18456</v>
      </c>
      <c r="N81" s="56">
        <f>SUM(N82:N90)</f>
        <v>10904</v>
      </c>
    </row>
    <row r="82" spans="2:14" ht="13.9" customHeight="1" x14ac:dyDescent="0.15">
      <c r="B82" s="190" t="s">
        <v>48</v>
      </c>
      <c r="C82" s="191"/>
      <c r="D82" s="204"/>
      <c r="E82" s="13"/>
      <c r="F82" s="14"/>
      <c r="G82" s="189" t="s">
        <v>13</v>
      </c>
      <c r="H82" s="189"/>
      <c r="I82" s="14"/>
      <c r="J82" s="16"/>
      <c r="K82" s="5">
        <f>SUM(U$11:U$17)</f>
        <v>925</v>
      </c>
      <c r="L82" s="5">
        <f>SUM(V$11:V$17)</f>
        <v>575</v>
      </c>
      <c r="M82" s="5">
        <f>SUM(W$11:W$17)</f>
        <v>125</v>
      </c>
      <c r="N82" s="6">
        <f>SUM(X$11:X$17)</f>
        <v>900</v>
      </c>
    </row>
    <row r="83" spans="2:14" ht="13.9" customHeight="1" x14ac:dyDescent="0.15">
      <c r="B83" s="97"/>
      <c r="C83" s="98"/>
      <c r="D83" s="99"/>
      <c r="E83" s="17"/>
      <c r="F83" s="4"/>
      <c r="G83" s="189" t="s">
        <v>23</v>
      </c>
      <c r="H83" s="189"/>
      <c r="I83" s="15"/>
      <c r="J83" s="18"/>
      <c r="K83" s="5">
        <f>SUM(K$18)</f>
        <v>4250</v>
      </c>
      <c r="L83" s="5">
        <f>SUM(L$18)</f>
        <v>4500</v>
      </c>
      <c r="M83" s="5">
        <f>SUM(M$18)</f>
        <v>3750</v>
      </c>
      <c r="N83" s="6">
        <f>SUM(N$18)</f>
        <v>4000</v>
      </c>
    </row>
    <row r="84" spans="2:14" ht="13.9" customHeight="1" x14ac:dyDescent="0.15">
      <c r="B84" s="97"/>
      <c r="C84" s="98"/>
      <c r="D84" s="99"/>
      <c r="E84" s="17"/>
      <c r="F84" s="4"/>
      <c r="G84" s="189" t="s">
        <v>25</v>
      </c>
      <c r="H84" s="189"/>
      <c r="I84" s="14"/>
      <c r="J84" s="16"/>
      <c r="K84" s="5">
        <f>SUM(K$19:K$19)</f>
        <v>0</v>
      </c>
      <c r="L84" s="5">
        <f>SUM(L$19:L$19)</f>
        <v>50</v>
      </c>
      <c r="M84" s="5">
        <f>SUM(M$19:M$19)</f>
        <v>25</v>
      </c>
      <c r="N84" s="6">
        <f>SUM(N$19:N$19)</f>
        <v>25</v>
      </c>
    </row>
    <row r="85" spans="2:14" ht="13.9" customHeight="1" x14ac:dyDescent="0.15">
      <c r="B85" s="97"/>
      <c r="C85" s="98"/>
      <c r="D85" s="99"/>
      <c r="E85" s="17"/>
      <c r="F85" s="4"/>
      <c r="G85" s="189" t="s">
        <v>86</v>
      </c>
      <c r="H85" s="189"/>
      <c r="I85" s="14"/>
      <c r="J85" s="16"/>
      <c r="K85" s="5">
        <f>SUM(K$20:K$21)</f>
        <v>0</v>
      </c>
      <c r="L85" s="5">
        <f>SUM(L$20:L$21)</f>
        <v>25</v>
      </c>
      <c r="M85" s="5">
        <f>SUM(M$20:M$21)</f>
        <v>0</v>
      </c>
      <c r="N85" s="6">
        <f>SUM(N$20:N$21)</f>
        <v>50</v>
      </c>
    </row>
    <row r="86" spans="2:14" ht="13.9" customHeight="1" x14ac:dyDescent="0.15">
      <c r="B86" s="97"/>
      <c r="C86" s="98"/>
      <c r="D86" s="99"/>
      <c r="E86" s="17"/>
      <c r="F86" s="4"/>
      <c r="G86" s="189" t="s">
        <v>87</v>
      </c>
      <c r="H86" s="189"/>
      <c r="I86" s="14"/>
      <c r="J86" s="16"/>
      <c r="K86" s="5">
        <f>SUM(K24:K38)</f>
        <v>17900</v>
      </c>
      <c r="L86" s="5">
        <f>SUM(L$24:L$38)</f>
        <v>4900</v>
      </c>
      <c r="M86" s="5">
        <f>SUM(M$24:M$38)</f>
        <v>12300</v>
      </c>
      <c r="N86" s="6">
        <f>SUM(N$24:N$38)</f>
        <v>3800</v>
      </c>
    </row>
    <row r="87" spans="2:14" ht="13.9" customHeight="1" x14ac:dyDescent="0.15">
      <c r="B87" s="97"/>
      <c r="C87" s="98"/>
      <c r="D87" s="99"/>
      <c r="E87" s="17"/>
      <c r="F87" s="4"/>
      <c r="G87" s="189" t="s">
        <v>83</v>
      </c>
      <c r="H87" s="189"/>
      <c r="I87" s="14"/>
      <c r="J87" s="16"/>
      <c r="K87" s="5">
        <f>SUM(K$39:K$39)</f>
        <v>25</v>
      </c>
      <c r="L87" s="5">
        <f>SUM(L$39:L$39)</f>
        <v>25</v>
      </c>
      <c r="M87" s="5">
        <f>SUM(M$39:M$39)</f>
        <v>0</v>
      </c>
      <c r="N87" s="6">
        <f>SUM(N$39:N$39)</f>
        <v>0</v>
      </c>
    </row>
    <row r="88" spans="2:14" ht="13.9" customHeight="1" x14ac:dyDescent="0.15">
      <c r="B88" s="97"/>
      <c r="C88" s="98"/>
      <c r="D88" s="99"/>
      <c r="E88" s="17"/>
      <c r="F88" s="4"/>
      <c r="G88" s="189" t="s">
        <v>26</v>
      </c>
      <c r="H88" s="189"/>
      <c r="I88" s="14"/>
      <c r="J88" s="16"/>
      <c r="K88" s="5">
        <f>SUM(K$40:K$62)</f>
        <v>4150</v>
      </c>
      <c r="L88" s="5">
        <f>SUM(L$40:L$62)</f>
        <v>2225</v>
      </c>
      <c r="M88" s="5">
        <f>SUM(M$40:M$62)</f>
        <v>1950</v>
      </c>
      <c r="N88" s="6">
        <f>SUM(N$40:N$62)</f>
        <v>1750</v>
      </c>
    </row>
    <row r="89" spans="2:14" ht="13.9" customHeight="1" x14ac:dyDescent="0.15">
      <c r="B89" s="97"/>
      <c r="C89" s="98"/>
      <c r="D89" s="99"/>
      <c r="E89" s="17"/>
      <c r="F89" s="4"/>
      <c r="G89" s="189" t="s">
        <v>49</v>
      </c>
      <c r="H89" s="189"/>
      <c r="I89" s="14"/>
      <c r="J89" s="16"/>
      <c r="K89" s="5">
        <f>SUM(K$22:K$23,K$72:K$73)</f>
        <v>450</v>
      </c>
      <c r="L89" s="5">
        <f>SUM(L22:L23,L$72:L$73)</f>
        <v>200</v>
      </c>
      <c r="M89" s="5">
        <f>SUM(M22:M23,M$72:M$73)</f>
        <v>150</v>
      </c>
      <c r="N89" s="6">
        <f>SUM(N22:N23,N$72:N$73)</f>
        <v>250</v>
      </c>
    </row>
    <row r="90" spans="2:14" ht="13.9" customHeight="1" thickBot="1" x14ac:dyDescent="0.2">
      <c r="B90" s="100"/>
      <c r="C90" s="101"/>
      <c r="D90" s="102"/>
      <c r="E90" s="19"/>
      <c r="F90" s="10"/>
      <c r="G90" s="192" t="s">
        <v>46</v>
      </c>
      <c r="H90" s="192"/>
      <c r="I90" s="20"/>
      <c r="J90" s="21"/>
      <c r="K90" s="11">
        <f>SUM(K$63:K$71,K$74)</f>
        <v>304</v>
      </c>
      <c r="L90" s="11">
        <f>SUM(L$63:L$71,L$74)</f>
        <v>106</v>
      </c>
      <c r="M90" s="11">
        <f>SUM(M$63:M$71,M$74)</f>
        <v>156</v>
      </c>
      <c r="N90" s="12">
        <f>SUM(N$63:N$71,N$74)</f>
        <v>129</v>
      </c>
    </row>
    <row r="91" spans="2:14" ht="18" customHeight="1" thickTop="1" x14ac:dyDescent="0.15">
      <c r="B91" s="193" t="s">
        <v>50</v>
      </c>
      <c r="C91" s="194"/>
      <c r="D91" s="195"/>
      <c r="E91" s="105"/>
      <c r="F91" s="103"/>
      <c r="G91" s="196" t="s">
        <v>51</v>
      </c>
      <c r="H91" s="196"/>
      <c r="I91" s="103"/>
      <c r="J91" s="104"/>
      <c r="K91" s="38" t="s">
        <v>52</v>
      </c>
      <c r="L91" s="44"/>
      <c r="M91" s="44"/>
      <c r="N91" s="57"/>
    </row>
    <row r="92" spans="2:14" ht="18" customHeight="1" x14ac:dyDescent="0.15">
      <c r="B92" s="106"/>
      <c r="C92" s="107"/>
      <c r="D92" s="107"/>
      <c r="E92" s="108"/>
      <c r="F92" s="109"/>
      <c r="G92" s="110"/>
      <c r="H92" s="110"/>
      <c r="I92" s="109"/>
      <c r="J92" s="111"/>
      <c r="K92" s="39" t="s">
        <v>53</v>
      </c>
      <c r="L92" s="45"/>
      <c r="M92" s="45"/>
      <c r="N92" s="48"/>
    </row>
    <row r="93" spans="2:14" ht="18" customHeight="1" x14ac:dyDescent="0.15">
      <c r="B93" s="97"/>
      <c r="C93" s="98"/>
      <c r="D93" s="98"/>
      <c r="E93" s="112"/>
      <c r="F93" s="26"/>
      <c r="G93" s="197" t="s">
        <v>54</v>
      </c>
      <c r="H93" s="197"/>
      <c r="I93" s="95"/>
      <c r="J93" s="96"/>
      <c r="K93" s="40" t="s">
        <v>55</v>
      </c>
      <c r="L93" s="46"/>
      <c r="M93" s="50"/>
      <c r="N93" s="46"/>
    </row>
    <row r="94" spans="2:14" ht="18" customHeight="1" x14ac:dyDescent="0.15">
      <c r="B94" s="97"/>
      <c r="C94" s="98"/>
      <c r="D94" s="98"/>
      <c r="E94" s="113"/>
      <c r="F94" s="98"/>
      <c r="G94" s="114"/>
      <c r="H94" s="114"/>
      <c r="I94" s="107"/>
      <c r="J94" s="115"/>
      <c r="K94" s="41" t="s">
        <v>97</v>
      </c>
      <c r="L94" s="47"/>
      <c r="M94" s="51"/>
      <c r="N94" s="47"/>
    </row>
    <row r="95" spans="2:14" ht="18" customHeight="1" x14ac:dyDescent="0.15">
      <c r="B95" s="97"/>
      <c r="C95" s="98"/>
      <c r="D95" s="98"/>
      <c r="E95" s="113"/>
      <c r="F95" s="98"/>
      <c r="G95" s="114"/>
      <c r="H95" s="114"/>
      <c r="I95" s="107"/>
      <c r="J95" s="115"/>
      <c r="K95" s="41" t="s">
        <v>90</v>
      </c>
      <c r="L95" s="45"/>
      <c r="M95" s="51"/>
      <c r="N95" s="47"/>
    </row>
    <row r="96" spans="2:14" ht="18" customHeight="1" x14ac:dyDescent="0.15">
      <c r="B96" s="97"/>
      <c r="C96" s="98"/>
      <c r="D96" s="98"/>
      <c r="E96" s="112"/>
      <c r="F96" s="26"/>
      <c r="G96" s="197" t="s">
        <v>56</v>
      </c>
      <c r="H96" s="197"/>
      <c r="I96" s="95"/>
      <c r="J96" s="96"/>
      <c r="K96" s="40" t="s">
        <v>101</v>
      </c>
      <c r="L96" s="46"/>
      <c r="M96" s="50"/>
      <c r="N96" s="46"/>
    </row>
    <row r="97" spans="2:14" ht="18" customHeight="1" x14ac:dyDescent="0.15">
      <c r="B97" s="97"/>
      <c r="C97" s="98"/>
      <c r="D97" s="98"/>
      <c r="E97" s="113"/>
      <c r="F97" s="98"/>
      <c r="G97" s="114"/>
      <c r="H97" s="114"/>
      <c r="I97" s="107"/>
      <c r="J97" s="115"/>
      <c r="K97" s="41" t="s">
        <v>98</v>
      </c>
      <c r="L97" s="47"/>
      <c r="M97" s="51"/>
      <c r="N97" s="47"/>
    </row>
    <row r="98" spans="2:14" ht="18" customHeight="1" x14ac:dyDescent="0.15">
      <c r="B98" s="97"/>
      <c r="C98" s="98"/>
      <c r="D98" s="98"/>
      <c r="E98" s="113"/>
      <c r="F98" s="98"/>
      <c r="G98" s="114"/>
      <c r="H98" s="114"/>
      <c r="I98" s="107"/>
      <c r="J98" s="115"/>
      <c r="K98" s="41" t="s">
        <v>99</v>
      </c>
      <c r="L98" s="47"/>
      <c r="M98" s="47"/>
      <c r="N98" s="47"/>
    </row>
    <row r="99" spans="2:14" ht="18" customHeight="1" x14ac:dyDescent="0.15">
      <c r="B99" s="97"/>
      <c r="C99" s="98"/>
      <c r="D99" s="98"/>
      <c r="E99" s="87"/>
      <c r="F99" s="88"/>
      <c r="G99" s="110"/>
      <c r="H99" s="110"/>
      <c r="I99" s="109"/>
      <c r="J99" s="111"/>
      <c r="K99" s="41" t="s">
        <v>100</v>
      </c>
      <c r="L99" s="48"/>
      <c r="M99" s="45"/>
      <c r="N99" s="48"/>
    </row>
    <row r="100" spans="2:14" ht="18" customHeight="1" x14ac:dyDescent="0.15">
      <c r="B100" s="116"/>
      <c r="C100" s="88"/>
      <c r="D100" s="88"/>
      <c r="E100" s="17"/>
      <c r="F100" s="4"/>
      <c r="G100" s="189" t="s">
        <v>57</v>
      </c>
      <c r="H100" s="189"/>
      <c r="I100" s="14"/>
      <c r="J100" s="16"/>
      <c r="K100" s="29" t="s">
        <v>158</v>
      </c>
      <c r="L100" s="49"/>
      <c r="M100" s="52"/>
      <c r="N100" s="49"/>
    </row>
    <row r="101" spans="2:14" ht="18" customHeight="1" x14ac:dyDescent="0.15">
      <c r="B101" s="190" t="s">
        <v>58</v>
      </c>
      <c r="C101" s="191"/>
      <c r="D101" s="191"/>
      <c r="E101" s="26"/>
      <c r="F101" s="26"/>
      <c r="G101" s="26"/>
      <c r="H101" s="26"/>
      <c r="I101" s="26"/>
      <c r="J101" s="26"/>
      <c r="K101" s="26"/>
      <c r="L101" s="26"/>
      <c r="M101" s="26"/>
      <c r="N101" s="58"/>
    </row>
    <row r="102" spans="2:14" ht="14.1" customHeight="1" x14ac:dyDescent="0.15">
      <c r="B102" s="117"/>
      <c r="C102" s="42" t="s">
        <v>59</v>
      </c>
      <c r="D102" s="118"/>
      <c r="E102" s="42"/>
      <c r="F102" s="42"/>
      <c r="G102" s="42"/>
      <c r="H102" s="42"/>
      <c r="I102" s="42"/>
      <c r="J102" s="42"/>
      <c r="K102" s="42"/>
      <c r="L102" s="42"/>
      <c r="M102" s="42"/>
      <c r="N102" s="59"/>
    </row>
    <row r="103" spans="2:14" ht="14.1" customHeight="1" x14ac:dyDescent="0.15">
      <c r="B103" s="117"/>
      <c r="C103" s="42" t="s">
        <v>60</v>
      </c>
      <c r="D103" s="118"/>
      <c r="E103" s="42"/>
      <c r="F103" s="42"/>
      <c r="G103" s="42"/>
      <c r="H103" s="42"/>
      <c r="I103" s="42"/>
      <c r="J103" s="42"/>
      <c r="K103" s="42"/>
      <c r="L103" s="42"/>
      <c r="M103" s="42"/>
      <c r="N103" s="59"/>
    </row>
    <row r="104" spans="2:14" ht="14.1" customHeight="1" x14ac:dyDescent="0.15">
      <c r="B104" s="117"/>
      <c r="C104" s="42" t="s">
        <v>61</v>
      </c>
      <c r="D104" s="118"/>
      <c r="E104" s="42"/>
      <c r="F104" s="42"/>
      <c r="G104" s="42"/>
      <c r="H104" s="42"/>
      <c r="I104" s="42"/>
      <c r="J104" s="42"/>
      <c r="K104" s="42"/>
      <c r="L104" s="42"/>
      <c r="M104" s="42"/>
      <c r="N104" s="59"/>
    </row>
    <row r="105" spans="2:14" ht="14.1" customHeight="1" x14ac:dyDescent="0.15">
      <c r="B105" s="117"/>
      <c r="C105" s="42" t="s">
        <v>136</v>
      </c>
      <c r="D105" s="118"/>
      <c r="E105" s="42"/>
      <c r="F105" s="42"/>
      <c r="G105" s="42"/>
      <c r="H105" s="42"/>
      <c r="I105" s="42"/>
      <c r="J105" s="42"/>
      <c r="K105" s="42"/>
      <c r="L105" s="42"/>
      <c r="M105" s="42"/>
      <c r="N105" s="59"/>
    </row>
    <row r="106" spans="2:14" ht="14.1" customHeight="1" x14ac:dyDescent="0.15">
      <c r="B106" s="119"/>
      <c r="C106" s="42" t="s">
        <v>137</v>
      </c>
      <c r="D106" s="42"/>
      <c r="E106" s="42"/>
      <c r="F106" s="42"/>
      <c r="G106" s="42"/>
      <c r="H106" s="42"/>
      <c r="I106" s="42"/>
      <c r="J106" s="42"/>
      <c r="K106" s="42"/>
      <c r="L106" s="42"/>
      <c r="M106" s="42"/>
      <c r="N106" s="59"/>
    </row>
    <row r="107" spans="2:14" ht="14.1" customHeight="1" x14ac:dyDescent="0.15">
      <c r="B107" s="119"/>
      <c r="C107" s="42" t="s">
        <v>133</v>
      </c>
      <c r="D107" s="42"/>
      <c r="E107" s="42"/>
      <c r="F107" s="42"/>
      <c r="G107" s="42"/>
      <c r="H107" s="42"/>
      <c r="I107" s="42"/>
      <c r="J107" s="42"/>
      <c r="K107" s="42"/>
      <c r="L107" s="42"/>
      <c r="M107" s="42"/>
      <c r="N107" s="59"/>
    </row>
    <row r="108" spans="2:14" ht="14.1" customHeight="1" x14ac:dyDescent="0.15">
      <c r="B108" s="119"/>
      <c r="C108" s="42" t="s">
        <v>95</v>
      </c>
      <c r="D108" s="42"/>
      <c r="E108" s="42"/>
      <c r="F108" s="42"/>
      <c r="G108" s="42"/>
      <c r="H108" s="42"/>
      <c r="I108" s="42"/>
      <c r="J108" s="42"/>
      <c r="K108" s="42"/>
      <c r="L108" s="42"/>
      <c r="M108" s="42"/>
      <c r="N108" s="59"/>
    </row>
    <row r="109" spans="2:14" ht="14.1" customHeight="1" x14ac:dyDescent="0.15">
      <c r="B109" s="119"/>
      <c r="C109" s="42" t="s">
        <v>96</v>
      </c>
      <c r="D109" s="42"/>
      <c r="E109" s="42"/>
      <c r="F109" s="42"/>
      <c r="G109" s="42"/>
      <c r="H109" s="42"/>
      <c r="I109" s="42"/>
      <c r="J109" s="42"/>
      <c r="K109" s="42"/>
      <c r="L109" s="42"/>
      <c r="M109" s="42"/>
      <c r="N109" s="59"/>
    </row>
    <row r="110" spans="2:14" ht="14.1" customHeight="1" x14ac:dyDescent="0.15">
      <c r="B110" s="119"/>
      <c r="C110" s="42" t="s">
        <v>84</v>
      </c>
      <c r="D110" s="42"/>
      <c r="E110" s="42"/>
      <c r="F110" s="42"/>
      <c r="G110" s="42"/>
      <c r="H110" s="42"/>
      <c r="I110" s="42"/>
      <c r="J110" s="42"/>
      <c r="K110" s="42"/>
      <c r="L110" s="42"/>
      <c r="M110" s="42"/>
      <c r="N110" s="59"/>
    </row>
    <row r="111" spans="2:14" ht="14.1" customHeight="1" x14ac:dyDescent="0.15">
      <c r="B111" s="119"/>
      <c r="C111" s="42" t="s">
        <v>142</v>
      </c>
      <c r="D111" s="42"/>
      <c r="E111" s="42"/>
      <c r="F111" s="42"/>
      <c r="G111" s="42"/>
      <c r="H111" s="42"/>
      <c r="I111" s="42"/>
      <c r="J111" s="42"/>
      <c r="K111" s="42"/>
      <c r="L111" s="42"/>
      <c r="M111" s="42"/>
      <c r="N111" s="59"/>
    </row>
    <row r="112" spans="2:14" ht="14.1" customHeight="1" x14ac:dyDescent="0.15">
      <c r="B112" s="119"/>
      <c r="C112" s="42" t="s">
        <v>138</v>
      </c>
      <c r="D112" s="42"/>
      <c r="E112" s="42"/>
      <c r="F112" s="42"/>
      <c r="G112" s="42"/>
      <c r="H112" s="42"/>
      <c r="I112" s="42"/>
      <c r="J112" s="42"/>
      <c r="K112" s="42"/>
      <c r="L112" s="42"/>
      <c r="M112" s="42"/>
      <c r="N112" s="59"/>
    </row>
    <row r="113" spans="2:14" ht="14.1" customHeight="1" x14ac:dyDescent="0.15">
      <c r="B113" s="119"/>
      <c r="C113" s="42" t="s">
        <v>139</v>
      </c>
      <c r="D113" s="42"/>
      <c r="E113" s="42"/>
      <c r="F113" s="42"/>
      <c r="G113" s="42"/>
      <c r="H113" s="42"/>
      <c r="I113" s="42"/>
      <c r="J113" s="42"/>
      <c r="K113" s="42"/>
      <c r="L113" s="42"/>
      <c r="M113" s="42"/>
      <c r="N113" s="59"/>
    </row>
    <row r="114" spans="2:14" ht="14.1" customHeight="1" x14ac:dyDescent="0.15">
      <c r="B114" s="119"/>
      <c r="C114" s="42" t="s">
        <v>140</v>
      </c>
      <c r="D114" s="42"/>
      <c r="E114" s="42"/>
      <c r="F114" s="42"/>
      <c r="G114" s="42"/>
      <c r="H114" s="42"/>
      <c r="I114" s="42"/>
      <c r="J114" s="42"/>
      <c r="K114" s="42"/>
      <c r="L114" s="42"/>
      <c r="M114" s="42"/>
      <c r="N114" s="59"/>
    </row>
    <row r="115" spans="2:14" ht="14.1" customHeight="1" x14ac:dyDescent="0.15">
      <c r="B115" s="119"/>
      <c r="C115" s="42" t="s">
        <v>129</v>
      </c>
      <c r="D115" s="42"/>
      <c r="E115" s="42"/>
      <c r="F115" s="42"/>
      <c r="G115" s="42"/>
      <c r="H115" s="42"/>
      <c r="I115" s="42"/>
      <c r="J115" s="42"/>
      <c r="K115" s="42"/>
      <c r="L115" s="42"/>
      <c r="M115" s="42"/>
      <c r="N115" s="59"/>
    </row>
    <row r="116" spans="2:14" ht="14.1" customHeight="1" x14ac:dyDescent="0.15">
      <c r="B116" s="119"/>
      <c r="C116" s="42" t="s">
        <v>141</v>
      </c>
      <c r="D116" s="42"/>
      <c r="E116" s="42"/>
      <c r="F116" s="42"/>
      <c r="G116" s="42"/>
      <c r="H116" s="42"/>
      <c r="I116" s="42"/>
      <c r="J116" s="42"/>
      <c r="K116" s="42"/>
      <c r="L116" s="42"/>
      <c r="M116" s="42"/>
      <c r="N116" s="59"/>
    </row>
    <row r="117" spans="2:14" ht="14.1" customHeight="1" x14ac:dyDescent="0.15">
      <c r="B117" s="119"/>
      <c r="C117" s="42" t="s">
        <v>197</v>
      </c>
      <c r="D117" s="42"/>
      <c r="E117" s="42"/>
      <c r="F117" s="42"/>
      <c r="G117" s="42"/>
      <c r="H117" s="42"/>
      <c r="I117" s="42"/>
      <c r="J117" s="42"/>
      <c r="K117" s="42"/>
      <c r="L117" s="42"/>
      <c r="M117" s="42"/>
      <c r="N117" s="59"/>
    </row>
    <row r="118" spans="2:14" ht="14.1" customHeight="1" x14ac:dyDescent="0.15">
      <c r="B118" s="119"/>
      <c r="C118" s="42" t="s">
        <v>135</v>
      </c>
      <c r="D118" s="42"/>
      <c r="E118" s="42"/>
      <c r="F118" s="42"/>
      <c r="G118" s="42"/>
      <c r="H118" s="42"/>
      <c r="I118" s="42"/>
      <c r="J118" s="42"/>
      <c r="K118" s="42"/>
      <c r="L118" s="42"/>
      <c r="M118" s="42"/>
      <c r="N118" s="59"/>
    </row>
    <row r="119" spans="2:14" x14ac:dyDescent="0.15">
      <c r="B119" s="120"/>
      <c r="C119" s="42" t="s">
        <v>150</v>
      </c>
      <c r="D119" s="70"/>
      <c r="E119" s="70"/>
      <c r="F119" s="70"/>
      <c r="G119" s="70"/>
      <c r="H119" s="70"/>
      <c r="I119" s="70"/>
      <c r="J119" s="70"/>
      <c r="K119" s="70"/>
      <c r="L119" s="70"/>
      <c r="M119" s="70"/>
      <c r="N119" s="71"/>
    </row>
    <row r="120" spans="2:14" x14ac:dyDescent="0.15">
      <c r="B120" s="120"/>
      <c r="C120" s="42" t="s">
        <v>144</v>
      </c>
      <c r="D120" s="70"/>
      <c r="E120" s="70"/>
      <c r="F120" s="70"/>
      <c r="G120" s="70"/>
      <c r="H120" s="70"/>
      <c r="I120" s="70"/>
      <c r="J120" s="70"/>
      <c r="K120" s="70"/>
      <c r="L120" s="70"/>
      <c r="M120" s="70"/>
      <c r="N120" s="71"/>
    </row>
    <row r="121" spans="2:14" ht="14.1" customHeight="1" x14ac:dyDescent="0.15">
      <c r="B121" s="119"/>
      <c r="C121" s="42" t="s">
        <v>116</v>
      </c>
      <c r="D121" s="42"/>
      <c r="E121" s="42"/>
      <c r="F121" s="42"/>
      <c r="G121" s="42"/>
      <c r="H121" s="42"/>
      <c r="I121" s="42"/>
      <c r="J121" s="42"/>
      <c r="K121" s="42"/>
      <c r="L121" s="42"/>
      <c r="M121" s="42"/>
      <c r="N121" s="59"/>
    </row>
    <row r="122" spans="2:14" ht="18" customHeight="1" x14ac:dyDescent="0.15">
      <c r="B122" s="119"/>
      <c r="C122" s="42" t="s">
        <v>62</v>
      </c>
      <c r="D122" s="42"/>
      <c r="E122" s="42"/>
      <c r="F122" s="42"/>
      <c r="G122" s="42"/>
      <c r="H122" s="42"/>
      <c r="I122" s="42"/>
      <c r="J122" s="42"/>
      <c r="K122" s="42"/>
      <c r="L122" s="42"/>
      <c r="M122" s="42"/>
      <c r="N122" s="59"/>
    </row>
    <row r="123" spans="2:14" x14ac:dyDescent="0.15">
      <c r="B123" s="120"/>
      <c r="C123" s="42" t="s">
        <v>134</v>
      </c>
      <c r="D123" s="70"/>
      <c r="E123" s="70"/>
      <c r="F123" s="70"/>
      <c r="G123" s="70"/>
      <c r="H123" s="70"/>
      <c r="I123" s="70"/>
      <c r="J123" s="70"/>
      <c r="K123" s="70"/>
      <c r="L123" s="70"/>
      <c r="M123" s="70"/>
      <c r="N123" s="71"/>
    </row>
    <row r="124" spans="2:14" x14ac:dyDescent="0.15">
      <c r="B124" s="120"/>
      <c r="C124" s="42" t="s">
        <v>164</v>
      </c>
      <c r="D124" s="70"/>
      <c r="E124" s="70"/>
      <c r="F124" s="70"/>
      <c r="G124" s="70"/>
      <c r="H124" s="70"/>
      <c r="I124" s="70"/>
      <c r="J124" s="70"/>
      <c r="K124" s="70"/>
      <c r="L124" s="70"/>
      <c r="M124" s="70"/>
      <c r="N124" s="71"/>
    </row>
    <row r="125" spans="2:14" ht="14.25" thickBot="1" x14ac:dyDescent="0.2">
      <c r="B125" s="121"/>
      <c r="C125" s="43" t="s">
        <v>145</v>
      </c>
      <c r="D125" s="68"/>
      <c r="E125" s="68"/>
      <c r="F125" s="68"/>
      <c r="G125" s="68"/>
      <c r="H125" s="68"/>
      <c r="I125" s="68"/>
      <c r="J125" s="68"/>
      <c r="K125" s="68"/>
      <c r="L125" s="68"/>
      <c r="M125" s="68"/>
      <c r="N125" s="69"/>
    </row>
  </sheetData>
  <mergeCells count="27">
    <mergeCell ref="B101:D101"/>
    <mergeCell ref="G89:H89"/>
    <mergeCell ref="G90:H90"/>
    <mergeCell ref="B91:D91"/>
    <mergeCell ref="G91:H91"/>
    <mergeCell ref="G93:H93"/>
    <mergeCell ref="G96:H96"/>
    <mergeCell ref="G85:H85"/>
    <mergeCell ref="G86:H86"/>
    <mergeCell ref="G87:H87"/>
    <mergeCell ref="G88:H88"/>
    <mergeCell ref="G100:H100"/>
    <mergeCell ref="B81:I81"/>
    <mergeCell ref="B82:D82"/>
    <mergeCell ref="G82:H82"/>
    <mergeCell ref="G83:H83"/>
    <mergeCell ref="G84:H84"/>
    <mergeCell ref="D9:F9"/>
    <mergeCell ref="G10:H10"/>
    <mergeCell ref="C72:D72"/>
    <mergeCell ref="D79:G79"/>
    <mergeCell ref="D80:G80"/>
    <mergeCell ref="D4:G4"/>
    <mergeCell ref="D5:G5"/>
    <mergeCell ref="D6:G6"/>
    <mergeCell ref="D7:F7"/>
    <mergeCell ref="D8:F8"/>
  </mergeCells>
  <phoneticPr fontId="24"/>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75" max="16383" man="1"/>
  </rowBreaks>
  <colBreaks count="1" manualBreakCount="1">
    <brk id="20"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AC115"/>
  <sheetViews>
    <sheetView view="pageBreakPreview" zoomScale="75" zoomScaleNormal="75" zoomScaleSheetLayoutView="75" workbookViewId="0">
      <pane xSplit="10" ySplit="10" topLeftCell="K11" activePane="bottomRight" state="frozen"/>
      <selection activeCell="O15" sqref="O15"/>
      <selection pane="topRight" activeCell="O15" sqref="O15"/>
      <selection pane="bottomLeft" activeCell="O15" sqref="O15"/>
      <selection pane="bottomRight" activeCell="O15" sqref="O15"/>
    </sheetView>
  </sheetViews>
  <sheetFormatPr defaultRowHeight="13.5" x14ac:dyDescent="0.15"/>
  <cols>
    <col min="1" max="1" width="2.625" style="30" customWidth="1"/>
    <col min="2" max="2" width="4.75" style="30" customWidth="1"/>
    <col min="3" max="4" width="16.75" style="30" customWidth="1"/>
    <col min="5" max="5" width="1.75" style="30" customWidth="1"/>
    <col min="6" max="9" width="10.75" style="30" customWidth="1"/>
    <col min="10" max="10" width="1.75" style="30" customWidth="1"/>
    <col min="11" max="14" width="14.875" style="30" customWidth="1"/>
    <col min="15" max="15" width="9" style="30"/>
    <col min="16" max="20" width="9" style="30" hidden="1" customWidth="1"/>
    <col min="21" max="23" width="9" style="30"/>
    <col min="24" max="24" width="9.25" style="30" customWidth="1"/>
    <col min="25" max="16384" width="9" style="30"/>
  </cols>
  <sheetData>
    <row r="1" spans="2:24" ht="18" customHeight="1" x14ac:dyDescent="0.15"/>
    <row r="2" spans="2:24" ht="18" customHeight="1" x14ac:dyDescent="0.15">
      <c r="B2" s="72" t="s">
        <v>63</v>
      </c>
      <c r="U2" s="131"/>
    </row>
    <row r="3" spans="2:24" ht="9" customHeight="1" thickBot="1" x14ac:dyDescent="0.2"/>
    <row r="4" spans="2:24" ht="18" customHeight="1" x14ac:dyDescent="0.15">
      <c r="B4" s="73"/>
      <c r="C4" s="74"/>
      <c r="D4" s="201" t="s">
        <v>1</v>
      </c>
      <c r="E4" s="201"/>
      <c r="F4" s="201"/>
      <c r="G4" s="201"/>
      <c r="H4" s="74"/>
      <c r="I4" s="74"/>
      <c r="J4" s="75"/>
      <c r="K4" s="31" t="s">
        <v>64</v>
      </c>
      <c r="L4" s="31" t="s">
        <v>65</v>
      </c>
      <c r="M4" s="31" t="s">
        <v>66</v>
      </c>
      <c r="N4" s="55" t="s">
        <v>67</v>
      </c>
    </row>
    <row r="5" spans="2:24" ht="18" customHeight="1" x14ac:dyDescent="0.15">
      <c r="B5" s="76"/>
      <c r="C5" s="173"/>
      <c r="D5" s="189" t="s">
        <v>2</v>
      </c>
      <c r="E5" s="189"/>
      <c r="F5" s="189"/>
      <c r="G5" s="189"/>
      <c r="H5" s="173"/>
      <c r="I5" s="173"/>
      <c r="J5" s="77"/>
      <c r="K5" s="32" t="s">
        <v>377</v>
      </c>
      <c r="L5" s="32" t="str">
        <f>K5</f>
        <v>2021.1.27</v>
      </c>
      <c r="M5" s="32" t="str">
        <f>K5</f>
        <v>2021.1.27</v>
      </c>
      <c r="N5" s="129" t="str">
        <f>K5</f>
        <v>2021.1.27</v>
      </c>
    </row>
    <row r="6" spans="2:24" ht="18" customHeight="1" x14ac:dyDescent="0.15">
      <c r="B6" s="76"/>
      <c r="C6" s="173"/>
      <c r="D6" s="189" t="s">
        <v>3</v>
      </c>
      <c r="E6" s="189"/>
      <c r="F6" s="189"/>
      <c r="G6" s="189"/>
      <c r="H6" s="173"/>
      <c r="I6" s="173"/>
      <c r="J6" s="77"/>
      <c r="K6" s="122">
        <v>0.40277777777777773</v>
      </c>
      <c r="L6" s="122">
        <v>0.37708333333333338</v>
      </c>
      <c r="M6" s="122">
        <v>0.43402777777777773</v>
      </c>
      <c r="N6" s="123">
        <v>0.45347222222222222</v>
      </c>
    </row>
    <row r="7" spans="2:24" ht="18" customHeight="1" x14ac:dyDescent="0.15">
      <c r="B7" s="76"/>
      <c r="C7" s="173"/>
      <c r="D7" s="189" t="s">
        <v>4</v>
      </c>
      <c r="E7" s="205"/>
      <c r="F7" s="205"/>
      <c r="G7" s="78" t="s">
        <v>5</v>
      </c>
      <c r="H7" s="173"/>
      <c r="I7" s="173"/>
      <c r="J7" s="77"/>
      <c r="K7" s="124">
        <v>2.7</v>
      </c>
      <c r="L7" s="124">
        <v>1.46</v>
      </c>
      <c r="M7" s="124">
        <v>1.55</v>
      </c>
      <c r="N7" s="125">
        <v>1.53</v>
      </c>
    </row>
    <row r="8" spans="2:24" ht="18" customHeight="1" x14ac:dyDescent="0.15">
      <c r="B8" s="79"/>
      <c r="C8" s="26"/>
      <c r="D8" s="189" t="s">
        <v>6</v>
      </c>
      <c r="E8" s="189"/>
      <c r="F8" s="189"/>
      <c r="G8" s="78" t="s">
        <v>5</v>
      </c>
      <c r="H8" s="26"/>
      <c r="I8" s="26"/>
      <c r="J8" s="80"/>
      <c r="K8" s="33">
        <v>0.5</v>
      </c>
      <c r="L8" s="33">
        <v>0.5</v>
      </c>
      <c r="M8" s="33">
        <v>0.5</v>
      </c>
      <c r="N8" s="53">
        <v>0.5</v>
      </c>
    </row>
    <row r="9" spans="2:24" ht="18" customHeight="1" thickBot="1" x14ac:dyDescent="0.2">
      <c r="B9" s="81"/>
      <c r="C9" s="10"/>
      <c r="D9" s="192" t="s">
        <v>7</v>
      </c>
      <c r="E9" s="192"/>
      <c r="F9" s="192"/>
      <c r="G9" s="82" t="s">
        <v>8</v>
      </c>
      <c r="H9" s="10"/>
      <c r="I9" s="10"/>
      <c r="J9" s="83"/>
      <c r="K9" s="34">
        <v>100</v>
      </c>
      <c r="L9" s="34">
        <v>100</v>
      </c>
      <c r="M9" s="34">
        <v>100</v>
      </c>
      <c r="N9" s="54">
        <v>100</v>
      </c>
      <c r="Q9" s="84" t="s">
        <v>68</v>
      </c>
      <c r="R9" s="84" t="s">
        <v>69</v>
      </c>
      <c r="S9" s="84" t="s">
        <v>70</v>
      </c>
      <c r="T9" s="84" t="s">
        <v>71</v>
      </c>
      <c r="U9" s="84" t="s">
        <v>68</v>
      </c>
      <c r="V9" s="84" t="s">
        <v>69</v>
      </c>
      <c r="W9" s="84" t="s">
        <v>70</v>
      </c>
      <c r="X9" s="84" t="s">
        <v>71</v>
      </c>
    </row>
    <row r="10" spans="2:24" ht="18" customHeight="1" thickTop="1" x14ac:dyDescent="0.15">
      <c r="B10" s="85" t="s">
        <v>9</v>
      </c>
      <c r="C10" s="86" t="s">
        <v>10</v>
      </c>
      <c r="D10" s="86" t="s">
        <v>11</v>
      </c>
      <c r="E10" s="87"/>
      <c r="F10" s="88"/>
      <c r="G10" s="198" t="s">
        <v>12</v>
      </c>
      <c r="H10" s="198"/>
      <c r="I10" s="88"/>
      <c r="J10" s="89"/>
      <c r="K10" s="35"/>
      <c r="L10" s="35"/>
      <c r="M10" s="35"/>
      <c r="N10" s="126"/>
    </row>
    <row r="11" spans="2:24" ht="13.5" customHeight="1" x14ac:dyDescent="0.15">
      <c r="B11" s="1">
        <v>1</v>
      </c>
      <c r="C11" s="2" t="s">
        <v>92</v>
      </c>
      <c r="D11" s="2" t="s">
        <v>13</v>
      </c>
      <c r="E11" s="173"/>
      <c r="F11" s="173" t="s">
        <v>151</v>
      </c>
      <c r="G11" s="173"/>
      <c r="H11" s="173"/>
      <c r="I11" s="173"/>
      <c r="J11" s="173"/>
      <c r="K11" s="22"/>
      <c r="L11" s="22" t="s">
        <v>165</v>
      </c>
      <c r="M11" s="22" t="s">
        <v>378</v>
      </c>
      <c r="N11" s="23" t="s">
        <v>175</v>
      </c>
      <c r="P11" s="30" t="s">
        <v>14</v>
      </c>
      <c r="Q11" s="30">
        <f t="shared" ref="Q11:T11" si="0">IF(K11="",0,VALUE(MID(K11,2,LEN(K11)-2)))</f>
        <v>0</v>
      </c>
      <c r="R11" s="30">
        <f t="shared" si="0"/>
        <v>25</v>
      </c>
      <c r="S11" s="30">
        <f t="shared" si="0"/>
        <v>25</v>
      </c>
      <c r="T11" s="30">
        <f t="shared" si="0"/>
        <v>50</v>
      </c>
      <c r="U11" s="30">
        <f t="shared" ref="U11:X15" si="1">IF(K11="＋",0,IF(K11="(＋)",0,ABS(K11)))</f>
        <v>0</v>
      </c>
      <c r="V11" s="30">
        <f t="shared" si="1"/>
        <v>25</v>
      </c>
      <c r="W11" s="30">
        <f t="shared" si="1"/>
        <v>25</v>
      </c>
      <c r="X11" s="30">
        <f t="shared" si="1"/>
        <v>50</v>
      </c>
    </row>
    <row r="12" spans="2:24" ht="13.9" customHeight="1" x14ac:dyDescent="0.15">
      <c r="B12" s="1">
        <f>B11+1</f>
        <v>2</v>
      </c>
      <c r="C12" s="3"/>
      <c r="D12" s="7"/>
      <c r="E12" s="173"/>
      <c r="F12" s="173" t="s">
        <v>204</v>
      </c>
      <c r="G12" s="173"/>
      <c r="H12" s="173"/>
      <c r="I12" s="173"/>
      <c r="J12" s="173"/>
      <c r="K12" s="22"/>
      <c r="L12" s="22"/>
      <c r="M12" s="22" t="s">
        <v>379</v>
      </c>
      <c r="N12" s="23"/>
      <c r="P12" s="30" t="s">
        <v>14</v>
      </c>
      <c r="Q12" s="30">
        <f>IF(K12="",0,VALUE(MID(K12,2,LEN(K12)-2)))</f>
        <v>0</v>
      </c>
      <c r="R12" s="30">
        <f>IF(L12="",0,VALUE(MID(L12,2,LEN(L12)-2)))</f>
        <v>0</v>
      </c>
      <c r="S12" s="30" t="e">
        <f>IF(M12="",0,VALUE(MID(M12,2,LEN(M12)-2)))</f>
        <v>#VALUE!</v>
      </c>
      <c r="T12" s="30">
        <f>IF(N12="",0,VALUE(MID(N12,2,LEN(N12)-2)))</f>
        <v>0</v>
      </c>
      <c r="U12" s="30">
        <f>IF(K12="＋",0,IF(K12="(＋)",0,ABS(K12)))</f>
        <v>0</v>
      </c>
      <c r="V12" s="30">
        <f>IF(L12="＋",0,IF(L12="(＋)",0,ABS(L12)))</f>
        <v>0</v>
      </c>
      <c r="W12" s="30">
        <f>IF(M12="＋",0,IF(M12="(＋)",0,ABS(M12)))</f>
        <v>0</v>
      </c>
      <c r="X12" s="30">
        <f>IF(N12="＋",0,IF(N12="(＋)",0,ABS(N12)))</f>
        <v>0</v>
      </c>
    </row>
    <row r="13" spans="2:24" ht="13.9" customHeight="1" x14ac:dyDescent="0.15">
      <c r="B13" s="1">
        <f t="shared" ref="B13:B64" si="2">B12+1</f>
        <v>3</v>
      </c>
      <c r="C13" s="3"/>
      <c r="D13" s="7"/>
      <c r="E13" s="173"/>
      <c r="F13" s="173" t="s">
        <v>122</v>
      </c>
      <c r="G13" s="173"/>
      <c r="H13" s="173"/>
      <c r="I13" s="173"/>
      <c r="J13" s="173"/>
      <c r="K13" s="22" t="s">
        <v>165</v>
      </c>
      <c r="L13" s="22"/>
      <c r="M13" s="22"/>
      <c r="N13" s="23"/>
      <c r="P13" s="30" t="s">
        <v>14</v>
      </c>
      <c r="Q13" s="30">
        <f>IF(K13="",0,VALUE(MID(K13,2,LEN(K13)-2)))</f>
        <v>25</v>
      </c>
      <c r="R13" s="30">
        <f>IF(L15="",0,VALUE(MID(L15,2,LEN(L15)-2)))</f>
        <v>25</v>
      </c>
      <c r="S13" s="30">
        <f>IF(M13="",0,VALUE(MID(M13,2,LEN(M13)-2)))</f>
        <v>0</v>
      </c>
      <c r="T13" s="30">
        <f>IF(N13="",0,VALUE(MID(N13,2,LEN(N13)-2)))</f>
        <v>0</v>
      </c>
      <c r="U13" s="30">
        <f t="shared" si="1"/>
        <v>25</v>
      </c>
      <c r="V13" s="30">
        <f t="shared" si="1"/>
        <v>0</v>
      </c>
      <c r="W13" s="30">
        <f t="shared" si="1"/>
        <v>0</v>
      </c>
      <c r="X13" s="30">
        <f t="shared" si="1"/>
        <v>0</v>
      </c>
    </row>
    <row r="14" spans="2:24" ht="13.5" customHeight="1" x14ac:dyDescent="0.15">
      <c r="B14" s="1">
        <f t="shared" si="2"/>
        <v>4</v>
      </c>
      <c r="C14" s="3"/>
      <c r="D14" s="7"/>
      <c r="E14" s="173"/>
      <c r="F14" s="173" t="s">
        <v>123</v>
      </c>
      <c r="G14" s="173"/>
      <c r="H14" s="173"/>
      <c r="I14" s="173"/>
      <c r="J14" s="173"/>
      <c r="K14" s="22"/>
      <c r="L14" s="22" t="s">
        <v>165</v>
      </c>
      <c r="M14" s="22"/>
      <c r="N14" s="23"/>
      <c r="U14" s="30">
        <f t="shared" si="1"/>
        <v>0</v>
      </c>
      <c r="V14" s="30">
        <f t="shared" si="1"/>
        <v>25</v>
      </c>
      <c r="W14" s="30">
        <f t="shared" si="1"/>
        <v>0</v>
      </c>
      <c r="X14" s="30">
        <f t="shared" si="1"/>
        <v>0</v>
      </c>
    </row>
    <row r="15" spans="2:24" ht="13.5" customHeight="1" x14ac:dyDescent="0.15">
      <c r="B15" s="1">
        <f t="shared" si="2"/>
        <v>5</v>
      </c>
      <c r="C15" s="3"/>
      <c r="D15" s="7"/>
      <c r="E15" s="173"/>
      <c r="F15" s="173" t="s">
        <v>121</v>
      </c>
      <c r="G15" s="173"/>
      <c r="H15" s="173"/>
      <c r="I15" s="173"/>
      <c r="J15" s="173"/>
      <c r="K15" s="22" t="s">
        <v>165</v>
      </c>
      <c r="L15" s="22" t="s">
        <v>165</v>
      </c>
      <c r="M15" s="22" t="s">
        <v>265</v>
      </c>
      <c r="N15" s="144"/>
      <c r="P15" s="30" t="s">
        <v>14</v>
      </c>
      <c r="Q15" s="30">
        <f t="shared" ref="Q15:T15" si="3">IF(K15="",0,VALUE(MID(K15,2,LEN(K15)-2)))</f>
        <v>25</v>
      </c>
      <c r="R15" s="30" t="e">
        <f>IF(#REF!="",0,VALUE(MID(#REF!,2,LEN(#REF!)-2)))</f>
        <v>#REF!</v>
      </c>
      <c r="S15" s="30" t="e">
        <f t="shared" si="3"/>
        <v>#VALUE!</v>
      </c>
      <c r="T15" s="30">
        <f t="shared" si="3"/>
        <v>0</v>
      </c>
      <c r="U15" s="30">
        <f t="shared" si="1"/>
        <v>25</v>
      </c>
      <c r="V15" s="30">
        <f t="shared" si="1"/>
        <v>25</v>
      </c>
      <c r="W15" s="30">
        <f t="shared" si="1"/>
        <v>0</v>
      </c>
      <c r="X15" s="30">
        <f t="shared" si="1"/>
        <v>0</v>
      </c>
    </row>
    <row r="16" spans="2:24" ht="13.5" customHeight="1" x14ac:dyDescent="0.15">
      <c r="B16" s="1">
        <f t="shared" si="2"/>
        <v>6</v>
      </c>
      <c r="C16" s="2" t="s">
        <v>22</v>
      </c>
      <c r="D16" s="2" t="s">
        <v>23</v>
      </c>
      <c r="E16" s="173"/>
      <c r="F16" s="173" t="s">
        <v>119</v>
      </c>
      <c r="G16" s="173"/>
      <c r="H16" s="173"/>
      <c r="I16" s="173"/>
      <c r="J16" s="173"/>
      <c r="K16" s="28">
        <v>800</v>
      </c>
      <c r="L16" s="24">
        <v>125</v>
      </c>
      <c r="M16" s="24">
        <v>225</v>
      </c>
      <c r="N16" s="25">
        <v>275</v>
      </c>
      <c r="P16" s="90"/>
    </row>
    <row r="17" spans="2:16" ht="13.5" customHeight="1" x14ac:dyDescent="0.15">
      <c r="B17" s="1">
        <f t="shared" si="2"/>
        <v>7</v>
      </c>
      <c r="C17" s="2" t="s">
        <v>24</v>
      </c>
      <c r="D17" s="2" t="s">
        <v>25</v>
      </c>
      <c r="E17" s="173"/>
      <c r="F17" s="173" t="s">
        <v>104</v>
      </c>
      <c r="G17" s="173"/>
      <c r="H17" s="173"/>
      <c r="I17" s="173"/>
      <c r="J17" s="173"/>
      <c r="K17" s="24">
        <v>50</v>
      </c>
      <c r="L17" s="28" t="s">
        <v>163</v>
      </c>
      <c r="M17" s="24">
        <v>25</v>
      </c>
      <c r="N17" s="25" t="s">
        <v>163</v>
      </c>
      <c r="P17" s="90"/>
    </row>
    <row r="18" spans="2:16" ht="13.5" customHeight="1" x14ac:dyDescent="0.15">
      <c r="B18" s="1">
        <f t="shared" si="2"/>
        <v>8</v>
      </c>
      <c r="C18" s="2" t="s">
        <v>93</v>
      </c>
      <c r="D18" s="2" t="s">
        <v>15</v>
      </c>
      <c r="E18" s="173"/>
      <c r="F18" s="173" t="s">
        <v>189</v>
      </c>
      <c r="G18" s="173"/>
      <c r="H18" s="173"/>
      <c r="I18" s="173"/>
      <c r="J18" s="173"/>
      <c r="K18" s="24" t="s">
        <v>163</v>
      </c>
      <c r="L18" s="24"/>
      <c r="M18" s="24"/>
      <c r="N18" s="25">
        <v>235</v>
      </c>
    </row>
    <row r="19" spans="2:16" ht="14.85" customHeight="1" x14ac:dyDescent="0.15">
      <c r="B19" s="1">
        <f t="shared" si="2"/>
        <v>9</v>
      </c>
      <c r="C19" s="7"/>
      <c r="D19" s="7"/>
      <c r="E19" s="173"/>
      <c r="F19" s="173" t="s">
        <v>159</v>
      </c>
      <c r="G19" s="173"/>
      <c r="H19" s="173"/>
      <c r="I19" s="173"/>
      <c r="J19" s="173"/>
      <c r="K19" s="24" t="s">
        <v>163</v>
      </c>
      <c r="L19" s="24" t="s">
        <v>163</v>
      </c>
      <c r="M19" s="24" t="s">
        <v>379</v>
      </c>
      <c r="N19" s="25">
        <v>75</v>
      </c>
    </row>
    <row r="20" spans="2:16" ht="13.5" customHeight="1" x14ac:dyDescent="0.15">
      <c r="B20" s="1">
        <f t="shared" si="2"/>
        <v>10</v>
      </c>
      <c r="C20" s="7"/>
      <c r="D20" s="7"/>
      <c r="E20" s="173"/>
      <c r="F20" s="173" t="s">
        <v>179</v>
      </c>
      <c r="G20" s="173"/>
      <c r="H20" s="173"/>
      <c r="I20" s="173"/>
      <c r="J20" s="173"/>
      <c r="K20" s="28">
        <v>25</v>
      </c>
      <c r="L20" s="24"/>
      <c r="M20" s="24"/>
      <c r="N20" s="25"/>
    </row>
    <row r="21" spans="2:16" ht="13.5" customHeight="1" x14ac:dyDescent="0.15">
      <c r="B21" s="1">
        <f t="shared" si="2"/>
        <v>11</v>
      </c>
      <c r="C21" s="7"/>
      <c r="D21" s="7"/>
      <c r="E21" s="173"/>
      <c r="F21" s="173" t="s">
        <v>374</v>
      </c>
      <c r="G21" s="173"/>
      <c r="H21" s="173"/>
      <c r="I21" s="173"/>
      <c r="J21" s="173"/>
      <c r="K21" s="24"/>
      <c r="L21" s="24"/>
      <c r="M21" s="24"/>
      <c r="N21" s="25">
        <v>740</v>
      </c>
    </row>
    <row r="22" spans="2:16" ht="13.9" customHeight="1" x14ac:dyDescent="0.15">
      <c r="B22" s="1">
        <f t="shared" si="2"/>
        <v>12</v>
      </c>
      <c r="C22" s="7"/>
      <c r="D22" s="2" t="s">
        <v>16</v>
      </c>
      <c r="E22" s="173"/>
      <c r="F22" s="173" t="s">
        <v>117</v>
      </c>
      <c r="G22" s="173"/>
      <c r="H22" s="173"/>
      <c r="I22" s="173"/>
      <c r="J22" s="173"/>
      <c r="K22" s="24" t="s">
        <v>163</v>
      </c>
      <c r="L22" s="24">
        <v>100</v>
      </c>
      <c r="M22" s="24">
        <v>600</v>
      </c>
      <c r="N22" s="25">
        <v>3800</v>
      </c>
    </row>
    <row r="23" spans="2:16" ht="13.5" customHeight="1" x14ac:dyDescent="0.15">
      <c r="B23" s="1">
        <f t="shared" si="2"/>
        <v>13</v>
      </c>
      <c r="C23" s="7"/>
      <c r="D23" s="7"/>
      <c r="E23" s="173"/>
      <c r="F23" s="173" t="s">
        <v>106</v>
      </c>
      <c r="G23" s="173"/>
      <c r="H23" s="173"/>
      <c r="I23" s="173"/>
      <c r="J23" s="173"/>
      <c r="K23" s="28" t="s">
        <v>163</v>
      </c>
      <c r="L23" s="24"/>
      <c r="M23" s="24">
        <v>75</v>
      </c>
      <c r="N23" s="25" t="s">
        <v>163</v>
      </c>
    </row>
    <row r="24" spans="2:16" ht="13.5" customHeight="1" x14ac:dyDescent="0.15">
      <c r="B24" s="1">
        <f t="shared" si="2"/>
        <v>14</v>
      </c>
      <c r="C24" s="7"/>
      <c r="D24" s="7"/>
      <c r="E24" s="173"/>
      <c r="F24" s="173" t="s">
        <v>118</v>
      </c>
      <c r="G24" s="173"/>
      <c r="H24" s="173"/>
      <c r="I24" s="173"/>
      <c r="J24" s="173"/>
      <c r="K24" s="24">
        <v>25</v>
      </c>
      <c r="L24" s="24"/>
      <c r="M24" s="24"/>
      <c r="N24" s="25"/>
    </row>
    <row r="25" spans="2:16" ht="13.9" customHeight="1" x14ac:dyDescent="0.15">
      <c r="B25" s="1">
        <f t="shared" si="2"/>
        <v>15</v>
      </c>
      <c r="C25" s="7"/>
      <c r="D25" s="7"/>
      <c r="E25" s="173"/>
      <c r="F25" s="173" t="s">
        <v>107</v>
      </c>
      <c r="G25" s="173"/>
      <c r="H25" s="173"/>
      <c r="I25" s="173"/>
      <c r="J25" s="173"/>
      <c r="K25" s="24"/>
      <c r="L25" s="24" t="s">
        <v>163</v>
      </c>
      <c r="M25" s="24" t="s">
        <v>379</v>
      </c>
      <c r="N25" s="25"/>
    </row>
    <row r="26" spans="2:16" ht="13.5" customHeight="1" x14ac:dyDescent="0.15">
      <c r="B26" s="1">
        <f t="shared" si="2"/>
        <v>16</v>
      </c>
      <c r="C26" s="7"/>
      <c r="D26" s="7"/>
      <c r="E26" s="173"/>
      <c r="F26" s="173" t="s">
        <v>213</v>
      </c>
      <c r="G26" s="173"/>
      <c r="H26" s="173"/>
      <c r="I26" s="173"/>
      <c r="J26" s="173"/>
      <c r="K26" s="24" t="s">
        <v>163</v>
      </c>
      <c r="L26" s="24"/>
      <c r="M26" s="24"/>
      <c r="N26" s="25"/>
    </row>
    <row r="27" spans="2:16" ht="13.5" customHeight="1" x14ac:dyDescent="0.15">
      <c r="B27" s="1">
        <f t="shared" si="2"/>
        <v>17</v>
      </c>
      <c r="C27" s="7"/>
      <c r="D27" s="7"/>
      <c r="E27" s="173"/>
      <c r="F27" s="173" t="s">
        <v>17</v>
      </c>
      <c r="G27" s="173"/>
      <c r="H27" s="173"/>
      <c r="I27" s="173"/>
      <c r="J27" s="173"/>
      <c r="K27" s="28">
        <v>225</v>
      </c>
      <c r="L27" s="24">
        <v>425</v>
      </c>
      <c r="M27" s="24">
        <v>325</v>
      </c>
      <c r="N27" s="25">
        <v>325</v>
      </c>
    </row>
    <row r="28" spans="2:16" ht="13.5" customHeight="1" x14ac:dyDescent="0.15">
      <c r="B28" s="1">
        <f t="shared" si="2"/>
        <v>18</v>
      </c>
      <c r="C28" s="7"/>
      <c r="D28" s="7"/>
      <c r="E28" s="173"/>
      <c r="F28" s="173" t="s">
        <v>111</v>
      </c>
      <c r="G28" s="173"/>
      <c r="H28" s="173"/>
      <c r="I28" s="173"/>
      <c r="J28" s="173"/>
      <c r="K28" s="24">
        <v>25</v>
      </c>
      <c r="L28" s="24">
        <v>25</v>
      </c>
      <c r="M28" s="24">
        <v>50</v>
      </c>
      <c r="N28" s="25"/>
    </row>
    <row r="29" spans="2:16" ht="13.9" customHeight="1" x14ac:dyDescent="0.15">
      <c r="B29" s="1">
        <f t="shared" si="2"/>
        <v>19</v>
      </c>
      <c r="C29" s="7"/>
      <c r="D29" s="7"/>
      <c r="E29" s="173"/>
      <c r="F29" s="173" t="s">
        <v>18</v>
      </c>
      <c r="G29" s="173"/>
      <c r="H29" s="173"/>
      <c r="I29" s="173"/>
      <c r="J29" s="173"/>
      <c r="K29" s="24">
        <v>50</v>
      </c>
      <c r="L29" s="24"/>
      <c r="M29" s="24"/>
      <c r="N29" s="25"/>
    </row>
    <row r="30" spans="2:16" ht="13.5" customHeight="1" x14ac:dyDescent="0.15">
      <c r="B30" s="1">
        <f t="shared" si="2"/>
        <v>20</v>
      </c>
      <c r="C30" s="7"/>
      <c r="D30" s="7"/>
      <c r="E30" s="173"/>
      <c r="F30" s="173" t="s">
        <v>132</v>
      </c>
      <c r="G30" s="173"/>
      <c r="H30" s="173"/>
      <c r="I30" s="173"/>
      <c r="J30" s="173"/>
      <c r="K30" s="24">
        <v>150</v>
      </c>
      <c r="L30" s="24">
        <v>50</v>
      </c>
      <c r="M30" s="24">
        <v>100</v>
      </c>
      <c r="N30" s="25" t="s">
        <v>163</v>
      </c>
    </row>
    <row r="31" spans="2:16" ht="13.9" customHeight="1" x14ac:dyDescent="0.15">
      <c r="B31" s="1">
        <f t="shared" si="2"/>
        <v>21</v>
      </c>
      <c r="C31" s="7"/>
      <c r="D31" s="7"/>
      <c r="E31" s="173"/>
      <c r="F31" s="173" t="s">
        <v>268</v>
      </c>
      <c r="G31" s="173"/>
      <c r="H31" s="173"/>
      <c r="I31" s="173"/>
      <c r="J31" s="173"/>
      <c r="K31" s="24">
        <v>25</v>
      </c>
      <c r="L31" s="24" t="s">
        <v>163</v>
      </c>
      <c r="M31" s="24"/>
      <c r="N31" s="25" t="s">
        <v>163</v>
      </c>
    </row>
    <row r="32" spans="2:16" ht="13.9" customHeight="1" x14ac:dyDescent="0.15">
      <c r="B32" s="1">
        <f t="shared" si="2"/>
        <v>22</v>
      </c>
      <c r="C32" s="7"/>
      <c r="D32" s="7"/>
      <c r="E32" s="173"/>
      <c r="F32" s="173" t="s">
        <v>19</v>
      </c>
      <c r="G32" s="173"/>
      <c r="H32" s="173"/>
      <c r="I32" s="173"/>
      <c r="J32" s="173"/>
      <c r="K32" s="24">
        <v>750</v>
      </c>
      <c r="L32" s="24">
        <v>125</v>
      </c>
      <c r="M32" s="24">
        <v>500</v>
      </c>
      <c r="N32" s="25"/>
    </row>
    <row r="33" spans="2:29" ht="13.5" customHeight="1" x14ac:dyDescent="0.15">
      <c r="B33" s="1">
        <f t="shared" si="2"/>
        <v>23</v>
      </c>
      <c r="C33" s="7"/>
      <c r="D33" s="7"/>
      <c r="E33" s="173"/>
      <c r="F33" s="173" t="s">
        <v>20</v>
      </c>
      <c r="G33" s="173"/>
      <c r="H33" s="173"/>
      <c r="I33" s="173"/>
      <c r="J33" s="173"/>
      <c r="K33" s="24">
        <v>10000</v>
      </c>
      <c r="L33" s="24">
        <v>9250</v>
      </c>
      <c r="M33" s="60">
        <v>30750</v>
      </c>
      <c r="N33" s="66">
        <v>275</v>
      </c>
    </row>
    <row r="34" spans="2:29" ht="13.9" customHeight="1" x14ac:dyDescent="0.15">
      <c r="B34" s="1">
        <f t="shared" si="2"/>
        <v>24</v>
      </c>
      <c r="C34" s="7"/>
      <c r="D34" s="7"/>
      <c r="E34" s="173"/>
      <c r="F34" s="173" t="s">
        <v>21</v>
      </c>
      <c r="G34" s="173"/>
      <c r="H34" s="173"/>
      <c r="I34" s="173"/>
      <c r="J34" s="173"/>
      <c r="K34" s="24" t="s">
        <v>163</v>
      </c>
      <c r="L34" s="24"/>
      <c r="M34" s="24"/>
      <c r="N34" s="25"/>
    </row>
    <row r="35" spans="2:29" ht="13.5" customHeight="1" x14ac:dyDescent="0.15">
      <c r="B35" s="1">
        <f t="shared" si="2"/>
        <v>25</v>
      </c>
      <c r="C35" s="2" t="s">
        <v>82</v>
      </c>
      <c r="D35" s="2" t="s">
        <v>83</v>
      </c>
      <c r="E35" s="173"/>
      <c r="F35" s="173" t="s">
        <v>102</v>
      </c>
      <c r="G35" s="173"/>
      <c r="H35" s="173"/>
      <c r="I35" s="173"/>
      <c r="J35" s="173"/>
      <c r="K35" s="28" t="s">
        <v>163</v>
      </c>
      <c r="L35" s="28" t="s">
        <v>163</v>
      </c>
      <c r="M35" s="24">
        <v>50</v>
      </c>
      <c r="N35" s="25">
        <v>25</v>
      </c>
    </row>
    <row r="36" spans="2:29" ht="13.9" customHeight="1" x14ac:dyDescent="0.15">
      <c r="B36" s="1">
        <f t="shared" si="2"/>
        <v>26</v>
      </c>
      <c r="C36" s="7"/>
      <c r="D36" s="7"/>
      <c r="E36" s="173"/>
      <c r="F36" s="173" t="s">
        <v>214</v>
      </c>
      <c r="G36" s="173"/>
      <c r="H36" s="173"/>
      <c r="I36" s="173"/>
      <c r="J36" s="173"/>
      <c r="K36" s="24">
        <v>25</v>
      </c>
      <c r="L36" s="24" t="s">
        <v>163</v>
      </c>
      <c r="M36" s="24" t="s">
        <v>379</v>
      </c>
      <c r="N36" s="25" t="s">
        <v>163</v>
      </c>
    </row>
    <row r="37" spans="2:29" ht="13.9" customHeight="1" x14ac:dyDescent="0.15">
      <c r="B37" s="1">
        <f t="shared" si="2"/>
        <v>27</v>
      </c>
      <c r="C37" s="7"/>
      <c r="D37" s="7"/>
      <c r="E37" s="173"/>
      <c r="F37" s="173" t="s">
        <v>252</v>
      </c>
      <c r="G37" s="173"/>
      <c r="H37" s="173"/>
      <c r="I37" s="173"/>
      <c r="J37" s="173"/>
      <c r="K37" s="24"/>
      <c r="L37" s="24"/>
      <c r="M37" s="24"/>
      <c r="N37" s="25" t="s">
        <v>163</v>
      </c>
      <c r="U37" s="30">
        <f>COUNTA(K35:K37)</f>
        <v>2</v>
      </c>
      <c r="V37" s="30">
        <f>COUNTA(L35:L37)</f>
        <v>2</v>
      </c>
      <c r="W37" s="30">
        <f>COUNTA(M35:M37)</f>
        <v>2</v>
      </c>
      <c r="X37" s="30">
        <f>COUNTA(N35:N37)</f>
        <v>3</v>
      </c>
    </row>
    <row r="38" spans="2:29" ht="13.9" customHeight="1" x14ac:dyDescent="0.15">
      <c r="B38" s="1">
        <f t="shared" si="2"/>
        <v>28</v>
      </c>
      <c r="C38" s="2" t="s">
        <v>94</v>
      </c>
      <c r="D38" s="2" t="s">
        <v>26</v>
      </c>
      <c r="E38" s="173"/>
      <c r="F38" s="173" t="s">
        <v>126</v>
      </c>
      <c r="G38" s="173"/>
      <c r="H38" s="173"/>
      <c r="I38" s="173"/>
      <c r="J38" s="173"/>
      <c r="K38" s="24"/>
      <c r="L38" s="28" t="s">
        <v>163</v>
      </c>
      <c r="M38" s="24" t="s">
        <v>379</v>
      </c>
      <c r="N38" s="25" t="s">
        <v>163</v>
      </c>
      <c r="Y38" s="132"/>
    </row>
    <row r="39" spans="2:29" ht="13.9" customHeight="1" x14ac:dyDescent="0.15">
      <c r="B39" s="1">
        <f t="shared" si="2"/>
        <v>29</v>
      </c>
      <c r="C39" s="7"/>
      <c r="D39" s="7"/>
      <c r="E39" s="173"/>
      <c r="F39" s="173" t="s">
        <v>152</v>
      </c>
      <c r="G39" s="173"/>
      <c r="H39" s="173"/>
      <c r="I39" s="173"/>
      <c r="J39" s="173"/>
      <c r="K39" s="24">
        <v>75</v>
      </c>
      <c r="L39" s="24">
        <v>50</v>
      </c>
      <c r="M39" s="24">
        <v>50</v>
      </c>
      <c r="N39" s="25"/>
      <c r="U39" s="146">
        <f>COUNTA($K11:$K41)</f>
        <v>22</v>
      </c>
      <c r="V39" s="146">
        <f>COUNTA($L11:$L41)</f>
        <v>19</v>
      </c>
      <c r="W39" s="146">
        <f>COUNTA($M11:$M41)</f>
        <v>19</v>
      </c>
      <c r="X39" s="146">
        <f>COUNTA($N11:$N41)</f>
        <v>16</v>
      </c>
      <c r="Y39" s="146"/>
      <c r="Z39" s="146"/>
      <c r="AA39" s="146"/>
      <c r="AB39" s="146"/>
      <c r="AC39" s="132"/>
    </row>
    <row r="40" spans="2:29" ht="13.9" customHeight="1" x14ac:dyDescent="0.15">
      <c r="B40" s="1">
        <f t="shared" si="2"/>
        <v>30</v>
      </c>
      <c r="C40" s="7"/>
      <c r="D40" s="7"/>
      <c r="E40" s="173"/>
      <c r="F40" s="173" t="s">
        <v>27</v>
      </c>
      <c r="G40" s="173"/>
      <c r="H40" s="173"/>
      <c r="I40" s="173"/>
      <c r="J40" s="173"/>
      <c r="K40" s="24"/>
      <c r="L40" s="24">
        <v>75</v>
      </c>
      <c r="M40" s="24"/>
      <c r="N40" s="25"/>
      <c r="Y40" s="132"/>
    </row>
    <row r="41" spans="2:29" ht="13.5" customHeight="1" x14ac:dyDescent="0.15">
      <c r="B41" s="1">
        <f t="shared" si="2"/>
        <v>31</v>
      </c>
      <c r="C41" s="7"/>
      <c r="D41" s="7"/>
      <c r="E41" s="173"/>
      <c r="F41" s="173" t="s">
        <v>91</v>
      </c>
      <c r="G41" s="173"/>
      <c r="H41" s="173"/>
      <c r="I41" s="173"/>
      <c r="J41" s="173"/>
      <c r="K41" s="24"/>
      <c r="L41" s="24"/>
      <c r="M41" s="24" t="s">
        <v>379</v>
      </c>
      <c r="N41" s="25"/>
      <c r="Y41" s="133"/>
    </row>
    <row r="42" spans="2:29" ht="13.5" customHeight="1" x14ac:dyDescent="0.15">
      <c r="B42" s="1">
        <f t="shared" si="2"/>
        <v>32</v>
      </c>
      <c r="C42" s="7"/>
      <c r="D42" s="7"/>
      <c r="E42" s="173"/>
      <c r="F42" s="173" t="s">
        <v>112</v>
      </c>
      <c r="G42" s="173"/>
      <c r="H42" s="173"/>
      <c r="I42" s="173"/>
      <c r="J42" s="173"/>
      <c r="K42" s="24">
        <v>8200</v>
      </c>
      <c r="L42" s="24">
        <v>2800</v>
      </c>
      <c r="M42" s="24">
        <v>5900</v>
      </c>
      <c r="N42" s="25">
        <v>300</v>
      </c>
      <c r="Y42" s="133"/>
    </row>
    <row r="43" spans="2:29" ht="13.9" customHeight="1" x14ac:dyDescent="0.15">
      <c r="B43" s="1">
        <f t="shared" si="2"/>
        <v>33</v>
      </c>
      <c r="C43" s="7"/>
      <c r="D43" s="7"/>
      <c r="E43" s="173"/>
      <c r="F43" s="173" t="s">
        <v>113</v>
      </c>
      <c r="G43" s="173"/>
      <c r="H43" s="173"/>
      <c r="I43" s="173"/>
      <c r="J43" s="173"/>
      <c r="K43" s="24"/>
      <c r="L43" s="24"/>
      <c r="M43" s="24">
        <v>400</v>
      </c>
      <c r="N43" s="25"/>
      <c r="Y43" s="135"/>
    </row>
    <row r="44" spans="2:29" ht="13.5" customHeight="1" x14ac:dyDescent="0.15">
      <c r="B44" s="1">
        <f t="shared" si="2"/>
        <v>34</v>
      </c>
      <c r="C44" s="7"/>
      <c r="D44" s="7"/>
      <c r="E44" s="173"/>
      <c r="F44" s="173" t="s">
        <v>114</v>
      </c>
      <c r="G44" s="173"/>
      <c r="H44" s="173"/>
      <c r="I44" s="173"/>
      <c r="J44" s="173"/>
      <c r="K44" s="24">
        <v>125</v>
      </c>
      <c r="L44" s="24">
        <v>75</v>
      </c>
      <c r="M44" s="24" t="s">
        <v>379</v>
      </c>
      <c r="N44" s="25">
        <v>150</v>
      </c>
      <c r="Y44" s="132"/>
    </row>
    <row r="45" spans="2:29" ht="13.5" customHeight="1" x14ac:dyDescent="0.15">
      <c r="B45" s="1">
        <f t="shared" si="2"/>
        <v>35</v>
      </c>
      <c r="C45" s="7"/>
      <c r="D45" s="7"/>
      <c r="E45" s="173"/>
      <c r="F45" s="173" t="s">
        <v>242</v>
      </c>
      <c r="G45" s="173"/>
      <c r="H45" s="173"/>
      <c r="I45" s="173"/>
      <c r="J45" s="173"/>
      <c r="K45" s="24"/>
      <c r="L45" s="24">
        <v>275</v>
      </c>
      <c r="M45" s="24" t="s">
        <v>379</v>
      </c>
      <c r="N45" s="25" t="s">
        <v>163</v>
      </c>
      <c r="Y45" s="132"/>
    </row>
    <row r="46" spans="2:29" ht="13.5" customHeight="1" x14ac:dyDescent="0.15">
      <c r="B46" s="1">
        <f t="shared" si="2"/>
        <v>36</v>
      </c>
      <c r="C46" s="7"/>
      <c r="D46" s="7"/>
      <c r="E46" s="173"/>
      <c r="F46" s="173" t="s">
        <v>30</v>
      </c>
      <c r="G46" s="173"/>
      <c r="H46" s="173"/>
      <c r="I46" s="173"/>
      <c r="J46" s="173"/>
      <c r="K46" s="28">
        <v>32</v>
      </c>
      <c r="L46" s="24"/>
      <c r="M46" s="24" t="s">
        <v>379</v>
      </c>
      <c r="N46" s="25"/>
      <c r="Y46" s="132"/>
    </row>
    <row r="47" spans="2:29" ht="13.9" customHeight="1" x14ac:dyDescent="0.15">
      <c r="B47" s="1">
        <f t="shared" si="2"/>
        <v>37</v>
      </c>
      <c r="C47" s="7"/>
      <c r="D47" s="7"/>
      <c r="E47" s="173"/>
      <c r="F47" s="173" t="s">
        <v>88</v>
      </c>
      <c r="G47" s="173"/>
      <c r="H47" s="173"/>
      <c r="I47" s="173"/>
      <c r="J47" s="173"/>
      <c r="K47" s="28" t="s">
        <v>163</v>
      </c>
      <c r="L47" s="24"/>
      <c r="M47" s="24"/>
      <c r="N47" s="25" t="s">
        <v>163</v>
      </c>
      <c r="Y47" s="132"/>
    </row>
    <row r="48" spans="2:29" ht="13.5" customHeight="1" x14ac:dyDescent="0.15">
      <c r="B48" s="1">
        <f t="shared" si="2"/>
        <v>38</v>
      </c>
      <c r="C48" s="7"/>
      <c r="D48" s="7"/>
      <c r="E48" s="173"/>
      <c r="F48" s="173" t="s">
        <v>115</v>
      </c>
      <c r="G48" s="173"/>
      <c r="H48" s="173"/>
      <c r="I48" s="173"/>
      <c r="J48" s="173"/>
      <c r="K48" s="24" t="s">
        <v>163</v>
      </c>
      <c r="L48" s="24">
        <v>100</v>
      </c>
      <c r="M48" s="24">
        <v>550</v>
      </c>
      <c r="N48" s="25">
        <v>100</v>
      </c>
      <c r="Y48" s="132"/>
    </row>
    <row r="49" spans="2:25" ht="13.9" customHeight="1" x14ac:dyDescent="0.15">
      <c r="B49" s="1">
        <f t="shared" si="2"/>
        <v>39</v>
      </c>
      <c r="C49" s="7"/>
      <c r="D49" s="7"/>
      <c r="E49" s="173"/>
      <c r="F49" s="173" t="s">
        <v>120</v>
      </c>
      <c r="G49" s="173"/>
      <c r="H49" s="173"/>
      <c r="I49" s="173"/>
      <c r="J49" s="173"/>
      <c r="K49" s="24" t="s">
        <v>163</v>
      </c>
      <c r="L49" s="24">
        <v>25</v>
      </c>
      <c r="M49" s="24"/>
      <c r="N49" s="25"/>
      <c r="Y49" s="132"/>
    </row>
    <row r="50" spans="2:25" ht="13.5" customHeight="1" x14ac:dyDescent="0.15">
      <c r="B50" s="1">
        <f t="shared" si="2"/>
        <v>40</v>
      </c>
      <c r="C50" s="7"/>
      <c r="D50" s="7"/>
      <c r="E50" s="173"/>
      <c r="F50" s="173" t="s">
        <v>32</v>
      </c>
      <c r="G50" s="173"/>
      <c r="H50" s="173"/>
      <c r="I50" s="173"/>
      <c r="J50" s="173"/>
      <c r="K50" s="24"/>
      <c r="L50" s="24"/>
      <c r="M50" s="24">
        <v>200</v>
      </c>
      <c r="N50" s="25"/>
      <c r="Y50" s="132"/>
    </row>
    <row r="51" spans="2:25" ht="13.9" customHeight="1" x14ac:dyDescent="0.15">
      <c r="B51" s="1">
        <f t="shared" si="2"/>
        <v>41</v>
      </c>
      <c r="C51" s="7"/>
      <c r="D51" s="7"/>
      <c r="E51" s="173"/>
      <c r="F51" s="173" t="s">
        <v>33</v>
      </c>
      <c r="G51" s="173"/>
      <c r="H51" s="173"/>
      <c r="I51" s="173"/>
      <c r="J51" s="173"/>
      <c r="K51" s="24">
        <v>3550</v>
      </c>
      <c r="L51" s="24">
        <v>550</v>
      </c>
      <c r="M51" s="24">
        <v>875</v>
      </c>
      <c r="N51" s="25">
        <v>400</v>
      </c>
      <c r="Y51" s="132"/>
    </row>
    <row r="52" spans="2:25" ht="13.9" customHeight="1" x14ac:dyDescent="0.15">
      <c r="B52" s="1">
        <f t="shared" si="2"/>
        <v>42</v>
      </c>
      <c r="C52" s="2" t="s">
        <v>34</v>
      </c>
      <c r="D52" s="2" t="s">
        <v>35</v>
      </c>
      <c r="E52" s="173"/>
      <c r="F52" s="173" t="s">
        <v>148</v>
      </c>
      <c r="G52" s="173"/>
      <c r="H52" s="173"/>
      <c r="I52" s="173"/>
      <c r="J52" s="173"/>
      <c r="K52" s="24"/>
      <c r="L52" s="24"/>
      <c r="M52" s="24">
        <v>1</v>
      </c>
      <c r="N52" s="25">
        <v>1</v>
      </c>
    </row>
    <row r="53" spans="2:25" ht="13.9" customHeight="1" x14ac:dyDescent="0.15">
      <c r="B53" s="1">
        <f t="shared" si="2"/>
        <v>43</v>
      </c>
      <c r="C53" s="7"/>
      <c r="D53" s="7"/>
      <c r="E53" s="173"/>
      <c r="F53" s="173" t="s">
        <v>258</v>
      </c>
      <c r="G53" s="173"/>
      <c r="H53" s="173"/>
      <c r="I53" s="173"/>
      <c r="J53" s="173"/>
      <c r="K53" s="24"/>
      <c r="L53" s="24" t="s">
        <v>163</v>
      </c>
      <c r="M53" s="24">
        <v>1</v>
      </c>
      <c r="N53" s="25">
        <v>1</v>
      </c>
    </row>
    <row r="54" spans="2:25" ht="13.9" customHeight="1" x14ac:dyDescent="0.15">
      <c r="B54" s="1">
        <f t="shared" si="2"/>
        <v>44</v>
      </c>
      <c r="C54" s="7"/>
      <c r="D54" s="7"/>
      <c r="E54" s="173"/>
      <c r="F54" s="173" t="s">
        <v>128</v>
      </c>
      <c r="G54" s="173"/>
      <c r="H54" s="173"/>
      <c r="I54" s="173"/>
      <c r="J54" s="173"/>
      <c r="K54" s="24"/>
      <c r="L54" s="24"/>
      <c r="M54" s="24">
        <v>5</v>
      </c>
      <c r="N54" s="25">
        <v>4</v>
      </c>
    </row>
    <row r="55" spans="2:25" ht="13.9" customHeight="1" x14ac:dyDescent="0.15">
      <c r="B55" s="1">
        <f t="shared" si="2"/>
        <v>45</v>
      </c>
      <c r="C55" s="7"/>
      <c r="D55" s="7"/>
      <c r="E55" s="173"/>
      <c r="F55" s="173" t="s">
        <v>367</v>
      </c>
      <c r="G55" s="173"/>
      <c r="H55" s="173"/>
      <c r="I55" s="173"/>
      <c r="J55" s="173"/>
      <c r="K55" s="24">
        <v>1</v>
      </c>
      <c r="L55" s="24" t="s">
        <v>163</v>
      </c>
      <c r="M55" s="24"/>
      <c r="N55" s="25">
        <v>1</v>
      </c>
    </row>
    <row r="56" spans="2:25" ht="13.5" customHeight="1" x14ac:dyDescent="0.15">
      <c r="B56" s="1">
        <f t="shared" si="2"/>
        <v>46</v>
      </c>
      <c r="C56" s="7"/>
      <c r="D56" s="7"/>
      <c r="E56" s="173"/>
      <c r="F56" s="173" t="s">
        <v>36</v>
      </c>
      <c r="G56" s="173"/>
      <c r="H56" s="173"/>
      <c r="I56" s="173"/>
      <c r="J56" s="173"/>
      <c r="K56" s="24"/>
      <c r="L56" s="24">
        <v>1</v>
      </c>
      <c r="M56" s="24"/>
      <c r="N56" s="25"/>
    </row>
    <row r="57" spans="2:25" ht="13.5" customHeight="1" x14ac:dyDescent="0.15">
      <c r="B57" s="1">
        <f t="shared" si="2"/>
        <v>47</v>
      </c>
      <c r="C57" s="2" t="s">
        <v>146</v>
      </c>
      <c r="D57" s="2" t="s">
        <v>78</v>
      </c>
      <c r="E57" s="173"/>
      <c r="F57" s="173" t="s">
        <v>182</v>
      </c>
      <c r="G57" s="173"/>
      <c r="H57" s="173"/>
      <c r="I57" s="173"/>
      <c r="J57" s="173"/>
      <c r="K57" s="24"/>
      <c r="L57" s="24" t="s">
        <v>163</v>
      </c>
      <c r="M57" s="24"/>
      <c r="N57" s="25"/>
    </row>
    <row r="58" spans="2:25" ht="13.5" customHeight="1" x14ac:dyDescent="0.15">
      <c r="B58" s="1">
        <f t="shared" si="2"/>
        <v>48</v>
      </c>
      <c r="C58" s="7"/>
      <c r="D58" s="2" t="s">
        <v>37</v>
      </c>
      <c r="E58" s="173"/>
      <c r="F58" s="173" t="s">
        <v>125</v>
      </c>
      <c r="G58" s="173"/>
      <c r="H58" s="173"/>
      <c r="I58" s="173"/>
      <c r="J58" s="173"/>
      <c r="K58" s="24">
        <v>5</v>
      </c>
      <c r="L58" s="24">
        <v>5</v>
      </c>
      <c r="M58" s="24">
        <v>11</v>
      </c>
      <c r="N58" s="25">
        <v>1</v>
      </c>
    </row>
    <row r="59" spans="2:25" ht="13.5" customHeight="1" x14ac:dyDescent="0.15">
      <c r="B59" s="1">
        <f t="shared" si="2"/>
        <v>49</v>
      </c>
      <c r="C59" s="7"/>
      <c r="D59" s="8"/>
      <c r="E59" s="173"/>
      <c r="F59" s="173" t="s">
        <v>38</v>
      </c>
      <c r="G59" s="173"/>
      <c r="H59" s="173"/>
      <c r="I59" s="173"/>
      <c r="J59" s="173"/>
      <c r="K59" s="24" t="s">
        <v>163</v>
      </c>
      <c r="L59" s="24" t="s">
        <v>163</v>
      </c>
      <c r="M59" s="24" t="s">
        <v>379</v>
      </c>
      <c r="N59" s="25" t="s">
        <v>163</v>
      </c>
    </row>
    <row r="60" spans="2:25" ht="13.5" customHeight="1" x14ac:dyDescent="0.15">
      <c r="B60" s="1">
        <f t="shared" si="2"/>
        <v>50</v>
      </c>
      <c r="C60" s="8"/>
      <c r="D60" s="9" t="s">
        <v>39</v>
      </c>
      <c r="E60" s="173"/>
      <c r="F60" s="173" t="s">
        <v>40</v>
      </c>
      <c r="G60" s="173"/>
      <c r="H60" s="173"/>
      <c r="I60" s="173"/>
      <c r="J60" s="173"/>
      <c r="K60" s="24" t="s">
        <v>163</v>
      </c>
      <c r="L60" s="24">
        <v>50</v>
      </c>
      <c r="M60" s="24">
        <v>25</v>
      </c>
      <c r="N60" s="25" t="s">
        <v>163</v>
      </c>
    </row>
    <row r="61" spans="2:25" ht="13.5" customHeight="1" x14ac:dyDescent="0.15">
      <c r="B61" s="1">
        <f t="shared" si="2"/>
        <v>51</v>
      </c>
      <c r="C61" s="2" t="s">
        <v>0</v>
      </c>
      <c r="D61" s="9" t="s">
        <v>41</v>
      </c>
      <c r="E61" s="173"/>
      <c r="F61" s="173" t="s">
        <v>42</v>
      </c>
      <c r="G61" s="173"/>
      <c r="H61" s="173"/>
      <c r="I61" s="173"/>
      <c r="J61" s="173"/>
      <c r="K61" s="24"/>
      <c r="L61" s="24"/>
      <c r="M61" s="24"/>
      <c r="N61" s="25">
        <v>25</v>
      </c>
      <c r="U61" s="30">
        <f>COUNTA(K35:K61)</f>
        <v>14</v>
      </c>
      <c r="V61" s="30">
        <f>COUNTA(L35:L61)</f>
        <v>18</v>
      </c>
      <c r="W61" s="30">
        <f>COUNTA(M35:M61)</f>
        <v>19</v>
      </c>
      <c r="X61" s="30">
        <f>COUNTA(N35:N61)</f>
        <v>18</v>
      </c>
    </row>
    <row r="62" spans="2:25" ht="13.5" customHeight="1" x14ac:dyDescent="0.15">
      <c r="B62" s="1">
        <f t="shared" si="2"/>
        <v>52</v>
      </c>
      <c r="C62" s="199" t="s">
        <v>43</v>
      </c>
      <c r="D62" s="200"/>
      <c r="E62" s="173"/>
      <c r="F62" s="173" t="s">
        <v>44</v>
      </c>
      <c r="G62" s="173"/>
      <c r="H62" s="173"/>
      <c r="I62" s="173"/>
      <c r="J62" s="173"/>
      <c r="K62" s="24">
        <v>500</v>
      </c>
      <c r="L62" s="24">
        <v>600</v>
      </c>
      <c r="M62" s="24">
        <v>900</v>
      </c>
      <c r="N62" s="25">
        <v>450</v>
      </c>
    </row>
    <row r="63" spans="2:25" ht="13.5" customHeight="1" x14ac:dyDescent="0.15">
      <c r="B63" s="1">
        <f t="shared" si="2"/>
        <v>53</v>
      </c>
      <c r="C63" s="3"/>
      <c r="D63" s="91"/>
      <c r="E63" s="173"/>
      <c r="F63" s="173" t="s">
        <v>45</v>
      </c>
      <c r="G63" s="173"/>
      <c r="H63" s="173"/>
      <c r="I63" s="173"/>
      <c r="J63" s="173"/>
      <c r="K63" s="24">
        <v>700</v>
      </c>
      <c r="L63" s="24">
        <v>400</v>
      </c>
      <c r="M63" s="24">
        <v>250</v>
      </c>
      <c r="N63" s="25">
        <v>250</v>
      </c>
    </row>
    <row r="64" spans="2:25" ht="13.9" customHeight="1" thickBot="1" x14ac:dyDescent="0.2">
      <c r="B64" s="1">
        <f t="shared" si="2"/>
        <v>54</v>
      </c>
      <c r="C64" s="3"/>
      <c r="D64" s="91"/>
      <c r="E64" s="173"/>
      <c r="F64" s="173" t="s">
        <v>80</v>
      </c>
      <c r="G64" s="173"/>
      <c r="H64" s="173"/>
      <c r="I64" s="173"/>
      <c r="J64" s="173"/>
      <c r="K64" s="24">
        <v>100</v>
      </c>
      <c r="L64" s="24">
        <v>50</v>
      </c>
      <c r="M64" s="24">
        <v>100</v>
      </c>
      <c r="N64" s="25">
        <v>100</v>
      </c>
    </row>
    <row r="65" spans="2:24" ht="13.9" customHeight="1" x14ac:dyDescent="0.15">
      <c r="B65" s="92"/>
      <c r="C65" s="93"/>
      <c r="D65" s="93"/>
      <c r="E65" s="27"/>
      <c r="F65" s="27"/>
      <c r="G65" s="27"/>
      <c r="H65" s="27"/>
      <c r="I65" s="27"/>
      <c r="J65" s="27"/>
      <c r="K65" s="27"/>
      <c r="L65" s="27"/>
      <c r="M65" s="27"/>
      <c r="N65" s="27"/>
      <c r="U65" s="30">
        <f>COUNTA(K11:K64)</f>
        <v>36</v>
      </c>
      <c r="V65" s="30">
        <f>COUNTA(L11:L64)</f>
        <v>35</v>
      </c>
      <c r="W65" s="30">
        <f>COUNTA(M11:M64)</f>
        <v>36</v>
      </c>
      <c r="X65" s="30">
        <f>COUNTA(N11:N64)</f>
        <v>33</v>
      </c>
    </row>
    <row r="66" spans="2:24" ht="18" customHeight="1" x14ac:dyDescent="0.15"/>
    <row r="67" spans="2:24" ht="18" customHeight="1" x14ac:dyDescent="0.15">
      <c r="B67" s="72"/>
    </row>
    <row r="68" spans="2:24" ht="9" customHeight="1" thickBot="1" x14ac:dyDescent="0.2"/>
    <row r="69" spans="2:24" ht="18" customHeight="1" x14ac:dyDescent="0.15">
      <c r="B69" s="73"/>
      <c r="C69" s="74"/>
      <c r="D69" s="201" t="s">
        <v>1</v>
      </c>
      <c r="E69" s="201"/>
      <c r="F69" s="201"/>
      <c r="G69" s="201"/>
      <c r="H69" s="74"/>
      <c r="I69" s="74"/>
      <c r="J69" s="75"/>
      <c r="K69" s="31" t="s">
        <v>64</v>
      </c>
      <c r="L69" s="31" t="s">
        <v>65</v>
      </c>
      <c r="M69" s="31" t="s">
        <v>66</v>
      </c>
      <c r="N69" s="55" t="s">
        <v>67</v>
      </c>
      <c r="U69" s="30">
        <f>SUM(U11:U15,K16:K64)</f>
        <v>25488</v>
      </c>
      <c r="V69" s="30">
        <f>SUM(V11:V15,L16:L64)</f>
        <v>15231</v>
      </c>
      <c r="W69" s="30">
        <f>SUM(W11:W15,M16:M64)</f>
        <v>41993</v>
      </c>
      <c r="X69" s="30">
        <f>SUM(X11:X15,N16:N64)</f>
        <v>7583</v>
      </c>
    </row>
    <row r="70" spans="2:24" ht="18" customHeight="1" thickBot="1" x14ac:dyDescent="0.2">
      <c r="B70" s="79"/>
      <c r="C70" s="26"/>
      <c r="D70" s="197" t="s">
        <v>2</v>
      </c>
      <c r="E70" s="197"/>
      <c r="F70" s="197"/>
      <c r="G70" s="197"/>
      <c r="H70" s="26"/>
      <c r="I70" s="26"/>
      <c r="J70" s="80"/>
      <c r="K70" s="36" t="str">
        <f>K5</f>
        <v>2021.1.27</v>
      </c>
      <c r="L70" s="36" t="str">
        <f>L5</f>
        <v>2021.1.27</v>
      </c>
      <c r="M70" s="36" t="str">
        <f>M5</f>
        <v>2021.1.27</v>
      </c>
      <c r="N70" s="54" t="str">
        <f>N5</f>
        <v>2021.1.27</v>
      </c>
    </row>
    <row r="71" spans="2:24" ht="19.899999999999999" customHeight="1" thickTop="1" x14ac:dyDescent="0.15">
      <c r="B71" s="202" t="s">
        <v>47</v>
      </c>
      <c r="C71" s="203"/>
      <c r="D71" s="203"/>
      <c r="E71" s="203"/>
      <c r="F71" s="203"/>
      <c r="G71" s="203"/>
      <c r="H71" s="203"/>
      <c r="I71" s="203"/>
      <c r="J71" s="94"/>
      <c r="K71" s="37">
        <f>SUM(K72:K80)</f>
        <v>25488</v>
      </c>
      <c r="L71" s="37">
        <f>SUM(L72:L80)</f>
        <v>15231</v>
      </c>
      <c r="M71" s="37">
        <f>SUM(M72:M80)</f>
        <v>41993</v>
      </c>
      <c r="N71" s="56">
        <f>SUM(N72:N80)</f>
        <v>7583</v>
      </c>
    </row>
    <row r="72" spans="2:24" ht="13.9" customHeight="1" x14ac:dyDescent="0.15">
      <c r="B72" s="190" t="s">
        <v>48</v>
      </c>
      <c r="C72" s="191"/>
      <c r="D72" s="204"/>
      <c r="E72" s="13"/>
      <c r="F72" s="14"/>
      <c r="G72" s="189" t="s">
        <v>13</v>
      </c>
      <c r="H72" s="189"/>
      <c r="I72" s="14"/>
      <c r="J72" s="16"/>
      <c r="K72" s="5">
        <f>SUM(U$11:U$15)</f>
        <v>50</v>
      </c>
      <c r="L72" s="5">
        <f>SUM(V$11:V$15)</f>
        <v>75</v>
      </c>
      <c r="M72" s="5">
        <f>SUM(W$11:W$15)</f>
        <v>25</v>
      </c>
      <c r="N72" s="6">
        <f>SUM(X$11:X$15)</f>
        <v>50</v>
      </c>
    </row>
    <row r="73" spans="2:24" ht="13.9" customHeight="1" x14ac:dyDescent="0.15">
      <c r="B73" s="97"/>
      <c r="C73" s="98"/>
      <c r="D73" s="99"/>
      <c r="E73" s="17"/>
      <c r="F73" s="173"/>
      <c r="G73" s="189" t="s">
        <v>23</v>
      </c>
      <c r="H73" s="189"/>
      <c r="I73" s="168"/>
      <c r="J73" s="18"/>
      <c r="K73" s="5">
        <f>SUM(K$16)</f>
        <v>800</v>
      </c>
      <c r="L73" s="5">
        <f>SUM(L$16)</f>
        <v>125</v>
      </c>
      <c r="M73" s="5">
        <f>SUM(M$16)</f>
        <v>225</v>
      </c>
      <c r="N73" s="6">
        <f>SUM(N$16)</f>
        <v>275</v>
      </c>
    </row>
    <row r="74" spans="2:24" ht="13.9" customHeight="1" x14ac:dyDescent="0.15">
      <c r="B74" s="97"/>
      <c r="C74" s="98"/>
      <c r="D74" s="99"/>
      <c r="E74" s="17"/>
      <c r="F74" s="173"/>
      <c r="G74" s="189" t="s">
        <v>25</v>
      </c>
      <c r="H74" s="189"/>
      <c r="I74" s="14"/>
      <c r="J74" s="16"/>
      <c r="K74" s="5">
        <f>SUM(K$17:K$17)</f>
        <v>50</v>
      </c>
      <c r="L74" s="5">
        <f>SUM(L$17:L$17)</f>
        <v>0</v>
      </c>
      <c r="M74" s="5">
        <f>SUM(M$17:M$17)</f>
        <v>25</v>
      </c>
      <c r="N74" s="6">
        <f>SUM(N$17:N$17)</f>
        <v>0</v>
      </c>
    </row>
    <row r="75" spans="2:24" ht="13.9" customHeight="1" x14ac:dyDescent="0.15">
      <c r="B75" s="97"/>
      <c r="C75" s="98"/>
      <c r="D75" s="99"/>
      <c r="E75" s="17"/>
      <c r="F75" s="173"/>
      <c r="G75" s="189" t="s">
        <v>86</v>
      </c>
      <c r="H75" s="189"/>
      <c r="I75" s="14"/>
      <c r="J75" s="16"/>
      <c r="K75" s="5">
        <f>SUM(K$18:K$21)</f>
        <v>25</v>
      </c>
      <c r="L75" s="5">
        <f>SUM(L$18:L$21)</f>
        <v>0</v>
      </c>
      <c r="M75" s="5">
        <f>SUM(M$18:M$21)</f>
        <v>0</v>
      </c>
      <c r="N75" s="6">
        <f>SUM(N$18:N$21)</f>
        <v>1050</v>
      </c>
    </row>
    <row r="76" spans="2:24" ht="13.9" customHeight="1" x14ac:dyDescent="0.15">
      <c r="B76" s="97"/>
      <c r="C76" s="98"/>
      <c r="D76" s="99"/>
      <c r="E76" s="17"/>
      <c r="F76" s="173"/>
      <c r="G76" s="189" t="s">
        <v>87</v>
      </c>
      <c r="H76" s="189"/>
      <c r="I76" s="14"/>
      <c r="J76" s="16"/>
      <c r="K76" s="5">
        <f>SUM(K22:K34)</f>
        <v>11250</v>
      </c>
      <c r="L76" s="5">
        <f>SUM(L$22:L$34)</f>
        <v>9975</v>
      </c>
      <c r="M76" s="5">
        <f>SUM(M$22:M$34)</f>
        <v>32400</v>
      </c>
      <c r="N76" s="6">
        <f>SUM(N$22:N$34)</f>
        <v>4400</v>
      </c>
    </row>
    <row r="77" spans="2:24" ht="13.9" customHeight="1" x14ac:dyDescent="0.15">
      <c r="B77" s="97"/>
      <c r="C77" s="98"/>
      <c r="D77" s="99"/>
      <c r="E77" s="17"/>
      <c r="F77" s="173"/>
      <c r="G77" s="189" t="s">
        <v>83</v>
      </c>
      <c r="H77" s="189"/>
      <c r="I77" s="14"/>
      <c r="J77" s="16"/>
      <c r="K77" s="5">
        <f>SUM(K$35:K$37)</f>
        <v>25</v>
      </c>
      <c r="L77" s="5">
        <f>SUM(L$35:L$37)</f>
        <v>0</v>
      </c>
      <c r="M77" s="5">
        <f>SUM(M$35:M$37)</f>
        <v>50</v>
      </c>
      <c r="N77" s="6">
        <f>SUM(N$35:N$37)</f>
        <v>25</v>
      </c>
    </row>
    <row r="78" spans="2:24" ht="13.9" customHeight="1" x14ac:dyDescent="0.15">
      <c r="B78" s="97"/>
      <c r="C78" s="98"/>
      <c r="D78" s="99"/>
      <c r="E78" s="17"/>
      <c r="F78" s="173"/>
      <c r="G78" s="189" t="s">
        <v>26</v>
      </c>
      <c r="H78" s="189"/>
      <c r="I78" s="14"/>
      <c r="J78" s="16"/>
      <c r="K78" s="5">
        <f>SUM(K$38:K$51)</f>
        <v>11982</v>
      </c>
      <c r="L78" s="5">
        <f>SUM(L$38:L$51)</f>
        <v>3950</v>
      </c>
      <c r="M78" s="5">
        <f>SUM(M$38:M$51)</f>
        <v>7975</v>
      </c>
      <c r="N78" s="6">
        <f>SUM(N$38:N$51)</f>
        <v>950</v>
      </c>
    </row>
    <row r="79" spans="2:24" ht="13.9" customHeight="1" x14ac:dyDescent="0.15">
      <c r="B79" s="97"/>
      <c r="C79" s="98"/>
      <c r="D79" s="99"/>
      <c r="E79" s="17"/>
      <c r="F79" s="173"/>
      <c r="G79" s="189" t="s">
        <v>49</v>
      </c>
      <c r="H79" s="189"/>
      <c r="I79" s="14"/>
      <c r="J79" s="16"/>
      <c r="K79" s="5">
        <f>SUM(K$62:K$63)</f>
        <v>1200</v>
      </c>
      <c r="L79" s="5">
        <f t="shared" ref="L79:N79" si="4">SUM(L$62:L$63)</f>
        <v>1000</v>
      </c>
      <c r="M79" s="5">
        <f t="shared" si="4"/>
        <v>1150</v>
      </c>
      <c r="N79" s="6">
        <f t="shared" si="4"/>
        <v>700</v>
      </c>
    </row>
    <row r="80" spans="2:24" ht="13.9" customHeight="1" thickBot="1" x14ac:dyDescent="0.2">
      <c r="B80" s="100"/>
      <c r="C80" s="101"/>
      <c r="D80" s="102"/>
      <c r="E80" s="19"/>
      <c r="F80" s="10"/>
      <c r="G80" s="192" t="s">
        <v>46</v>
      </c>
      <c r="H80" s="192"/>
      <c r="I80" s="20"/>
      <c r="J80" s="21"/>
      <c r="K80" s="11">
        <f>SUM(K$52:K$61,K$64)</f>
        <v>106</v>
      </c>
      <c r="L80" s="11">
        <f t="shared" ref="L80:N80" si="5">SUM(L$52:L$61,L$64)</f>
        <v>106</v>
      </c>
      <c r="M80" s="11">
        <f t="shared" si="5"/>
        <v>143</v>
      </c>
      <c r="N80" s="12">
        <f t="shared" si="5"/>
        <v>133</v>
      </c>
    </row>
    <row r="81" spans="2:14" ht="18" customHeight="1" thickTop="1" x14ac:dyDescent="0.15">
      <c r="B81" s="193" t="s">
        <v>50</v>
      </c>
      <c r="C81" s="194"/>
      <c r="D81" s="195"/>
      <c r="E81" s="105"/>
      <c r="F81" s="170"/>
      <c r="G81" s="196" t="s">
        <v>51</v>
      </c>
      <c r="H81" s="196"/>
      <c r="I81" s="170"/>
      <c r="J81" s="171"/>
      <c r="K81" s="38" t="s">
        <v>52</v>
      </c>
      <c r="L81" s="44"/>
      <c r="M81" s="44"/>
      <c r="N81" s="57"/>
    </row>
    <row r="82" spans="2:14" ht="18" customHeight="1" x14ac:dyDescent="0.15">
      <c r="B82" s="106"/>
      <c r="C82" s="107"/>
      <c r="D82" s="107"/>
      <c r="E82" s="108"/>
      <c r="F82" s="109"/>
      <c r="G82" s="110"/>
      <c r="H82" s="110"/>
      <c r="I82" s="109"/>
      <c r="J82" s="111"/>
      <c r="K82" s="39" t="s">
        <v>53</v>
      </c>
      <c r="L82" s="45"/>
      <c r="M82" s="45"/>
      <c r="N82" s="48"/>
    </row>
    <row r="83" spans="2:14" ht="18" customHeight="1" x14ac:dyDescent="0.15">
      <c r="B83" s="97"/>
      <c r="C83" s="98"/>
      <c r="D83" s="98"/>
      <c r="E83" s="112"/>
      <c r="F83" s="26"/>
      <c r="G83" s="197" t="s">
        <v>54</v>
      </c>
      <c r="H83" s="197"/>
      <c r="I83" s="169"/>
      <c r="J83" s="172"/>
      <c r="K83" s="40" t="s">
        <v>55</v>
      </c>
      <c r="L83" s="46"/>
      <c r="M83" s="50"/>
      <c r="N83" s="46"/>
    </row>
    <row r="84" spans="2:14" ht="18" customHeight="1" x14ac:dyDescent="0.15">
      <c r="B84" s="97"/>
      <c r="C84" s="98"/>
      <c r="D84" s="98"/>
      <c r="E84" s="113"/>
      <c r="F84" s="98"/>
      <c r="G84" s="114"/>
      <c r="H84" s="114"/>
      <c r="I84" s="107"/>
      <c r="J84" s="115"/>
      <c r="K84" s="41" t="s">
        <v>97</v>
      </c>
      <c r="L84" s="47"/>
      <c r="M84" s="51"/>
      <c r="N84" s="47"/>
    </row>
    <row r="85" spans="2:14" ht="18" customHeight="1" x14ac:dyDescent="0.15">
      <c r="B85" s="97"/>
      <c r="C85" s="98"/>
      <c r="D85" s="98"/>
      <c r="E85" s="113"/>
      <c r="F85" s="98"/>
      <c r="G85" s="114"/>
      <c r="H85" s="114"/>
      <c r="I85" s="107"/>
      <c r="J85" s="115"/>
      <c r="K85" s="41" t="s">
        <v>90</v>
      </c>
      <c r="L85" s="45"/>
      <c r="M85" s="51"/>
      <c r="N85" s="47"/>
    </row>
    <row r="86" spans="2:14" ht="18" customHeight="1" x14ac:dyDescent="0.15">
      <c r="B86" s="97"/>
      <c r="C86" s="98"/>
      <c r="D86" s="98"/>
      <c r="E86" s="112"/>
      <c r="F86" s="26"/>
      <c r="G86" s="197" t="s">
        <v>56</v>
      </c>
      <c r="H86" s="197"/>
      <c r="I86" s="169"/>
      <c r="J86" s="172"/>
      <c r="K86" s="40" t="s">
        <v>101</v>
      </c>
      <c r="L86" s="46"/>
      <c r="M86" s="50"/>
      <c r="N86" s="46"/>
    </row>
    <row r="87" spans="2:14" ht="18" customHeight="1" x14ac:dyDescent="0.15">
      <c r="B87" s="97"/>
      <c r="C87" s="98"/>
      <c r="D87" s="98"/>
      <c r="E87" s="113"/>
      <c r="F87" s="98"/>
      <c r="G87" s="114"/>
      <c r="H87" s="114"/>
      <c r="I87" s="107"/>
      <c r="J87" s="115"/>
      <c r="K87" s="41" t="s">
        <v>98</v>
      </c>
      <c r="L87" s="47"/>
      <c r="M87" s="51"/>
      <c r="N87" s="47"/>
    </row>
    <row r="88" spans="2:14" ht="18" customHeight="1" x14ac:dyDescent="0.15">
      <c r="B88" s="97"/>
      <c r="C88" s="98"/>
      <c r="D88" s="98"/>
      <c r="E88" s="113"/>
      <c r="F88" s="98"/>
      <c r="G88" s="114"/>
      <c r="H88" s="114"/>
      <c r="I88" s="107"/>
      <c r="J88" s="115"/>
      <c r="K88" s="41" t="s">
        <v>99</v>
      </c>
      <c r="L88" s="47"/>
      <c r="M88" s="47"/>
      <c r="N88" s="47"/>
    </row>
    <row r="89" spans="2:14" ht="18" customHeight="1" x14ac:dyDescent="0.15">
      <c r="B89" s="97"/>
      <c r="C89" s="98"/>
      <c r="D89" s="98"/>
      <c r="E89" s="87"/>
      <c r="F89" s="88"/>
      <c r="G89" s="110"/>
      <c r="H89" s="110"/>
      <c r="I89" s="109"/>
      <c r="J89" s="111"/>
      <c r="K89" s="41" t="s">
        <v>100</v>
      </c>
      <c r="L89" s="48"/>
      <c r="M89" s="45"/>
      <c r="N89" s="48"/>
    </row>
    <row r="90" spans="2:14" ht="18" customHeight="1" x14ac:dyDescent="0.15">
      <c r="B90" s="116"/>
      <c r="C90" s="88"/>
      <c r="D90" s="88"/>
      <c r="E90" s="17"/>
      <c r="F90" s="173"/>
      <c r="G90" s="189" t="s">
        <v>57</v>
      </c>
      <c r="H90" s="189"/>
      <c r="I90" s="14"/>
      <c r="J90" s="16"/>
      <c r="K90" s="29" t="s">
        <v>158</v>
      </c>
      <c r="L90" s="49"/>
      <c r="M90" s="52"/>
      <c r="N90" s="49"/>
    </row>
    <row r="91" spans="2:14" ht="18" customHeight="1" x14ac:dyDescent="0.15">
      <c r="B91" s="190" t="s">
        <v>58</v>
      </c>
      <c r="C91" s="191"/>
      <c r="D91" s="191"/>
      <c r="E91" s="26"/>
      <c r="F91" s="26"/>
      <c r="G91" s="26"/>
      <c r="H91" s="26"/>
      <c r="I91" s="26"/>
      <c r="J91" s="26"/>
      <c r="K91" s="26"/>
      <c r="L91" s="26"/>
      <c r="M91" s="26"/>
      <c r="N91" s="58"/>
    </row>
    <row r="92" spans="2:14" ht="14.1" customHeight="1" x14ac:dyDescent="0.15">
      <c r="B92" s="117"/>
      <c r="C92" s="42" t="s">
        <v>59</v>
      </c>
      <c r="D92" s="118"/>
      <c r="E92" s="42"/>
      <c r="F92" s="42"/>
      <c r="G92" s="42"/>
      <c r="H92" s="42"/>
      <c r="I92" s="42"/>
      <c r="J92" s="42"/>
      <c r="K92" s="42"/>
      <c r="L92" s="42"/>
      <c r="M92" s="42"/>
      <c r="N92" s="59"/>
    </row>
    <row r="93" spans="2:14" ht="14.1" customHeight="1" x14ac:dyDescent="0.15">
      <c r="B93" s="117"/>
      <c r="C93" s="42" t="s">
        <v>60</v>
      </c>
      <c r="D93" s="118"/>
      <c r="E93" s="42"/>
      <c r="F93" s="42"/>
      <c r="G93" s="42"/>
      <c r="H93" s="42"/>
      <c r="I93" s="42"/>
      <c r="J93" s="42"/>
      <c r="K93" s="42"/>
      <c r="L93" s="42"/>
      <c r="M93" s="42"/>
      <c r="N93" s="59"/>
    </row>
    <row r="94" spans="2:14" ht="14.1" customHeight="1" x14ac:dyDescent="0.15">
      <c r="B94" s="117"/>
      <c r="C94" s="42" t="s">
        <v>61</v>
      </c>
      <c r="D94" s="118"/>
      <c r="E94" s="42"/>
      <c r="F94" s="42"/>
      <c r="G94" s="42"/>
      <c r="H94" s="42"/>
      <c r="I94" s="42"/>
      <c r="J94" s="42"/>
      <c r="K94" s="42"/>
      <c r="L94" s="42"/>
      <c r="M94" s="42"/>
      <c r="N94" s="59"/>
    </row>
    <row r="95" spans="2:14" ht="14.1" customHeight="1" x14ac:dyDescent="0.15">
      <c r="B95" s="117"/>
      <c r="C95" s="42" t="s">
        <v>136</v>
      </c>
      <c r="D95" s="118"/>
      <c r="E95" s="42"/>
      <c r="F95" s="42"/>
      <c r="G95" s="42"/>
      <c r="H95" s="42"/>
      <c r="I95" s="42"/>
      <c r="J95" s="42"/>
      <c r="K95" s="42"/>
      <c r="L95" s="42"/>
      <c r="M95" s="42"/>
      <c r="N95" s="59"/>
    </row>
    <row r="96" spans="2:14" ht="14.1" customHeight="1" x14ac:dyDescent="0.15">
      <c r="B96" s="119"/>
      <c r="C96" s="42" t="s">
        <v>137</v>
      </c>
      <c r="D96" s="42"/>
      <c r="E96" s="42"/>
      <c r="F96" s="42"/>
      <c r="G96" s="42"/>
      <c r="H96" s="42"/>
      <c r="I96" s="42"/>
      <c r="J96" s="42"/>
      <c r="K96" s="42"/>
      <c r="L96" s="42"/>
      <c r="M96" s="42"/>
      <c r="N96" s="59"/>
    </row>
    <row r="97" spans="2:14" ht="14.1" customHeight="1" x14ac:dyDescent="0.15">
      <c r="B97" s="119"/>
      <c r="C97" s="42" t="s">
        <v>133</v>
      </c>
      <c r="D97" s="42"/>
      <c r="E97" s="42"/>
      <c r="F97" s="42"/>
      <c r="G97" s="42"/>
      <c r="H97" s="42"/>
      <c r="I97" s="42"/>
      <c r="J97" s="42"/>
      <c r="K97" s="42"/>
      <c r="L97" s="42"/>
      <c r="M97" s="42"/>
      <c r="N97" s="59"/>
    </row>
    <row r="98" spans="2:14" ht="14.1" customHeight="1" x14ac:dyDescent="0.15">
      <c r="B98" s="119"/>
      <c r="C98" s="42" t="s">
        <v>95</v>
      </c>
      <c r="D98" s="42"/>
      <c r="E98" s="42"/>
      <c r="F98" s="42"/>
      <c r="G98" s="42"/>
      <c r="H98" s="42"/>
      <c r="I98" s="42"/>
      <c r="J98" s="42"/>
      <c r="K98" s="42"/>
      <c r="L98" s="42"/>
      <c r="M98" s="42"/>
      <c r="N98" s="59"/>
    </row>
    <row r="99" spans="2:14" ht="14.1" customHeight="1" x14ac:dyDescent="0.15">
      <c r="B99" s="119"/>
      <c r="C99" s="42" t="s">
        <v>96</v>
      </c>
      <c r="D99" s="42"/>
      <c r="E99" s="42"/>
      <c r="F99" s="42"/>
      <c r="G99" s="42"/>
      <c r="H99" s="42"/>
      <c r="I99" s="42"/>
      <c r="J99" s="42"/>
      <c r="K99" s="42"/>
      <c r="L99" s="42"/>
      <c r="M99" s="42"/>
      <c r="N99" s="59"/>
    </row>
    <row r="100" spans="2:14" ht="14.1" customHeight="1" x14ac:dyDescent="0.15">
      <c r="B100" s="119"/>
      <c r="C100" s="42" t="s">
        <v>84</v>
      </c>
      <c r="D100" s="42"/>
      <c r="E100" s="42"/>
      <c r="F100" s="42"/>
      <c r="G100" s="42"/>
      <c r="H100" s="42"/>
      <c r="I100" s="42"/>
      <c r="J100" s="42"/>
      <c r="K100" s="42"/>
      <c r="L100" s="42"/>
      <c r="M100" s="42"/>
      <c r="N100" s="59"/>
    </row>
    <row r="101" spans="2:14" ht="14.1" customHeight="1" x14ac:dyDescent="0.15">
      <c r="B101" s="119"/>
      <c r="C101" s="42" t="s">
        <v>142</v>
      </c>
      <c r="D101" s="42"/>
      <c r="E101" s="42"/>
      <c r="F101" s="42"/>
      <c r="G101" s="42"/>
      <c r="H101" s="42"/>
      <c r="I101" s="42"/>
      <c r="J101" s="42"/>
      <c r="K101" s="42"/>
      <c r="L101" s="42"/>
      <c r="M101" s="42"/>
      <c r="N101" s="59"/>
    </row>
    <row r="102" spans="2:14" ht="14.1" customHeight="1" x14ac:dyDescent="0.15">
      <c r="B102" s="119"/>
      <c r="C102" s="42" t="s">
        <v>138</v>
      </c>
      <c r="D102" s="42"/>
      <c r="E102" s="42"/>
      <c r="F102" s="42"/>
      <c r="G102" s="42"/>
      <c r="H102" s="42"/>
      <c r="I102" s="42"/>
      <c r="J102" s="42"/>
      <c r="K102" s="42"/>
      <c r="L102" s="42"/>
      <c r="M102" s="42"/>
      <c r="N102" s="59"/>
    </row>
    <row r="103" spans="2:14" ht="14.1" customHeight="1" x14ac:dyDescent="0.15">
      <c r="B103" s="119"/>
      <c r="C103" s="42" t="s">
        <v>139</v>
      </c>
      <c r="D103" s="42"/>
      <c r="E103" s="42"/>
      <c r="F103" s="42"/>
      <c r="G103" s="42"/>
      <c r="H103" s="42"/>
      <c r="I103" s="42"/>
      <c r="J103" s="42"/>
      <c r="K103" s="42"/>
      <c r="L103" s="42"/>
      <c r="M103" s="42"/>
      <c r="N103" s="59"/>
    </row>
    <row r="104" spans="2:14" ht="14.1" customHeight="1" x14ac:dyDescent="0.15">
      <c r="B104" s="119"/>
      <c r="C104" s="42" t="s">
        <v>140</v>
      </c>
      <c r="D104" s="42"/>
      <c r="E104" s="42"/>
      <c r="F104" s="42"/>
      <c r="G104" s="42"/>
      <c r="H104" s="42"/>
      <c r="I104" s="42"/>
      <c r="J104" s="42"/>
      <c r="K104" s="42"/>
      <c r="L104" s="42"/>
      <c r="M104" s="42"/>
      <c r="N104" s="59"/>
    </row>
    <row r="105" spans="2:14" ht="14.1" customHeight="1" x14ac:dyDescent="0.15">
      <c r="B105" s="119"/>
      <c r="C105" s="42" t="s">
        <v>129</v>
      </c>
      <c r="D105" s="42"/>
      <c r="E105" s="42"/>
      <c r="F105" s="42"/>
      <c r="G105" s="42"/>
      <c r="H105" s="42"/>
      <c r="I105" s="42"/>
      <c r="J105" s="42"/>
      <c r="K105" s="42"/>
      <c r="L105" s="42"/>
      <c r="M105" s="42"/>
      <c r="N105" s="59"/>
    </row>
    <row r="106" spans="2:14" ht="14.1" customHeight="1" x14ac:dyDescent="0.15">
      <c r="B106" s="119"/>
      <c r="C106" s="42" t="s">
        <v>141</v>
      </c>
      <c r="D106" s="42"/>
      <c r="E106" s="42"/>
      <c r="F106" s="42"/>
      <c r="G106" s="42"/>
      <c r="H106" s="42"/>
      <c r="I106" s="42"/>
      <c r="J106" s="42"/>
      <c r="K106" s="42"/>
      <c r="L106" s="42"/>
      <c r="M106" s="42"/>
      <c r="N106" s="59"/>
    </row>
    <row r="107" spans="2:14" ht="14.1" customHeight="1" x14ac:dyDescent="0.15">
      <c r="B107" s="119"/>
      <c r="C107" s="42" t="s">
        <v>197</v>
      </c>
      <c r="D107" s="42"/>
      <c r="E107" s="42"/>
      <c r="F107" s="42"/>
      <c r="G107" s="42"/>
      <c r="H107" s="42"/>
      <c r="I107" s="42"/>
      <c r="J107" s="42"/>
      <c r="K107" s="42"/>
      <c r="L107" s="42"/>
      <c r="M107" s="42"/>
      <c r="N107" s="59"/>
    </row>
    <row r="108" spans="2:14" ht="14.1" customHeight="1" x14ac:dyDescent="0.15">
      <c r="B108" s="119"/>
      <c r="C108" s="42" t="s">
        <v>135</v>
      </c>
      <c r="D108" s="42"/>
      <c r="E108" s="42"/>
      <c r="F108" s="42"/>
      <c r="G108" s="42"/>
      <c r="H108" s="42"/>
      <c r="I108" s="42"/>
      <c r="J108" s="42"/>
      <c r="K108" s="42"/>
      <c r="L108" s="42"/>
      <c r="M108" s="42"/>
      <c r="N108" s="59"/>
    </row>
    <row r="109" spans="2:14" x14ac:dyDescent="0.15">
      <c r="B109" s="120"/>
      <c r="C109" s="42" t="s">
        <v>150</v>
      </c>
      <c r="D109" s="70"/>
      <c r="E109" s="70"/>
      <c r="F109" s="70"/>
      <c r="G109" s="70"/>
      <c r="H109" s="70"/>
      <c r="I109" s="70"/>
      <c r="J109" s="70"/>
      <c r="K109" s="70"/>
      <c r="L109" s="70"/>
      <c r="M109" s="70"/>
      <c r="N109" s="71"/>
    </row>
    <row r="110" spans="2:14" x14ac:dyDescent="0.15">
      <c r="B110" s="120"/>
      <c r="C110" s="42" t="s">
        <v>144</v>
      </c>
      <c r="D110" s="70"/>
      <c r="E110" s="70"/>
      <c r="F110" s="70"/>
      <c r="G110" s="70"/>
      <c r="H110" s="70"/>
      <c r="I110" s="70"/>
      <c r="J110" s="70"/>
      <c r="K110" s="70"/>
      <c r="L110" s="70"/>
      <c r="M110" s="70"/>
      <c r="N110" s="71"/>
    </row>
    <row r="111" spans="2:14" ht="14.1" customHeight="1" x14ac:dyDescent="0.15">
      <c r="B111" s="119"/>
      <c r="C111" s="42" t="s">
        <v>116</v>
      </c>
      <c r="D111" s="42"/>
      <c r="E111" s="42"/>
      <c r="F111" s="42"/>
      <c r="G111" s="42"/>
      <c r="H111" s="42"/>
      <c r="I111" s="42"/>
      <c r="J111" s="42"/>
      <c r="K111" s="42"/>
      <c r="L111" s="42"/>
      <c r="M111" s="42"/>
      <c r="N111" s="59"/>
    </row>
    <row r="112" spans="2:14" ht="18" customHeight="1" x14ac:dyDescent="0.15">
      <c r="B112" s="119"/>
      <c r="C112" s="42" t="s">
        <v>62</v>
      </c>
      <c r="D112" s="42"/>
      <c r="E112" s="42"/>
      <c r="F112" s="42"/>
      <c r="G112" s="42"/>
      <c r="H112" s="42"/>
      <c r="I112" s="42"/>
      <c r="J112" s="42"/>
      <c r="K112" s="42"/>
      <c r="L112" s="42"/>
      <c r="M112" s="42"/>
      <c r="N112" s="59"/>
    </row>
    <row r="113" spans="2:14" x14ac:dyDescent="0.15">
      <c r="B113" s="120"/>
      <c r="C113" s="42" t="s">
        <v>134</v>
      </c>
      <c r="D113" s="70"/>
      <c r="E113" s="70"/>
      <c r="F113" s="70"/>
      <c r="G113" s="70"/>
      <c r="H113" s="70"/>
      <c r="I113" s="70"/>
      <c r="J113" s="70"/>
      <c r="K113" s="70"/>
      <c r="L113" s="70"/>
      <c r="M113" s="70"/>
      <c r="N113" s="71"/>
    </row>
    <row r="114" spans="2:14" x14ac:dyDescent="0.15">
      <c r="B114" s="120"/>
      <c r="C114" s="42" t="s">
        <v>164</v>
      </c>
      <c r="D114" s="70"/>
      <c r="E114" s="70"/>
      <c r="F114" s="70"/>
      <c r="G114" s="70"/>
      <c r="H114" s="70"/>
      <c r="I114" s="70"/>
      <c r="J114" s="70"/>
      <c r="K114" s="70"/>
      <c r="L114" s="70"/>
      <c r="M114" s="70"/>
      <c r="N114" s="71"/>
    </row>
    <row r="115" spans="2:14" ht="14.25" thickBot="1" x14ac:dyDescent="0.2">
      <c r="B115" s="121"/>
      <c r="C115" s="43" t="s">
        <v>145</v>
      </c>
      <c r="D115" s="68"/>
      <c r="E115" s="68"/>
      <c r="F115" s="68"/>
      <c r="G115" s="68"/>
      <c r="H115" s="68"/>
      <c r="I115" s="68"/>
      <c r="J115" s="68"/>
      <c r="K115" s="68"/>
      <c r="L115" s="68"/>
      <c r="M115" s="68"/>
      <c r="N115" s="69"/>
    </row>
  </sheetData>
  <mergeCells count="27">
    <mergeCell ref="D9:F9"/>
    <mergeCell ref="D4:G4"/>
    <mergeCell ref="D5:G5"/>
    <mergeCell ref="D6:G6"/>
    <mergeCell ref="D7:F7"/>
    <mergeCell ref="D8:F8"/>
    <mergeCell ref="G78:H78"/>
    <mergeCell ref="G10:H10"/>
    <mergeCell ref="C62:D62"/>
    <mergeCell ref="D69:G69"/>
    <mergeCell ref="D70:G70"/>
    <mergeCell ref="B71:I71"/>
    <mergeCell ref="B72:D72"/>
    <mergeCell ref="G72:H72"/>
    <mergeCell ref="G73:H73"/>
    <mergeCell ref="G74:H74"/>
    <mergeCell ref="G75:H75"/>
    <mergeCell ref="G76:H76"/>
    <mergeCell ref="G77:H77"/>
    <mergeCell ref="G90:H90"/>
    <mergeCell ref="B91:D91"/>
    <mergeCell ref="G79:H79"/>
    <mergeCell ref="G80:H80"/>
    <mergeCell ref="B81:D81"/>
    <mergeCell ref="G81:H81"/>
    <mergeCell ref="G83:H83"/>
    <mergeCell ref="G86:H86"/>
  </mergeCells>
  <phoneticPr fontId="24"/>
  <conditionalFormatting sqref="O11:O64">
    <cfRule type="expression" dxfId="5"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65" max="16383" man="1"/>
  </rowBreaks>
  <colBreaks count="1" manualBreakCount="1">
    <brk id="20"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AC119"/>
  <sheetViews>
    <sheetView view="pageBreakPreview" zoomScale="75" zoomScaleNormal="75" zoomScaleSheetLayoutView="75" workbookViewId="0">
      <pane xSplit="10" ySplit="10" topLeftCell="K11" activePane="bottomRight" state="frozen"/>
      <selection activeCell="O15" sqref="O15"/>
      <selection pane="topRight" activeCell="O15" sqref="O15"/>
      <selection pane="bottomLeft" activeCell="O15" sqref="O15"/>
      <selection pane="bottomRight" activeCell="O15" sqref="O15"/>
    </sheetView>
  </sheetViews>
  <sheetFormatPr defaultRowHeight="13.5" x14ac:dyDescent="0.15"/>
  <cols>
    <col min="1" max="1" width="2.625" style="30" customWidth="1"/>
    <col min="2" max="2" width="4.75" style="30" customWidth="1"/>
    <col min="3" max="4" width="16.75" style="30" customWidth="1"/>
    <col min="5" max="5" width="1.75" style="30" customWidth="1"/>
    <col min="6" max="9" width="10.75" style="30" customWidth="1"/>
    <col min="10" max="10" width="1.75" style="30" customWidth="1"/>
    <col min="11" max="14" width="14.875" style="30" customWidth="1"/>
    <col min="15" max="15" width="9" style="30"/>
    <col min="16" max="20" width="9" style="30" hidden="1" customWidth="1"/>
    <col min="21" max="23" width="9" style="30"/>
    <col min="24" max="24" width="9.25" style="30" customWidth="1"/>
    <col min="25" max="16384" width="9" style="30"/>
  </cols>
  <sheetData>
    <row r="1" spans="2:24" ht="18" customHeight="1" x14ac:dyDescent="0.15"/>
    <row r="2" spans="2:24" ht="18" customHeight="1" x14ac:dyDescent="0.15">
      <c r="B2" s="72" t="s">
        <v>63</v>
      </c>
      <c r="U2" s="131"/>
    </row>
    <row r="3" spans="2:24" ht="9" customHeight="1" thickBot="1" x14ac:dyDescent="0.2"/>
    <row r="4" spans="2:24" ht="18" customHeight="1" x14ac:dyDescent="0.15">
      <c r="B4" s="73"/>
      <c r="C4" s="74"/>
      <c r="D4" s="201" t="s">
        <v>1</v>
      </c>
      <c r="E4" s="201"/>
      <c r="F4" s="201"/>
      <c r="G4" s="201"/>
      <c r="H4" s="74"/>
      <c r="I4" s="74"/>
      <c r="J4" s="75"/>
      <c r="K4" s="31" t="s">
        <v>64</v>
      </c>
      <c r="L4" s="31" t="s">
        <v>65</v>
      </c>
      <c r="M4" s="31" t="s">
        <v>66</v>
      </c>
      <c r="N4" s="55" t="s">
        <v>67</v>
      </c>
    </row>
    <row r="5" spans="2:24" ht="18" customHeight="1" x14ac:dyDescent="0.15">
      <c r="B5" s="76"/>
      <c r="C5" s="180"/>
      <c r="D5" s="189" t="s">
        <v>2</v>
      </c>
      <c r="E5" s="189"/>
      <c r="F5" s="189"/>
      <c r="G5" s="189"/>
      <c r="H5" s="180"/>
      <c r="I5" s="180"/>
      <c r="J5" s="77"/>
      <c r="K5" s="32" t="s">
        <v>380</v>
      </c>
      <c r="L5" s="32" t="str">
        <f>K5</f>
        <v>2021.2.4</v>
      </c>
      <c r="M5" s="32" t="str">
        <f>K5</f>
        <v>2021.2.4</v>
      </c>
      <c r="N5" s="129" t="str">
        <f>K5</f>
        <v>2021.2.4</v>
      </c>
    </row>
    <row r="6" spans="2:24" ht="18" customHeight="1" x14ac:dyDescent="0.15">
      <c r="B6" s="76"/>
      <c r="C6" s="180"/>
      <c r="D6" s="189" t="s">
        <v>3</v>
      </c>
      <c r="E6" s="189"/>
      <c r="F6" s="189"/>
      <c r="G6" s="189"/>
      <c r="H6" s="180"/>
      <c r="I6" s="180"/>
      <c r="J6" s="77"/>
      <c r="K6" s="122">
        <v>0.37083333333333335</v>
      </c>
      <c r="L6" s="122">
        <v>0.34027777777777773</v>
      </c>
      <c r="M6" s="122">
        <v>0.3972222222222222</v>
      </c>
      <c r="N6" s="123">
        <v>0.4201388888888889</v>
      </c>
    </row>
    <row r="7" spans="2:24" ht="18" customHeight="1" x14ac:dyDescent="0.15">
      <c r="B7" s="76"/>
      <c r="C7" s="180"/>
      <c r="D7" s="189" t="s">
        <v>4</v>
      </c>
      <c r="E7" s="205"/>
      <c r="F7" s="205"/>
      <c r="G7" s="78" t="s">
        <v>5</v>
      </c>
      <c r="H7" s="180"/>
      <c r="I7" s="180"/>
      <c r="J7" s="77"/>
      <c r="K7" s="124">
        <v>2.36</v>
      </c>
      <c r="L7" s="124">
        <v>1.4</v>
      </c>
      <c r="M7" s="124">
        <v>1.5</v>
      </c>
      <c r="N7" s="125">
        <v>1.5</v>
      </c>
    </row>
    <row r="8" spans="2:24" ht="18" customHeight="1" x14ac:dyDescent="0.15">
      <c r="B8" s="79"/>
      <c r="C8" s="26"/>
      <c r="D8" s="189" t="s">
        <v>6</v>
      </c>
      <c r="E8" s="189"/>
      <c r="F8" s="189"/>
      <c r="G8" s="78" t="s">
        <v>5</v>
      </c>
      <c r="H8" s="26"/>
      <c r="I8" s="26"/>
      <c r="J8" s="80"/>
      <c r="K8" s="33">
        <v>0.5</v>
      </c>
      <c r="L8" s="33">
        <v>0.5</v>
      </c>
      <c r="M8" s="33">
        <v>0.5</v>
      </c>
      <c r="N8" s="53">
        <v>0.5</v>
      </c>
    </row>
    <row r="9" spans="2:24" ht="18" customHeight="1" thickBot="1" x14ac:dyDescent="0.2">
      <c r="B9" s="81"/>
      <c r="C9" s="10"/>
      <c r="D9" s="192" t="s">
        <v>7</v>
      </c>
      <c r="E9" s="192"/>
      <c r="F9" s="192"/>
      <c r="G9" s="82"/>
      <c r="H9" s="10"/>
      <c r="I9" s="10"/>
      <c r="J9" s="83"/>
      <c r="K9" s="34">
        <v>100</v>
      </c>
      <c r="L9" s="34">
        <v>100</v>
      </c>
      <c r="M9" s="34">
        <v>100</v>
      </c>
      <c r="N9" s="54">
        <v>100</v>
      </c>
      <c r="Q9" s="84" t="s">
        <v>68</v>
      </c>
      <c r="R9" s="84" t="s">
        <v>69</v>
      </c>
      <c r="S9" s="84" t="s">
        <v>70</v>
      </c>
      <c r="T9" s="84" t="s">
        <v>71</v>
      </c>
      <c r="U9" s="84" t="s">
        <v>68</v>
      </c>
      <c r="V9" s="84" t="s">
        <v>69</v>
      </c>
      <c r="W9" s="84" t="s">
        <v>70</v>
      </c>
      <c r="X9" s="84" t="s">
        <v>71</v>
      </c>
    </row>
    <row r="10" spans="2:24" ht="18" customHeight="1" thickTop="1" x14ac:dyDescent="0.15">
      <c r="B10" s="85" t="s">
        <v>9</v>
      </c>
      <c r="C10" s="86" t="s">
        <v>10</v>
      </c>
      <c r="D10" s="86" t="s">
        <v>11</v>
      </c>
      <c r="E10" s="87"/>
      <c r="F10" s="88"/>
      <c r="G10" s="198" t="s">
        <v>12</v>
      </c>
      <c r="H10" s="198"/>
      <c r="I10" s="88"/>
      <c r="J10" s="89"/>
      <c r="K10" s="35"/>
      <c r="L10" s="35"/>
      <c r="M10" s="35"/>
      <c r="N10" s="126"/>
    </row>
    <row r="11" spans="2:24" ht="13.5" customHeight="1" x14ac:dyDescent="0.15">
      <c r="B11" s="1">
        <v>1</v>
      </c>
      <c r="C11" s="2" t="s">
        <v>92</v>
      </c>
      <c r="D11" s="2" t="s">
        <v>13</v>
      </c>
      <c r="E11" s="180"/>
      <c r="F11" s="180" t="s">
        <v>151</v>
      </c>
      <c r="G11" s="180"/>
      <c r="H11" s="180"/>
      <c r="I11" s="180"/>
      <c r="J11" s="180"/>
      <c r="K11" s="22"/>
      <c r="L11" s="22" t="s">
        <v>169</v>
      </c>
      <c r="M11" s="22" t="s">
        <v>169</v>
      </c>
      <c r="N11" s="23" t="s">
        <v>175</v>
      </c>
      <c r="P11" s="30" t="s">
        <v>14</v>
      </c>
      <c r="Q11" s="30">
        <f t="shared" ref="Q11:T11" si="0">IF(K11="",0,VALUE(MID(K11,2,LEN(K11)-2)))</f>
        <v>0</v>
      </c>
      <c r="R11" s="30" t="e">
        <f t="shared" si="0"/>
        <v>#VALUE!</v>
      </c>
      <c r="S11" s="30" t="e">
        <f t="shared" si="0"/>
        <v>#VALUE!</v>
      </c>
      <c r="T11" s="30">
        <f t="shared" si="0"/>
        <v>50</v>
      </c>
      <c r="U11" s="30">
        <f t="shared" ref="U11:X14" si="1">IF(K11="＋",0,IF(K11="(＋)",0,ABS(K11)))</f>
        <v>0</v>
      </c>
      <c r="V11" s="30">
        <f t="shared" si="1"/>
        <v>0</v>
      </c>
      <c r="W11" s="30">
        <f t="shared" si="1"/>
        <v>0</v>
      </c>
      <c r="X11" s="30">
        <f t="shared" si="1"/>
        <v>50</v>
      </c>
    </row>
    <row r="12" spans="2:24" ht="13.9" customHeight="1" x14ac:dyDescent="0.15">
      <c r="B12" s="1">
        <f>B11+1</f>
        <v>2</v>
      </c>
      <c r="C12" s="3"/>
      <c r="D12" s="7"/>
      <c r="E12" s="180"/>
      <c r="F12" s="180" t="s">
        <v>381</v>
      </c>
      <c r="G12" s="180"/>
      <c r="H12" s="180"/>
      <c r="I12" s="180"/>
      <c r="J12" s="180"/>
      <c r="K12" s="22" t="s">
        <v>165</v>
      </c>
      <c r="L12" s="22"/>
      <c r="M12" s="22"/>
      <c r="N12" s="23"/>
      <c r="P12" s="90" t="s">
        <v>203</v>
      </c>
      <c r="Q12" s="30" t="str">
        <f>K12</f>
        <v>(25)</v>
      </c>
      <c r="R12" s="30">
        <f>L12</f>
        <v>0</v>
      </c>
      <c r="S12" s="30">
        <f>M12</f>
        <v>0</v>
      </c>
      <c r="T12" s="30">
        <f>N12</f>
        <v>0</v>
      </c>
      <c r="U12" s="30">
        <f t="shared" si="1"/>
        <v>25</v>
      </c>
      <c r="V12" s="30">
        <f>IF(L12="＋",0,IF(L12="(＋)",0,ABS(L12)))</f>
        <v>0</v>
      </c>
      <c r="W12" s="30">
        <f t="shared" si="1"/>
        <v>0</v>
      </c>
      <c r="X12" s="30">
        <f t="shared" si="1"/>
        <v>0</v>
      </c>
    </row>
    <row r="13" spans="2:24" ht="13.5" customHeight="1" x14ac:dyDescent="0.15">
      <c r="B13" s="1">
        <f t="shared" ref="B13:B68" si="2">B12+1</f>
        <v>3</v>
      </c>
      <c r="C13" s="3"/>
      <c r="D13" s="7"/>
      <c r="E13" s="180"/>
      <c r="F13" s="180" t="s">
        <v>123</v>
      </c>
      <c r="G13" s="180"/>
      <c r="H13" s="180"/>
      <c r="I13" s="180"/>
      <c r="J13" s="180"/>
      <c r="K13" s="22" t="s">
        <v>175</v>
      </c>
      <c r="L13" s="22" t="s">
        <v>175</v>
      </c>
      <c r="M13" s="22" t="s">
        <v>166</v>
      </c>
      <c r="N13" s="23" t="s">
        <v>165</v>
      </c>
      <c r="U13" s="30">
        <f t="shared" si="1"/>
        <v>50</v>
      </c>
      <c r="V13" s="30">
        <f t="shared" si="1"/>
        <v>50</v>
      </c>
      <c r="W13" s="30">
        <f t="shared" si="1"/>
        <v>75</v>
      </c>
      <c r="X13" s="30">
        <f t="shared" si="1"/>
        <v>25</v>
      </c>
    </row>
    <row r="14" spans="2:24" ht="13.5" customHeight="1" x14ac:dyDescent="0.15">
      <c r="B14" s="1">
        <f t="shared" si="2"/>
        <v>4</v>
      </c>
      <c r="C14" s="3"/>
      <c r="D14" s="7"/>
      <c r="E14" s="180"/>
      <c r="F14" s="180" t="s">
        <v>121</v>
      </c>
      <c r="G14" s="180"/>
      <c r="H14" s="180"/>
      <c r="I14" s="180"/>
      <c r="J14" s="180"/>
      <c r="K14" s="22" t="s">
        <v>300</v>
      </c>
      <c r="L14" s="22" t="s">
        <v>175</v>
      </c>
      <c r="M14" s="22" t="s">
        <v>175</v>
      </c>
      <c r="N14" s="144" t="s">
        <v>165</v>
      </c>
      <c r="P14" s="30" t="s">
        <v>14</v>
      </c>
      <c r="Q14" s="30">
        <f t="shared" ref="Q14:T14" si="3">IF(K14="",0,VALUE(MID(K14,2,LEN(K14)-2)))</f>
        <v>275</v>
      </c>
      <c r="R14" s="30" t="e">
        <f>IF(#REF!="",0,VALUE(MID(#REF!,2,LEN(#REF!)-2)))</f>
        <v>#REF!</v>
      </c>
      <c r="S14" s="30">
        <f t="shared" si="3"/>
        <v>50</v>
      </c>
      <c r="T14" s="30">
        <f t="shared" si="3"/>
        <v>25</v>
      </c>
      <c r="U14" s="30">
        <f t="shared" si="1"/>
        <v>275</v>
      </c>
      <c r="V14" s="30">
        <f t="shared" si="1"/>
        <v>50</v>
      </c>
      <c r="W14" s="30">
        <f t="shared" si="1"/>
        <v>50</v>
      </c>
      <c r="X14" s="30">
        <f t="shared" si="1"/>
        <v>25</v>
      </c>
    </row>
    <row r="15" spans="2:24" ht="13.5" customHeight="1" x14ac:dyDescent="0.15">
      <c r="B15" s="1">
        <f t="shared" si="2"/>
        <v>5</v>
      </c>
      <c r="C15" s="2" t="s">
        <v>22</v>
      </c>
      <c r="D15" s="2" t="s">
        <v>23</v>
      </c>
      <c r="E15" s="180"/>
      <c r="F15" s="180" t="s">
        <v>119</v>
      </c>
      <c r="G15" s="180"/>
      <c r="H15" s="180"/>
      <c r="I15" s="180"/>
      <c r="J15" s="180"/>
      <c r="K15" s="28">
        <v>375</v>
      </c>
      <c r="L15" s="24">
        <v>250</v>
      </c>
      <c r="M15" s="24">
        <v>225</v>
      </c>
      <c r="N15" s="25">
        <v>375</v>
      </c>
      <c r="P15" s="90"/>
    </row>
    <row r="16" spans="2:24" ht="13.5" customHeight="1" x14ac:dyDescent="0.15">
      <c r="B16" s="1">
        <f t="shared" si="2"/>
        <v>6</v>
      </c>
      <c r="C16" s="2" t="s">
        <v>24</v>
      </c>
      <c r="D16" s="2" t="s">
        <v>25</v>
      </c>
      <c r="E16" s="180"/>
      <c r="F16" s="180" t="s">
        <v>104</v>
      </c>
      <c r="G16" s="180"/>
      <c r="H16" s="180"/>
      <c r="I16" s="180"/>
      <c r="J16" s="180"/>
      <c r="K16" s="24"/>
      <c r="L16" s="28">
        <v>25</v>
      </c>
      <c r="M16" s="24"/>
      <c r="N16" s="25">
        <v>75</v>
      </c>
      <c r="P16" s="90"/>
    </row>
    <row r="17" spans="2:24" ht="13.5" customHeight="1" x14ac:dyDescent="0.15">
      <c r="B17" s="1">
        <f t="shared" si="2"/>
        <v>7</v>
      </c>
      <c r="C17" s="2" t="s">
        <v>93</v>
      </c>
      <c r="D17" s="2" t="s">
        <v>15</v>
      </c>
      <c r="E17" s="180"/>
      <c r="F17" s="180" t="s">
        <v>189</v>
      </c>
      <c r="G17" s="180"/>
      <c r="H17" s="180"/>
      <c r="I17" s="180"/>
      <c r="J17" s="180"/>
      <c r="K17" s="24"/>
      <c r="L17" s="24"/>
      <c r="M17" s="24"/>
      <c r="N17" s="25">
        <v>37</v>
      </c>
    </row>
    <row r="18" spans="2:24" ht="14.85" customHeight="1" x14ac:dyDescent="0.15">
      <c r="B18" s="1">
        <f t="shared" si="2"/>
        <v>8</v>
      </c>
      <c r="C18" s="7"/>
      <c r="D18" s="7"/>
      <c r="E18" s="180"/>
      <c r="F18" s="180" t="s">
        <v>159</v>
      </c>
      <c r="G18" s="180"/>
      <c r="H18" s="180"/>
      <c r="I18" s="180"/>
      <c r="J18" s="180"/>
      <c r="K18" s="24" t="s">
        <v>163</v>
      </c>
      <c r="L18" s="24">
        <v>50</v>
      </c>
      <c r="M18" s="24">
        <v>50</v>
      </c>
      <c r="N18" s="25">
        <v>100</v>
      </c>
    </row>
    <row r="19" spans="2:24" ht="13.5" customHeight="1" x14ac:dyDescent="0.15">
      <c r="B19" s="1">
        <f t="shared" si="2"/>
        <v>9</v>
      </c>
      <c r="C19" s="7"/>
      <c r="D19" s="7"/>
      <c r="E19" s="180"/>
      <c r="F19" s="180" t="s">
        <v>374</v>
      </c>
      <c r="G19" s="180"/>
      <c r="H19" s="180"/>
      <c r="I19" s="180"/>
      <c r="J19" s="180"/>
      <c r="K19" s="24"/>
      <c r="L19" s="24"/>
      <c r="M19" s="24"/>
      <c r="N19" s="25">
        <v>240</v>
      </c>
    </row>
    <row r="20" spans="2:24" ht="13.9" customHeight="1" x14ac:dyDescent="0.15">
      <c r="B20" s="1">
        <f t="shared" si="2"/>
        <v>10</v>
      </c>
      <c r="C20" s="7"/>
      <c r="D20" s="7"/>
      <c r="E20" s="180"/>
      <c r="F20" s="180" t="s">
        <v>382</v>
      </c>
      <c r="G20" s="180"/>
      <c r="H20" s="180"/>
      <c r="I20" s="180"/>
      <c r="J20" s="180"/>
      <c r="K20" s="24"/>
      <c r="L20" s="24" t="s">
        <v>163</v>
      </c>
      <c r="M20" s="24"/>
      <c r="N20" s="25"/>
      <c r="U20" s="30">
        <f>COUNTA(K17:K20)</f>
        <v>1</v>
      </c>
      <c r="V20" s="30">
        <f>COUNTA(L17:L20)</f>
        <v>2</v>
      </c>
      <c r="W20" s="30">
        <f>COUNTA(M17:M20)</f>
        <v>1</v>
      </c>
      <c r="X20" s="30">
        <f>COUNTA(N17:N20)</f>
        <v>3</v>
      </c>
    </row>
    <row r="21" spans="2:24" ht="13.9" customHeight="1" x14ac:dyDescent="0.15">
      <c r="B21" s="1">
        <f t="shared" si="2"/>
        <v>11</v>
      </c>
      <c r="C21" s="7"/>
      <c r="D21" s="2" t="s">
        <v>16</v>
      </c>
      <c r="E21" s="180"/>
      <c r="F21" s="180" t="s">
        <v>117</v>
      </c>
      <c r="G21" s="180"/>
      <c r="H21" s="180"/>
      <c r="I21" s="180"/>
      <c r="J21" s="180"/>
      <c r="K21" s="24" t="s">
        <v>163</v>
      </c>
      <c r="L21" s="24">
        <v>600</v>
      </c>
      <c r="M21" s="24">
        <v>675</v>
      </c>
      <c r="N21" s="25">
        <v>3200</v>
      </c>
    </row>
    <row r="22" spans="2:24" ht="13.5" customHeight="1" x14ac:dyDescent="0.15">
      <c r="B22" s="1">
        <f t="shared" si="2"/>
        <v>12</v>
      </c>
      <c r="C22" s="7"/>
      <c r="D22" s="7"/>
      <c r="E22" s="180"/>
      <c r="F22" s="180" t="s">
        <v>106</v>
      </c>
      <c r="G22" s="180"/>
      <c r="H22" s="180"/>
      <c r="I22" s="180"/>
      <c r="J22" s="180"/>
      <c r="K22" s="28">
        <v>125</v>
      </c>
      <c r="L22" s="30">
        <v>250</v>
      </c>
      <c r="M22" s="24">
        <v>150</v>
      </c>
      <c r="N22" s="25">
        <v>550</v>
      </c>
    </row>
    <row r="23" spans="2:24" ht="13.5" customHeight="1" x14ac:dyDescent="0.15">
      <c r="B23" s="1">
        <f t="shared" si="2"/>
        <v>13</v>
      </c>
      <c r="C23" s="7"/>
      <c r="D23" s="7"/>
      <c r="E23" s="180"/>
      <c r="F23" s="180" t="s">
        <v>118</v>
      </c>
      <c r="G23" s="180"/>
      <c r="H23" s="180"/>
      <c r="I23" s="180"/>
      <c r="J23" s="180"/>
      <c r="K23" s="24" t="s">
        <v>163</v>
      </c>
      <c r="L23" s="24">
        <v>50</v>
      </c>
      <c r="M23" s="24"/>
      <c r="N23" s="25">
        <v>100</v>
      </c>
    </row>
    <row r="24" spans="2:24" ht="13.9" customHeight="1" x14ac:dyDescent="0.15">
      <c r="B24" s="1">
        <f t="shared" si="2"/>
        <v>14</v>
      </c>
      <c r="C24" s="7"/>
      <c r="D24" s="7"/>
      <c r="E24" s="180"/>
      <c r="F24" s="180" t="s">
        <v>363</v>
      </c>
      <c r="G24" s="180"/>
      <c r="H24" s="180"/>
      <c r="I24" s="180"/>
      <c r="J24" s="180"/>
      <c r="K24" s="24"/>
      <c r="L24" s="24"/>
      <c r="M24" s="24"/>
      <c r="N24" s="25">
        <v>1</v>
      </c>
    </row>
    <row r="25" spans="2:24" ht="13.9" customHeight="1" x14ac:dyDescent="0.15">
      <c r="B25" s="1">
        <f t="shared" si="2"/>
        <v>15</v>
      </c>
      <c r="C25" s="7"/>
      <c r="D25" s="7"/>
      <c r="E25" s="180"/>
      <c r="F25" s="180" t="s">
        <v>74</v>
      </c>
      <c r="G25" s="180"/>
      <c r="H25" s="180"/>
      <c r="I25" s="180"/>
      <c r="J25" s="180"/>
      <c r="K25" s="24"/>
      <c r="L25" s="24" t="s">
        <v>163</v>
      </c>
      <c r="M25" s="24"/>
      <c r="N25" s="25"/>
    </row>
    <row r="26" spans="2:24" ht="13.5" customHeight="1" x14ac:dyDescent="0.15">
      <c r="B26" s="1">
        <f t="shared" si="2"/>
        <v>16</v>
      </c>
      <c r="C26" s="7"/>
      <c r="D26" s="7"/>
      <c r="E26" s="180"/>
      <c r="F26" s="180" t="s">
        <v>17</v>
      </c>
      <c r="G26" s="180"/>
      <c r="H26" s="180"/>
      <c r="I26" s="180"/>
      <c r="J26" s="180"/>
      <c r="K26" s="28">
        <v>150</v>
      </c>
      <c r="L26" s="24">
        <v>150</v>
      </c>
      <c r="M26" s="24">
        <v>225</v>
      </c>
      <c r="N26" s="25">
        <v>1200</v>
      </c>
    </row>
    <row r="27" spans="2:24" ht="13.5" customHeight="1" x14ac:dyDescent="0.15">
      <c r="B27" s="1">
        <f t="shared" si="2"/>
        <v>17</v>
      </c>
      <c r="C27" s="7"/>
      <c r="D27" s="7"/>
      <c r="E27" s="180"/>
      <c r="F27" s="180" t="s">
        <v>109</v>
      </c>
      <c r="G27" s="180"/>
      <c r="H27" s="180"/>
      <c r="I27" s="180"/>
      <c r="J27" s="180"/>
      <c r="K27" s="24"/>
      <c r="L27" s="24" t="s">
        <v>163</v>
      </c>
      <c r="M27" s="24" t="s">
        <v>163</v>
      </c>
      <c r="N27" s="25"/>
    </row>
    <row r="28" spans="2:24" ht="13.5" customHeight="1" x14ac:dyDescent="0.15">
      <c r="B28" s="1">
        <f t="shared" si="2"/>
        <v>18</v>
      </c>
      <c r="C28" s="7"/>
      <c r="D28" s="7"/>
      <c r="E28" s="180"/>
      <c r="F28" s="180" t="s">
        <v>111</v>
      </c>
      <c r="G28" s="180"/>
      <c r="H28" s="180"/>
      <c r="I28" s="180"/>
      <c r="J28" s="180"/>
      <c r="K28" s="24">
        <v>50</v>
      </c>
      <c r="L28" s="24">
        <v>75</v>
      </c>
      <c r="M28" s="24">
        <v>50</v>
      </c>
      <c r="N28" s="25">
        <v>175</v>
      </c>
    </row>
    <row r="29" spans="2:24" ht="13.9" customHeight="1" x14ac:dyDescent="0.15">
      <c r="B29" s="1">
        <f t="shared" si="2"/>
        <v>19</v>
      </c>
      <c r="C29" s="7"/>
      <c r="D29" s="7"/>
      <c r="E29" s="180"/>
      <c r="F29" s="180" t="s">
        <v>108</v>
      </c>
      <c r="G29" s="180"/>
      <c r="H29" s="180"/>
      <c r="I29" s="180"/>
      <c r="J29" s="180"/>
      <c r="K29" s="24"/>
      <c r="L29" s="24"/>
      <c r="M29" s="24" t="s">
        <v>163</v>
      </c>
      <c r="N29" s="25"/>
    </row>
    <row r="30" spans="2:24" ht="13.5" customHeight="1" x14ac:dyDescent="0.15">
      <c r="B30" s="1">
        <f t="shared" si="2"/>
        <v>20</v>
      </c>
      <c r="C30" s="7"/>
      <c r="D30" s="7"/>
      <c r="E30" s="180"/>
      <c r="F30" s="180" t="s">
        <v>251</v>
      </c>
      <c r="G30" s="180"/>
      <c r="H30" s="180"/>
      <c r="I30" s="180"/>
      <c r="J30" s="180"/>
      <c r="K30" s="24"/>
      <c r="L30" s="24"/>
      <c r="M30" s="24" t="s">
        <v>163</v>
      </c>
      <c r="N30" s="25"/>
    </row>
    <row r="31" spans="2:24" ht="13.5" customHeight="1" x14ac:dyDescent="0.15">
      <c r="B31" s="1">
        <f t="shared" si="2"/>
        <v>21</v>
      </c>
      <c r="C31" s="7"/>
      <c r="D31" s="7"/>
      <c r="E31" s="180"/>
      <c r="F31" s="180" t="s">
        <v>132</v>
      </c>
      <c r="G31" s="180"/>
      <c r="H31" s="180"/>
      <c r="I31" s="180"/>
      <c r="J31" s="180"/>
      <c r="K31" s="24">
        <v>450</v>
      </c>
      <c r="L31" s="24">
        <v>50</v>
      </c>
      <c r="M31" s="24">
        <v>50</v>
      </c>
      <c r="N31" s="25">
        <v>50</v>
      </c>
    </row>
    <row r="32" spans="2:24" ht="13.9" customHeight="1" x14ac:dyDescent="0.15">
      <c r="B32" s="1">
        <f t="shared" si="2"/>
        <v>22</v>
      </c>
      <c r="C32" s="7"/>
      <c r="D32" s="7"/>
      <c r="E32" s="180"/>
      <c r="F32" s="180" t="s">
        <v>303</v>
      </c>
      <c r="G32" s="180"/>
      <c r="H32" s="180"/>
      <c r="I32" s="180"/>
      <c r="J32" s="180"/>
      <c r="K32" s="24"/>
      <c r="L32" s="24"/>
      <c r="M32" s="24"/>
      <c r="N32" s="25" t="s">
        <v>163</v>
      </c>
    </row>
    <row r="33" spans="2:29" ht="13.9" customHeight="1" x14ac:dyDescent="0.15">
      <c r="B33" s="1">
        <f t="shared" si="2"/>
        <v>23</v>
      </c>
      <c r="C33" s="7"/>
      <c r="D33" s="7"/>
      <c r="E33" s="180"/>
      <c r="F33" s="180" t="s">
        <v>19</v>
      </c>
      <c r="G33" s="180"/>
      <c r="H33" s="180"/>
      <c r="I33" s="180"/>
      <c r="J33" s="180"/>
      <c r="K33" s="24">
        <v>1000</v>
      </c>
      <c r="L33" s="24"/>
      <c r="M33" s="24"/>
      <c r="N33" s="25">
        <v>250</v>
      </c>
    </row>
    <row r="34" spans="2:29" ht="13.5" customHeight="1" x14ac:dyDescent="0.15">
      <c r="B34" s="1">
        <f t="shared" si="2"/>
        <v>24</v>
      </c>
      <c r="C34" s="7"/>
      <c r="D34" s="7"/>
      <c r="E34" s="180"/>
      <c r="F34" s="180" t="s">
        <v>20</v>
      </c>
      <c r="G34" s="180"/>
      <c r="H34" s="180"/>
      <c r="I34" s="180"/>
      <c r="J34" s="180"/>
      <c r="K34" s="24">
        <v>10000</v>
      </c>
      <c r="L34" s="24">
        <v>31750</v>
      </c>
      <c r="M34" s="60">
        <v>33500</v>
      </c>
      <c r="N34" s="66">
        <v>35000</v>
      </c>
    </row>
    <row r="35" spans="2:29" ht="13.9" customHeight="1" x14ac:dyDescent="0.15">
      <c r="B35" s="1">
        <f t="shared" si="2"/>
        <v>25</v>
      </c>
      <c r="C35" s="7"/>
      <c r="D35" s="7"/>
      <c r="E35" s="180"/>
      <c r="F35" s="180" t="s">
        <v>21</v>
      </c>
      <c r="G35" s="180"/>
      <c r="H35" s="180"/>
      <c r="I35" s="180"/>
      <c r="J35" s="180"/>
      <c r="K35" s="24" t="s">
        <v>163</v>
      </c>
      <c r="L35" s="24" t="s">
        <v>163</v>
      </c>
      <c r="M35" s="24"/>
      <c r="N35" s="25" t="s">
        <v>163</v>
      </c>
    </row>
    <row r="36" spans="2:29" ht="13.9" customHeight="1" x14ac:dyDescent="0.15">
      <c r="B36" s="1">
        <f t="shared" si="2"/>
        <v>26</v>
      </c>
      <c r="C36" s="7"/>
      <c r="D36" s="7"/>
      <c r="E36" s="180"/>
      <c r="F36" s="180" t="s">
        <v>366</v>
      </c>
      <c r="G36" s="180"/>
      <c r="H36" s="180"/>
      <c r="I36" s="180"/>
      <c r="J36" s="180"/>
      <c r="K36" s="24"/>
      <c r="L36" s="24"/>
      <c r="M36" s="24"/>
      <c r="N36" s="25">
        <v>25</v>
      </c>
    </row>
    <row r="37" spans="2:29" ht="13.5" customHeight="1" x14ac:dyDescent="0.15">
      <c r="B37" s="1">
        <f t="shared" si="2"/>
        <v>27</v>
      </c>
      <c r="C37" s="2" t="s">
        <v>82</v>
      </c>
      <c r="D37" s="2" t="s">
        <v>83</v>
      </c>
      <c r="E37" s="180"/>
      <c r="F37" s="180" t="s">
        <v>102</v>
      </c>
      <c r="G37" s="180"/>
      <c r="H37" s="180"/>
      <c r="I37" s="180"/>
      <c r="J37" s="180"/>
      <c r="K37" s="28" t="s">
        <v>163</v>
      </c>
      <c r="L37" s="28" t="s">
        <v>163</v>
      </c>
      <c r="M37" s="24" t="s">
        <v>163</v>
      </c>
      <c r="N37" s="25">
        <v>125</v>
      </c>
    </row>
    <row r="38" spans="2:29" ht="13.9" customHeight="1" x14ac:dyDescent="0.15">
      <c r="B38" s="1">
        <f t="shared" si="2"/>
        <v>28</v>
      </c>
      <c r="C38" s="7"/>
      <c r="D38" s="7"/>
      <c r="E38" s="180"/>
      <c r="F38" s="180" t="s">
        <v>214</v>
      </c>
      <c r="G38" s="180"/>
      <c r="H38" s="180"/>
      <c r="I38" s="180"/>
      <c r="J38" s="180"/>
      <c r="K38" s="24"/>
      <c r="L38" s="24" t="s">
        <v>163</v>
      </c>
      <c r="M38" s="24" t="s">
        <v>163</v>
      </c>
      <c r="N38" s="25"/>
    </row>
    <row r="39" spans="2:29" ht="13.9" customHeight="1" x14ac:dyDescent="0.15">
      <c r="B39" s="1">
        <f t="shared" si="2"/>
        <v>29</v>
      </c>
      <c r="C39" s="7"/>
      <c r="D39" s="7"/>
      <c r="E39" s="180"/>
      <c r="F39" s="180" t="s">
        <v>215</v>
      </c>
      <c r="G39" s="180"/>
      <c r="H39" s="180"/>
      <c r="I39" s="180"/>
      <c r="J39" s="180"/>
      <c r="K39" s="24" t="s">
        <v>163</v>
      </c>
      <c r="L39" s="24"/>
      <c r="M39" s="24">
        <v>25</v>
      </c>
      <c r="N39" s="25">
        <v>25</v>
      </c>
      <c r="U39" s="30">
        <f>COUNTA(K37:K39)</f>
        <v>2</v>
      </c>
      <c r="V39" s="30">
        <f>COUNTA(L37:L39)</f>
        <v>2</v>
      </c>
      <c r="W39" s="30">
        <f>COUNTA(M37:M39)</f>
        <v>3</v>
      </c>
      <c r="X39" s="30">
        <f>COUNTA(N37:N39)</f>
        <v>2</v>
      </c>
    </row>
    <row r="40" spans="2:29" ht="13.9" customHeight="1" x14ac:dyDescent="0.15">
      <c r="B40" s="1">
        <f t="shared" si="2"/>
        <v>30</v>
      </c>
      <c r="C40" s="2" t="s">
        <v>94</v>
      </c>
      <c r="D40" s="2" t="s">
        <v>26</v>
      </c>
      <c r="E40" s="180"/>
      <c r="F40" s="180" t="s">
        <v>342</v>
      </c>
      <c r="G40" s="180"/>
      <c r="H40" s="180"/>
      <c r="I40" s="180"/>
      <c r="J40" s="180"/>
      <c r="K40" s="24"/>
      <c r="L40" s="28" t="s">
        <v>163</v>
      </c>
      <c r="M40" s="24"/>
      <c r="N40" s="25"/>
      <c r="Y40" s="132"/>
    </row>
    <row r="41" spans="2:29" ht="13.9" customHeight="1" x14ac:dyDescent="0.15">
      <c r="B41" s="1">
        <f t="shared" si="2"/>
        <v>31</v>
      </c>
      <c r="C41" s="7"/>
      <c r="D41" s="7"/>
      <c r="E41" s="180"/>
      <c r="F41" s="180" t="s">
        <v>152</v>
      </c>
      <c r="G41" s="180"/>
      <c r="H41" s="180"/>
      <c r="I41" s="180"/>
      <c r="J41" s="180"/>
      <c r="K41" s="24">
        <v>300</v>
      </c>
      <c r="L41" s="24">
        <v>75</v>
      </c>
      <c r="M41" s="24">
        <v>100</v>
      </c>
      <c r="N41" s="25">
        <v>150</v>
      </c>
      <c r="U41" s="146">
        <f>COUNTA($K11:$K43)</f>
        <v>19</v>
      </c>
      <c r="V41" s="146">
        <f>COUNTA($L11:$L43)</f>
        <v>22</v>
      </c>
      <c r="W41" s="146">
        <f>COUNTA($M11:$M43)</f>
        <v>18</v>
      </c>
      <c r="X41" s="146">
        <f>COUNTA($N11:$N43)</f>
        <v>23</v>
      </c>
      <c r="Y41" s="146"/>
      <c r="Z41" s="146"/>
      <c r="AA41" s="146"/>
      <c r="AB41" s="146"/>
      <c r="AC41" s="132"/>
    </row>
    <row r="42" spans="2:29" ht="13.9" customHeight="1" x14ac:dyDescent="0.15">
      <c r="B42" s="1">
        <f t="shared" si="2"/>
        <v>32</v>
      </c>
      <c r="C42" s="7"/>
      <c r="D42" s="7"/>
      <c r="E42" s="180"/>
      <c r="F42" s="180" t="s">
        <v>27</v>
      </c>
      <c r="G42" s="180"/>
      <c r="H42" s="180"/>
      <c r="I42" s="180"/>
      <c r="J42" s="180"/>
      <c r="K42" s="24">
        <v>25</v>
      </c>
      <c r="L42" s="24"/>
      <c r="M42" s="24"/>
      <c r="N42" s="25"/>
      <c r="Y42" s="132"/>
    </row>
    <row r="43" spans="2:29" ht="13.5" customHeight="1" x14ac:dyDescent="0.15">
      <c r="B43" s="1">
        <f t="shared" si="2"/>
        <v>33</v>
      </c>
      <c r="C43" s="7"/>
      <c r="D43" s="7"/>
      <c r="E43" s="180"/>
      <c r="F43" s="180" t="s">
        <v>91</v>
      </c>
      <c r="G43" s="180"/>
      <c r="H43" s="180"/>
      <c r="I43" s="180"/>
      <c r="J43" s="180"/>
      <c r="K43" s="24">
        <v>50</v>
      </c>
      <c r="L43" s="24">
        <v>25</v>
      </c>
      <c r="M43" s="24"/>
      <c r="N43" s="25"/>
      <c r="Y43" s="133"/>
    </row>
    <row r="44" spans="2:29" ht="13.9" customHeight="1" x14ac:dyDescent="0.15">
      <c r="B44" s="1">
        <f t="shared" si="2"/>
        <v>34</v>
      </c>
      <c r="C44" s="7"/>
      <c r="D44" s="7"/>
      <c r="E44" s="180"/>
      <c r="F44" s="180" t="s">
        <v>236</v>
      </c>
      <c r="G44" s="180"/>
      <c r="H44" s="180"/>
      <c r="I44" s="180"/>
      <c r="J44" s="180"/>
      <c r="K44" s="24">
        <v>25</v>
      </c>
      <c r="L44" s="24"/>
      <c r="M44" s="24"/>
      <c r="N44" s="25"/>
      <c r="Y44" s="133"/>
    </row>
    <row r="45" spans="2:29" ht="13.5" customHeight="1" x14ac:dyDescent="0.15">
      <c r="B45" s="1">
        <f t="shared" si="2"/>
        <v>35</v>
      </c>
      <c r="C45" s="7"/>
      <c r="D45" s="7"/>
      <c r="E45" s="180"/>
      <c r="F45" s="180" t="s">
        <v>112</v>
      </c>
      <c r="G45" s="180"/>
      <c r="H45" s="180"/>
      <c r="I45" s="180"/>
      <c r="J45" s="180"/>
      <c r="K45" s="24">
        <v>4100</v>
      </c>
      <c r="L45" s="24">
        <v>500</v>
      </c>
      <c r="M45" s="24">
        <v>2900</v>
      </c>
      <c r="N45" s="25">
        <v>200</v>
      </c>
      <c r="Y45" s="133"/>
    </row>
    <row r="46" spans="2:29" ht="13.5" customHeight="1" x14ac:dyDescent="0.15">
      <c r="B46" s="1">
        <f t="shared" si="2"/>
        <v>36</v>
      </c>
      <c r="C46" s="7"/>
      <c r="D46" s="7"/>
      <c r="E46" s="180"/>
      <c r="F46" s="180" t="s">
        <v>193</v>
      </c>
      <c r="G46" s="180"/>
      <c r="H46" s="180"/>
      <c r="I46" s="180"/>
      <c r="J46" s="180"/>
      <c r="K46" s="24"/>
      <c r="L46" s="24">
        <v>16</v>
      </c>
      <c r="M46" s="24" t="s">
        <v>163</v>
      </c>
      <c r="N46" s="25" t="s">
        <v>163</v>
      </c>
      <c r="Y46" s="132"/>
    </row>
    <row r="47" spans="2:29" ht="13.9" customHeight="1" x14ac:dyDescent="0.15">
      <c r="B47" s="1">
        <f t="shared" si="2"/>
        <v>37</v>
      </c>
      <c r="C47" s="7"/>
      <c r="D47" s="7"/>
      <c r="E47" s="180"/>
      <c r="F47" s="180" t="s">
        <v>376</v>
      </c>
      <c r="G47" s="180"/>
      <c r="H47" s="180"/>
      <c r="I47" s="180"/>
      <c r="J47" s="180"/>
      <c r="K47" s="24"/>
      <c r="L47" s="24" t="s">
        <v>163</v>
      </c>
      <c r="M47" s="24"/>
      <c r="N47" s="25"/>
      <c r="Y47" s="135"/>
    </row>
    <row r="48" spans="2:29" ht="13.5" customHeight="1" x14ac:dyDescent="0.15">
      <c r="B48" s="1">
        <f t="shared" si="2"/>
        <v>38</v>
      </c>
      <c r="C48" s="7"/>
      <c r="D48" s="7"/>
      <c r="E48" s="180"/>
      <c r="F48" s="180" t="s">
        <v>114</v>
      </c>
      <c r="G48" s="180"/>
      <c r="H48" s="180"/>
      <c r="I48" s="180"/>
      <c r="J48" s="180"/>
      <c r="K48" s="24">
        <v>225</v>
      </c>
      <c r="L48" s="24" t="s">
        <v>163</v>
      </c>
      <c r="M48" s="24"/>
      <c r="N48" s="25"/>
      <c r="Y48" s="132"/>
    </row>
    <row r="49" spans="2:25" ht="13.9" customHeight="1" x14ac:dyDescent="0.15">
      <c r="B49" s="1">
        <f t="shared" si="2"/>
        <v>39</v>
      </c>
      <c r="C49" s="7"/>
      <c r="D49" s="7"/>
      <c r="E49" s="180"/>
      <c r="F49" s="180" t="s">
        <v>88</v>
      </c>
      <c r="G49" s="180"/>
      <c r="H49" s="180"/>
      <c r="I49" s="180"/>
      <c r="J49" s="180"/>
      <c r="K49" s="28" t="s">
        <v>163</v>
      </c>
      <c r="L49" s="24"/>
      <c r="M49" s="24"/>
      <c r="N49" s="25"/>
      <c r="Y49" s="132"/>
    </row>
    <row r="50" spans="2:25" ht="13.5" customHeight="1" x14ac:dyDescent="0.15">
      <c r="B50" s="1">
        <f t="shared" si="2"/>
        <v>40</v>
      </c>
      <c r="C50" s="7"/>
      <c r="D50" s="7"/>
      <c r="E50" s="180"/>
      <c r="F50" s="180" t="s">
        <v>115</v>
      </c>
      <c r="G50" s="180"/>
      <c r="H50" s="180"/>
      <c r="I50" s="180"/>
      <c r="J50" s="180"/>
      <c r="K50" s="24" t="s">
        <v>163</v>
      </c>
      <c r="L50" s="24"/>
      <c r="M50" s="24">
        <v>250</v>
      </c>
      <c r="N50" s="25">
        <v>200</v>
      </c>
      <c r="Y50" s="132"/>
    </row>
    <row r="51" spans="2:25" ht="13.9" customHeight="1" x14ac:dyDescent="0.15">
      <c r="B51" s="1">
        <f t="shared" si="2"/>
        <v>41</v>
      </c>
      <c r="C51" s="7"/>
      <c r="D51" s="7"/>
      <c r="E51" s="180"/>
      <c r="F51" s="180" t="s">
        <v>383</v>
      </c>
      <c r="G51" s="180"/>
      <c r="H51" s="180"/>
      <c r="I51" s="180"/>
      <c r="J51" s="180"/>
      <c r="K51" s="28"/>
      <c r="L51" s="24"/>
      <c r="M51" s="24"/>
      <c r="N51" s="25">
        <v>25</v>
      </c>
      <c r="Y51" s="132"/>
    </row>
    <row r="52" spans="2:25" ht="13.9" customHeight="1" x14ac:dyDescent="0.15">
      <c r="B52" s="1">
        <f t="shared" si="2"/>
        <v>42</v>
      </c>
      <c r="C52" s="7"/>
      <c r="D52" s="7"/>
      <c r="E52" s="180"/>
      <c r="F52" s="180" t="s">
        <v>120</v>
      </c>
      <c r="G52" s="180"/>
      <c r="H52" s="180"/>
      <c r="I52" s="180"/>
      <c r="J52" s="180"/>
      <c r="K52" s="24"/>
      <c r="L52" s="24">
        <v>25</v>
      </c>
      <c r="M52" s="24">
        <v>50</v>
      </c>
      <c r="N52" s="25"/>
      <c r="Y52" s="132"/>
    </row>
    <row r="53" spans="2:25" ht="13.9" customHeight="1" x14ac:dyDescent="0.15">
      <c r="B53" s="1">
        <f t="shared" si="2"/>
        <v>43</v>
      </c>
      <c r="C53" s="7"/>
      <c r="D53" s="7"/>
      <c r="E53" s="180"/>
      <c r="F53" s="180" t="s">
        <v>33</v>
      </c>
      <c r="G53" s="180"/>
      <c r="H53" s="180"/>
      <c r="I53" s="180"/>
      <c r="J53" s="180"/>
      <c r="K53" s="24">
        <v>1900</v>
      </c>
      <c r="L53" s="24">
        <v>600</v>
      </c>
      <c r="M53" s="24">
        <v>450</v>
      </c>
      <c r="N53" s="25">
        <v>300</v>
      </c>
      <c r="Y53" s="132"/>
    </row>
    <row r="54" spans="2:25" ht="13.9" customHeight="1" x14ac:dyDescent="0.15">
      <c r="B54" s="1">
        <f t="shared" si="2"/>
        <v>44</v>
      </c>
      <c r="C54" s="2" t="s">
        <v>34</v>
      </c>
      <c r="D54" s="2" t="s">
        <v>35</v>
      </c>
      <c r="E54" s="180"/>
      <c r="F54" s="180" t="s">
        <v>148</v>
      </c>
      <c r="G54" s="180"/>
      <c r="H54" s="180"/>
      <c r="I54" s="180"/>
      <c r="J54" s="180"/>
      <c r="K54" s="24"/>
      <c r="L54" s="24">
        <v>1</v>
      </c>
      <c r="M54" s="24" t="s">
        <v>163</v>
      </c>
      <c r="N54" s="25" t="s">
        <v>163</v>
      </c>
    </row>
    <row r="55" spans="2:25" ht="13.9" customHeight="1" x14ac:dyDescent="0.15">
      <c r="B55" s="1">
        <f t="shared" si="2"/>
        <v>45</v>
      </c>
      <c r="C55" s="7"/>
      <c r="D55" s="7"/>
      <c r="E55" s="180"/>
      <c r="F55" s="180" t="s">
        <v>258</v>
      </c>
      <c r="G55" s="180"/>
      <c r="H55" s="180"/>
      <c r="I55" s="180"/>
      <c r="J55" s="180"/>
      <c r="K55" s="24"/>
      <c r="L55" s="24" t="s">
        <v>163</v>
      </c>
      <c r="M55" s="24" t="s">
        <v>163</v>
      </c>
      <c r="N55" s="25">
        <v>1</v>
      </c>
    </row>
    <row r="56" spans="2:25" ht="13.9" customHeight="1" x14ac:dyDescent="0.15">
      <c r="B56" s="1">
        <f t="shared" si="2"/>
        <v>46</v>
      </c>
      <c r="C56" s="7"/>
      <c r="D56" s="7"/>
      <c r="E56" s="180"/>
      <c r="F56" s="180" t="s">
        <v>128</v>
      </c>
      <c r="G56" s="180"/>
      <c r="H56" s="180"/>
      <c r="I56" s="180"/>
      <c r="J56" s="180"/>
      <c r="K56" s="24">
        <v>1</v>
      </c>
      <c r="L56" s="24"/>
      <c r="M56" s="24">
        <v>1</v>
      </c>
      <c r="N56" s="25" t="s">
        <v>163</v>
      </c>
    </row>
    <row r="57" spans="2:25" ht="13.9" customHeight="1" x14ac:dyDescent="0.15">
      <c r="B57" s="1">
        <f t="shared" si="2"/>
        <v>47</v>
      </c>
      <c r="C57" s="7"/>
      <c r="D57" s="7"/>
      <c r="E57" s="180"/>
      <c r="F57" s="180" t="s">
        <v>367</v>
      </c>
      <c r="G57" s="180"/>
      <c r="H57" s="180"/>
      <c r="I57" s="180"/>
      <c r="J57" s="180"/>
      <c r="K57" s="24" t="s">
        <v>163</v>
      </c>
      <c r="L57" s="24"/>
      <c r="M57" s="24"/>
      <c r="N57" s="25" t="s">
        <v>163</v>
      </c>
    </row>
    <row r="58" spans="2:25" ht="13.5" customHeight="1" x14ac:dyDescent="0.15">
      <c r="B58" s="1">
        <f t="shared" si="2"/>
        <v>48</v>
      </c>
      <c r="C58" s="7"/>
      <c r="D58" s="7"/>
      <c r="E58" s="180"/>
      <c r="F58" s="180" t="s">
        <v>384</v>
      </c>
      <c r="G58" s="180"/>
      <c r="H58" s="180"/>
      <c r="I58" s="180"/>
      <c r="J58" s="180"/>
      <c r="K58" s="24"/>
      <c r="L58" s="24" t="s">
        <v>163</v>
      </c>
      <c r="M58" s="24"/>
      <c r="N58" s="25"/>
    </row>
    <row r="59" spans="2:25" ht="13.5" customHeight="1" x14ac:dyDescent="0.15">
      <c r="B59" s="1">
        <f t="shared" si="2"/>
        <v>49</v>
      </c>
      <c r="C59" s="7"/>
      <c r="D59" s="7"/>
      <c r="E59" s="180"/>
      <c r="F59" s="180" t="s">
        <v>36</v>
      </c>
      <c r="G59" s="180"/>
      <c r="H59" s="180"/>
      <c r="I59" s="180"/>
      <c r="J59" s="180"/>
      <c r="K59" s="24" t="s">
        <v>163</v>
      </c>
      <c r="L59" s="24">
        <v>1</v>
      </c>
      <c r="M59" s="24">
        <v>1</v>
      </c>
      <c r="N59" s="25">
        <v>2</v>
      </c>
    </row>
    <row r="60" spans="2:25" ht="13.5" customHeight="1" x14ac:dyDescent="0.15">
      <c r="B60" s="1">
        <f t="shared" si="2"/>
        <v>50</v>
      </c>
      <c r="C60" s="2" t="s">
        <v>146</v>
      </c>
      <c r="D60" s="2" t="s">
        <v>78</v>
      </c>
      <c r="E60" s="180"/>
      <c r="F60" s="180" t="s">
        <v>182</v>
      </c>
      <c r="G60" s="180"/>
      <c r="H60" s="180"/>
      <c r="I60" s="180"/>
      <c r="J60" s="180"/>
      <c r="K60" s="24" t="s">
        <v>163</v>
      </c>
      <c r="L60" s="24"/>
      <c r="M60" s="24"/>
      <c r="N60" s="25"/>
    </row>
    <row r="61" spans="2:25" ht="13.5" customHeight="1" x14ac:dyDescent="0.15">
      <c r="B61" s="1">
        <f t="shared" si="2"/>
        <v>51</v>
      </c>
      <c r="C61" s="7"/>
      <c r="D61" s="2" t="s">
        <v>79</v>
      </c>
      <c r="E61" s="180"/>
      <c r="F61" s="180" t="s">
        <v>103</v>
      </c>
      <c r="G61" s="180"/>
      <c r="H61" s="180"/>
      <c r="I61" s="180"/>
      <c r="J61" s="180"/>
      <c r="K61" s="24"/>
      <c r="L61" s="24"/>
      <c r="M61" s="24"/>
      <c r="N61" s="25">
        <v>1</v>
      </c>
    </row>
    <row r="62" spans="2:25" ht="13.5" customHeight="1" x14ac:dyDescent="0.15">
      <c r="B62" s="1">
        <f t="shared" si="2"/>
        <v>52</v>
      </c>
      <c r="C62" s="7"/>
      <c r="D62" s="2" t="s">
        <v>37</v>
      </c>
      <c r="E62" s="180"/>
      <c r="F62" s="180" t="s">
        <v>125</v>
      </c>
      <c r="G62" s="180"/>
      <c r="H62" s="180"/>
      <c r="I62" s="180"/>
      <c r="J62" s="180"/>
      <c r="K62" s="24">
        <v>9</v>
      </c>
      <c r="L62" s="181">
        <v>6</v>
      </c>
      <c r="M62" s="24">
        <v>5</v>
      </c>
      <c r="N62" s="25" t="s">
        <v>163</v>
      </c>
    </row>
    <row r="63" spans="2:25" ht="13.5" customHeight="1" x14ac:dyDescent="0.15">
      <c r="B63" s="1">
        <f t="shared" si="2"/>
        <v>53</v>
      </c>
      <c r="C63" s="7"/>
      <c r="D63" s="8"/>
      <c r="E63" s="180"/>
      <c r="F63" s="180" t="s">
        <v>38</v>
      </c>
      <c r="G63" s="180"/>
      <c r="H63" s="180"/>
      <c r="I63" s="180"/>
      <c r="J63" s="180"/>
      <c r="K63" s="24">
        <v>25</v>
      </c>
      <c r="L63" s="24"/>
      <c r="M63" s="24"/>
      <c r="N63" s="25"/>
    </row>
    <row r="64" spans="2:25" ht="13.5" customHeight="1" x14ac:dyDescent="0.15">
      <c r="B64" s="1">
        <f t="shared" si="2"/>
        <v>54</v>
      </c>
      <c r="C64" s="8"/>
      <c r="D64" s="9" t="s">
        <v>39</v>
      </c>
      <c r="E64" s="180"/>
      <c r="F64" s="180" t="s">
        <v>40</v>
      </c>
      <c r="G64" s="180"/>
      <c r="H64" s="180"/>
      <c r="I64" s="180"/>
      <c r="J64" s="180"/>
      <c r="K64" s="24">
        <v>50</v>
      </c>
      <c r="L64" s="24">
        <v>50</v>
      </c>
      <c r="M64" s="24">
        <v>50</v>
      </c>
      <c r="N64" s="25">
        <v>50</v>
      </c>
    </row>
    <row r="65" spans="2:24" ht="13.5" customHeight="1" x14ac:dyDescent="0.15">
      <c r="B65" s="1">
        <f t="shared" si="2"/>
        <v>55</v>
      </c>
      <c r="C65" s="2" t="s">
        <v>0</v>
      </c>
      <c r="D65" s="9" t="s">
        <v>41</v>
      </c>
      <c r="E65" s="180"/>
      <c r="F65" s="180" t="s">
        <v>42</v>
      </c>
      <c r="G65" s="180"/>
      <c r="H65" s="180"/>
      <c r="I65" s="180"/>
      <c r="J65" s="180"/>
      <c r="K65" s="24"/>
      <c r="L65" s="24"/>
      <c r="M65" s="24"/>
      <c r="N65" s="25">
        <v>25</v>
      </c>
      <c r="U65" s="30">
        <f>COUNTA(K54:K65)</f>
        <v>7</v>
      </c>
      <c r="V65" s="30">
        <f>COUNTA(L54:L65)</f>
        <v>6</v>
      </c>
      <c r="W65" s="30">
        <f>COUNTA(M54:M65)</f>
        <v>6</v>
      </c>
      <c r="X65" s="30">
        <f>COUNTA(N54:N65)</f>
        <v>9</v>
      </c>
    </row>
    <row r="66" spans="2:24" ht="13.5" customHeight="1" x14ac:dyDescent="0.15">
      <c r="B66" s="1">
        <f t="shared" si="2"/>
        <v>56</v>
      </c>
      <c r="C66" s="199" t="s">
        <v>43</v>
      </c>
      <c r="D66" s="200"/>
      <c r="E66" s="180"/>
      <c r="F66" s="180" t="s">
        <v>44</v>
      </c>
      <c r="G66" s="180"/>
      <c r="H66" s="180"/>
      <c r="I66" s="180"/>
      <c r="J66" s="180"/>
      <c r="K66" s="24">
        <v>125</v>
      </c>
      <c r="L66" s="24">
        <v>575</v>
      </c>
      <c r="M66" s="24">
        <v>275</v>
      </c>
      <c r="N66" s="25">
        <v>600</v>
      </c>
    </row>
    <row r="67" spans="2:24" ht="13.5" customHeight="1" x14ac:dyDescent="0.15">
      <c r="B67" s="1">
        <f t="shared" si="2"/>
        <v>57</v>
      </c>
      <c r="C67" s="3"/>
      <c r="D67" s="91"/>
      <c r="E67" s="180"/>
      <c r="F67" s="180" t="s">
        <v>45</v>
      </c>
      <c r="G67" s="180"/>
      <c r="H67" s="180"/>
      <c r="I67" s="180"/>
      <c r="J67" s="180"/>
      <c r="K67" s="24">
        <v>100</v>
      </c>
      <c r="L67" s="24">
        <v>125</v>
      </c>
      <c r="M67" s="24">
        <v>200</v>
      </c>
      <c r="N67" s="25">
        <v>175</v>
      </c>
    </row>
    <row r="68" spans="2:24" ht="13.9" customHeight="1" thickBot="1" x14ac:dyDescent="0.2">
      <c r="B68" s="1">
        <f t="shared" si="2"/>
        <v>58</v>
      </c>
      <c r="C68" s="3"/>
      <c r="D68" s="91"/>
      <c r="E68" s="180"/>
      <c r="F68" s="180" t="s">
        <v>80</v>
      </c>
      <c r="G68" s="180"/>
      <c r="H68" s="180"/>
      <c r="I68" s="180"/>
      <c r="J68" s="180"/>
      <c r="K68" s="24">
        <v>75</v>
      </c>
      <c r="L68" s="24">
        <v>150</v>
      </c>
      <c r="M68" s="24">
        <v>175</v>
      </c>
      <c r="N68" s="25">
        <v>200</v>
      </c>
    </row>
    <row r="69" spans="2:24" ht="13.9" customHeight="1" x14ac:dyDescent="0.15">
      <c r="B69" s="92"/>
      <c r="C69" s="93"/>
      <c r="D69" s="93"/>
      <c r="E69" s="27"/>
      <c r="F69" s="27"/>
      <c r="G69" s="27"/>
      <c r="H69" s="27"/>
      <c r="I69" s="27"/>
      <c r="J69" s="27"/>
      <c r="K69" s="27"/>
      <c r="L69" s="27"/>
      <c r="M69" s="27"/>
      <c r="N69" s="27"/>
      <c r="U69" s="30">
        <f>COUNTA(K11:K68)</f>
        <v>35</v>
      </c>
      <c r="V69" s="30">
        <f>COUNTA(L11:L68)</f>
        <v>37</v>
      </c>
      <c r="W69" s="30">
        <f>COUNTA(M11:M68)</f>
        <v>32</v>
      </c>
      <c r="X69" s="30">
        <f>COUNTA(N11:N68)</f>
        <v>40</v>
      </c>
    </row>
    <row r="70" spans="2:24" ht="18" customHeight="1" x14ac:dyDescent="0.15"/>
    <row r="71" spans="2:24" ht="18" customHeight="1" x14ac:dyDescent="0.15">
      <c r="B71" s="72"/>
    </row>
    <row r="72" spans="2:24" ht="9" customHeight="1" thickBot="1" x14ac:dyDescent="0.2"/>
    <row r="73" spans="2:24" ht="18" customHeight="1" x14ac:dyDescent="0.15">
      <c r="B73" s="73"/>
      <c r="C73" s="74"/>
      <c r="D73" s="201" t="s">
        <v>1</v>
      </c>
      <c r="E73" s="201"/>
      <c r="F73" s="201"/>
      <c r="G73" s="201"/>
      <c r="H73" s="74"/>
      <c r="I73" s="74"/>
      <c r="J73" s="75"/>
      <c r="K73" s="31" t="s">
        <v>64</v>
      </c>
      <c r="L73" s="31" t="s">
        <v>65</v>
      </c>
      <c r="M73" s="31" t="s">
        <v>66</v>
      </c>
      <c r="N73" s="55" t="s">
        <v>67</v>
      </c>
      <c r="U73" s="30">
        <f>SUM(U11:U14,K15:K68)</f>
        <v>19510</v>
      </c>
      <c r="V73" s="30">
        <f>SUM(V11:V14,L15:L68)</f>
        <v>35499</v>
      </c>
      <c r="W73" s="30">
        <f>SUM(W11:W14,M15:M68)</f>
        <v>39532</v>
      </c>
      <c r="X73" s="30">
        <f>SUM(X11:X14,N15:N68)</f>
        <v>43557</v>
      </c>
    </row>
    <row r="74" spans="2:24" ht="18" customHeight="1" thickBot="1" x14ac:dyDescent="0.2">
      <c r="B74" s="79"/>
      <c r="C74" s="26"/>
      <c r="D74" s="197" t="s">
        <v>2</v>
      </c>
      <c r="E74" s="197"/>
      <c r="F74" s="197"/>
      <c r="G74" s="197"/>
      <c r="H74" s="26"/>
      <c r="I74" s="26"/>
      <c r="J74" s="80"/>
      <c r="K74" s="36" t="str">
        <f>K5</f>
        <v>2021.2.4</v>
      </c>
      <c r="L74" s="36" t="str">
        <f>L5</f>
        <v>2021.2.4</v>
      </c>
      <c r="M74" s="36" t="str">
        <f>M5</f>
        <v>2021.2.4</v>
      </c>
      <c r="N74" s="54" t="str">
        <f>N5</f>
        <v>2021.2.4</v>
      </c>
    </row>
    <row r="75" spans="2:24" ht="19.899999999999999" customHeight="1" thickTop="1" x14ac:dyDescent="0.15">
      <c r="B75" s="202" t="s">
        <v>47</v>
      </c>
      <c r="C75" s="203"/>
      <c r="D75" s="203"/>
      <c r="E75" s="203"/>
      <c r="F75" s="203"/>
      <c r="G75" s="203"/>
      <c r="H75" s="203"/>
      <c r="I75" s="203"/>
      <c r="J75" s="94"/>
      <c r="K75" s="37">
        <f>SUM(K76:K84)</f>
        <v>19510</v>
      </c>
      <c r="L75" s="37">
        <f>SUM(L76:L84)</f>
        <v>35499</v>
      </c>
      <c r="M75" s="37">
        <f>SUM(M76:M84)</f>
        <v>39532</v>
      </c>
      <c r="N75" s="56">
        <f>SUM(N76:N84)</f>
        <v>43557</v>
      </c>
    </row>
    <row r="76" spans="2:24" ht="13.9" customHeight="1" x14ac:dyDescent="0.15">
      <c r="B76" s="190" t="s">
        <v>48</v>
      </c>
      <c r="C76" s="191"/>
      <c r="D76" s="204"/>
      <c r="E76" s="13"/>
      <c r="F76" s="14"/>
      <c r="G76" s="189" t="s">
        <v>13</v>
      </c>
      <c r="H76" s="189"/>
      <c r="I76" s="14"/>
      <c r="J76" s="16"/>
      <c r="K76" s="5">
        <f>SUM(U$11:U$14)</f>
        <v>350</v>
      </c>
      <c r="L76" s="5">
        <f>SUM(V$11:V$14)</f>
        <v>100</v>
      </c>
      <c r="M76" s="5">
        <f>SUM(W$11:W$14)</f>
        <v>125</v>
      </c>
      <c r="N76" s="6">
        <f>SUM(X$11:X$14)</f>
        <v>100</v>
      </c>
    </row>
    <row r="77" spans="2:24" ht="13.9" customHeight="1" x14ac:dyDescent="0.15">
      <c r="B77" s="97"/>
      <c r="C77" s="98"/>
      <c r="D77" s="99"/>
      <c r="E77" s="17"/>
      <c r="F77" s="180"/>
      <c r="G77" s="189" t="s">
        <v>23</v>
      </c>
      <c r="H77" s="189"/>
      <c r="I77" s="175"/>
      <c r="J77" s="18"/>
      <c r="K77" s="5">
        <f>SUM(K$15)</f>
        <v>375</v>
      </c>
      <c r="L77" s="5">
        <f>SUM(L$15)</f>
        <v>250</v>
      </c>
      <c r="M77" s="5">
        <f>SUM(M$15)</f>
        <v>225</v>
      </c>
      <c r="N77" s="6">
        <f>SUM(N$15)</f>
        <v>375</v>
      </c>
    </row>
    <row r="78" spans="2:24" ht="13.9" customHeight="1" x14ac:dyDescent="0.15">
      <c r="B78" s="97"/>
      <c r="C78" s="98"/>
      <c r="D78" s="99"/>
      <c r="E78" s="17"/>
      <c r="F78" s="180"/>
      <c r="G78" s="189" t="s">
        <v>25</v>
      </c>
      <c r="H78" s="189"/>
      <c r="I78" s="14"/>
      <c r="J78" s="16"/>
      <c r="K78" s="5">
        <f>SUM(K$16:K$16)</f>
        <v>0</v>
      </c>
      <c r="L78" s="5">
        <f>SUM(L$16:L$16)</f>
        <v>25</v>
      </c>
      <c r="M78" s="5">
        <f>SUM(M$16:M$16)</f>
        <v>0</v>
      </c>
      <c r="N78" s="6">
        <f>SUM(N$16:N$16)</f>
        <v>75</v>
      </c>
    </row>
    <row r="79" spans="2:24" ht="13.9" customHeight="1" x14ac:dyDescent="0.15">
      <c r="B79" s="97"/>
      <c r="C79" s="98"/>
      <c r="D79" s="99"/>
      <c r="E79" s="17"/>
      <c r="F79" s="180"/>
      <c r="G79" s="189" t="s">
        <v>86</v>
      </c>
      <c r="H79" s="189"/>
      <c r="I79" s="14"/>
      <c r="J79" s="16"/>
      <c r="K79" s="5">
        <f>SUM(K$17:K$20)</f>
        <v>0</v>
      </c>
      <c r="L79" s="5">
        <f>SUM(L$17:L$20)</f>
        <v>50</v>
      </c>
      <c r="M79" s="5">
        <f>SUM(M$17:M$20)</f>
        <v>50</v>
      </c>
      <c r="N79" s="6">
        <f>SUM(N$17:N$20)</f>
        <v>377</v>
      </c>
    </row>
    <row r="80" spans="2:24" ht="13.9" customHeight="1" x14ac:dyDescent="0.15">
      <c r="B80" s="97"/>
      <c r="C80" s="98"/>
      <c r="D80" s="99"/>
      <c r="E80" s="17"/>
      <c r="F80" s="180"/>
      <c r="G80" s="189" t="s">
        <v>87</v>
      </c>
      <c r="H80" s="189"/>
      <c r="I80" s="14"/>
      <c r="J80" s="16"/>
      <c r="K80" s="5">
        <f>SUM(K21:K36)</f>
        <v>11775</v>
      </c>
      <c r="L80" s="5">
        <f>SUM(L$21:L$36)</f>
        <v>32925</v>
      </c>
      <c r="M80" s="5">
        <f>SUM(M$21:M$36)</f>
        <v>34650</v>
      </c>
      <c r="N80" s="6">
        <f>SUM(N$21:N$36)</f>
        <v>40551</v>
      </c>
    </row>
    <row r="81" spans="2:14" ht="13.9" customHeight="1" x14ac:dyDescent="0.15">
      <c r="B81" s="97"/>
      <c r="C81" s="98"/>
      <c r="D81" s="99"/>
      <c r="E81" s="17"/>
      <c r="F81" s="180"/>
      <c r="G81" s="189" t="s">
        <v>83</v>
      </c>
      <c r="H81" s="189"/>
      <c r="I81" s="14"/>
      <c r="J81" s="16"/>
      <c r="K81" s="5">
        <f>SUM(K$37:K$39)</f>
        <v>0</v>
      </c>
      <c r="L81" s="5">
        <f>SUM(L$37:L$39)</f>
        <v>0</v>
      </c>
      <c r="M81" s="5">
        <f>SUM(M$37:M$39)</f>
        <v>25</v>
      </c>
      <c r="N81" s="6">
        <f>SUM(N$37:N$39)</f>
        <v>150</v>
      </c>
    </row>
    <row r="82" spans="2:14" ht="13.9" customHeight="1" x14ac:dyDescent="0.15">
      <c r="B82" s="97"/>
      <c r="C82" s="98"/>
      <c r="D82" s="99"/>
      <c r="E82" s="17"/>
      <c r="F82" s="180"/>
      <c r="G82" s="189" t="s">
        <v>26</v>
      </c>
      <c r="H82" s="189"/>
      <c r="I82" s="14"/>
      <c r="J82" s="16"/>
      <c r="K82" s="5">
        <f>SUM(K$40:K$53)</f>
        <v>6625</v>
      </c>
      <c r="L82" s="5">
        <f>SUM(L$40:L$53)</f>
        <v>1241</v>
      </c>
      <c r="M82" s="5">
        <f>SUM(M$40:M$53)</f>
        <v>3750</v>
      </c>
      <c r="N82" s="6">
        <f>SUM(N$40:N$53)</f>
        <v>875</v>
      </c>
    </row>
    <row r="83" spans="2:14" ht="13.9" customHeight="1" x14ac:dyDescent="0.15">
      <c r="B83" s="97"/>
      <c r="C83" s="98"/>
      <c r="D83" s="99"/>
      <c r="E83" s="17"/>
      <c r="F83" s="180"/>
      <c r="G83" s="189" t="s">
        <v>49</v>
      </c>
      <c r="H83" s="189"/>
      <c r="I83" s="14"/>
      <c r="J83" s="16"/>
      <c r="K83" s="5">
        <f>SUM(K$66:K$67)</f>
        <v>225</v>
      </c>
      <c r="L83" s="5">
        <f t="shared" ref="L83:N83" si="4">SUM(L$66:L$67)</f>
        <v>700</v>
      </c>
      <c r="M83" s="5">
        <f t="shared" si="4"/>
        <v>475</v>
      </c>
      <c r="N83" s="6">
        <f t="shared" si="4"/>
        <v>775</v>
      </c>
    </row>
    <row r="84" spans="2:14" ht="13.9" customHeight="1" thickBot="1" x14ac:dyDescent="0.2">
      <c r="B84" s="100"/>
      <c r="C84" s="101"/>
      <c r="D84" s="102"/>
      <c r="E84" s="19"/>
      <c r="F84" s="10"/>
      <c r="G84" s="192" t="s">
        <v>46</v>
      </c>
      <c r="H84" s="192"/>
      <c r="I84" s="20"/>
      <c r="J84" s="21"/>
      <c r="K84" s="11">
        <f>SUM(K$54:K$65,K$68)</f>
        <v>160</v>
      </c>
      <c r="L84" s="11">
        <f>SUM(L$54:L$65,L$68)</f>
        <v>208</v>
      </c>
      <c r="M84" s="11">
        <f>SUM(M$54:M$65,M$68)</f>
        <v>232</v>
      </c>
      <c r="N84" s="12">
        <f>SUM(N$54:N$65,N$68)</f>
        <v>279</v>
      </c>
    </row>
    <row r="85" spans="2:14" ht="18" customHeight="1" thickTop="1" x14ac:dyDescent="0.15">
      <c r="B85" s="193" t="s">
        <v>50</v>
      </c>
      <c r="C85" s="194"/>
      <c r="D85" s="195"/>
      <c r="E85" s="105"/>
      <c r="F85" s="177"/>
      <c r="G85" s="196" t="s">
        <v>51</v>
      </c>
      <c r="H85" s="196"/>
      <c r="I85" s="177"/>
      <c r="J85" s="178"/>
      <c r="K85" s="38" t="s">
        <v>52</v>
      </c>
      <c r="L85" s="44"/>
      <c r="M85" s="44"/>
      <c r="N85" s="57"/>
    </row>
    <row r="86" spans="2:14" ht="18" customHeight="1" x14ac:dyDescent="0.15">
      <c r="B86" s="106"/>
      <c r="C86" s="107"/>
      <c r="D86" s="107"/>
      <c r="E86" s="108"/>
      <c r="F86" s="109"/>
      <c r="G86" s="110"/>
      <c r="H86" s="110"/>
      <c r="I86" s="109"/>
      <c r="J86" s="111"/>
      <c r="K86" s="39" t="s">
        <v>53</v>
      </c>
      <c r="L86" s="45"/>
      <c r="M86" s="45"/>
      <c r="N86" s="48"/>
    </row>
    <row r="87" spans="2:14" ht="18" customHeight="1" x14ac:dyDescent="0.15">
      <c r="B87" s="97"/>
      <c r="C87" s="98"/>
      <c r="D87" s="98"/>
      <c r="E87" s="112"/>
      <c r="F87" s="26"/>
      <c r="G87" s="197" t="s">
        <v>54</v>
      </c>
      <c r="H87" s="197"/>
      <c r="I87" s="176"/>
      <c r="J87" s="179"/>
      <c r="K87" s="40" t="s">
        <v>55</v>
      </c>
      <c r="L87" s="46"/>
      <c r="M87" s="50"/>
      <c r="N87" s="46"/>
    </row>
    <row r="88" spans="2:14" ht="18" customHeight="1" x14ac:dyDescent="0.15">
      <c r="B88" s="97"/>
      <c r="C88" s="98"/>
      <c r="D88" s="98"/>
      <c r="E88" s="113"/>
      <c r="F88" s="98"/>
      <c r="G88" s="114"/>
      <c r="H88" s="114"/>
      <c r="I88" s="107"/>
      <c r="J88" s="115"/>
      <c r="K88" s="41" t="s">
        <v>97</v>
      </c>
      <c r="L88" s="47"/>
      <c r="M88" s="51"/>
      <c r="N88" s="47"/>
    </row>
    <row r="89" spans="2:14" ht="18" customHeight="1" x14ac:dyDescent="0.15">
      <c r="B89" s="97"/>
      <c r="C89" s="98"/>
      <c r="D89" s="98"/>
      <c r="E89" s="113"/>
      <c r="F89" s="98"/>
      <c r="G89" s="114"/>
      <c r="H89" s="114"/>
      <c r="I89" s="107"/>
      <c r="J89" s="115"/>
      <c r="K89" s="41" t="s">
        <v>90</v>
      </c>
      <c r="L89" s="45"/>
      <c r="M89" s="51"/>
      <c r="N89" s="47"/>
    </row>
    <row r="90" spans="2:14" ht="18" customHeight="1" x14ac:dyDescent="0.15">
      <c r="B90" s="97"/>
      <c r="C90" s="98"/>
      <c r="D90" s="98"/>
      <c r="E90" s="112"/>
      <c r="F90" s="26"/>
      <c r="G90" s="197" t="s">
        <v>56</v>
      </c>
      <c r="H90" s="197"/>
      <c r="I90" s="176"/>
      <c r="J90" s="179"/>
      <c r="K90" s="40" t="s">
        <v>101</v>
      </c>
      <c r="L90" s="46"/>
      <c r="M90" s="50"/>
      <c r="N90" s="46"/>
    </row>
    <row r="91" spans="2:14" ht="18" customHeight="1" x14ac:dyDescent="0.15">
      <c r="B91" s="97"/>
      <c r="C91" s="98"/>
      <c r="D91" s="98"/>
      <c r="E91" s="113"/>
      <c r="F91" s="98"/>
      <c r="G91" s="114"/>
      <c r="H91" s="114"/>
      <c r="I91" s="107"/>
      <c r="J91" s="115"/>
      <c r="K91" s="41" t="s">
        <v>98</v>
      </c>
      <c r="L91" s="47"/>
      <c r="M91" s="51"/>
      <c r="N91" s="47"/>
    </row>
    <row r="92" spans="2:14" ht="18" customHeight="1" x14ac:dyDescent="0.15">
      <c r="B92" s="97"/>
      <c r="C92" s="98"/>
      <c r="D92" s="98"/>
      <c r="E92" s="113"/>
      <c r="F92" s="98"/>
      <c r="G92" s="114"/>
      <c r="H92" s="114"/>
      <c r="I92" s="107"/>
      <c r="J92" s="115"/>
      <c r="K92" s="41" t="s">
        <v>99</v>
      </c>
      <c r="L92" s="47"/>
      <c r="M92" s="47"/>
      <c r="N92" s="47"/>
    </row>
    <row r="93" spans="2:14" ht="18" customHeight="1" x14ac:dyDescent="0.15">
      <c r="B93" s="97"/>
      <c r="C93" s="98"/>
      <c r="D93" s="98"/>
      <c r="E93" s="87"/>
      <c r="F93" s="88"/>
      <c r="G93" s="110"/>
      <c r="H93" s="110"/>
      <c r="I93" s="109"/>
      <c r="J93" s="111"/>
      <c r="K93" s="41" t="s">
        <v>100</v>
      </c>
      <c r="L93" s="48"/>
      <c r="M93" s="45"/>
      <c r="N93" s="48"/>
    </row>
    <row r="94" spans="2:14" ht="18" customHeight="1" x14ac:dyDescent="0.15">
      <c r="B94" s="116"/>
      <c r="C94" s="88"/>
      <c r="D94" s="88"/>
      <c r="E94" s="17"/>
      <c r="F94" s="180"/>
      <c r="G94" s="189" t="s">
        <v>57</v>
      </c>
      <c r="H94" s="189"/>
      <c r="I94" s="14"/>
      <c r="J94" s="16"/>
      <c r="K94" s="29" t="s">
        <v>158</v>
      </c>
      <c r="L94" s="49"/>
      <c r="M94" s="52"/>
      <c r="N94" s="49"/>
    </row>
    <row r="95" spans="2:14" ht="18" customHeight="1" x14ac:dyDescent="0.15">
      <c r="B95" s="190" t="s">
        <v>58</v>
      </c>
      <c r="C95" s="191"/>
      <c r="D95" s="191"/>
      <c r="E95" s="26"/>
      <c r="F95" s="26"/>
      <c r="G95" s="26"/>
      <c r="H95" s="26"/>
      <c r="I95" s="26"/>
      <c r="J95" s="26"/>
      <c r="K95" s="26"/>
      <c r="L95" s="26"/>
      <c r="M95" s="26"/>
      <c r="N95" s="58"/>
    </row>
    <row r="96" spans="2:14" ht="14.1" customHeight="1" x14ac:dyDescent="0.15">
      <c r="B96" s="117"/>
      <c r="C96" s="42" t="s">
        <v>59</v>
      </c>
      <c r="D96" s="118"/>
      <c r="E96" s="42"/>
      <c r="F96" s="42"/>
      <c r="G96" s="42"/>
      <c r="H96" s="42"/>
      <c r="I96" s="42"/>
      <c r="J96" s="42"/>
      <c r="K96" s="42"/>
      <c r="L96" s="42"/>
      <c r="M96" s="42"/>
      <c r="N96" s="59"/>
    </row>
    <row r="97" spans="2:14" ht="14.1" customHeight="1" x14ac:dyDescent="0.15">
      <c r="B97" s="117"/>
      <c r="C97" s="42" t="s">
        <v>60</v>
      </c>
      <c r="D97" s="118"/>
      <c r="E97" s="42"/>
      <c r="F97" s="42"/>
      <c r="G97" s="42"/>
      <c r="H97" s="42"/>
      <c r="I97" s="42"/>
      <c r="J97" s="42"/>
      <c r="K97" s="42"/>
      <c r="L97" s="42"/>
      <c r="M97" s="42"/>
      <c r="N97" s="59"/>
    </row>
    <row r="98" spans="2:14" ht="14.1" customHeight="1" x14ac:dyDescent="0.15">
      <c r="B98" s="117"/>
      <c r="C98" s="42" t="s">
        <v>61</v>
      </c>
      <c r="D98" s="118"/>
      <c r="E98" s="42"/>
      <c r="F98" s="42"/>
      <c r="G98" s="42"/>
      <c r="H98" s="42"/>
      <c r="I98" s="42"/>
      <c r="J98" s="42"/>
      <c r="K98" s="42"/>
      <c r="L98" s="42"/>
      <c r="M98" s="42"/>
      <c r="N98" s="59"/>
    </row>
    <row r="99" spans="2:14" ht="14.1" customHeight="1" x14ac:dyDescent="0.15">
      <c r="B99" s="117"/>
      <c r="C99" s="42" t="s">
        <v>136</v>
      </c>
      <c r="D99" s="118"/>
      <c r="E99" s="42"/>
      <c r="F99" s="42"/>
      <c r="G99" s="42"/>
      <c r="H99" s="42"/>
      <c r="I99" s="42"/>
      <c r="J99" s="42"/>
      <c r="K99" s="42"/>
      <c r="L99" s="42"/>
      <c r="M99" s="42"/>
      <c r="N99" s="59"/>
    </row>
    <row r="100" spans="2:14" ht="14.1" customHeight="1" x14ac:dyDescent="0.15">
      <c r="B100" s="119"/>
      <c r="C100" s="42" t="s">
        <v>137</v>
      </c>
      <c r="D100" s="42"/>
      <c r="E100" s="42"/>
      <c r="F100" s="42"/>
      <c r="G100" s="42"/>
      <c r="H100" s="42"/>
      <c r="I100" s="42"/>
      <c r="J100" s="42"/>
      <c r="K100" s="42"/>
      <c r="L100" s="42"/>
      <c r="M100" s="42"/>
      <c r="N100" s="59"/>
    </row>
    <row r="101" spans="2:14" ht="14.1" customHeight="1" x14ac:dyDescent="0.15">
      <c r="B101" s="119"/>
      <c r="C101" s="42" t="s">
        <v>133</v>
      </c>
      <c r="D101" s="42"/>
      <c r="E101" s="42"/>
      <c r="F101" s="42"/>
      <c r="G101" s="42"/>
      <c r="H101" s="42"/>
      <c r="I101" s="42"/>
      <c r="J101" s="42"/>
      <c r="K101" s="42"/>
      <c r="L101" s="42"/>
      <c r="M101" s="42"/>
      <c r="N101" s="59"/>
    </row>
    <row r="102" spans="2:14" ht="14.1" customHeight="1" x14ac:dyDescent="0.15">
      <c r="B102" s="119"/>
      <c r="C102" s="42" t="s">
        <v>95</v>
      </c>
      <c r="D102" s="42"/>
      <c r="E102" s="42"/>
      <c r="F102" s="42"/>
      <c r="G102" s="42"/>
      <c r="H102" s="42"/>
      <c r="I102" s="42"/>
      <c r="J102" s="42"/>
      <c r="K102" s="42"/>
      <c r="L102" s="42"/>
      <c r="M102" s="42"/>
      <c r="N102" s="59"/>
    </row>
    <row r="103" spans="2:14" ht="14.1" customHeight="1" x14ac:dyDescent="0.15">
      <c r="B103" s="119"/>
      <c r="C103" s="42" t="s">
        <v>96</v>
      </c>
      <c r="D103" s="42"/>
      <c r="E103" s="42"/>
      <c r="F103" s="42"/>
      <c r="G103" s="42"/>
      <c r="H103" s="42"/>
      <c r="I103" s="42"/>
      <c r="J103" s="42"/>
      <c r="K103" s="42"/>
      <c r="L103" s="42"/>
      <c r="M103" s="42"/>
      <c r="N103" s="59"/>
    </row>
    <row r="104" spans="2:14" ht="14.1" customHeight="1" x14ac:dyDescent="0.15">
      <c r="B104" s="119"/>
      <c r="C104" s="42" t="s">
        <v>84</v>
      </c>
      <c r="D104" s="42"/>
      <c r="E104" s="42"/>
      <c r="F104" s="42"/>
      <c r="G104" s="42"/>
      <c r="H104" s="42"/>
      <c r="I104" s="42"/>
      <c r="J104" s="42"/>
      <c r="K104" s="42"/>
      <c r="L104" s="42"/>
      <c r="M104" s="42"/>
      <c r="N104" s="59"/>
    </row>
    <row r="105" spans="2:14" ht="14.1" customHeight="1" x14ac:dyDescent="0.15">
      <c r="B105" s="119"/>
      <c r="C105" s="42" t="s">
        <v>142</v>
      </c>
      <c r="D105" s="42"/>
      <c r="E105" s="42"/>
      <c r="F105" s="42"/>
      <c r="G105" s="42"/>
      <c r="H105" s="42"/>
      <c r="I105" s="42"/>
      <c r="J105" s="42"/>
      <c r="K105" s="42"/>
      <c r="L105" s="42"/>
      <c r="M105" s="42"/>
      <c r="N105" s="59"/>
    </row>
    <row r="106" spans="2:14" ht="14.1" customHeight="1" x14ac:dyDescent="0.15">
      <c r="B106" s="119"/>
      <c r="C106" s="42" t="s">
        <v>138</v>
      </c>
      <c r="D106" s="42"/>
      <c r="E106" s="42"/>
      <c r="F106" s="42"/>
      <c r="G106" s="42"/>
      <c r="H106" s="42"/>
      <c r="I106" s="42"/>
      <c r="J106" s="42"/>
      <c r="K106" s="42"/>
      <c r="L106" s="42"/>
      <c r="M106" s="42"/>
      <c r="N106" s="59"/>
    </row>
    <row r="107" spans="2:14" ht="14.1" customHeight="1" x14ac:dyDescent="0.15">
      <c r="B107" s="119"/>
      <c r="C107" s="42" t="s">
        <v>139</v>
      </c>
      <c r="D107" s="42"/>
      <c r="E107" s="42"/>
      <c r="F107" s="42"/>
      <c r="G107" s="42"/>
      <c r="H107" s="42"/>
      <c r="I107" s="42"/>
      <c r="J107" s="42"/>
      <c r="K107" s="42"/>
      <c r="L107" s="42"/>
      <c r="M107" s="42"/>
      <c r="N107" s="59"/>
    </row>
    <row r="108" spans="2:14" ht="14.1" customHeight="1" x14ac:dyDescent="0.15">
      <c r="B108" s="119"/>
      <c r="C108" s="42" t="s">
        <v>140</v>
      </c>
      <c r="D108" s="42"/>
      <c r="E108" s="42"/>
      <c r="F108" s="42"/>
      <c r="G108" s="42"/>
      <c r="H108" s="42"/>
      <c r="I108" s="42"/>
      <c r="J108" s="42"/>
      <c r="K108" s="42"/>
      <c r="L108" s="42"/>
      <c r="M108" s="42"/>
      <c r="N108" s="59"/>
    </row>
    <row r="109" spans="2:14" ht="14.1" customHeight="1" x14ac:dyDescent="0.15">
      <c r="B109" s="119"/>
      <c r="C109" s="42" t="s">
        <v>129</v>
      </c>
      <c r="D109" s="42"/>
      <c r="E109" s="42"/>
      <c r="F109" s="42"/>
      <c r="G109" s="42"/>
      <c r="H109" s="42"/>
      <c r="I109" s="42"/>
      <c r="J109" s="42"/>
      <c r="K109" s="42"/>
      <c r="L109" s="42"/>
      <c r="M109" s="42"/>
      <c r="N109" s="59"/>
    </row>
    <row r="110" spans="2:14" ht="14.1" customHeight="1" x14ac:dyDescent="0.15">
      <c r="B110" s="119"/>
      <c r="C110" s="42" t="s">
        <v>141</v>
      </c>
      <c r="D110" s="42"/>
      <c r="E110" s="42"/>
      <c r="F110" s="42"/>
      <c r="G110" s="42"/>
      <c r="H110" s="42"/>
      <c r="I110" s="42"/>
      <c r="J110" s="42"/>
      <c r="K110" s="42"/>
      <c r="L110" s="42"/>
      <c r="M110" s="42"/>
      <c r="N110" s="59"/>
    </row>
    <row r="111" spans="2:14" ht="14.1" customHeight="1" x14ac:dyDescent="0.15">
      <c r="B111" s="119"/>
      <c r="C111" s="42" t="s">
        <v>197</v>
      </c>
      <c r="D111" s="42"/>
      <c r="E111" s="42"/>
      <c r="F111" s="42"/>
      <c r="G111" s="42"/>
      <c r="H111" s="42"/>
      <c r="I111" s="42"/>
      <c r="J111" s="42"/>
      <c r="K111" s="42"/>
      <c r="L111" s="42"/>
      <c r="M111" s="42"/>
      <c r="N111" s="59"/>
    </row>
    <row r="112" spans="2:14" ht="14.1" customHeight="1" x14ac:dyDescent="0.15">
      <c r="B112" s="119"/>
      <c r="C112" s="42" t="s">
        <v>135</v>
      </c>
      <c r="D112" s="42"/>
      <c r="E112" s="42"/>
      <c r="F112" s="42"/>
      <c r="G112" s="42"/>
      <c r="H112" s="42"/>
      <c r="I112" s="42"/>
      <c r="J112" s="42"/>
      <c r="K112" s="42"/>
      <c r="L112" s="42"/>
      <c r="M112" s="42"/>
      <c r="N112" s="59"/>
    </row>
    <row r="113" spans="2:14" x14ac:dyDescent="0.15">
      <c r="B113" s="120"/>
      <c r="C113" s="42" t="s">
        <v>150</v>
      </c>
      <c r="D113" s="70"/>
      <c r="E113" s="70"/>
      <c r="F113" s="70"/>
      <c r="G113" s="70"/>
      <c r="H113" s="70"/>
      <c r="I113" s="70"/>
      <c r="J113" s="70"/>
      <c r="K113" s="70"/>
      <c r="L113" s="70"/>
      <c r="M113" s="70"/>
      <c r="N113" s="71"/>
    </row>
    <row r="114" spans="2:14" x14ac:dyDescent="0.15">
      <c r="B114" s="120"/>
      <c r="C114" s="42" t="s">
        <v>144</v>
      </c>
      <c r="D114" s="70"/>
      <c r="E114" s="70"/>
      <c r="F114" s="70"/>
      <c r="G114" s="70"/>
      <c r="H114" s="70"/>
      <c r="I114" s="70"/>
      <c r="J114" s="70"/>
      <c r="K114" s="70"/>
      <c r="L114" s="70"/>
      <c r="M114" s="70"/>
      <c r="N114" s="71"/>
    </row>
    <row r="115" spans="2:14" ht="14.1" customHeight="1" x14ac:dyDescent="0.15">
      <c r="B115" s="119"/>
      <c r="C115" s="42" t="s">
        <v>116</v>
      </c>
      <c r="D115" s="42"/>
      <c r="E115" s="42"/>
      <c r="F115" s="42"/>
      <c r="G115" s="42"/>
      <c r="H115" s="42"/>
      <c r="I115" s="42"/>
      <c r="J115" s="42"/>
      <c r="K115" s="42"/>
      <c r="L115" s="42"/>
      <c r="M115" s="42"/>
      <c r="N115" s="59"/>
    </row>
    <row r="116" spans="2:14" ht="18" customHeight="1" x14ac:dyDescent="0.15">
      <c r="B116" s="119"/>
      <c r="C116" s="42" t="s">
        <v>62</v>
      </c>
      <c r="D116" s="42"/>
      <c r="E116" s="42"/>
      <c r="F116" s="42"/>
      <c r="G116" s="42"/>
      <c r="H116" s="42"/>
      <c r="I116" s="42"/>
      <c r="J116" s="42"/>
      <c r="K116" s="42"/>
      <c r="L116" s="42"/>
      <c r="M116" s="42"/>
      <c r="N116" s="59"/>
    </row>
    <row r="117" spans="2:14" x14ac:dyDescent="0.15">
      <c r="B117" s="120"/>
      <c r="C117" s="42" t="s">
        <v>134</v>
      </c>
      <c r="D117" s="70"/>
      <c r="E117" s="70"/>
      <c r="F117" s="70"/>
      <c r="G117" s="70"/>
      <c r="H117" s="70"/>
      <c r="I117" s="70"/>
      <c r="J117" s="70"/>
      <c r="K117" s="70"/>
      <c r="L117" s="70"/>
      <c r="M117" s="70"/>
      <c r="N117" s="71"/>
    </row>
    <row r="118" spans="2:14" x14ac:dyDescent="0.15">
      <c r="B118" s="120"/>
      <c r="C118" s="42" t="s">
        <v>164</v>
      </c>
      <c r="D118" s="70"/>
      <c r="E118" s="70"/>
      <c r="F118" s="70"/>
      <c r="G118" s="70"/>
      <c r="H118" s="70"/>
      <c r="I118" s="70"/>
      <c r="J118" s="70"/>
      <c r="K118" s="70"/>
      <c r="L118" s="70"/>
      <c r="M118" s="70"/>
      <c r="N118" s="71"/>
    </row>
    <row r="119" spans="2:14" ht="14.25" thickBot="1" x14ac:dyDescent="0.2">
      <c r="B119" s="121"/>
      <c r="C119" s="43" t="s">
        <v>145</v>
      </c>
      <c r="D119" s="68"/>
      <c r="E119" s="68"/>
      <c r="F119" s="68"/>
      <c r="G119" s="68"/>
      <c r="H119" s="68"/>
      <c r="I119" s="68"/>
      <c r="J119" s="68"/>
      <c r="K119" s="68"/>
      <c r="L119" s="68"/>
      <c r="M119" s="68"/>
      <c r="N119" s="69"/>
    </row>
  </sheetData>
  <mergeCells count="27">
    <mergeCell ref="D9:F9"/>
    <mergeCell ref="D4:G4"/>
    <mergeCell ref="D5:G5"/>
    <mergeCell ref="D6:G6"/>
    <mergeCell ref="D7:F7"/>
    <mergeCell ref="D8:F8"/>
    <mergeCell ref="G82:H82"/>
    <mergeCell ref="G10:H10"/>
    <mergeCell ref="C66:D66"/>
    <mergeCell ref="D73:G73"/>
    <mergeCell ref="D74:G74"/>
    <mergeCell ref="B75:I75"/>
    <mergeCell ref="B76:D76"/>
    <mergeCell ref="G76:H76"/>
    <mergeCell ref="G77:H77"/>
    <mergeCell ref="G78:H78"/>
    <mergeCell ref="G79:H79"/>
    <mergeCell ref="G80:H80"/>
    <mergeCell ref="G81:H81"/>
    <mergeCell ref="G94:H94"/>
    <mergeCell ref="B95:D95"/>
    <mergeCell ref="G83:H83"/>
    <mergeCell ref="G84:H84"/>
    <mergeCell ref="B85:D85"/>
    <mergeCell ref="G85:H85"/>
    <mergeCell ref="G87:H87"/>
    <mergeCell ref="G90:H90"/>
  </mergeCells>
  <phoneticPr fontId="24"/>
  <conditionalFormatting sqref="O11:O68">
    <cfRule type="expression" dxfId="6"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69" max="16383" man="1"/>
  </rowBreaks>
  <colBreaks count="1" manualBreakCount="1">
    <brk id="20"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AC122"/>
  <sheetViews>
    <sheetView view="pageBreakPreview" zoomScale="75" zoomScaleNormal="75" zoomScaleSheetLayoutView="75" workbookViewId="0">
      <pane xSplit="10" ySplit="10" topLeftCell="K11" activePane="bottomRight" state="frozen"/>
      <selection activeCell="O15" sqref="O15"/>
      <selection pane="topRight" activeCell="O15" sqref="O15"/>
      <selection pane="bottomLeft" activeCell="O15" sqref="O15"/>
      <selection pane="bottomRight" activeCell="O15" sqref="O15"/>
    </sheetView>
  </sheetViews>
  <sheetFormatPr defaultRowHeight="13.5" x14ac:dyDescent="0.15"/>
  <cols>
    <col min="1" max="1" width="2.625" style="30" customWidth="1"/>
    <col min="2" max="2" width="4.75" style="30" customWidth="1"/>
    <col min="3" max="4" width="16.75" style="30" customWidth="1"/>
    <col min="5" max="5" width="1.75" style="30" customWidth="1"/>
    <col min="6" max="9" width="10.75" style="30" customWidth="1"/>
    <col min="10" max="10" width="1.75" style="30" customWidth="1"/>
    <col min="11" max="14" width="14.875" style="30" customWidth="1"/>
    <col min="15" max="15" width="9" style="30"/>
    <col min="16" max="20" width="9" style="30" hidden="1" customWidth="1"/>
    <col min="21" max="23" width="9" style="30"/>
    <col min="24" max="24" width="9.25" style="30" customWidth="1"/>
    <col min="25" max="16384" width="9" style="30"/>
  </cols>
  <sheetData>
    <row r="1" spans="2:24" ht="18" customHeight="1" x14ac:dyDescent="0.15"/>
    <row r="2" spans="2:24" ht="18" customHeight="1" x14ac:dyDescent="0.15">
      <c r="B2" s="72" t="s">
        <v>63</v>
      </c>
      <c r="U2" s="131"/>
    </row>
    <row r="3" spans="2:24" ht="9" customHeight="1" thickBot="1" x14ac:dyDescent="0.2"/>
    <row r="4" spans="2:24" ht="18" customHeight="1" x14ac:dyDescent="0.15">
      <c r="B4" s="73"/>
      <c r="C4" s="74"/>
      <c r="D4" s="201" t="s">
        <v>1</v>
      </c>
      <c r="E4" s="201"/>
      <c r="F4" s="201"/>
      <c r="G4" s="201"/>
      <c r="H4" s="74"/>
      <c r="I4" s="74"/>
      <c r="J4" s="75"/>
      <c r="K4" s="31" t="s">
        <v>64</v>
      </c>
      <c r="L4" s="31" t="s">
        <v>65</v>
      </c>
      <c r="M4" s="31" t="s">
        <v>66</v>
      </c>
      <c r="N4" s="55" t="s">
        <v>67</v>
      </c>
    </row>
    <row r="5" spans="2:24" ht="18" customHeight="1" x14ac:dyDescent="0.15">
      <c r="B5" s="76"/>
      <c r="C5" s="180"/>
      <c r="D5" s="189" t="s">
        <v>2</v>
      </c>
      <c r="E5" s="189"/>
      <c r="F5" s="189"/>
      <c r="G5" s="189"/>
      <c r="H5" s="180"/>
      <c r="I5" s="180"/>
      <c r="J5" s="77"/>
      <c r="K5" s="32" t="s">
        <v>385</v>
      </c>
      <c r="L5" s="32" t="str">
        <f>K5</f>
        <v>2021.2.18</v>
      </c>
      <c r="M5" s="32" t="str">
        <f>K5</f>
        <v>2021.2.18</v>
      </c>
      <c r="N5" s="129" t="str">
        <f>K5</f>
        <v>2021.2.18</v>
      </c>
    </row>
    <row r="6" spans="2:24" ht="18" customHeight="1" x14ac:dyDescent="0.15">
      <c r="B6" s="76"/>
      <c r="C6" s="180"/>
      <c r="D6" s="189" t="s">
        <v>3</v>
      </c>
      <c r="E6" s="189"/>
      <c r="F6" s="189"/>
      <c r="G6" s="189"/>
      <c r="H6" s="180"/>
      <c r="I6" s="180"/>
      <c r="J6" s="77"/>
      <c r="K6" s="122">
        <v>0.3979166666666667</v>
      </c>
      <c r="L6" s="122">
        <v>0.37847222222222227</v>
      </c>
      <c r="M6" s="122">
        <v>0.42291666666666666</v>
      </c>
      <c r="N6" s="123">
        <v>0.45208333333333334</v>
      </c>
    </row>
    <row r="7" spans="2:24" ht="18" customHeight="1" x14ac:dyDescent="0.15">
      <c r="B7" s="76"/>
      <c r="C7" s="180"/>
      <c r="D7" s="189" t="s">
        <v>4</v>
      </c>
      <c r="E7" s="205"/>
      <c r="F7" s="205"/>
      <c r="G7" s="78" t="s">
        <v>5</v>
      </c>
      <c r="H7" s="180"/>
      <c r="I7" s="180"/>
      <c r="J7" s="77"/>
      <c r="K7" s="124">
        <v>2.2000000000000002</v>
      </c>
      <c r="L7" s="124">
        <v>1.45</v>
      </c>
      <c r="M7" s="124">
        <v>1.5</v>
      </c>
      <c r="N7" s="125">
        <v>1.53</v>
      </c>
    </row>
    <row r="8" spans="2:24" ht="18" customHeight="1" x14ac:dyDescent="0.15">
      <c r="B8" s="79"/>
      <c r="C8" s="26"/>
      <c r="D8" s="189" t="s">
        <v>6</v>
      </c>
      <c r="E8" s="189"/>
      <c r="F8" s="189"/>
      <c r="G8" s="78" t="s">
        <v>5</v>
      </c>
      <c r="H8" s="26"/>
      <c r="I8" s="26"/>
      <c r="J8" s="80"/>
      <c r="K8" s="33">
        <v>0.5</v>
      </c>
      <c r="L8" s="33">
        <v>0.5</v>
      </c>
      <c r="M8" s="33">
        <v>0.5</v>
      </c>
      <c r="N8" s="53">
        <v>0.5</v>
      </c>
    </row>
    <row r="9" spans="2:24" ht="18" customHeight="1" thickBot="1" x14ac:dyDescent="0.2">
      <c r="B9" s="81"/>
      <c r="C9" s="10"/>
      <c r="D9" s="192" t="s">
        <v>7</v>
      </c>
      <c r="E9" s="192"/>
      <c r="F9" s="192"/>
      <c r="G9" s="82" t="s">
        <v>8</v>
      </c>
      <c r="H9" s="10"/>
      <c r="I9" s="10"/>
      <c r="J9" s="83"/>
      <c r="K9" s="34">
        <v>100</v>
      </c>
      <c r="L9" s="34">
        <v>100</v>
      </c>
      <c r="M9" s="34">
        <v>100</v>
      </c>
      <c r="N9" s="54">
        <v>100</v>
      </c>
      <c r="Q9" s="84" t="s">
        <v>68</v>
      </c>
      <c r="R9" s="84" t="s">
        <v>69</v>
      </c>
      <c r="S9" s="84" t="s">
        <v>70</v>
      </c>
      <c r="T9" s="84" t="s">
        <v>71</v>
      </c>
      <c r="U9" s="84" t="s">
        <v>68</v>
      </c>
      <c r="V9" s="84" t="s">
        <v>69</v>
      </c>
      <c r="W9" s="84" t="s">
        <v>70</v>
      </c>
      <c r="X9" s="84" t="s">
        <v>71</v>
      </c>
    </row>
    <row r="10" spans="2:24" ht="18" customHeight="1" thickTop="1" x14ac:dyDescent="0.15">
      <c r="B10" s="85" t="s">
        <v>9</v>
      </c>
      <c r="C10" s="86" t="s">
        <v>10</v>
      </c>
      <c r="D10" s="86" t="s">
        <v>11</v>
      </c>
      <c r="E10" s="87"/>
      <c r="F10" s="88"/>
      <c r="G10" s="198" t="s">
        <v>12</v>
      </c>
      <c r="H10" s="198"/>
      <c r="I10" s="88"/>
      <c r="J10" s="89"/>
      <c r="K10" s="35"/>
      <c r="L10" s="35"/>
      <c r="M10" s="35"/>
      <c r="N10" s="126"/>
    </row>
    <row r="11" spans="2:24" ht="13.5" customHeight="1" x14ac:dyDescent="0.15">
      <c r="B11" s="1">
        <v>1</v>
      </c>
      <c r="C11" s="2" t="s">
        <v>92</v>
      </c>
      <c r="D11" s="2" t="s">
        <v>13</v>
      </c>
      <c r="E11" s="180"/>
      <c r="F11" s="180" t="s">
        <v>151</v>
      </c>
      <c r="G11" s="180"/>
      <c r="H11" s="180"/>
      <c r="I11" s="180"/>
      <c r="J11" s="180"/>
      <c r="K11" s="22"/>
      <c r="L11" s="22" t="s">
        <v>165</v>
      </c>
      <c r="M11" s="22"/>
      <c r="N11" s="23" t="s">
        <v>175</v>
      </c>
      <c r="P11" s="30" t="s">
        <v>14</v>
      </c>
      <c r="Q11" s="30">
        <f t="shared" ref="Q11:T12" si="0">IF(K11="",0,VALUE(MID(K11,2,LEN(K11)-2)))</f>
        <v>0</v>
      </c>
      <c r="R11" s="30">
        <f t="shared" si="0"/>
        <v>25</v>
      </c>
      <c r="S11" s="30">
        <f t="shared" si="0"/>
        <v>0</v>
      </c>
      <c r="T11" s="30">
        <f t="shared" si="0"/>
        <v>50</v>
      </c>
      <c r="U11" s="30">
        <f t="shared" ref="U11:X12" si="1">IF(K11="＋",0,IF(K11="(＋)",0,ABS(K11)))</f>
        <v>0</v>
      </c>
      <c r="V11" s="30">
        <f t="shared" si="1"/>
        <v>25</v>
      </c>
      <c r="W11" s="30">
        <f t="shared" si="1"/>
        <v>0</v>
      </c>
      <c r="X11" s="30">
        <f t="shared" si="1"/>
        <v>50</v>
      </c>
    </row>
    <row r="12" spans="2:24" ht="13.5" customHeight="1" x14ac:dyDescent="0.15">
      <c r="B12" s="1">
        <f>B11+1</f>
        <v>2</v>
      </c>
      <c r="C12" s="3"/>
      <c r="D12" s="7"/>
      <c r="E12" s="180"/>
      <c r="F12" s="180" t="s">
        <v>121</v>
      </c>
      <c r="G12" s="180"/>
      <c r="H12" s="180"/>
      <c r="I12" s="180"/>
      <c r="J12" s="180"/>
      <c r="K12" s="22" t="s">
        <v>245</v>
      </c>
      <c r="L12" s="22" t="s">
        <v>245</v>
      </c>
      <c r="M12" s="22" t="s">
        <v>170</v>
      </c>
      <c r="N12" s="144" t="s">
        <v>175</v>
      </c>
      <c r="P12" s="30" t="s">
        <v>14</v>
      </c>
      <c r="Q12" s="30">
        <f t="shared" si="0"/>
        <v>250</v>
      </c>
      <c r="R12" s="30" t="e">
        <f>IF(#REF!="",0,VALUE(MID(#REF!,2,LEN(#REF!)-2)))</f>
        <v>#REF!</v>
      </c>
      <c r="S12" s="30">
        <f t="shared" si="0"/>
        <v>175</v>
      </c>
      <c r="T12" s="30">
        <f t="shared" si="0"/>
        <v>50</v>
      </c>
      <c r="U12" s="30">
        <f t="shared" si="1"/>
        <v>250</v>
      </c>
      <c r="V12" s="30">
        <f t="shared" si="1"/>
        <v>250</v>
      </c>
      <c r="W12" s="30">
        <f t="shared" si="1"/>
        <v>175</v>
      </c>
      <c r="X12" s="30">
        <f t="shared" si="1"/>
        <v>50</v>
      </c>
    </row>
    <row r="13" spans="2:24" ht="13.5" customHeight="1" x14ac:dyDescent="0.15">
      <c r="B13" s="1">
        <f t="shared" ref="B13:B71" si="2">B12+1</f>
        <v>3</v>
      </c>
      <c r="C13" s="2" t="s">
        <v>22</v>
      </c>
      <c r="D13" s="2" t="s">
        <v>23</v>
      </c>
      <c r="E13" s="180"/>
      <c r="F13" s="180" t="s">
        <v>119</v>
      </c>
      <c r="G13" s="180"/>
      <c r="H13" s="180"/>
      <c r="I13" s="180"/>
      <c r="J13" s="180"/>
      <c r="K13" s="28">
        <v>450</v>
      </c>
      <c r="L13" s="24">
        <v>225</v>
      </c>
      <c r="M13" s="24">
        <v>200</v>
      </c>
      <c r="N13" s="25">
        <v>800</v>
      </c>
      <c r="P13" s="90"/>
    </row>
    <row r="14" spans="2:24" ht="13.5" customHeight="1" x14ac:dyDescent="0.15">
      <c r="B14" s="1">
        <f t="shared" si="2"/>
        <v>4</v>
      </c>
      <c r="C14" s="2" t="s">
        <v>24</v>
      </c>
      <c r="D14" s="2" t="s">
        <v>25</v>
      </c>
      <c r="E14" s="180"/>
      <c r="F14" s="180" t="s">
        <v>104</v>
      </c>
      <c r="G14" s="180"/>
      <c r="H14" s="180"/>
      <c r="I14" s="180"/>
      <c r="J14" s="180"/>
      <c r="K14" s="24" t="s">
        <v>163</v>
      </c>
      <c r="L14" s="28" t="s">
        <v>163</v>
      </c>
      <c r="M14" s="24">
        <v>25</v>
      </c>
      <c r="N14" s="25" t="s">
        <v>163</v>
      </c>
      <c r="P14" s="90"/>
    </row>
    <row r="15" spans="2:24" ht="13.5" customHeight="1" x14ac:dyDescent="0.15">
      <c r="B15" s="1">
        <f t="shared" si="2"/>
        <v>5</v>
      </c>
      <c r="C15" s="2" t="s">
        <v>93</v>
      </c>
      <c r="D15" s="2" t="s">
        <v>15</v>
      </c>
      <c r="E15" s="180"/>
      <c r="F15" s="180" t="s">
        <v>189</v>
      </c>
      <c r="G15" s="180"/>
      <c r="H15" s="180"/>
      <c r="I15" s="180"/>
      <c r="J15" s="180"/>
      <c r="K15" s="24">
        <v>18</v>
      </c>
      <c r="L15" s="24"/>
      <c r="M15" s="24" t="s">
        <v>163</v>
      </c>
      <c r="N15" s="25"/>
    </row>
    <row r="16" spans="2:24" ht="14.85" customHeight="1" x14ac:dyDescent="0.15">
      <c r="B16" s="1">
        <f t="shared" si="2"/>
        <v>6</v>
      </c>
      <c r="C16" s="7"/>
      <c r="D16" s="7"/>
      <c r="E16" s="180"/>
      <c r="F16" s="180" t="s">
        <v>159</v>
      </c>
      <c r="G16" s="180"/>
      <c r="H16" s="180"/>
      <c r="I16" s="180"/>
      <c r="J16" s="180"/>
      <c r="K16" s="24" t="s">
        <v>163</v>
      </c>
      <c r="L16" s="24" t="s">
        <v>163</v>
      </c>
      <c r="M16" s="24">
        <v>25</v>
      </c>
      <c r="N16" s="25">
        <v>100</v>
      </c>
    </row>
    <row r="17" spans="2:24" ht="13.5" customHeight="1" x14ac:dyDescent="0.15">
      <c r="B17" s="1">
        <f t="shared" si="2"/>
        <v>7</v>
      </c>
      <c r="C17" s="7"/>
      <c r="D17" s="7"/>
      <c r="E17" s="180"/>
      <c r="F17" s="180" t="s">
        <v>179</v>
      </c>
      <c r="G17" s="180"/>
      <c r="H17" s="180"/>
      <c r="I17" s="180"/>
      <c r="J17" s="180"/>
      <c r="K17" s="28"/>
      <c r="L17" s="24"/>
      <c r="M17" s="24" t="s">
        <v>163</v>
      </c>
      <c r="N17" s="25"/>
    </row>
    <row r="18" spans="2:24" ht="13.5" customHeight="1" x14ac:dyDescent="0.15">
      <c r="B18" s="1">
        <f t="shared" si="2"/>
        <v>8</v>
      </c>
      <c r="C18" s="7"/>
      <c r="D18" s="7"/>
      <c r="E18" s="180"/>
      <c r="F18" s="180" t="s">
        <v>374</v>
      </c>
      <c r="G18" s="180"/>
      <c r="H18" s="180"/>
      <c r="I18" s="180"/>
      <c r="J18" s="180"/>
      <c r="K18" s="24" t="s">
        <v>163</v>
      </c>
      <c r="L18" s="24"/>
      <c r="M18" s="24"/>
      <c r="N18" s="25">
        <v>50</v>
      </c>
    </row>
    <row r="19" spans="2:24" ht="13.9" customHeight="1" x14ac:dyDescent="0.15">
      <c r="B19" s="1">
        <f t="shared" si="2"/>
        <v>9</v>
      </c>
      <c r="C19" s="7"/>
      <c r="D19" s="7"/>
      <c r="E19" s="180"/>
      <c r="F19" s="180" t="s">
        <v>382</v>
      </c>
      <c r="G19" s="180"/>
      <c r="H19" s="180"/>
      <c r="I19" s="180"/>
      <c r="J19" s="180"/>
      <c r="K19" s="24" t="s">
        <v>163</v>
      </c>
      <c r="L19" s="24"/>
      <c r="M19" s="24"/>
      <c r="N19" s="25"/>
      <c r="U19" s="30">
        <f>COUNTA(K15:K19)</f>
        <v>4</v>
      </c>
      <c r="V19" s="30">
        <f>COUNTA(L15:L19)</f>
        <v>1</v>
      </c>
      <c r="W19" s="30">
        <f>COUNTA(M15:M19)</f>
        <v>3</v>
      </c>
      <c r="X19" s="30">
        <f>COUNTA(N15:N19)</f>
        <v>2</v>
      </c>
    </row>
    <row r="20" spans="2:24" ht="13.9" customHeight="1" x14ac:dyDescent="0.15">
      <c r="B20" s="1">
        <f t="shared" si="2"/>
        <v>10</v>
      </c>
      <c r="C20" s="7"/>
      <c r="D20" s="2" t="s">
        <v>16</v>
      </c>
      <c r="E20" s="180"/>
      <c r="F20" s="180" t="s">
        <v>117</v>
      </c>
      <c r="G20" s="180"/>
      <c r="H20" s="180"/>
      <c r="I20" s="180"/>
      <c r="J20" s="180"/>
      <c r="K20" s="24" t="s">
        <v>163</v>
      </c>
      <c r="L20" s="24">
        <v>50</v>
      </c>
      <c r="M20" s="24">
        <v>25</v>
      </c>
      <c r="N20" s="25">
        <v>17000</v>
      </c>
    </row>
    <row r="21" spans="2:24" ht="13.5" customHeight="1" x14ac:dyDescent="0.15">
      <c r="B21" s="1">
        <f t="shared" si="2"/>
        <v>11</v>
      </c>
      <c r="C21" s="7"/>
      <c r="D21" s="7"/>
      <c r="E21" s="180"/>
      <c r="F21" s="180" t="s">
        <v>106</v>
      </c>
      <c r="G21" s="180"/>
      <c r="H21" s="180"/>
      <c r="I21" s="180"/>
      <c r="J21" s="180"/>
      <c r="K21" s="28" t="s">
        <v>163</v>
      </c>
      <c r="L21" s="182" t="s">
        <v>163</v>
      </c>
      <c r="M21" s="24">
        <v>850</v>
      </c>
      <c r="N21" s="25">
        <v>800</v>
      </c>
    </row>
    <row r="22" spans="2:24" ht="13.5" customHeight="1" x14ac:dyDescent="0.15">
      <c r="B22" s="1">
        <f t="shared" si="2"/>
        <v>12</v>
      </c>
      <c r="C22" s="7"/>
      <c r="D22" s="7"/>
      <c r="E22" s="180"/>
      <c r="F22" s="180" t="s">
        <v>118</v>
      </c>
      <c r="G22" s="180"/>
      <c r="H22" s="180"/>
      <c r="I22" s="180"/>
      <c r="J22" s="180"/>
      <c r="K22" s="24">
        <v>300</v>
      </c>
      <c r="L22" s="24">
        <v>100</v>
      </c>
      <c r="M22" s="24">
        <v>150</v>
      </c>
      <c r="N22" s="25"/>
    </row>
    <row r="23" spans="2:24" ht="13.9" customHeight="1" x14ac:dyDescent="0.15">
      <c r="B23" s="1">
        <f t="shared" si="2"/>
        <v>13</v>
      </c>
      <c r="C23" s="7"/>
      <c r="D23" s="7"/>
      <c r="E23" s="180"/>
      <c r="F23" s="180" t="s">
        <v>107</v>
      </c>
      <c r="G23" s="180"/>
      <c r="H23" s="180"/>
      <c r="I23" s="180"/>
      <c r="J23" s="180"/>
      <c r="K23" s="24"/>
      <c r="L23" s="24" t="s">
        <v>163</v>
      </c>
      <c r="M23" s="24" t="s">
        <v>163</v>
      </c>
      <c r="N23" s="25" t="s">
        <v>163</v>
      </c>
    </row>
    <row r="24" spans="2:24" ht="13.9" customHeight="1" x14ac:dyDescent="0.15">
      <c r="B24" s="1">
        <f t="shared" si="2"/>
        <v>14</v>
      </c>
      <c r="C24" s="7"/>
      <c r="D24" s="7"/>
      <c r="E24" s="180"/>
      <c r="F24" s="180" t="s">
        <v>130</v>
      </c>
      <c r="G24" s="180"/>
      <c r="H24" s="180"/>
      <c r="I24" s="180"/>
      <c r="J24" s="180"/>
      <c r="K24" s="24"/>
      <c r="L24" s="24"/>
      <c r="M24" s="24" t="s">
        <v>163</v>
      </c>
      <c r="N24" s="25"/>
    </row>
    <row r="25" spans="2:24" ht="13.9" customHeight="1" x14ac:dyDescent="0.15">
      <c r="B25" s="1">
        <f t="shared" si="2"/>
        <v>15</v>
      </c>
      <c r="C25" s="7"/>
      <c r="D25" s="7"/>
      <c r="E25" s="180"/>
      <c r="F25" s="180" t="s">
        <v>363</v>
      </c>
      <c r="G25" s="180"/>
      <c r="H25" s="180"/>
      <c r="I25" s="180"/>
      <c r="J25" s="180"/>
      <c r="K25" s="24"/>
      <c r="L25" s="24">
        <v>1</v>
      </c>
      <c r="M25" s="24"/>
      <c r="N25" s="25">
        <v>1</v>
      </c>
    </row>
    <row r="26" spans="2:24" ht="13.9" customHeight="1" x14ac:dyDescent="0.15">
      <c r="B26" s="1">
        <f t="shared" si="2"/>
        <v>16</v>
      </c>
      <c r="C26" s="7"/>
      <c r="D26" s="7"/>
      <c r="E26" s="180"/>
      <c r="F26" s="180" t="s">
        <v>289</v>
      </c>
      <c r="G26" s="180"/>
      <c r="H26" s="180"/>
      <c r="I26" s="180"/>
      <c r="J26" s="180"/>
      <c r="K26" s="24"/>
      <c r="L26" s="24"/>
      <c r="M26" s="24"/>
      <c r="N26" s="25">
        <v>1</v>
      </c>
    </row>
    <row r="27" spans="2:24" ht="13.5" customHeight="1" x14ac:dyDescent="0.15">
      <c r="B27" s="1">
        <f t="shared" si="2"/>
        <v>17</v>
      </c>
      <c r="C27" s="7"/>
      <c r="D27" s="7"/>
      <c r="E27" s="180"/>
      <c r="F27" s="180" t="s">
        <v>17</v>
      </c>
      <c r="G27" s="180"/>
      <c r="H27" s="180"/>
      <c r="I27" s="180"/>
      <c r="J27" s="180"/>
      <c r="K27" s="28">
        <v>125</v>
      </c>
      <c r="L27" s="24">
        <v>450</v>
      </c>
      <c r="M27" s="24">
        <v>450</v>
      </c>
      <c r="N27" s="25">
        <v>600</v>
      </c>
    </row>
    <row r="28" spans="2:24" ht="13.5" customHeight="1" x14ac:dyDescent="0.15">
      <c r="B28" s="1">
        <f t="shared" si="2"/>
        <v>18</v>
      </c>
      <c r="C28" s="7"/>
      <c r="D28" s="7"/>
      <c r="E28" s="180"/>
      <c r="F28" s="180" t="s">
        <v>109</v>
      </c>
      <c r="G28" s="180"/>
      <c r="H28" s="180"/>
      <c r="I28" s="180"/>
      <c r="J28" s="180"/>
      <c r="K28" s="24"/>
      <c r="L28" s="24"/>
      <c r="M28" s="24"/>
      <c r="N28" s="25" t="s">
        <v>163</v>
      </c>
    </row>
    <row r="29" spans="2:24" ht="13.5" customHeight="1" x14ac:dyDescent="0.15">
      <c r="B29" s="1">
        <f t="shared" si="2"/>
        <v>19</v>
      </c>
      <c r="C29" s="7"/>
      <c r="D29" s="7"/>
      <c r="E29" s="180"/>
      <c r="F29" s="180" t="s">
        <v>111</v>
      </c>
      <c r="G29" s="180"/>
      <c r="H29" s="180"/>
      <c r="I29" s="180"/>
      <c r="J29" s="180"/>
      <c r="K29" s="24" t="s">
        <v>163</v>
      </c>
      <c r="L29" s="24">
        <v>50</v>
      </c>
      <c r="M29" s="24">
        <v>100</v>
      </c>
      <c r="N29" s="25">
        <v>200</v>
      </c>
    </row>
    <row r="30" spans="2:24" ht="13.9" customHeight="1" x14ac:dyDescent="0.15">
      <c r="B30" s="1">
        <f t="shared" si="2"/>
        <v>20</v>
      </c>
      <c r="C30" s="7"/>
      <c r="D30" s="7"/>
      <c r="E30" s="180"/>
      <c r="F30" s="180" t="s">
        <v>18</v>
      </c>
      <c r="G30" s="180"/>
      <c r="H30" s="180"/>
      <c r="I30" s="180"/>
      <c r="J30" s="180"/>
      <c r="K30" s="24">
        <v>175</v>
      </c>
      <c r="L30" s="24"/>
      <c r="M30" s="24"/>
      <c r="N30" s="25"/>
    </row>
    <row r="31" spans="2:24" ht="13.9" customHeight="1" x14ac:dyDescent="0.15">
      <c r="B31" s="1">
        <f t="shared" si="2"/>
        <v>21</v>
      </c>
      <c r="C31" s="7"/>
      <c r="D31" s="7"/>
      <c r="E31" s="180"/>
      <c r="F31" s="180" t="s">
        <v>108</v>
      </c>
      <c r="G31" s="180"/>
      <c r="H31" s="180"/>
      <c r="I31" s="180"/>
      <c r="J31" s="180"/>
      <c r="K31" s="24"/>
      <c r="L31" s="24"/>
      <c r="M31" s="24"/>
      <c r="N31" s="25">
        <v>100</v>
      </c>
    </row>
    <row r="32" spans="2:24" ht="13.5" customHeight="1" x14ac:dyDescent="0.15">
      <c r="B32" s="1">
        <f t="shared" si="2"/>
        <v>22</v>
      </c>
      <c r="C32" s="7"/>
      <c r="D32" s="7"/>
      <c r="E32" s="180"/>
      <c r="F32" s="180" t="s">
        <v>160</v>
      </c>
      <c r="G32" s="180"/>
      <c r="H32" s="180"/>
      <c r="I32" s="180"/>
      <c r="J32" s="180"/>
      <c r="K32" s="24"/>
      <c r="L32" s="24"/>
      <c r="M32" s="24"/>
      <c r="N32" s="25">
        <v>2</v>
      </c>
    </row>
    <row r="33" spans="2:29" ht="13.5" customHeight="1" x14ac:dyDescent="0.15">
      <c r="B33" s="1">
        <f t="shared" si="2"/>
        <v>23</v>
      </c>
      <c r="C33" s="7"/>
      <c r="D33" s="7"/>
      <c r="E33" s="180"/>
      <c r="F33" s="180" t="s">
        <v>132</v>
      </c>
      <c r="G33" s="180"/>
      <c r="H33" s="180"/>
      <c r="I33" s="180"/>
      <c r="J33" s="180"/>
      <c r="K33" s="24">
        <v>100</v>
      </c>
      <c r="L33" s="24">
        <v>525</v>
      </c>
      <c r="M33" s="24">
        <v>225</v>
      </c>
      <c r="N33" s="25">
        <v>4250</v>
      </c>
    </row>
    <row r="34" spans="2:29" ht="13.9" customHeight="1" x14ac:dyDescent="0.15">
      <c r="B34" s="1">
        <f t="shared" si="2"/>
        <v>24</v>
      </c>
      <c r="C34" s="7"/>
      <c r="D34" s="7"/>
      <c r="E34" s="180"/>
      <c r="F34" s="180" t="s">
        <v>268</v>
      </c>
      <c r="G34" s="180"/>
      <c r="H34" s="180"/>
      <c r="I34" s="180"/>
      <c r="J34" s="180"/>
      <c r="K34" s="24"/>
      <c r="L34" s="24"/>
      <c r="M34" s="24" t="s">
        <v>163</v>
      </c>
      <c r="N34" s="25" t="s">
        <v>163</v>
      </c>
    </row>
    <row r="35" spans="2:29" ht="13.9" customHeight="1" x14ac:dyDescent="0.15">
      <c r="B35" s="1">
        <f t="shared" si="2"/>
        <v>25</v>
      </c>
      <c r="C35" s="7"/>
      <c r="D35" s="7"/>
      <c r="E35" s="180"/>
      <c r="F35" s="180" t="s">
        <v>19</v>
      </c>
      <c r="G35" s="180"/>
      <c r="H35" s="180"/>
      <c r="I35" s="180"/>
      <c r="J35" s="180"/>
      <c r="K35" s="24">
        <v>625</v>
      </c>
      <c r="L35" s="24"/>
      <c r="M35" s="24"/>
      <c r="N35" s="25">
        <v>200</v>
      </c>
    </row>
    <row r="36" spans="2:29" ht="13.5" customHeight="1" x14ac:dyDescent="0.15">
      <c r="B36" s="1">
        <f t="shared" si="2"/>
        <v>26</v>
      </c>
      <c r="C36" s="7"/>
      <c r="D36" s="7"/>
      <c r="E36" s="180"/>
      <c r="F36" s="180" t="s">
        <v>20</v>
      </c>
      <c r="G36" s="180"/>
      <c r="H36" s="180"/>
      <c r="I36" s="180"/>
      <c r="J36" s="180"/>
      <c r="K36" s="24">
        <v>6750</v>
      </c>
      <c r="L36" s="24">
        <v>26000</v>
      </c>
      <c r="M36" s="60">
        <v>90000</v>
      </c>
      <c r="N36" s="66">
        <v>8250</v>
      </c>
    </row>
    <row r="37" spans="2:29" ht="13.9" customHeight="1" x14ac:dyDescent="0.15">
      <c r="B37" s="1">
        <f t="shared" si="2"/>
        <v>27</v>
      </c>
      <c r="C37" s="7"/>
      <c r="D37" s="7"/>
      <c r="E37" s="180"/>
      <c r="F37" s="180" t="s">
        <v>21</v>
      </c>
      <c r="G37" s="180"/>
      <c r="H37" s="180"/>
      <c r="I37" s="180"/>
      <c r="J37" s="180"/>
      <c r="K37" s="24">
        <v>75</v>
      </c>
      <c r="L37" s="24" t="s">
        <v>163</v>
      </c>
      <c r="M37" s="24">
        <v>25</v>
      </c>
      <c r="N37" s="25"/>
    </row>
    <row r="38" spans="2:29" ht="13.9" customHeight="1" x14ac:dyDescent="0.15">
      <c r="B38" s="1">
        <f t="shared" si="2"/>
        <v>28</v>
      </c>
      <c r="C38" s="7"/>
      <c r="D38" s="7"/>
      <c r="E38" s="180"/>
      <c r="F38" s="180" t="s">
        <v>366</v>
      </c>
      <c r="G38" s="180"/>
      <c r="H38" s="180"/>
      <c r="I38" s="180"/>
      <c r="J38" s="180"/>
      <c r="K38" s="24"/>
      <c r="L38" s="24"/>
      <c r="M38" s="24"/>
      <c r="N38" s="25" t="s">
        <v>163</v>
      </c>
    </row>
    <row r="39" spans="2:29" ht="13.5" customHeight="1" x14ac:dyDescent="0.15">
      <c r="B39" s="1">
        <f t="shared" si="2"/>
        <v>29</v>
      </c>
      <c r="C39" s="2" t="s">
        <v>82</v>
      </c>
      <c r="D39" s="2" t="s">
        <v>83</v>
      </c>
      <c r="E39" s="180"/>
      <c r="F39" s="180" t="s">
        <v>102</v>
      </c>
      <c r="G39" s="180"/>
      <c r="H39" s="180"/>
      <c r="I39" s="180"/>
      <c r="J39" s="180"/>
      <c r="K39" s="28">
        <v>25</v>
      </c>
      <c r="L39" s="28"/>
      <c r="M39" s="24" t="s">
        <v>163</v>
      </c>
      <c r="N39" s="25" t="s">
        <v>163</v>
      </c>
    </row>
    <row r="40" spans="2:29" ht="13.9" customHeight="1" x14ac:dyDescent="0.15">
      <c r="B40" s="1">
        <f t="shared" si="2"/>
        <v>30</v>
      </c>
      <c r="C40" s="7"/>
      <c r="D40" s="7"/>
      <c r="E40" s="180"/>
      <c r="F40" s="180" t="s">
        <v>252</v>
      </c>
      <c r="G40" s="180"/>
      <c r="H40" s="180"/>
      <c r="I40" s="180"/>
      <c r="J40" s="180"/>
      <c r="K40" s="24"/>
      <c r="L40" s="24"/>
      <c r="M40" s="24"/>
      <c r="N40" s="25" t="s">
        <v>163</v>
      </c>
      <c r="U40" s="30">
        <f>COUNTA(K39:K40)</f>
        <v>1</v>
      </c>
      <c r="V40" s="30">
        <f>COUNTA(L39:L40)</f>
        <v>0</v>
      </c>
      <c r="W40" s="30">
        <f>COUNTA(M39:M40)</f>
        <v>1</v>
      </c>
      <c r="X40" s="30">
        <f>COUNTA(N39:N40)</f>
        <v>2</v>
      </c>
    </row>
    <row r="41" spans="2:29" ht="13.9" customHeight="1" x14ac:dyDescent="0.15">
      <c r="B41" s="1">
        <f t="shared" si="2"/>
        <v>31</v>
      </c>
      <c r="C41" s="2" t="s">
        <v>94</v>
      </c>
      <c r="D41" s="2" t="s">
        <v>26</v>
      </c>
      <c r="E41" s="180"/>
      <c r="F41" s="180" t="s">
        <v>126</v>
      </c>
      <c r="G41" s="180"/>
      <c r="H41" s="180"/>
      <c r="I41" s="180"/>
      <c r="J41" s="180"/>
      <c r="K41" s="24" t="s">
        <v>163</v>
      </c>
      <c r="L41" s="28"/>
      <c r="M41" s="24"/>
      <c r="N41" s="25">
        <v>100</v>
      </c>
      <c r="Y41" s="132"/>
    </row>
    <row r="42" spans="2:29" ht="13.9" customHeight="1" x14ac:dyDescent="0.15">
      <c r="B42" s="1">
        <f t="shared" si="2"/>
        <v>32</v>
      </c>
      <c r="C42" s="7"/>
      <c r="D42" s="7"/>
      <c r="E42" s="180"/>
      <c r="F42" s="180" t="s">
        <v>253</v>
      </c>
      <c r="G42" s="180"/>
      <c r="H42" s="180"/>
      <c r="I42" s="180"/>
      <c r="J42" s="180"/>
      <c r="K42" s="24"/>
      <c r="L42" s="24"/>
      <c r="M42" s="24"/>
      <c r="N42" s="136" t="s">
        <v>163</v>
      </c>
      <c r="Y42" s="132"/>
    </row>
    <row r="43" spans="2:29" ht="13.9" customHeight="1" x14ac:dyDescent="0.15">
      <c r="B43" s="1">
        <f t="shared" si="2"/>
        <v>33</v>
      </c>
      <c r="C43" s="7"/>
      <c r="D43" s="7"/>
      <c r="E43" s="180"/>
      <c r="F43" s="180" t="s">
        <v>152</v>
      </c>
      <c r="G43" s="180"/>
      <c r="H43" s="180"/>
      <c r="I43" s="180"/>
      <c r="J43" s="180"/>
      <c r="K43" s="24">
        <v>25</v>
      </c>
      <c r="L43" s="24">
        <v>225</v>
      </c>
      <c r="M43" s="24">
        <v>50</v>
      </c>
      <c r="N43" s="25">
        <v>75</v>
      </c>
      <c r="U43" s="146">
        <f>COUNTA($K11:$K44)</f>
        <v>20</v>
      </c>
      <c r="V43" s="146">
        <f>COUNTA($L11:$L44)</f>
        <v>16</v>
      </c>
      <c r="W43" s="146">
        <f>COUNTA($M11:$M44)</f>
        <v>20</v>
      </c>
      <c r="X43" s="146">
        <f>COUNTA($N11:$N44)</f>
        <v>26</v>
      </c>
      <c r="Y43" s="146"/>
      <c r="Z43" s="146"/>
      <c r="AA43" s="146"/>
      <c r="AB43" s="146"/>
      <c r="AC43" s="132"/>
    </row>
    <row r="44" spans="2:29" ht="13.5" customHeight="1" x14ac:dyDescent="0.15">
      <c r="B44" s="1">
        <f t="shared" si="2"/>
        <v>34</v>
      </c>
      <c r="C44" s="7"/>
      <c r="D44" s="7"/>
      <c r="E44" s="180"/>
      <c r="F44" s="180" t="s">
        <v>91</v>
      </c>
      <c r="G44" s="180"/>
      <c r="H44" s="180"/>
      <c r="I44" s="180"/>
      <c r="J44" s="180"/>
      <c r="K44" s="24"/>
      <c r="L44" s="24"/>
      <c r="M44" s="24">
        <v>25</v>
      </c>
      <c r="N44" s="25"/>
      <c r="Y44" s="133"/>
    </row>
    <row r="45" spans="2:29" ht="13.5" customHeight="1" x14ac:dyDescent="0.15">
      <c r="B45" s="1">
        <f t="shared" si="2"/>
        <v>35</v>
      </c>
      <c r="C45" s="7"/>
      <c r="D45" s="7"/>
      <c r="E45" s="180"/>
      <c r="F45" s="180" t="s">
        <v>112</v>
      </c>
      <c r="G45" s="180"/>
      <c r="H45" s="180"/>
      <c r="I45" s="180"/>
      <c r="J45" s="180"/>
      <c r="K45" s="24">
        <v>700</v>
      </c>
      <c r="L45" s="24">
        <v>1800</v>
      </c>
      <c r="M45" s="24">
        <v>900</v>
      </c>
      <c r="N45" s="25">
        <v>500</v>
      </c>
      <c r="Y45" s="133"/>
    </row>
    <row r="46" spans="2:29" ht="13.5" customHeight="1" x14ac:dyDescent="0.15">
      <c r="B46" s="1">
        <f t="shared" si="2"/>
        <v>36</v>
      </c>
      <c r="C46" s="7"/>
      <c r="D46" s="7"/>
      <c r="E46" s="180"/>
      <c r="F46" s="180" t="s">
        <v>193</v>
      </c>
      <c r="G46" s="180"/>
      <c r="H46" s="180"/>
      <c r="I46" s="180"/>
      <c r="J46" s="180"/>
      <c r="K46" s="24"/>
      <c r="L46" s="24"/>
      <c r="M46" s="24">
        <v>16</v>
      </c>
      <c r="N46" s="25">
        <v>16</v>
      </c>
      <c r="Y46" s="132"/>
    </row>
    <row r="47" spans="2:29" ht="13.9" customHeight="1" x14ac:dyDescent="0.15">
      <c r="B47" s="1">
        <f t="shared" si="2"/>
        <v>37</v>
      </c>
      <c r="C47" s="7"/>
      <c r="D47" s="7"/>
      <c r="E47" s="180"/>
      <c r="F47" s="180" t="s">
        <v>113</v>
      </c>
      <c r="G47" s="180"/>
      <c r="H47" s="180"/>
      <c r="I47" s="180"/>
      <c r="J47" s="180"/>
      <c r="K47" s="24">
        <v>600</v>
      </c>
      <c r="L47" s="24">
        <v>50</v>
      </c>
      <c r="M47" s="24"/>
      <c r="N47" s="25">
        <v>300</v>
      </c>
      <c r="Y47" s="135"/>
    </row>
    <row r="48" spans="2:29" ht="13.5" customHeight="1" x14ac:dyDescent="0.15">
      <c r="B48" s="1">
        <f t="shared" si="2"/>
        <v>38</v>
      </c>
      <c r="C48" s="7"/>
      <c r="D48" s="7"/>
      <c r="E48" s="180"/>
      <c r="F48" s="180" t="s">
        <v>114</v>
      </c>
      <c r="G48" s="180"/>
      <c r="H48" s="180"/>
      <c r="I48" s="180"/>
      <c r="J48" s="180"/>
      <c r="K48" s="24"/>
      <c r="L48" s="24">
        <v>25</v>
      </c>
      <c r="M48" s="24">
        <v>100</v>
      </c>
      <c r="N48" s="25">
        <v>100</v>
      </c>
      <c r="Y48" s="132"/>
    </row>
    <row r="49" spans="2:25" ht="13.5" customHeight="1" x14ac:dyDescent="0.15">
      <c r="B49" s="1">
        <f t="shared" si="2"/>
        <v>39</v>
      </c>
      <c r="C49" s="7"/>
      <c r="D49" s="7"/>
      <c r="E49" s="180"/>
      <c r="F49" s="180" t="s">
        <v>30</v>
      </c>
      <c r="G49" s="180"/>
      <c r="H49" s="180"/>
      <c r="I49" s="180"/>
      <c r="J49" s="180"/>
      <c r="K49" s="28"/>
      <c r="L49" s="24"/>
      <c r="M49" s="24"/>
      <c r="N49" s="25" t="s">
        <v>163</v>
      </c>
      <c r="Y49" s="132"/>
    </row>
    <row r="50" spans="2:25" ht="13.5" customHeight="1" x14ac:dyDescent="0.15">
      <c r="B50" s="1">
        <f t="shared" si="2"/>
        <v>40</v>
      </c>
      <c r="C50" s="7"/>
      <c r="D50" s="7"/>
      <c r="E50" s="180"/>
      <c r="F50" s="180" t="s">
        <v>225</v>
      </c>
      <c r="G50" s="180"/>
      <c r="H50" s="180"/>
      <c r="I50" s="180"/>
      <c r="J50" s="180"/>
      <c r="K50" s="24" t="s">
        <v>163</v>
      </c>
      <c r="L50" s="24"/>
      <c r="M50" s="24"/>
      <c r="N50" s="25"/>
      <c r="Y50" s="132"/>
    </row>
    <row r="51" spans="2:25" ht="13.9" customHeight="1" x14ac:dyDescent="0.15">
      <c r="B51" s="1">
        <f t="shared" si="2"/>
        <v>41</v>
      </c>
      <c r="C51" s="7"/>
      <c r="D51" s="7"/>
      <c r="E51" s="180"/>
      <c r="F51" s="180" t="s">
        <v>88</v>
      </c>
      <c r="G51" s="180"/>
      <c r="H51" s="180"/>
      <c r="I51" s="180"/>
      <c r="J51" s="180"/>
      <c r="K51" s="28">
        <v>100</v>
      </c>
      <c r="L51" s="24"/>
      <c r="M51" s="24"/>
      <c r="N51" s="25"/>
      <c r="Y51" s="132"/>
    </row>
    <row r="52" spans="2:25" ht="13.9" customHeight="1" x14ac:dyDescent="0.15">
      <c r="B52" s="1">
        <f t="shared" si="2"/>
        <v>42</v>
      </c>
      <c r="C52" s="7"/>
      <c r="D52" s="7"/>
      <c r="E52" s="180"/>
      <c r="F52" s="180" t="s">
        <v>89</v>
      </c>
      <c r="G52" s="180"/>
      <c r="H52" s="180"/>
      <c r="I52" s="180"/>
      <c r="J52" s="180"/>
      <c r="K52" s="24"/>
      <c r="L52" s="24" t="s">
        <v>163</v>
      </c>
      <c r="M52" s="24"/>
      <c r="N52" s="25"/>
      <c r="Y52" s="132"/>
    </row>
    <row r="53" spans="2:25" ht="13.5" customHeight="1" x14ac:dyDescent="0.15">
      <c r="B53" s="1">
        <f t="shared" si="2"/>
        <v>43</v>
      </c>
      <c r="C53" s="7"/>
      <c r="D53" s="7"/>
      <c r="E53" s="180"/>
      <c r="F53" s="180" t="s">
        <v>115</v>
      </c>
      <c r="G53" s="180"/>
      <c r="H53" s="180"/>
      <c r="I53" s="180"/>
      <c r="J53" s="180"/>
      <c r="K53" s="24">
        <v>350</v>
      </c>
      <c r="L53" s="24">
        <v>300</v>
      </c>
      <c r="M53" s="24"/>
      <c r="N53" s="25">
        <v>200</v>
      </c>
      <c r="Y53" s="132"/>
    </row>
    <row r="54" spans="2:25" ht="13.5" customHeight="1" x14ac:dyDescent="0.15">
      <c r="B54" s="1">
        <f t="shared" si="2"/>
        <v>44</v>
      </c>
      <c r="C54" s="7"/>
      <c r="D54" s="7"/>
      <c r="E54" s="180"/>
      <c r="F54" s="180" t="s">
        <v>181</v>
      </c>
      <c r="G54" s="180"/>
      <c r="H54" s="180"/>
      <c r="I54" s="180"/>
      <c r="J54" s="180"/>
      <c r="K54" s="24"/>
      <c r="L54" s="24"/>
      <c r="M54" s="24"/>
      <c r="N54" s="25" t="s">
        <v>163</v>
      </c>
      <c r="Y54" s="132"/>
    </row>
    <row r="55" spans="2:25" ht="13.9" customHeight="1" x14ac:dyDescent="0.15">
      <c r="B55" s="1">
        <f t="shared" si="2"/>
        <v>45</v>
      </c>
      <c r="C55" s="7"/>
      <c r="D55" s="7"/>
      <c r="E55" s="180"/>
      <c r="F55" s="180" t="s">
        <v>120</v>
      </c>
      <c r="G55" s="180"/>
      <c r="H55" s="180"/>
      <c r="I55" s="180"/>
      <c r="J55" s="180"/>
      <c r="K55" s="24">
        <v>50</v>
      </c>
      <c r="L55" s="24" t="s">
        <v>163</v>
      </c>
      <c r="M55" s="24">
        <v>25</v>
      </c>
      <c r="N55" s="25"/>
      <c r="Y55" s="132"/>
    </row>
    <row r="56" spans="2:25" ht="13.5" customHeight="1" x14ac:dyDescent="0.15">
      <c r="B56" s="1">
        <f t="shared" si="2"/>
        <v>46</v>
      </c>
      <c r="C56" s="7"/>
      <c r="D56" s="7"/>
      <c r="E56" s="180"/>
      <c r="F56" s="180" t="s">
        <v>32</v>
      </c>
      <c r="G56" s="180"/>
      <c r="H56" s="180"/>
      <c r="I56" s="180"/>
      <c r="J56" s="180"/>
      <c r="K56" s="24"/>
      <c r="L56" s="24"/>
      <c r="M56" s="24"/>
      <c r="N56" s="25">
        <v>100</v>
      </c>
      <c r="Y56" s="132"/>
    </row>
    <row r="57" spans="2:25" ht="13.9" customHeight="1" x14ac:dyDescent="0.15">
      <c r="B57" s="1">
        <f t="shared" si="2"/>
        <v>47</v>
      </c>
      <c r="C57" s="7"/>
      <c r="D57" s="7"/>
      <c r="E57" s="180"/>
      <c r="F57" s="180" t="s">
        <v>33</v>
      </c>
      <c r="G57" s="180"/>
      <c r="H57" s="180"/>
      <c r="I57" s="180"/>
      <c r="J57" s="180"/>
      <c r="K57" s="24">
        <v>400</v>
      </c>
      <c r="L57" s="24">
        <v>1000</v>
      </c>
      <c r="M57" s="24">
        <v>575</v>
      </c>
      <c r="N57" s="25">
        <v>525</v>
      </c>
      <c r="Y57" s="132"/>
    </row>
    <row r="58" spans="2:25" ht="13.9" customHeight="1" x14ac:dyDescent="0.15">
      <c r="B58" s="1">
        <f t="shared" si="2"/>
        <v>48</v>
      </c>
      <c r="C58" s="2" t="s">
        <v>34</v>
      </c>
      <c r="D58" s="2" t="s">
        <v>35</v>
      </c>
      <c r="E58" s="180"/>
      <c r="F58" s="180" t="s">
        <v>148</v>
      </c>
      <c r="G58" s="180"/>
      <c r="H58" s="180"/>
      <c r="I58" s="180"/>
      <c r="J58" s="180"/>
      <c r="K58" s="24" t="s">
        <v>163</v>
      </c>
      <c r="L58" s="24" t="s">
        <v>163</v>
      </c>
      <c r="M58" s="24"/>
      <c r="N58" s="25" t="s">
        <v>163</v>
      </c>
    </row>
    <row r="59" spans="2:25" ht="13.9" customHeight="1" x14ac:dyDescent="0.15">
      <c r="B59" s="1">
        <f t="shared" si="2"/>
        <v>49</v>
      </c>
      <c r="C59" s="7"/>
      <c r="D59" s="7"/>
      <c r="E59" s="180"/>
      <c r="F59" s="180" t="s">
        <v>258</v>
      </c>
      <c r="G59" s="180"/>
      <c r="H59" s="180"/>
      <c r="I59" s="180"/>
      <c r="J59" s="180"/>
      <c r="K59" s="24" t="s">
        <v>163</v>
      </c>
      <c r="L59" s="24"/>
      <c r="M59" s="24">
        <v>3</v>
      </c>
      <c r="N59" s="25">
        <v>1</v>
      </c>
    </row>
    <row r="60" spans="2:25" ht="13.9" customHeight="1" x14ac:dyDescent="0.15">
      <c r="B60" s="1">
        <f t="shared" si="2"/>
        <v>50</v>
      </c>
      <c r="C60" s="7"/>
      <c r="D60" s="7"/>
      <c r="E60" s="180"/>
      <c r="F60" s="180" t="s">
        <v>128</v>
      </c>
      <c r="G60" s="180"/>
      <c r="H60" s="180"/>
      <c r="I60" s="180"/>
      <c r="J60" s="180"/>
      <c r="K60" s="24"/>
      <c r="L60" s="24"/>
      <c r="M60" s="24" t="s">
        <v>163</v>
      </c>
      <c r="N60" s="25">
        <v>1</v>
      </c>
    </row>
    <row r="61" spans="2:25" ht="13.9" customHeight="1" x14ac:dyDescent="0.15">
      <c r="B61" s="1">
        <f t="shared" si="2"/>
        <v>51</v>
      </c>
      <c r="C61" s="7"/>
      <c r="D61" s="7"/>
      <c r="E61" s="180"/>
      <c r="F61" s="180" t="s">
        <v>367</v>
      </c>
      <c r="G61" s="180"/>
      <c r="H61" s="180"/>
      <c r="I61" s="180"/>
      <c r="J61" s="180"/>
      <c r="K61" s="24"/>
      <c r="L61" s="24"/>
      <c r="M61" s="24" t="s">
        <v>163</v>
      </c>
      <c r="N61" s="25" t="s">
        <v>163</v>
      </c>
    </row>
    <row r="62" spans="2:25" ht="13.5" customHeight="1" x14ac:dyDescent="0.15">
      <c r="B62" s="1">
        <f t="shared" si="2"/>
        <v>52</v>
      </c>
      <c r="C62" s="7"/>
      <c r="D62" s="7"/>
      <c r="E62" s="180"/>
      <c r="F62" s="180" t="s">
        <v>384</v>
      </c>
      <c r="G62" s="180"/>
      <c r="H62" s="180"/>
      <c r="I62" s="180"/>
      <c r="J62" s="180"/>
      <c r="K62" s="24"/>
      <c r="L62" s="24"/>
      <c r="M62" s="24"/>
      <c r="N62" s="25" t="s">
        <v>163</v>
      </c>
    </row>
    <row r="63" spans="2:25" ht="13.5" customHeight="1" x14ac:dyDescent="0.15">
      <c r="B63" s="1">
        <f t="shared" si="2"/>
        <v>53</v>
      </c>
      <c r="C63" s="7"/>
      <c r="D63" s="7"/>
      <c r="E63" s="180"/>
      <c r="F63" s="180" t="s">
        <v>36</v>
      </c>
      <c r="G63" s="180"/>
      <c r="H63" s="180"/>
      <c r="I63" s="180"/>
      <c r="J63" s="180"/>
      <c r="K63" s="24"/>
      <c r="L63" s="24"/>
      <c r="M63" s="24"/>
      <c r="N63" s="25">
        <v>1</v>
      </c>
    </row>
    <row r="64" spans="2:25" ht="13.5" customHeight="1" x14ac:dyDescent="0.15">
      <c r="B64" s="1">
        <f t="shared" si="2"/>
        <v>54</v>
      </c>
      <c r="C64" s="2" t="s">
        <v>146</v>
      </c>
      <c r="D64" s="2" t="s">
        <v>78</v>
      </c>
      <c r="E64" s="180"/>
      <c r="F64" s="180" t="s">
        <v>182</v>
      </c>
      <c r="G64" s="180"/>
      <c r="H64" s="180"/>
      <c r="I64" s="180"/>
      <c r="J64" s="180"/>
      <c r="K64" s="24" t="s">
        <v>163</v>
      </c>
      <c r="L64" s="24"/>
      <c r="M64" s="24"/>
      <c r="N64" s="25"/>
    </row>
    <row r="65" spans="2:24" ht="13.5" customHeight="1" x14ac:dyDescent="0.15">
      <c r="B65" s="1">
        <f t="shared" si="2"/>
        <v>55</v>
      </c>
      <c r="C65" s="7"/>
      <c r="D65" s="2" t="s">
        <v>79</v>
      </c>
      <c r="E65" s="180"/>
      <c r="F65" s="180" t="s">
        <v>103</v>
      </c>
      <c r="G65" s="180"/>
      <c r="H65" s="180"/>
      <c r="I65" s="180"/>
      <c r="J65" s="180"/>
      <c r="K65" s="24" t="s">
        <v>163</v>
      </c>
      <c r="L65" s="24"/>
      <c r="M65" s="24"/>
      <c r="N65" s="25"/>
    </row>
    <row r="66" spans="2:24" ht="13.5" customHeight="1" x14ac:dyDescent="0.15">
      <c r="B66" s="1">
        <f t="shared" si="2"/>
        <v>56</v>
      </c>
      <c r="C66" s="7"/>
      <c r="D66" s="2" t="s">
        <v>37</v>
      </c>
      <c r="E66" s="180"/>
      <c r="F66" s="180" t="s">
        <v>125</v>
      </c>
      <c r="G66" s="180"/>
      <c r="H66" s="180"/>
      <c r="I66" s="180"/>
      <c r="J66" s="180"/>
      <c r="K66" s="24">
        <v>2</v>
      </c>
      <c r="L66" s="181">
        <v>4</v>
      </c>
      <c r="M66" s="24">
        <v>1</v>
      </c>
      <c r="N66" s="25">
        <v>1</v>
      </c>
    </row>
    <row r="67" spans="2:24" ht="13.5" customHeight="1" x14ac:dyDescent="0.15">
      <c r="B67" s="1">
        <f t="shared" si="2"/>
        <v>57</v>
      </c>
      <c r="C67" s="7"/>
      <c r="D67" s="8"/>
      <c r="E67" s="180"/>
      <c r="F67" s="180" t="s">
        <v>38</v>
      </c>
      <c r="G67" s="180"/>
      <c r="H67" s="180"/>
      <c r="I67" s="180"/>
      <c r="J67" s="180"/>
      <c r="K67" s="24" t="s">
        <v>163</v>
      </c>
      <c r="L67" s="24"/>
      <c r="M67" s="24"/>
      <c r="N67" s="25" t="s">
        <v>163</v>
      </c>
    </row>
    <row r="68" spans="2:24" ht="13.5" customHeight="1" x14ac:dyDescent="0.15">
      <c r="B68" s="1">
        <f t="shared" si="2"/>
        <v>58</v>
      </c>
      <c r="C68" s="8"/>
      <c r="D68" s="9" t="s">
        <v>39</v>
      </c>
      <c r="E68" s="180"/>
      <c r="F68" s="180" t="s">
        <v>40</v>
      </c>
      <c r="G68" s="180"/>
      <c r="H68" s="180"/>
      <c r="I68" s="180"/>
      <c r="J68" s="180"/>
      <c r="K68" s="24">
        <v>75</v>
      </c>
      <c r="L68" s="24" t="s">
        <v>163</v>
      </c>
      <c r="M68" s="24" t="s">
        <v>163</v>
      </c>
      <c r="N68" s="25">
        <v>50</v>
      </c>
    </row>
    <row r="69" spans="2:24" ht="13.5" customHeight="1" x14ac:dyDescent="0.15">
      <c r="B69" s="1">
        <f t="shared" si="2"/>
        <v>59</v>
      </c>
      <c r="C69" s="199" t="s">
        <v>43</v>
      </c>
      <c r="D69" s="200"/>
      <c r="E69" s="180"/>
      <c r="F69" s="180" t="s">
        <v>44</v>
      </c>
      <c r="G69" s="180"/>
      <c r="H69" s="180"/>
      <c r="I69" s="180"/>
      <c r="J69" s="180"/>
      <c r="K69" s="24">
        <v>150</v>
      </c>
      <c r="L69" s="24">
        <v>150</v>
      </c>
      <c r="M69" s="24">
        <v>175</v>
      </c>
      <c r="N69" s="25">
        <v>400</v>
      </c>
    </row>
    <row r="70" spans="2:24" ht="13.5" customHeight="1" x14ac:dyDescent="0.15">
      <c r="B70" s="1">
        <f t="shared" si="2"/>
        <v>60</v>
      </c>
      <c r="C70" s="3"/>
      <c r="D70" s="91"/>
      <c r="E70" s="180"/>
      <c r="F70" s="180" t="s">
        <v>45</v>
      </c>
      <c r="G70" s="180"/>
      <c r="H70" s="180"/>
      <c r="I70" s="180"/>
      <c r="J70" s="180"/>
      <c r="K70" s="24">
        <v>125</v>
      </c>
      <c r="L70" s="24">
        <v>125</v>
      </c>
      <c r="M70" s="24">
        <v>100</v>
      </c>
      <c r="N70" s="25">
        <v>125</v>
      </c>
    </row>
    <row r="71" spans="2:24" ht="13.9" customHeight="1" thickBot="1" x14ac:dyDescent="0.2">
      <c r="B71" s="1">
        <f t="shared" si="2"/>
        <v>61</v>
      </c>
      <c r="C71" s="3"/>
      <c r="D71" s="91"/>
      <c r="E71" s="180"/>
      <c r="F71" s="180" t="s">
        <v>80</v>
      </c>
      <c r="G71" s="180"/>
      <c r="H71" s="180"/>
      <c r="I71" s="180"/>
      <c r="J71" s="180"/>
      <c r="K71" s="24">
        <v>175</v>
      </c>
      <c r="L71" s="24">
        <v>150</v>
      </c>
      <c r="M71" s="24">
        <v>150</v>
      </c>
      <c r="N71" s="25">
        <v>275</v>
      </c>
    </row>
    <row r="72" spans="2:24" ht="13.9" customHeight="1" x14ac:dyDescent="0.15">
      <c r="B72" s="92"/>
      <c r="C72" s="93"/>
      <c r="D72" s="93"/>
      <c r="E72" s="27"/>
      <c r="F72" s="27"/>
      <c r="G72" s="27"/>
      <c r="H72" s="27"/>
      <c r="I72" s="27"/>
      <c r="J72" s="27"/>
      <c r="K72" s="27"/>
      <c r="L72" s="27"/>
      <c r="M72" s="27"/>
      <c r="N72" s="27"/>
      <c r="U72" s="30">
        <f>COUNTA(K11:K71)</f>
        <v>37</v>
      </c>
      <c r="V72" s="30">
        <f>COUNTA(L11:L71)</f>
        <v>29</v>
      </c>
      <c r="W72" s="30">
        <f>COUNTA(M11:M71)</f>
        <v>33</v>
      </c>
      <c r="X72" s="30">
        <f>COUNTA(N11:N71)</f>
        <v>47</v>
      </c>
    </row>
    <row r="73" spans="2:24" ht="18" customHeight="1" x14ac:dyDescent="0.15"/>
    <row r="74" spans="2:24" ht="18" customHeight="1" x14ac:dyDescent="0.15">
      <c r="B74" s="72"/>
    </row>
    <row r="75" spans="2:24" ht="9" customHeight="1" thickBot="1" x14ac:dyDescent="0.2"/>
    <row r="76" spans="2:24" ht="18" customHeight="1" x14ac:dyDescent="0.15">
      <c r="B76" s="73"/>
      <c r="C76" s="74"/>
      <c r="D76" s="201" t="s">
        <v>1</v>
      </c>
      <c r="E76" s="201"/>
      <c r="F76" s="201"/>
      <c r="G76" s="201"/>
      <c r="H76" s="74"/>
      <c r="I76" s="74"/>
      <c r="J76" s="75"/>
      <c r="K76" s="31" t="s">
        <v>64</v>
      </c>
      <c r="L76" s="31" t="s">
        <v>65</v>
      </c>
      <c r="M76" s="31" t="s">
        <v>66</v>
      </c>
      <c r="N76" s="55" t="s">
        <v>67</v>
      </c>
      <c r="U76" s="30">
        <f>SUM(U11:U12,K13:K71)</f>
        <v>11645</v>
      </c>
      <c r="V76" s="30">
        <f>SUM(V11:V12,L13:L71)</f>
        <v>31505</v>
      </c>
      <c r="W76" s="30">
        <f>SUM(W11:W12,M13:M71)</f>
        <v>94370</v>
      </c>
      <c r="X76" s="30">
        <f>SUM(X11:X12,N13:N71)</f>
        <v>35224</v>
      </c>
    </row>
    <row r="77" spans="2:24" ht="18" customHeight="1" thickBot="1" x14ac:dyDescent="0.2">
      <c r="B77" s="79"/>
      <c r="C77" s="26"/>
      <c r="D77" s="197" t="s">
        <v>2</v>
      </c>
      <c r="E77" s="197"/>
      <c r="F77" s="197"/>
      <c r="G77" s="197"/>
      <c r="H77" s="26"/>
      <c r="I77" s="26"/>
      <c r="J77" s="80"/>
      <c r="K77" s="36" t="str">
        <f>K5</f>
        <v>2021.2.18</v>
      </c>
      <c r="L77" s="36" t="str">
        <f>L5</f>
        <v>2021.2.18</v>
      </c>
      <c r="M77" s="36" t="str">
        <f>M5</f>
        <v>2021.2.18</v>
      </c>
      <c r="N77" s="54" t="str">
        <f>N5</f>
        <v>2021.2.18</v>
      </c>
    </row>
    <row r="78" spans="2:24" ht="19.899999999999999" customHeight="1" thickTop="1" x14ac:dyDescent="0.15">
      <c r="B78" s="202" t="s">
        <v>47</v>
      </c>
      <c r="C78" s="203"/>
      <c r="D78" s="203"/>
      <c r="E78" s="203"/>
      <c r="F78" s="203"/>
      <c r="G78" s="203"/>
      <c r="H78" s="203"/>
      <c r="I78" s="203"/>
      <c r="J78" s="94"/>
      <c r="K78" s="37">
        <f>SUM(K79:K87)</f>
        <v>11645</v>
      </c>
      <c r="L78" s="37">
        <f>SUM(L79:L87)</f>
        <v>31505</v>
      </c>
      <c r="M78" s="37">
        <f>SUM(M79:M87)</f>
        <v>94370</v>
      </c>
      <c r="N78" s="56">
        <f>SUM(N79:N87)</f>
        <v>35224</v>
      </c>
    </row>
    <row r="79" spans="2:24" ht="13.9" customHeight="1" x14ac:dyDescent="0.15">
      <c r="B79" s="190" t="s">
        <v>48</v>
      </c>
      <c r="C79" s="191"/>
      <c r="D79" s="204"/>
      <c r="E79" s="13"/>
      <c r="F79" s="14"/>
      <c r="G79" s="189" t="s">
        <v>13</v>
      </c>
      <c r="H79" s="189"/>
      <c r="I79" s="14"/>
      <c r="J79" s="16"/>
      <c r="K79" s="5">
        <f>SUM(U$11:U$12)</f>
        <v>250</v>
      </c>
      <c r="L79" s="5">
        <f>SUM(V$11:V$12)</f>
        <v>275</v>
      </c>
      <c r="M79" s="5">
        <f>SUM(W$11:W$12)</f>
        <v>175</v>
      </c>
      <c r="N79" s="6">
        <f>SUM(X$11:X$12)</f>
        <v>100</v>
      </c>
    </row>
    <row r="80" spans="2:24" ht="13.9" customHeight="1" x14ac:dyDescent="0.15">
      <c r="B80" s="97"/>
      <c r="C80" s="98"/>
      <c r="D80" s="99"/>
      <c r="E80" s="17"/>
      <c r="F80" s="180"/>
      <c r="G80" s="189" t="s">
        <v>23</v>
      </c>
      <c r="H80" s="189"/>
      <c r="I80" s="175"/>
      <c r="J80" s="18"/>
      <c r="K80" s="5">
        <f>SUM(K$13)</f>
        <v>450</v>
      </c>
      <c r="L80" s="5">
        <f>SUM(L$13)</f>
        <v>225</v>
      </c>
      <c r="M80" s="5">
        <f>SUM(M$13)</f>
        <v>200</v>
      </c>
      <c r="N80" s="6">
        <f>SUM(N$13)</f>
        <v>800</v>
      </c>
    </row>
    <row r="81" spans="2:14" ht="13.9" customHeight="1" x14ac:dyDescent="0.15">
      <c r="B81" s="97"/>
      <c r="C81" s="98"/>
      <c r="D81" s="99"/>
      <c r="E81" s="17"/>
      <c r="F81" s="180"/>
      <c r="G81" s="189" t="s">
        <v>25</v>
      </c>
      <c r="H81" s="189"/>
      <c r="I81" s="14"/>
      <c r="J81" s="16"/>
      <c r="K81" s="5">
        <f>SUM(K$14:K$14)</f>
        <v>0</v>
      </c>
      <c r="L81" s="5">
        <f>SUM(L$14:L$14)</f>
        <v>0</v>
      </c>
      <c r="M81" s="5">
        <f>SUM(M$14:M$14)</f>
        <v>25</v>
      </c>
      <c r="N81" s="6">
        <f>SUM(N$14:N$14)</f>
        <v>0</v>
      </c>
    </row>
    <row r="82" spans="2:14" ht="13.9" customHeight="1" x14ac:dyDescent="0.15">
      <c r="B82" s="97"/>
      <c r="C82" s="98"/>
      <c r="D82" s="99"/>
      <c r="E82" s="17"/>
      <c r="F82" s="180"/>
      <c r="G82" s="189" t="s">
        <v>86</v>
      </c>
      <c r="H82" s="189"/>
      <c r="I82" s="14"/>
      <c r="J82" s="16"/>
      <c r="K82" s="5">
        <f>SUM(K$15:K$19)</f>
        <v>18</v>
      </c>
      <c r="L82" s="5">
        <f>SUM(L$15:L$19)</f>
        <v>0</v>
      </c>
      <c r="M82" s="5">
        <f>SUM(M$15:M$19)</f>
        <v>25</v>
      </c>
      <c r="N82" s="6">
        <f>SUM(N$15:N$19)</f>
        <v>150</v>
      </c>
    </row>
    <row r="83" spans="2:14" ht="13.9" customHeight="1" x14ac:dyDescent="0.15">
      <c r="B83" s="97"/>
      <c r="C83" s="98"/>
      <c r="D83" s="99"/>
      <c r="E83" s="17"/>
      <c r="F83" s="180"/>
      <c r="G83" s="189" t="s">
        <v>87</v>
      </c>
      <c r="H83" s="189"/>
      <c r="I83" s="14"/>
      <c r="J83" s="16"/>
      <c r="K83" s="5">
        <f>SUM(K20:K38)</f>
        <v>8150</v>
      </c>
      <c r="L83" s="5">
        <f>SUM(L$20:L$38)</f>
        <v>27176</v>
      </c>
      <c r="M83" s="5">
        <f>SUM(M$20:M$38)</f>
        <v>91825</v>
      </c>
      <c r="N83" s="6">
        <f>SUM(N$20:N$38)</f>
        <v>31404</v>
      </c>
    </row>
    <row r="84" spans="2:14" ht="13.9" customHeight="1" x14ac:dyDescent="0.15">
      <c r="B84" s="97"/>
      <c r="C84" s="98"/>
      <c r="D84" s="99"/>
      <c r="E84" s="17"/>
      <c r="F84" s="180"/>
      <c r="G84" s="189" t="s">
        <v>83</v>
      </c>
      <c r="H84" s="189"/>
      <c r="I84" s="14"/>
      <c r="J84" s="16"/>
      <c r="K84" s="5">
        <f>SUM(K$39:K$40)</f>
        <v>25</v>
      </c>
      <c r="L84" s="5">
        <f>SUM(L$39:L$40)</f>
        <v>0</v>
      </c>
      <c r="M84" s="5">
        <f>SUM(M$39:M$40)</f>
        <v>0</v>
      </c>
      <c r="N84" s="6">
        <f>SUM(N$39:N$40)</f>
        <v>0</v>
      </c>
    </row>
    <row r="85" spans="2:14" ht="13.9" customHeight="1" x14ac:dyDescent="0.15">
      <c r="B85" s="97"/>
      <c r="C85" s="98"/>
      <c r="D85" s="99"/>
      <c r="E85" s="17"/>
      <c r="F85" s="180"/>
      <c r="G85" s="189" t="s">
        <v>26</v>
      </c>
      <c r="H85" s="189"/>
      <c r="I85" s="14"/>
      <c r="J85" s="16"/>
      <c r="K85" s="5">
        <f>SUM(K$41:K$57)</f>
        <v>2225</v>
      </c>
      <c r="L85" s="5">
        <f>SUM(L$41:L$57)</f>
        <v>3400</v>
      </c>
      <c r="M85" s="5">
        <f>SUM(M$41:M$57)</f>
        <v>1691</v>
      </c>
      <c r="N85" s="6">
        <f>SUM(N$41:N$57)</f>
        <v>1916</v>
      </c>
    </row>
    <row r="86" spans="2:14" ht="13.9" customHeight="1" x14ac:dyDescent="0.15">
      <c r="B86" s="97"/>
      <c r="C86" s="98"/>
      <c r="D86" s="99"/>
      <c r="E86" s="17"/>
      <c r="F86" s="180"/>
      <c r="G86" s="189" t="s">
        <v>49</v>
      </c>
      <c r="H86" s="189"/>
      <c r="I86" s="14"/>
      <c r="J86" s="16"/>
      <c r="K86" s="5">
        <f>SUM(K$69:K$70)</f>
        <v>275</v>
      </c>
      <c r="L86" s="5">
        <f t="shared" ref="L86:N86" si="3">SUM(L$69:L$70)</f>
        <v>275</v>
      </c>
      <c r="M86" s="5">
        <f t="shared" si="3"/>
        <v>275</v>
      </c>
      <c r="N86" s="6">
        <f t="shared" si="3"/>
        <v>525</v>
      </c>
    </row>
    <row r="87" spans="2:14" ht="13.9" customHeight="1" thickBot="1" x14ac:dyDescent="0.2">
      <c r="B87" s="100"/>
      <c r="C87" s="101"/>
      <c r="D87" s="102"/>
      <c r="E87" s="19"/>
      <c r="F87" s="10"/>
      <c r="G87" s="192" t="s">
        <v>46</v>
      </c>
      <c r="H87" s="192"/>
      <c r="I87" s="20"/>
      <c r="J87" s="21"/>
      <c r="K87" s="11">
        <f>SUM(K$58:K$68,K$71)</f>
        <v>252</v>
      </c>
      <c r="L87" s="11">
        <f>SUM(L$58:L$68,L$71)</f>
        <v>154</v>
      </c>
      <c r="M87" s="11">
        <f>SUM(M$58:M$68,M$71)</f>
        <v>154</v>
      </c>
      <c r="N87" s="12">
        <f>SUM(N$58:N$68,N$71)</f>
        <v>329</v>
      </c>
    </row>
    <row r="88" spans="2:14" ht="18" customHeight="1" thickTop="1" x14ac:dyDescent="0.15">
      <c r="B88" s="193" t="s">
        <v>50</v>
      </c>
      <c r="C88" s="194"/>
      <c r="D88" s="195"/>
      <c r="E88" s="105"/>
      <c r="F88" s="177"/>
      <c r="G88" s="196" t="s">
        <v>51</v>
      </c>
      <c r="H88" s="196"/>
      <c r="I88" s="177"/>
      <c r="J88" s="178"/>
      <c r="K88" s="38" t="s">
        <v>52</v>
      </c>
      <c r="L88" s="44"/>
      <c r="M88" s="44"/>
      <c r="N88" s="57"/>
    </row>
    <row r="89" spans="2:14" ht="18" customHeight="1" x14ac:dyDescent="0.15">
      <c r="B89" s="106"/>
      <c r="C89" s="107"/>
      <c r="D89" s="107"/>
      <c r="E89" s="108"/>
      <c r="F89" s="109"/>
      <c r="G89" s="110"/>
      <c r="H89" s="110"/>
      <c r="I89" s="109"/>
      <c r="J89" s="111"/>
      <c r="K89" s="39" t="s">
        <v>53</v>
      </c>
      <c r="L89" s="45"/>
      <c r="M89" s="45"/>
      <c r="N89" s="48"/>
    </row>
    <row r="90" spans="2:14" ht="18" customHeight="1" x14ac:dyDescent="0.15">
      <c r="B90" s="97"/>
      <c r="C90" s="98"/>
      <c r="D90" s="98"/>
      <c r="E90" s="112"/>
      <c r="F90" s="26"/>
      <c r="G90" s="197" t="s">
        <v>54</v>
      </c>
      <c r="H90" s="197"/>
      <c r="I90" s="176"/>
      <c r="J90" s="179"/>
      <c r="K90" s="40" t="s">
        <v>55</v>
      </c>
      <c r="L90" s="46"/>
      <c r="M90" s="50"/>
      <c r="N90" s="46"/>
    </row>
    <row r="91" spans="2:14" ht="18" customHeight="1" x14ac:dyDescent="0.15">
      <c r="B91" s="97"/>
      <c r="C91" s="98"/>
      <c r="D91" s="98"/>
      <c r="E91" s="113"/>
      <c r="F91" s="98"/>
      <c r="G91" s="114"/>
      <c r="H91" s="114"/>
      <c r="I91" s="107"/>
      <c r="J91" s="115"/>
      <c r="K91" s="41" t="s">
        <v>97</v>
      </c>
      <c r="L91" s="47"/>
      <c r="M91" s="51"/>
      <c r="N91" s="47"/>
    </row>
    <row r="92" spans="2:14" ht="18" customHeight="1" x14ac:dyDescent="0.15">
      <c r="B92" s="97"/>
      <c r="C92" s="98"/>
      <c r="D92" s="98"/>
      <c r="E92" s="113"/>
      <c r="F92" s="98"/>
      <c r="G92" s="114"/>
      <c r="H92" s="114"/>
      <c r="I92" s="107"/>
      <c r="J92" s="115"/>
      <c r="K92" s="41" t="s">
        <v>90</v>
      </c>
      <c r="L92" s="45"/>
      <c r="M92" s="51"/>
      <c r="N92" s="47"/>
    </row>
    <row r="93" spans="2:14" ht="18" customHeight="1" x14ac:dyDescent="0.15">
      <c r="B93" s="97"/>
      <c r="C93" s="98"/>
      <c r="D93" s="98"/>
      <c r="E93" s="112"/>
      <c r="F93" s="26"/>
      <c r="G93" s="197" t="s">
        <v>56</v>
      </c>
      <c r="H93" s="197"/>
      <c r="I93" s="176"/>
      <c r="J93" s="179"/>
      <c r="K93" s="40" t="s">
        <v>101</v>
      </c>
      <c r="L93" s="46"/>
      <c r="M93" s="50"/>
      <c r="N93" s="46"/>
    </row>
    <row r="94" spans="2:14" ht="18" customHeight="1" x14ac:dyDescent="0.15">
      <c r="B94" s="97"/>
      <c r="C94" s="98"/>
      <c r="D94" s="98"/>
      <c r="E94" s="113"/>
      <c r="F94" s="98"/>
      <c r="G94" s="114"/>
      <c r="H94" s="114"/>
      <c r="I94" s="107"/>
      <c r="J94" s="115"/>
      <c r="K94" s="41" t="s">
        <v>98</v>
      </c>
      <c r="L94" s="47"/>
      <c r="M94" s="51"/>
      <c r="N94" s="47"/>
    </row>
    <row r="95" spans="2:14" ht="18" customHeight="1" x14ac:dyDescent="0.15">
      <c r="B95" s="97"/>
      <c r="C95" s="98"/>
      <c r="D95" s="98"/>
      <c r="E95" s="113"/>
      <c r="F95" s="98"/>
      <c r="G95" s="114"/>
      <c r="H95" s="114"/>
      <c r="I95" s="107"/>
      <c r="J95" s="115"/>
      <c r="K95" s="41" t="s">
        <v>99</v>
      </c>
      <c r="L95" s="47"/>
      <c r="M95" s="47"/>
      <c r="N95" s="47"/>
    </row>
    <row r="96" spans="2:14" ht="18" customHeight="1" x14ac:dyDescent="0.15">
      <c r="B96" s="97"/>
      <c r="C96" s="98"/>
      <c r="D96" s="98"/>
      <c r="E96" s="87"/>
      <c r="F96" s="88"/>
      <c r="G96" s="110"/>
      <c r="H96" s="110"/>
      <c r="I96" s="109"/>
      <c r="J96" s="111"/>
      <c r="K96" s="41" t="s">
        <v>100</v>
      </c>
      <c r="L96" s="48"/>
      <c r="M96" s="45"/>
      <c r="N96" s="48"/>
    </row>
    <row r="97" spans="2:14" ht="18" customHeight="1" x14ac:dyDescent="0.15">
      <c r="B97" s="116"/>
      <c r="C97" s="88"/>
      <c r="D97" s="88"/>
      <c r="E97" s="17"/>
      <c r="F97" s="180"/>
      <c r="G97" s="189" t="s">
        <v>57</v>
      </c>
      <c r="H97" s="189"/>
      <c r="I97" s="14"/>
      <c r="J97" s="16"/>
      <c r="K97" s="29" t="s">
        <v>158</v>
      </c>
      <c r="L97" s="49"/>
      <c r="M97" s="52"/>
      <c r="N97" s="49"/>
    </row>
    <row r="98" spans="2:14" ht="18" customHeight="1" x14ac:dyDescent="0.15">
      <c r="B98" s="190" t="s">
        <v>58</v>
      </c>
      <c r="C98" s="191"/>
      <c r="D98" s="191"/>
      <c r="E98" s="26"/>
      <c r="F98" s="26"/>
      <c r="G98" s="26"/>
      <c r="H98" s="26"/>
      <c r="I98" s="26"/>
      <c r="J98" s="26"/>
      <c r="K98" s="26"/>
      <c r="L98" s="26"/>
      <c r="M98" s="26"/>
      <c r="N98" s="58"/>
    </row>
    <row r="99" spans="2:14" ht="14.1" customHeight="1" x14ac:dyDescent="0.15">
      <c r="B99" s="117"/>
      <c r="C99" s="42" t="s">
        <v>59</v>
      </c>
      <c r="D99" s="118"/>
      <c r="E99" s="42"/>
      <c r="F99" s="42"/>
      <c r="G99" s="42"/>
      <c r="H99" s="42"/>
      <c r="I99" s="42"/>
      <c r="J99" s="42"/>
      <c r="K99" s="42"/>
      <c r="L99" s="42"/>
      <c r="M99" s="42"/>
      <c r="N99" s="59"/>
    </row>
    <row r="100" spans="2:14" ht="14.1" customHeight="1" x14ac:dyDescent="0.15">
      <c r="B100" s="117"/>
      <c r="C100" s="42" t="s">
        <v>60</v>
      </c>
      <c r="D100" s="118"/>
      <c r="E100" s="42"/>
      <c r="F100" s="42"/>
      <c r="G100" s="42"/>
      <c r="H100" s="42"/>
      <c r="I100" s="42"/>
      <c r="J100" s="42"/>
      <c r="K100" s="42"/>
      <c r="L100" s="42"/>
      <c r="M100" s="42"/>
      <c r="N100" s="59"/>
    </row>
    <row r="101" spans="2:14" ht="14.1" customHeight="1" x14ac:dyDescent="0.15">
      <c r="B101" s="117"/>
      <c r="C101" s="42" t="s">
        <v>61</v>
      </c>
      <c r="D101" s="118"/>
      <c r="E101" s="42"/>
      <c r="F101" s="42"/>
      <c r="G101" s="42"/>
      <c r="H101" s="42"/>
      <c r="I101" s="42"/>
      <c r="J101" s="42"/>
      <c r="K101" s="42"/>
      <c r="L101" s="42"/>
      <c r="M101" s="42"/>
      <c r="N101" s="59"/>
    </row>
    <row r="102" spans="2:14" ht="14.1" customHeight="1" x14ac:dyDescent="0.15">
      <c r="B102" s="117"/>
      <c r="C102" s="42" t="s">
        <v>136</v>
      </c>
      <c r="D102" s="118"/>
      <c r="E102" s="42"/>
      <c r="F102" s="42"/>
      <c r="G102" s="42"/>
      <c r="H102" s="42"/>
      <c r="I102" s="42"/>
      <c r="J102" s="42"/>
      <c r="K102" s="42"/>
      <c r="L102" s="42"/>
      <c r="M102" s="42"/>
      <c r="N102" s="59"/>
    </row>
    <row r="103" spans="2:14" ht="14.1" customHeight="1" x14ac:dyDescent="0.15">
      <c r="B103" s="119"/>
      <c r="C103" s="42" t="s">
        <v>137</v>
      </c>
      <c r="D103" s="42"/>
      <c r="E103" s="42"/>
      <c r="F103" s="42"/>
      <c r="G103" s="42"/>
      <c r="H103" s="42"/>
      <c r="I103" s="42"/>
      <c r="J103" s="42"/>
      <c r="K103" s="42"/>
      <c r="L103" s="42"/>
      <c r="M103" s="42"/>
      <c r="N103" s="59"/>
    </row>
    <row r="104" spans="2:14" ht="14.1" customHeight="1" x14ac:dyDescent="0.15">
      <c r="B104" s="119"/>
      <c r="C104" s="42" t="s">
        <v>133</v>
      </c>
      <c r="D104" s="42"/>
      <c r="E104" s="42"/>
      <c r="F104" s="42"/>
      <c r="G104" s="42"/>
      <c r="H104" s="42"/>
      <c r="I104" s="42"/>
      <c r="J104" s="42"/>
      <c r="K104" s="42"/>
      <c r="L104" s="42"/>
      <c r="M104" s="42"/>
      <c r="N104" s="59"/>
    </row>
    <row r="105" spans="2:14" ht="14.1" customHeight="1" x14ac:dyDescent="0.15">
      <c r="B105" s="119"/>
      <c r="C105" s="42" t="s">
        <v>95</v>
      </c>
      <c r="D105" s="42"/>
      <c r="E105" s="42"/>
      <c r="F105" s="42"/>
      <c r="G105" s="42"/>
      <c r="H105" s="42"/>
      <c r="I105" s="42"/>
      <c r="J105" s="42"/>
      <c r="K105" s="42"/>
      <c r="L105" s="42"/>
      <c r="M105" s="42"/>
      <c r="N105" s="59"/>
    </row>
    <row r="106" spans="2:14" ht="14.1" customHeight="1" x14ac:dyDescent="0.15">
      <c r="B106" s="119"/>
      <c r="C106" s="42" t="s">
        <v>96</v>
      </c>
      <c r="D106" s="42"/>
      <c r="E106" s="42"/>
      <c r="F106" s="42"/>
      <c r="G106" s="42"/>
      <c r="H106" s="42"/>
      <c r="I106" s="42"/>
      <c r="J106" s="42"/>
      <c r="K106" s="42"/>
      <c r="L106" s="42"/>
      <c r="M106" s="42"/>
      <c r="N106" s="59"/>
    </row>
    <row r="107" spans="2:14" ht="14.1" customHeight="1" x14ac:dyDescent="0.15">
      <c r="B107" s="119"/>
      <c r="C107" s="42" t="s">
        <v>84</v>
      </c>
      <c r="D107" s="42"/>
      <c r="E107" s="42"/>
      <c r="F107" s="42"/>
      <c r="G107" s="42"/>
      <c r="H107" s="42"/>
      <c r="I107" s="42"/>
      <c r="J107" s="42"/>
      <c r="K107" s="42"/>
      <c r="L107" s="42"/>
      <c r="M107" s="42"/>
      <c r="N107" s="59"/>
    </row>
    <row r="108" spans="2:14" ht="14.1" customHeight="1" x14ac:dyDescent="0.15">
      <c r="B108" s="119"/>
      <c r="C108" s="42" t="s">
        <v>142</v>
      </c>
      <c r="D108" s="42"/>
      <c r="E108" s="42"/>
      <c r="F108" s="42"/>
      <c r="G108" s="42"/>
      <c r="H108" s="42"/>
      <c r="I108" s="42"/>
      <c r="J108" s="42"/>
      <c r="K108" s="42"/>
      <c r="L108" s="42"/>
      <c r="M108" s="42"/>
      <c r="N108" s="59"/>
    </row>
    <row r="109" spans="2:14" ht="14.1" customHeight="1" x14ac:dyDescent="0.15">
      <c r="B109" s="119"/>
      <c r="C109" s="42" t="s">
        <v>138</v>
      </c>
      <c r="D109" s="42"/>
      <c r="E109" s="42"/>
      <c r="F109" s="42"/>
      <c r="G109" s="42"/>
      <c r="H109" s="42"/>
      <c r="I109" s="42"/>
      <c r="J109" s="42"/>
      <c r="K109" s="42"/>
      <c r="L109" s="42"/>
      <c r="M109" s="42"/>
      <c r="N109" s="59"/>
    </row>
    <row r="110" spans="2:14" ht="14.1" customHeight="1" x14ac:dyDescent="0.15">
      <c r="B110" s="119"/>
      <c r="C110" s="42" t="s">
        <v>139</v>
      </c>
      <c r="D110" s="42"/>
      <c r="E110" s="42"/>
      <c r="F110" s="42"/>
      <c r="G110" s="42"/>
      <c r="H110" s="42"/>
      <c r="I110" s="42"/>
      <c r="J110" s="42"/>
      <c r="K110" s="42"/>
      <c r="L110" s="42"/>
      <c r="M110" s="42"/>
      <c r="N110" s="59"/>
    </row>
    <row r="111" spans="2:14" ht="14.1" customHeight="1" x14ac:dyDescent="0.15">
      <c r="B111" s="119"/>
      <c r="C111" s="42" t="s">
        <v>140</v>
      </c>
      <c r="D111" s="42"/>
      <c r="E111" s="42"/>
      <c r="F111" s="42"/>
      <c r="G111" s="42"/>
      <c r="H111" s="42"/>
      <c r="I111" s="42"/>
      <c r="J111" s="42"/>
      <c r="K111" s="42"/>
      <c r="L111" s="42"/>
      <c r="M111" s="42"/>
      <c r="N111" s="59"/>
    </row>
    <row r="112" spans="2:14" ht="14.1" customHeight="1" x14ac:dyDescent="0.15">
      <c r="B112" s="119"/>
      <c r="C112" s="42" t="s">
        <v>129</v>
      </c>
      <c r="D112" s="42"/>
      <c r="E112" s="42"/>
      <c r="F112" s="42"/>
      <c r="G112" s="42"/>
      <c r="H112" s="42"/>
      <c r="I112" s="42"/>
      <c r="J112" s="42"/>
      <c r="K112" s="42"/>
      <c r="L112" s="42"/>
      <c r="M112" s="42"/>
      <c r="N112" s="59"/>
    </row>
    <row r="113" spans="2:14" ht="14.1" customHeight="1" x14ac:dyDescent="0.15">
      <c r="B113" s="119"/>
      <c r="C113" s="42" t="s">
        <v>141</v>
      </c>
      <c r="D113" s="42"/>
      <c r="E113" s="42"/>
      <c r="F113" s="42"/>
      <c r="G113" s="42"/>
      <c r="H113" s="42"/>
      <c r="I113" s="42"/>
      <c r="J113" s="42"/>
      <c r="K113" s="42"/>
      <c r="L113" s="42"/>
      <c r="M113" s="42"/>
      <c r="N113" s="59"/>
    </row>
    <row r="114" spans="2:14" ht="14.1" customHeight="1" x14ac:dyDescent="0.15">
      <c r="B114" s="119"/>
      <c r="C114" s="42" t="s">
        <v>197</v>
      </c>
      <c r="D114" s="42"/>
      <c r="E114" s="42"/>
      <c r="F114" s="42"/>
      <c r="G114" s="42"/>
      <c r="H114" s="42"/>
      <c r="I114" s="42"/>
      <c r="J114" s="42"/>
      <c r="K114" s="42"/>
      <c r="L114" s="42"/>
      <c r="M114" s="42"/>
      <c r="N114" s="59"/>
    </row>
    <row r="115" spans="2:14" ht="14.1" customHeight="1" x14ac:dyDescent="0.15">
      <c r="B115" s="119"/>
      <c r="C115" s="42" t="s">
        <v>135</v>
      </c>
      <c r="D115" s="42"/>
      <c r="E115" s="42"/>
      <c r="F115" s="42"/>
      <c r="G115" s="42"/>
      <c r="H115" s="42"/>
      <c r="I115" s="42"/>
      <c r="J115" s="42"/>
      <c r="K115" s="42"/>
      <c r="L115" s="42"/>
      <c r="M115" s="42"/>
      <c r="N115" s="59"/>
    </row>
    <row r="116" spans="2:14" x14ac:dyDescent="0.15">
      <c r="B116" s="120"/>
      <c r="C116" s="42" t="s">
        <v>150</v>
      </c>
      <c r="D116" s="70"/>
      <c r="E116" s="70"/>
      <c r="F116" s="70"/>
      <c r="G116" s="70"/>
      <c r="H116" s="70"/>
      <c r="I116" s="70"/>
      <c r="J116" s="70"/>
      <c r="K116" s="70"/>
      <c r="L116" s="70"/>
      <c r="M116" s="70"/>
      <c r="N116" s="71"/>
    </row>
    <row r="117" spans="2:14" x14ac:dyDescent="0.15">
      <c r="B117" s="120"/>
      <c r="C117" s="42" t="s">
        <v>144</v>
      </c>
      <c r="D117" s="70"/>
      <c r="E117" s="70"/>
      <c r="F117" s="70"/>
      <c r="G117" s="70"/>
      <c r="H117" s="70"/>
      <c r="I117" s="70"/>
      <c r="J117" s="70"/>
      <c r="K117" s="70"/>
      <c r="L117" s="70"/>
      <c r="M117" s="70"/>
      <c r="N117" s="71"/>
    </row>
    <row r="118" spans="2:14" ht="14.1" customHeight="1" x14ac:dyDescent="0.15">
      <c r="B118" s="119"/>
      <c r="C118" s="42" t="s">
        <v>116</v>
      </c>
      <c r="D118" s="42"/>
      <c r="E118" s="42"/>
      <c r="F118" s="42"/>
      <c r="G118" s="42"/>
      <c r="H118" s="42"/>
      <c r="I118" s="42"/>
      <c r="J118" s="42"/>
      <c r="K118" s="42"/>
      <c r="L118" s="42"/>
      <c r="M118" s="42"/>
      <c r="N118" s="59"/>
    </row>
    <row r="119" spans="2:14" ht="18" customHeight="1" x14ac:dyDescent="0.15">
      <c r="B119" s="119"/>
      <c r="C119" s="42" t="s">
        <v>62</v>
      </c>
      <c r="D119" s="42"/>
      <c r="E119" s="42"/>
      <c r="F119" s="42"/>
      <c r="G119" s="42"/>
      <c r="H119" s="42"/>
      <c r="I119" s="42"/>
      <c r="J119" s="42"/>
      <c r="K119" s="42"/>
      <c r="L119" s="42"/>
      <c r="M119" s="42"/>
      <c r="N119" s="59"/>
    </row>
    <row r="120" spans="2:14" x14ac:dyDescent="0.15">
      <c r="B120" s="120"/>
      <c r="C120" s="42" t="s">
        <v>134</v>
      </c>
      <c r="D120" s="70"/>
      <c r="E120" s="70"/>
      <c r="F120" s="70"/>
      <c r="G120" s="70"/>
      <c r="H120" s="70"/>
      <c r="I120" s="70"/>
      <c r="J120" s="70"/>
      <c r="K120" s="70"/>
      <c r="L120" s="70"/>
      <c r="M120" s="70"/>
      <c r="N120" s="71"/>
    </row>
    <row r="121" spans="2:14" x14ac:dyDescent="0.15">
      <c r="B121" s="120"/>
      <c r="C121" s="42" t="s">
        <v>164</v>
      </c>
      <c r="D121" s="70"/>
      <c r="E121" s="70"/>
      <c r="F121" s="70"/>
      <c r="G121" s="70"/>
      <c r="H121" s="70"/>
      <c r="I121" s="70"/>
      <c r="J121" s="70"/>
      <c r="K121" s="70"/>
      <c r="L121" s="70"/>
      <c r="M121" s="70"/>
      <c r="N121" s="71"/>
    </row>
    <row r="122" spans="2:14" ht="14.25" thickBot="1" x14ac:dyDescent="0.2">
      <c r="B122" s="121"/>
      <c r="C122" s="43" t="s">
        <v>145</v>
      </c>
      <c r="D122" s="68"/>
      <c r="E122" s="68"/>
      <c r="F122" s="68"/>
      <c r="G122" s="68"/>
      <c r="H122" s="68"/>
      <c r="I122" s="68"/>
      <c r="J122" s="68"/>
      <c r="K122" s="68"/>
      <c r="L122" s="68"/>
      <c r="M122" s="68"/>
      <c r="N122" s="69"/>
    </row>
  </sheetData>
  <mergeCells count="27">
    <mergeCell ref="D9:F9"/>
    <mergeCell ref="D4:G4"/>
    <mergeCell ref="D5:G5"/>
    <mergeCell ref="D6:G6"/>
    <mergeCell ref="D7:F7"/>
    <mergeCell ref="D8:F8"/>
    <mergeCell ref="G85:H85"/>
    <mergeCell ref="G10:H10"/>
    <mergeCell ref="C69:D69"/>
    <mergeCell ref="D76:G76"/>
    <mergeCell ref="D77:G77"/>
    <mergeCell ref="B78:I78"/>
    <mergeCell ref="B79:D79"/>
    <mergeCell ref="G79:H79"/>
    <mergeCell ref="G80:H80"/>
    <mergeCell ref="G81:H81"/>
    <mergeCell ref="G82:H82"/>
    <mergeCell ref="G83:H83"/>
    <mergeCell ref="G84:H84"/>
    <mergeCell ref="G97:H97"/>
    <mergeCell ref="B98:D98"/>
    <mergeCell ref="G86:H86"/>
    <mergeCell ref="G87:H87"/>
    <mergeCell ref="B88:D88"/>
    <mergeCell ref="G88:H88"/>
    <mergeCell ref="G90:H90"/>
    <mergeCell ref="G93:H93"/>
  </mergeCells>
  <phoneticPr fontId="24"/>
  <conditionalFormatting sqref="O11:O71">
    <cfRule type="expression" dxfId="7"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72" max="16383" man="1"/>
  </rowBreaks>
  <colBreaks count="1" manualBreakCount="1">
    <brk id="20"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AC118"/>
  <sheetViews>
    <sheetView view="pageBreakPreview" zoomScale="75" zoomScaleNormal="75" zoomScaleSheetLayoutView="75" workbookViewId="0">
      <pane xSplit="10" ySplit="10" topLeftCell="K11" activePane="bottomRight" state="frozen"/>
      <selection activeCell="O15" sqref="O15"/>
      <selection pane="topRight" activeCell="O15" sqref="O15"/>
      <selection pane="bottomLeft" activeCell="O15" sqref="O15"/>
      <selection pane="bottomRight" activeCell="O15" sqref="O15"/>
    </sheetView>
  </sheetViews>
  <sheetFormatPr defaultRowHeight="13.5" x14ac:dyDescent="0.15"/>
  <cols>
    <col min="1" max="1" width="2.625" style="30" customWidth="1"/>
    <col min="2" max="2" width="4.75" style="30" customWidth="1"/>
    <col min="3" max="4" width="16.75" style="30" customWidth="1"/>
    <col min="5" max="5" width="1.75" style="30" customWidth="1"/>
    <col min="6" max="9" width="10.75" style="30" customWidth="1"/>
    <col min="10" max="10" width="1.75" style="30" customWidth="1"/>
    <col min="11" max="14" width="14.875" style="30" customWidth="1"/>
    <col min="15" max="15" width="9" style="30"/>
    <col min="16" max="20" width="9" style="30" hidden="1" customWidth="1"/>
    <col min="21" max="23" width="9" style="30"/>
    <col min="24" max="24" width="9.25" style="30" customWidth="1"/>
    <col min="25" max="16384" width="9" style="30"/>
  </cols>
  <sheetData>
    <row r="1" spans="2:24" ht="18" customHeight="1" x14ac:dyDescent="0.15"/>
    <row r="2" spans="2:24" ht="18" customHeight="1" x14ac:dyDescent="0.15">
      <c r="B2" s="72" t="s">
        <v>63</v>
      </c>
      <c r="U2" s="131"/>
    </row>
    <row r="3" spans="2:24" ht="9" customHeight="1" thickBot="1" x14ac:dyDescent="0.2"/>
    <row r="4" spans="2:24" ht="18" customHeight="1" x14ac:dyDescent="0.15">
      <c r="B4" s="73"/>
      <c r="C4" s="74"/>
      <c r="D4" s="201" t="s">
        <v>1</v>
      </c>
      <c r="E4" s="201"/>
      <c r="F4" s="201"/>
      <c r="G4" s="201"/>
      <c r="H4" s="74"/>
      <c r="I4" s="74"/>
      <c r="J4" s="75"/>
      <c r="K4" s="31" t="s">
        <v>64</v>
      </c>
      <c r="L4" s="31" t="s">
        <v>65</v>
      </c>
      <c r="M4" s="31" t="s">
        <v>66</v>
      </c>
      <c r="N4" s="55" t="s">
        <v>67</v>
      </c>
    </row>
    <row r="5" spans="2:24" ht="18" customHeight="1" x14ac:dyDescent="0.15">
      <c r="B5" s="76"/>
      <c r="C5" s="188"/>
      <c r="D5" s="189" t="s">
        <v>2</v>
      </c>
      <c r="E5" s="189"/>
      <c r="F5" s="189"/>
      <c r="G5" s="189"/>
      <c r="H5" s="188"/>
      <c r="I5" s="188"/>
      <c r="J5" s="77"/>
      <c r="K5" s="32" t="s">
        <v>386</v>
      </c>
      <c r="L5" s="32" t="str">
        <f>K5</f>
        <v>2021.3.4</v>
      </c>
      <c r="M5" s="32" t="str">
        <f>K5</f>
        <v>2021.3.4</v>
      </c>
      <c r="N5" s="129" t="str">
        <f>K5</f>
        <v>2021.3.4</v>
      </c>
    </row>
    <row r="6" spans="2:24" ht="18" customHeight="1" x14ac:dyDescent="0.15">
      <c r="B6" s="76"/>
      <c r="C6" s="188"/>
      <c r="D6" s="189" t="s">
        <v>3</v>
      </c>
      <c r="E6" s="189"/>
      <c r="F6" s="189"/>
      <c r="G6" s="189"/>
      <c r="H6" s="188"/>
      <c r="I6" s="188"/>
      <c r="J6" s="77"/>
      <c r="K6" s="122">
        <v>0.39861111111111108</v>
      </c>
      <c r="L6" s="122">
        <v>0.38194444444444442</v>
      </c>
      <c r="M6" s="122">
        <v>0.41944444444444445</v>
      </c>
      <c r="N6" s="123">
        <v>0.44930555555555557</v>
      </c>
    </row>
    <row r="7" spans="2:24" ht="18" customHeight="1" x14ac:dyDescent="0.15">
      <c r="B7" s="76"/>
      <c r="C7" s="188"/>
      <c r="D7" s="189" t="s">
        <v>4</v>
      </c>
      <c r="E7" s="205"/>
      <c r="F7" s="205"/>
      <c r="G7" s="78" t="s">
        <v>5</v>
      </c>
      <c r="H7" s="188"/>
      <c r="I7" s="188"/>
      <c r="J7" s="77"/>
      <c r="K7" s="124">
        <v>2.5</v>
      </c>
      <c r="L7" s="124">
        <v>1.48</v>
      </c>
      <c r="M7" s="124">
        <v>1.5</v>
      </c>
      <c r="N7" s="125">
        <v>1.53</v>
      </c>
    </row>
    <row r="8" spans="2:24" ht="18" customHeight="1" x14ac:dyDescent="0.15">
      <c r="B8" s="79"/>
      <c r="C8" s="26"/>
      <c r="D8" s="189" t="s">
        <v>6</v>
      </c>
      <c r="E8" s="189"/>
      <c r="F8" s="189"/>
      <c r="G8" s="78" t="s">
        <v>5</v>
      </c>
      <c r="H8" s="26"/>
      <c r="I8" s="26"/>
      <c r="J8" s="80"/>
      <c r="K8" s="33">
        <v>0.5</v>
      </c>
      <c r="L8" s="33">
        <v>0.5</v>
      </c>
      <c r="M8" s="33">
        <v>0.5</v>
      </c>
      <c r="N8" s="53">
        <v>0.5</v>
      </c>
    </row>
    <row r="9" spans="2:24" ht="18" customHeight="1" thickBot="1" x14ac:dyDescent="0.2">
      <c r="B9" s="81"/>
      <c r="C9" s="10"/>
      <c r="D9" s="192" t="s">
        <v>7</v>
      </c>
      <c r="E9" s="192"/>
      <c r="F9" s="192"/>
      <c r="G9" s="82" t="s">
        <v>8</v>
      </c>
      <c r="H9" s="10"/>
      <c r="I9" s="10"/>
      <c r="J9" s="83"/>
      <c r="K9" s="34">
        <v>100</v>
      </c>
      <c r="L9" s="34">
        <v>100</v>
      </c>
      <c r="M9" s="34">
        <v>100</v>
      </c>
      <c r="N9" s="54">
        <v>100</v>
      </c>
      <c r="Q9" s="84" t="s">
        <v>68</v>
      </c>
      <c r="R9" s="84" t="s">
        <v>69</v>
      </c>
      <c r="S9" s="84" t="s">
        <v>70</v>
      </c>
      <c r="T9" s="84" t="s">
        <v>71</v>
      </c>
      <c r="U9" s="84" t="s">
        <v>68</v>
      </c>
      <c r="V9" s="84" t="s">
        <v>69</v>
      </c>
      <c r="W9" s="84" t="s">
        <v>70</v>
      </c>
      <c r="X9" s="84" t="s">
        <v>71</v>
      </c>
    </row>
    <row r="10" spans="2:24" ht="18" customHeight="1" thickTop="1" x14ac:dyDescent="0.15">
      <c r="B10" s="85" t="s">
        <v>9</v>
      </c>
      <c r="C10" s="86" t="s">
        <v>10</v>
      </c>
      <c r="D10" s="86" t="s">
        <v>11</v>
      </c>
      <c r="E10" s="87"/>
      <c r="F10" s="88"/>
      <c r="G10" s="198" t="s">
        <v>12</v>
      </c>
      <c r="H10" s="198"/>
      <c r="I10" s="88"/>
      <c r="J10" s="89"/>
      <c r="K10" s="35"/>
      <c r="L10" s="35"/>
      <c r="M10" s="35"/>
      <c r="N10" s="126"/>
    </row>
    <row r="11" spans="2:24" ht="13.5" customHeight="1" x14ac:dyDescent="0.15">
      <c r="B11" s="1">
        <v>1</v>
      </c>
      <c r="C11" s="2" t="s">
        <v>92</v>
      </c>
      <c r="D11" s="2" t="s">
        <v>13</v>
      </c>
      <c r="E11" s="188"/>
      <c r="F11" s="188" t="s">
        <v>151</v>
      </c>
      <c r="G11" s="188"/>
      <c r="H11" s="188"/>
      <c r="I11" s="188"/>
      <c r="J11" s="188"/>
      <c r="K11" s="22"/>
      <c r="L11" s="22" t="s">
        <v>169</v>
      </c>
      <c r="M11" s="22" t="s">
        <v>165</v>
      </c>
      <c r="N11" s="23" t="s">
        <v>278</v>
      </c>
      <c r="P11" s="30" t="s">
        <v>14</v>
      </c>
      <c r="Q11" s="30">
        <f t="shared" ref="Q11:T11" si="0">IF(K11="",0,VALUE(MID(K11,2,LEN(K11)-2)))</f>
        <v>0</v>
      </c>
      <c r="R11" s="30" t="e">
        <f t="shared" si="0"/>
        <v>#VALUE!</v>
      </c>
      <c r="S11" s="30">
        <f t="shared" si="0"/>
        <v>25</v>
      </c>
      <c r="T11" s="30">
        <f t="shared" si="0"/>
        <v>550</v>
      </c>
      <c r="U11" s="30">
        <f t="shared" ref="U11:X13" si="1">IF(K11="＋",0,IF(K11="(＋)",0,ABS(K11)))</f>
        <v>0</v>
      </c>
      <c r="V11" s="30">
        <f t="shared" si="1"/>
        <v>0</v>
      </c>
      <c r="W11" s="30">
        <f t="shared" si="1"/>
        <v>25</v>
      </c>
      <c r="X11" s="30">
        <f t="shared" si="1"/>
        <v>550</v>
      </c>
    </row>
    <row r="12" spans="2:24" ht="13.9" customHeight="1" x14ac:dyDescent="0.15">
      <c r="B12" s="1">
        <f>B11+1</f>
        <v>2</v>
      </c>
      <c r="C12" s="3"/>
      <c r="D12" s="7"/>
      <c r="E12" s="188"/>
      <c r="F12" s="188" t="s">
        <v>204</v>
      </c>
      <c r="G12" s="188"/>
      <c r="H12" s="188"/>
      <c r="I12" s="188"/>
      <c r="J12" s="188"/>
      <c r="K12" s="22"/>
      <c r="L12" s="22"/>
      <c r="M12" s="22" t="s">
        <v>163</v>
      </c>
      <c r="N12" s="23"/>
      <c r="P12" s="30" t="s">
        <v>14</v>
      </c>
      <c r="Q12" s="30">
        <f>IF(K12="",0,VALUE(MID(K12,2,LEN(K12)-2)))</f>
        <v>0</v>
      </c>
      <c r="R12" s="30">
        <f>IF(L12="",0,VALUE(MID(L12,2,LEN(L12)-2)))</f>
        <v>0</v>
      </c>
      <c r="S12" s="30" t="e">
        <f>IF(M12="",0,VALUE(MID(M12,2,LEN(M12)-2)))</f>
        <v>#VALUE!</v>
      </c>
      <c r="T12" s="30">
        <f>IF(N12="",0,VALUE(MID(N12,2,LEN(N12)-2)))</f>
        <v>0</v>
      </c>
      <c r="U12" s="30">
        <f>IF(K12="＋",0,IF(K12="(＋)",0,ABS(K12)))</f>
        <v>0</v>
      </c>
      <c r="V12" s="30">
        <f>IF(L12="＋",0,IF(L12="(＋)",0,ABS(L12)))</f>
        <v>0</v>
      </c>
      <c r="W12" s="30">
        <f>IF(M12="＋",0,IF(M12="(＋)",0,ABS(M12)))</f>
        <v>0</v>
      </c>
      <c r="X12" s="30">
        <f>IF(N12="＋",0,IF(N12="(＋)",0,ABS(N12)))</f>
        <v>0</v>
      </c>
    </row>
    <row r="13" spans="2:24" ht="13.5" customHeight="1" x14ac:dyDescent="0.15">
      <c r="B13" s="1">
        <f t="shared" ref="B13:B67" si="2">B12+1</f>
        <v>3</v>
      </c>
      <c r="C13" s="3"/>
      <c r="D13" s="7"/>
      <c r="E13" s="188"/>
      <c r="F13" s="188" t="s">
        <v>121</v>
      </c>
      <c r="G13" s="188"/>
      <c r="H13" s="188"/>
      <c r="I13" s="188"/>
      <c r="J13" s="188"/>
      <c r="K13" s="22" t="s">
        <v>234</v>
      </c>
      <c r="L13" s="22" t="s">
        <v>300</v>
      </c>
      <c r="M13" s="22" t="s">
        <v>175</v>
      </c>
      <c r="N13" s="144" t="s">
        <v>186</v>
      </c>
      <c r="P13" s="30" t="s">
        <v>14</v>
      </c>
      <c r="Q13" s="30">
        <f t="shared" ref="Q13:T13" si="3">IF(K13="",0,VALUE(MID(K13,2,LEN(K13)-2)))</f>
        <v>300</v>
      </c>
      <c r="R13" s="30" t="e">
        <f>IF(#REF!="",0,VALUE(MID(#REF!,2,LEN(#REF!)-2)))</f>
        <v>#REF!</v>
      </c>
      <c r="S13" s="30">
        <f t="shared" si="3"/>
        <v>50</v>
      </c>
      <c r="T13" s="30">
        <f t="shared" si="3"/>
        <v>125</v>
      </c>
      <c r="U13" s="30">
        <f t="shared" si="1"/>
        <v>300</v>
      </c>
      <c r="V13" s="30">
        <f t="shared" si="1"/>
        <v>275</v>
      </c>
      <c r="W13" s="30">
        <f t="shared" si="1"/>
        <v>50</v>
      </c>
      <c r="X13" s="30">
        <f t="shared" si="1"/>
        <v>125</v>
      </c>
    </row>
    <row r="14" spans="2:24" ht="13.5" customHeight="1" x14ac:dyDescent="0.15">
      <c r="B14" s="1">
        <f t="shared" si="2"/>
        <v>4</v>
      </c>
      <c r="C14" s="2" t="s">
        <v>22</v>
      </c>
      <c r="D14" s="2" t="s">
        <v>23</v>
      </c>
      <c r="E14" s="188"/>
      <c r="F14" s="188" t="s">
        <v>119</v>
      </c>
      <c r="G14" s="188"/>
      <c r="H14" s="188"/>
      <c r="I14" s="188"/>
      <c r="J14" s="188"/>
      <c r="K14" s="28">
        <v>450</v>
      </c>
      <c r="L14" s="24">
        <v>175</v>
      </c>
      <c r="M14" s="24">
        <v>250</v>
      </c>
      <c r="N14" s="25">
        <v>2125</v>
      </c>
      <c r="P14" s="90"/>
    </row>
    <row r="15" spans="2:24" ht="13.5" customHeight="1" x14ac:dyDescent="0.15">
      <c r="B15" s="1">
        <f t="shared" si="2"/>
        <v>5</v>
      </c>
      <c r="C15" s="2" t="s">
        <v>24</v>
      </c>
      <c r="D15" s="2" t="s">
        <v>25</v>
      </c>
      <c r="E15" s="188"/>
      <c r="F15" s="188" t="s">
        <v>104</v>
      </c>
      <c r="G15" s="188"/>
      <c r="H15" s="188"/>
      <c r="I15" s="188"/>
      <c r="J15" s="188"/>
      <c r="K15" s="24" t="s">
        <v>163</v>
      </c>
      <c r="L15" s="28"/>
      <c r="M15" s="24">
        <v>25</v>
      </c>
      <c r="N15" s="25">
        <v>25</v>
      </c>
      <c r="P15" s="90"/>
    </row>
    <row r="16" spans="2:24" ht="13.5" customHeight="1" x14ac:dyDescent="0.15">
      <c r="B16" s="1">
        <f t="shared" si="2"/>
        <v>6</v>
      </c>
      <c r="C16" s="2" t="s">
        <v>93</v>
      </c>
      <c r="D16" s="2" t="s">
        <v>15</v>
      </c>
      <c r="E16" s="188"/>
      <c r="F16" s="188" t="s">
        <v>161</v>
      </c>
      <c r="G16" s="188"/>
      <c r="H16" s="188"/>
      <c r="I16" s="188"/>
      <c r="J16" s="188"/>
      <c r="K16" s="24" t="s">
        <v>163</v>
      </c>
      <c r="L16" s="24"/>
      <c r="M16" s="24"/>
      <c r="N16" s="25"/>
    </row>
    <row r="17" spans="2:14" ht="14.85" customHeight="1" x14ac:dyDescent="0.15">
      <c r="B17" s="1">
        <f t="shared" si="2"/>
        <v>7</v>
      </c>
      <c r="C17" s="7"/>
      <c r="D17" s="7"/>
      <c r="E17" s="188"/>
      <c r="F17" s="188" t="s">
        <v>159</v>
      </c>
      <c r="G17" s="188"/>
      <c r="H17" s="188"/>
      <c r="I17" s="188"/>
      <c r="J17" s="188"/>
      <c r="K17" s="24">
        <v>75</v>
      </c>
      <c r="L17" s="24"/>
      <c r="M17" s="24"/>
      <c r="N17" s="25"/>
    </row>
    <row r="18" spans="2:14" ht="13.5" customHeight="1" x14ac:dyDescent="0.15">
      <c r="B18" s="1">
        <f t="shared" si="2"/>
        <v>8</v>
      </c>
      <c r="C18" s="7"/>
      <c r="D18" s="7"/>
      <c r="E18" s="188"/>
      <c r="F18" s="188" t="s">
        <v>387</v>
      </c>
      <c r="G18" s="188"/>
      <c r="H18" s="188"/>
      <c r="I18" s="188"/>
      <c r="J18" s="188"/>
      <c r="K18" s="24">
        <v>90</v>
      </c>
      <c r="L18" s="24"/>
      <c r="M18" s="24"/>
      <c r="N18" s="25"/>
    </row>
    <row r="19" spans="2:14" ht="13.9" customHeight="1" x14ac:dyDescent="0.15">
      <c r="B19" s="1">
        <f t="shared" si="2"/>
        <v>9</v>
      </c>
      <c r="C19" s="7"/>
      <c r="D19" s="2" t="s">
        <v>16</v>
      </c>
      <c r="E19" s="188"/>
      <c r="F19" s="188" t="s">
        <v>117</v>
      </c>
      <c r="G19" s="188"/>
      <c r="H19" s="188"/>
      <c r="I19" s="188"/>
      <c r="J19" s="188"/>
      <c r="K19" s="24" t="s">
        <v>163</v>
      </c>
      <c r="L19" s="24">
        <v>200</v>
      </c>
      <c r="M19" s="24">
        <v>425</v>
      </c>
      <c r="N19" s="25">
        <v>8125</v>
      </c>
    </row>
    <row r="20" spans="2:14" ht="13.5" customHeight="1" x14ac:dyDescent="0.15">
      <c r="B20" s="1">
        <f t="shared" si="2"/>
        <v>10</v>
      </c>
      <c r="C20" s="7"/>
      <c r="D20" s="7"/>
      <c r="E20" s="188"/>
      <c r="F20" s="188" t="s">
        <v>106</v>
      </c>
      <c r="G20" s="188"/>
      <c r="H20" s="188"/>
      <c r="I20" s="188"/>
      <c r="J20" s="188"/>
      <c r="K20" s="28">
        <v>1975</v>
      </c>
      <c r="L20" s="182">
        <v>900</v>
      </c>
      <c r="M20" s="24">
        <v>700</v>
      </c>
      <c r="N20" s="25">
        <v>1875</v>
      </c>
    </row>
    <row r="21" spans="2:14" ht="13.5" customHeight="1" x14ac:dyDescent="0.15">
      <c r="B21" s="1">
        <f t="shared" si="2"/>
        <v>11</v>
      </c>
      <c r="C21" s="7"/>
      <c r="D21" s="7"/>
      <c r="E21" s="188"/>
      <c r="F21" s="188" t="s">
        <v>118</v>
      </c>
      <c r="G21" s="188"/>
      <c r="H21" s="188"/>
      <c r="I21" s="188"/>
      <c r="J21" s="188"/>
      <c r="K21" s="24">
        <v>600</v>
      </c>
      <c r="L21" s="24">
        <v>50</v>
      </c>
      <c r="M21" s="24">
        <v>200</v>
      </c>
      <c r="N21" s="25">
        <v>375</v>
      </c>
    </row>
    <row r="22" spans="2:14" ht="13.9" customHeight="1" x14ac:dyDescent="0.15">
      <c r="B22" s="1">
        <f t="shared" si="2"/>
        <v>12</v>
      </c>
      <c r="C22" s="7"/>
      <c r="D22" s="7"/>
      <c r="E22" s="188"/>
      <c r="F22" s="188" t="s">
        <v>107</v>
      </c>
      <c r="G22" s="188"/>
      <c r="H22" s="188"/>
      <c r="I22" s="188"/>
      <c r="J22" s="188"/>
      <c r="K22" s="24"/>
      <c r="L22" s="24">
        <v>150</v>
      </c>
      <c r="M22" s="24">
        <v>50</v>
      </c>
      <c r="N22" s="25" t="s">
        <v>163</v>
      </c>
    </row>
    <row r="23" spans="2:14" ht="13.9" customHeight="1" x14ac:dyDescent="0.15">
      <c r="B23" s="1">
        <f t="shared" si="2"/>
        <v>13</v>
      </c>
      <c r="C23" s="7"/>
      <c r="D23" s="7"/>
      <c r="E23" s="188"/>
      <c r="F23" s="188" t="s">
        <v>363</v>
      </c>
      <c r="G23" s="188"/>
      <c r="H23" s="188"/>
      <c r="I23" s="188"/>
      <c r="J23" s="188"/>
      <c r="K23" s="24"/>
      <c r="L23" s="24">
        <v>1</v>
      </c>
      <c r="M23" s="24"/>
      <c r="N23" s="25" t="s">
        <v>163</v>
      </c>
    </row>
    <row r="24" spans="2:14" ht="13.9" customHeight="1" x14ac:dyDescent="0.15">
      <c r="B24" s="1">
        <f t="shared" si="2"/>
        <v>14</v>
      </c>
      <c r="C24" s="7"/>
      <c r="D24" s="7"/>
      <c r="E24" s="188"/>
      <c r="F24" s="188" t="s">
        <v>74</v>
      </c>
      <c r="G24" s="188"/>
      <c r="H24" s="188"/>
      <c r="I24" s="188"/>
      <c r="J24" s="188"/>
      <c r="K24" s="24"/>
      <c r="L24" s="24"/>
      <c r="M24" s="24"/>
      <c r="N24" s="25" t="s">
        <v>163</v>
      </c>
    </row>
    <row r="25" spans="2:14" ht="13.5" customHeight="1" x14ac:dyDescent="0.15">
      <c r="B25" s="1">
        <f t="shared" si="2"/>
        <v>15</v>
      </c>
      <c r="C25" s="7"/>
      <c r="D25" s="7"/>
      <c r="E25" s="188"/>
      <c r="F25" s="188" t="s">
        <v>17</v>
      </c>
      <c r="G25" s="188"/>
      <c r="H25" s="188"/>
      <c r="I25" s="188"/>
      <c r="J25" s="188"/>
      <c r="K25" s="28">
        <v>150</v>
      </c>
      <c r="L25" s="24">
        <v>225</v>
      </c>
      <c r="M25" s="24">
        <v>1000</v>
      </c>
      <c r="N25" s="25">
        <v>375</v>
      </c>
    </row>
    <row r="26" spans="2:14" ht="13.5" customHeight="1" x14ac:dyDescent="0.15">
      <c r="B26" s="1">
        <f t="shared" si="2"/>
        <v>16</v>
      </c>
      <c r="C26" s="7"/>
      <c r="D26" s="7"/>
      <c r="E26" s="188"/>
      <c r="F26" s="188" t="s">
        <v>111</v>
      </c>
      <c r="G26" s="188"/>
      <c r="H26" s="188"/>
      <c r="I26" s="188"/>
      <c r="J26" s="188"/>
      <c r="K26" s="24">
        <v>75</v>
      </c>
      <c r="L26" s="24">
        <v>50</v>
      </c>
      <c r="M26" s="24">
        <v>75</v>
      </c>
      <c r="N26" s="25">
        <v>225</v>
      </c>
    </row>
    <row r="27" spans="2:14" ht="13.9" customHeight="1" x14ac:dyDescent="0.15">
      <c r="B27" s="1">
        <f t="shared" si="2"/>
        <v>17</v>
      </c>
      <c r="C27" s="7"/>
      <c r="D27" s="7"/>
      <c r="E27" s="188"/>
      <c r="F27" s="188" t="s">
        <v>18</v>
      </c>
      <c r="G27" s="188"/>
      <c r="H27" s="188"/>
      <c r="I27" s="188"/>
      <c r="J27" s="188"/>
      <c r="K27" s="24" t="s">
        <v>163</v>
      </c>
      <c r="L27" s="24">
        <v>25</v>
      </c>
      <c r="M27" s="24"/>
      <c r="N27" s="25"/>
    </row>
    <row r="28" spans="2:14" ht="13.9" customHeight="1" x14ac:dyDescent="0.15">
      <c r="B28" s="1">
        <f t="shared" si="2"/>
        <v>18</v>
      </c>
      <c r="C28" s="7"/>
      <c r="D28" s="7"/>
      <c r="E28" s="188"/>
      <c r="F28" s="188" t="s">
        <v>108</v>
      </c>
      <c r="G28" s="188"/>
      <c r="H28" s="188"/>
      <c r="I28" s="188"/>
      <c r="J28" s="188"/>
      <c r="K28" s="24"/>
      <c r="L28" s="24"/>
      <c r="M28" s="24">
        <v>100</v>
      </c>
      <c r="N28" s="25"/>
    </row>
    <row r="29" spans="2:14" ht="13.5" customHeight="1" x14ac:dyDescent="0.15">
      <c r="B29" s="1">
        <f t="shared" si="2"/>
        <v>19</v>
      </c>
      <c r="C29" s="7"/>
      <c r="D29" s="7"/>
      <c r="E29" s="188"/>
      <c r="F29" s="188" t="s">
        <v>251</v>
      </c>
      <c r="G29" s="188"/>
      <c r="H29" s="188"/>
      <c r="I29" s="188"/>
      <c r="J29" s="188"/>
      <c r="K29" s="24"/>
      <c r="L29" s="24"/>
      <c r="M29" s="24" t="s">
        <v>163</v>
      </c>
      <c r="N29" s="25"/>
    </row>
    <row r="30" spans="2:14" ht="13.5" customHeight="1" x14ac:dyDescent="0.15">
      <c r="B30" s="1">
        <f t="shared" si="2"/>
        <v>20</v>
      </c>
      <c r="C30" s="7"/>
      <c r="D30" s="7"/>
      <c r="E30" s="188"/>
      <c r="F30" s="188" t="s">
        <v>132</v>
      </c>
      <c r="G30" s="188"/>
      <c r="H30" s="188"/>
      <c r="I30" s="188"/>
      <c r="J30" s="188"/>
      <c r="K30" s="24">
        <v>225</v>
      </c>
      <c r="L30" s="24">
        <v>225</v>
      </c>
      <c r="M30" s="24">
        <v>100</v>
      </c>
      <c r="N30" s="25">
        <v>150</v>
      </c>
    </row>
    <row r="31" spans="2:14" ht="13.9" customHeight="1" x14ac:dyDescent="0.15">
      <c r="B31" s="1">
        <f t="shared" si="2"/>
        <v>21</v>
      </c>
      <c r="C31" s="7"/>
      <c r="D31" s="7"/>
      <c r="E31" s="188"/>
      <c r="F31" s="188" t="s">
        <v>268</v>
      </c>
      <c r="G31" s="188"/>
      <c r="H31" s="188"/>
      <c r="I31" s="188"/>
      <c r="J31" s="188"/>
      <c r="K31" s="24"/>
      <c r="L31" s="24" t="s">
        <v>163</v>
      </c>
      <c r="M31" s="24"/>
      <c r="N31" s="25">
        <v>50</v>
      </c>
    </row>
    <row r="32" spans="2:14" ht="13.9" customHeight="1" x14ac:dyDescent="0.15">
      <c r="B32" s="1">
        <f t="shared" si="2"/>
        <v>22</v>
      </c>
      <c r="C32" s="7"/>
      <c r="D32" s="7"/>
      <c r="E32" s="188"/>
      <c r="F32" s="188" t="s">
        <v>19</v>
      </c>
      <c r="G32" s="188"/>
      <c r="H32" s="188"/>
      <c r="I32" s="188"/>
      <c r="J32" s="188"/>
      <c r="K32" s="24">
        <v>875</v>
      </c>
      <c r="L32" s="24"/>
      <c r="M32" s="24"/>
      <c r="N32" s="25"/>
    </row>
    <row r="33" spans="2:29" ht="13.5" customHeight="1" x14ac:dyDescent="0.15">
      <c r="B33" s="1">
        <f t="shared" si="2"/>
        <v>23</v>
      </c>
      <c r="C33" s="7"/>
      <c r="D33" s="7"/>
      <c r="E33" s="188"/>
      <c r="F33" s="188" t="s">
        <v>20</v>
      </c>
      <c r="G33" s="188"/>
      <c r="H33" s="188"/>
      <c r="I33" s="188"/>
      <c r="J33" s="188"/>
      <c r="K33" s="24">
        <v>7125</v>
      </c>
      <c r="L33" s="24">
        <v>52000</v>
      </c>
      <c r="M33" s="60">
        <v>54750</v>
      </c>
      <c r="N33" s="66">
        <v>33250</v>
      </c>
    </row>
    <row r="34" spans="2:29" ht="13.9" customHeight="1" x14ac:dyDescent="0.15">
      <c r="B34" s="1">
        <f t="shared" si="2"/>
        <v>24</v>
      </c>
      <c r="C34" s="7"/>
      <c r="D34" s="7"/>
      <c r="E34" s="188"/>
      <c r="F34" s="188" t="s">
        <v>21</v>
      </c>
      <c r="G34" s="188"/>
      <c r="H34" s="188"/>
      <c r="I34" s="188"/>
      <c r="J34" s="188"/>
      <c r="K34" s="24">
        <v>25</v>
      </c>
      <c r="L34" s="24">
        <v>50</v>
      </c>
      <c r="M34" s="24" t="s">
        <v>163</v>
      </c>
      <c r="N34" s="25" t="s">
        <v>163</v>
      </c>
    </row>
    <row r="35" spans="2:29" ht="13.5" customHeight="1" x14ac:dyDescent="0.15">
      <c r="B35" s="1">
        <f t="shared" si="2"/>
        <v>25</v>
      </c>
      <c r="C35" s="2" t="s">
        <v>82</v>
      </c>
      <c r="D35" s="2" t="s">
        <v>83</v>
      </c>
      <c r="E35" s="188"/>
      <c r="F35" s="188" t="s">
        <v>102</v>
      </c>
      <c r="G35" s="188"/>
      <c r="H35" s="188"/>
      <c r="I35" s="188"/>
      <c r="J35" s="188"/>
      <c r="K35" s="28">
        <v>25</v>
      </c>
      <c r="L35" s="28"/>
      <c r="M35" s="24"/>
      <c r="N35" s="25">
        <v>75</v>
      </c>
    </row>
    <row r="36" spans="2:29" ht="13.9" customHeight="1" x14ac:dyDescent="0.15">
      <c r="B36" s="1">
        <f t="shared" si="2"/>
        <v>26</v>
      </c>
      <c r="C36" s="7"/>
      <c r="D36" s="7"/>
      <c r="E36" s="188"/>
      <c r="F36" s="188" t="s">
        <v>214</v>
      </c>
      <c r="G36" s="188"/>
      <c r="H36" s="188"/>
      <c r="I36" s="188"/>
      <c r="J36" s="188"/>
      <c r="K36" s="24"/>
      <c r="L36" s="24"/>
      <c r="M36" s="24"/>
      <c r="N36" s="25">
        <v>75</v>
      </c>
    </row>
    <row r="37" spans="2:29" ht="13.9" customHeight="1" x14ac:dyDescent="0.15">
      <c r="B37" s="1">
        <f t="shared" si="2"/>
        <v>27</v>
      </c>
      <c r="C37" s="2" t="s">
        <v>94</v>
      </c>
      <c r="D37" s="2" t="s">
        <v>26</v>
      </c>
      <c r="E37" s="188"/>
      <c r="F37" s="188" t="s">
        <v>126</v>
      </c>
      <c r="G37" s="188"/>
      <c r="H37" s="188"/>
      <c r="I37" s="188"/>
      <c r="J37" s="188"/>
      <c r="K37" s="24"/>
      <c r="L37" s="28"/>
      <c r="M37" s="24" t="s">
        <v>163</v>
      </c>
      <c r="N37" s="25">
        <v>200</v>
      </c>
      <c r="Y37" s="132"/>
    </row>
    <row r="38" spans="2:29" ht="13.9" customHeight="1" x14ac:dyDescent="0.15">
      <c r="B38" s="1">
        <f t="shared" si="2"/>
        <v>28</v>
      </c>
      <c r="C38" s="7"/>
      <c r="D38" s="7"/>
      <c r="E38" s="188"/>
      <c r="F38" s="188" t="s">
        <v>152</v>
      </c>
      <c r="G38" s="188"/>
      <c r="H38" s="188"/>
      <c r="I38" s="188"/>
      <c r="J38" s="188"/>
      <c r="K38" s="24">
        <v>125</v>
      </c>
      <c r="L38" s="24">
        <v>175</v>
      </c>
      <c r="M38" s="24">
        <v>75</v>
      </c>
      <c r="N38" s="25" t="s">
        <v>163</v>
      </c>
      <c r="U38" s="146">
        <f>COUNTA($K11:$K39)</f>
        <v>19</v>
      </c>
      <c r="V38" s="146">
        <f>COUNTA($L11:$L39)</f>
        <v>17</v>
      </c>
      <c r="W38" s="146">
        <f>COUNTA($M11:$M39)</f>
        <v>18</v>
      </c>
      <c r="X38" s="146">
        <f>COUNTA($N11:$N39)</f>
        <v>20</v>
      </c>
      <c r="Y38" s="146"/>
      <c r="Z38" s="146"/>
      <c r="AA38" s="146"/>
      <c r="AB38" s="146"/>
      <c r="AC38" s="132"/>
    </row>
    <row r="39" spans="2:29" ht="13.5" customHeight="1" x14ac:dyDescent="0.15">
      <c r="B39" s="1">
        <f t="shared" si="2"/>
        <v>29</v>
      </c>
      <c r="C39" s="7"/>
      <c r="D39" s="7"/>
      <c r="E39" s="188"/>
      <c r="F39" s="188" t="s">
        <v>91</v>
      </c>
      <c r="G39" s="188"/>
      <c r="H39" s="188"/>
      <c r="I39" s="188"/>
      <c r="J39" s="188"/>
      <c r="K39" s="24">
        <v>25</v>
      </c>
      <c r="L39" s="24">
        <v>25</v>
      </c>
      <c r="M39" s="24"/>
      <c r="N39" s="25"/>
      <c r="Y39" s="133"/>
    </row>
    <row r="40" spans="2:29" ht="13.9" customHeight="1" x14ac:dyDescent="0.15">
      <c r="B40" s="1">
        <f t="shared" si="2"/>
        <v>30</v>
      </c>
      <c r="C40" s="7"/>
      <c r="D40" s="7"/>
      <c r="E40" s="188"/>
      <c r="F40" s="188" t="s">
        <v>162</v>
      </c>
      <c r="G40" s="188"/>
      <c r="H40" s="188"/>
      <c r="I40" s="188"/>
      <c r="J40" s="188"/>
      <c r="K40" s="24" t="s">
        <v>163</v>
      </c>
      <c r="L40" s="24"/>
      <c r="M40" s="24"/>
      <c r="N40" s="25"/>
      <c r="Y40" s="133"/>
    </row>
    <row r="41" spans="2:29" ht="13.5" customHeight="1" x14ac:dyDescent="0.15">
      <c r="B41" s="1">
        <f t="shared" si="2"/>
        <v>31</v>
      </c>
      <c r="C41" s="7"/>
      <c r="D41" s="7"/>
      <c r="E41" s="188"/>
      <c r="F41" s="188" t="s">
        <v>112</v>
      </c>
      <c r="G41" s="188"/>
      <c r="H41" s="188"/>
      <c r="I41" s="188"/>
      <c r="J41" s="188"/>
      <c r="K41" s="24">
        <v>1000</v>
      </c>
      <c r="L41" s="24">
        <v>1100</v>
      </c>
      <c r="M41" s="24">
        <v>500</v>
      </c>
      <c r="N41" s="25">
        <v>700</v>
      </c>
      <c r="Y41" s="133"/>
    </row>
    <row r="42" spans="2:29" ht="13.9" customHeight="1" x14ac:dyDescent="0.15">
      <c r="B42" s="1">
        <f t="shared" si="2"/>
        <v>32</v>
      </c>
      <c r="C42" s="7"/>
      <c r="D42" s="7"/>
      <c r="E42" s="188"/>
      <c r="F42" s="188" t="s">
        <v>319</v>
      </c>
      <c r="G42" s="188"/>
      <c r="H42" s="188"/>
      <c r="I42" s="188"/>
      <c r="J42" s="188"/>
      <c r="K42" s="24"/>
      <c r="L42" s="24">
        <v>50</v>
      </c>
      <c r="M42" s="24"/>
      <c r="N42" s="25"/>
      <c r="Y42" s="135"/>
    </row>
    <row r="43" spans="2:29" ht="13.9" customHeight="1" x14ac:dyDescent="0.15">
      <c r="B43" s="1">
        <f t="shared" si="2"/>
        <v>33</v>
      </c>
      <c r="C43" s="7"/>
      <c r="D43" s="7"/>
      <c r="E43" s="188"/>
      <c r="F43" s="188" t="s">
        <v>113</v>
      </c>
      <c r="G43" s="188"/>
      <c r="H43" s="188"/>
      <c r="I43" s="188"/>
      <c r="J43" s="188"/>
      <c r="K43" s="24"/>
      <c r="L43" s="24">
        <v>100</v>
      </c>
      <c r="M43" s="24">
        <v>300</v>
      </c>
      <c r="N43" s="25" t="s">
        <v>163</v>
      </c>
      <c r="Y43" s="135"/>
    </row>
    <row r="44" spans="2:29" ht="13.5" customHeight="1" x14ac:dyDescent="0.15">
      <c r="B44" s="1">
        <f t="shared" si="2"/>
        <v>34</v>
      </c>
      <c r="C44" s="7"/>
      <c r="D44" s="7"/>
      <c r="E44" s="188"/>
      <c r="F44" s="188" t="s">
        <v>114</v>
      </c>
      <c r="G44" s="188"/>
      <c r="H44" s="188"/>
      <c r="I44" s="188"/>
      <c r="J44" s="188"/>
      <c r="K44" s="24">
        <v>150</v>
      </c>
      <c r="L44" s="24"/>
      <c r="M44" s="24">
        <v>200</v>
      </c>
      <c r="N44" s="25">
        <v>150</v>
      </c>
      <c r="Y44" s="132"/>
    </row>
    <row r="45" spans="2:29" ht="13.5" customHeight="1" x14ac:dyDescent="0.15">
      <c r="B45" s="1">
        <f t="shared" si="2"/>
        <v>35</v>
      </c>
      <c r="C45" s="7"/>
      <c r="D45" s="7"/>
      <c r="E45" s="188"/>
      <c r="F45" s="188" t="s">
        <v>29</v>
      </c>
      <c r="G45" s="188"/>
      <c r="H45" s="188"/>
      <c r="I45" s="188"/>
      <c r="J45" s="188"/>
      <c r="K45" s="28" t="s">
        <v>163</v>
      </c>
      <c r="L45" s="24"/>
      <c r="M45" s="24"/>
      <c r="N45" s="25"/>
      <c r="Y45" s="132"/>
    </row>
    <row r="46" spans="2:29" ht="13.5" customHeight="1" x14ac:dyDescent="0.15">
      <c r="B46" s="1">
        <f t="shared" si="2"/>
        <v>36</v>
      </c>
      <c r="C46" s="7"/>
      <c r="D46" s="7"/>
      <c r="E46" s="188"/>
      <c r="F46" s="188" t="s">
        <v>30</v>
      </c>
      <c r="G46" s="188"/>
      <c r="H46" s="188"/>
      <c r="I46" s="188"/>
      <c r="J46" s="188"/>
      <c r="K46" s="28"/>
      <c r="L46" s="24"/>
      <c r="M46" s="24">
        <v>32</v>
      </c>
      <c r="N46" s="25">
        <v>16</v>
      </c>
      <c r="Y46" s="132"/>
    </row>
    <row r="47" spans="2:29" ht="13.9" customHeight="1" x14ac:dyDescent="0.15">
      <c r="B47" s="1">
        <f t="shared" si="2"/>
        <v>37</v>
      </c>
      <c r="C47" s="7"/>
      <c r="D47" s="7"/>
      <c r="E47" s="188"/>
      <c r="F47" s="188" t="s">
        <v>88</v>
      </c>
      <c r="G47" s="188"/>
      <c r="H47" s="188"/>
      <c r="I47" s="188"/>
      <c r="J47" s="188"/>
      <c r="K47" s="28">
        <v>100</v>
      </c>
      <c r="L47" s="24"/>
      <c r="M47" s="24"/>
      <c r="N47" s="25"/>
      <c r="Y47" s="132"/>
    </row>
    <row r="48" spans="2:29" ht="13.5" customHeight="1" x14ac:dyDescent="0.15">
      <c r="B48" s="1">
        <f t="shared" si="2"/>
        <v>38</v>
      </c>
      <c r="C48" s="7"/>
      <c r="D48" s="7"/>
      <c r="E48" s="188"/>
      <c r="F48" s="188" t="s">
        <v>115</v>
      </c>
      <c r="G48" s="188"/>
      <c r="H48" s="188"/>
      <c r="I48" s="188"/>
      <c r="J48" s="188"/>
      <c r="K48" s="24">
        <v>250</v>
      </c>
      <c r="L48" s="24">
        <v>450</v>
      </c>
      <c r="M48" s="24"/>
      <c r="N48" s="25" t="s">
        <v>163</v>
      </c>
      <c r="Y48" s="132"/>
    </row>
    <row r="49" spans="2:25" ht="13.9" customHeight="1" x14ac:dyDescent="0.15">
      <c r="B49" s="1">
        <f t="shared" si="2"/>
        <v>39</v>
      </c>
      <c r="C49" s="7"/>
      <c r="D49" s="7"/>
      <c r="E49" s="188"/>
      <c r="F49" s="188" t="s">
        <v>127</v>
      </c>
      <c r="G49" s="188"/>
      <c r="H49" s="188"/>
      <c r="I49" s="188"/>
      <c r="J49" s="188"/>
      <c r="K49" s="28">
        <v>25</v>
      </c>
      <c r="L49" s="24"/>
      <c r="M49" s="24"/>
      <c r="N49" s="25">
        <v>25</v>
      </c>
      <c r="Y49" s="132"/>
    </row>
    <row r="50" spans="2:25" ht="13.9" customHeight="1" x14ac:dyDescent="0.15">
      <c r="B50" s="1">
        <f t="shared" si="2"/>
        <v>40</v>
      </c>
      <c r="C50" s="7"/>
      <c r="D50" s="7"/>
      <c r="E50" s="188"/>
      <c r="F50" s="188" t="s">
        <v>120</v>
      </c>
      <c r="G50" s="188"/>
      <c r="H50" s="188"/>
      <c r="I50" s="188"/>
      <c r="J50" s="188"/>
      <c r="K50" s="24">
        <v>50</v>
      </c>
      <c r="L50" s="24">
        <v>25</v>
      </c>
      <c r="M50" s="24"/>
      <c r="N50" s="25">
        <v>50</v>
      </c>
      <c r="Y50" s="132"/>
    </row>
    <row r="51" spans="2:25" ht="13.9" customHeight="1" x14ac:dyDescent="0.15">
      <c r="B51" s="1">
        <f t="shared" si="2"/>
        <v>41</v>
      </c>
      <c r="C51" s="7"/>
      <c r="D51" s="7"/>
      <c r="E51" s="188"/>
      <c r="F51" s="188" t="s">
        <v>388</v>
      </c>
      <c r="G51" s="188"/>
      <c r="H51" s="188"/>
      <c r="I51" s="188"/>
      <c r="J51" s="188"/>
      <c r="K51" s="24">
        <v>25</v>
      </c>
      <c r="L51" s="24"/>
      <c r="M51" s="24"/>
      <c r="N51" s="25"/>
      <c r="Y51" s="132"/>
    </row>
    <row r="52" spans="2:25" ht="13.9" customHeight="1" x14ac:dyDescent="0.15">
      <c r="B52" s="1">
        <f t="shared" si="2"/>
        <v>42</v>
      </c>
      <c r="C52" s="7"/>
      <c r="D52" s="7"/>
      <c r="E52" s="188"/>
      <c r="F52" s="188" t="s">
        <v>33</v>
      </c>
      <c r="G52" s="188"/>
      <c r="H52" s="188"/>
      <c r="I52" s="188"/>
      <c r="J52" s="188"/>
      <c r="K52" s="24">
        <v>1200</v>
      </c>
      <c r="L52" s="24">
        <v>550</v>
      </c>
      <c r="M52" s="24">
        <v>325</v>
      </c>
      <c r="N52" s="25">
        <v>600</v>
      </c>
      <c r="Y52" s="132"/>
    </row>
    <row r="53" spans="2:25" ht="13.9" customHeight="1" x14ac:dyDescent="0.15">
      <c r="B53" s="1">
        <f t="shared" si="2"/>
        <v>43</v>
      </c>
      <c r="C53" s="2" t="s">
        <v>75</v>
      </c>
      <c r="D53" s="2" t="s">
        <v>76</v>
      </c>
      <c r="E53" s="188"/>
      <c r="F53" s="188" t="s">
        <v>124</v>
      </c>
      <c r="G53" s="188"/>
      <c r="H53" s="188"/>
      <c r="I53" s="188"/>
      <c r="J53" s="188"/>
      <c r="K53" s="24"/>
      <c r="L53" s="24" t="s">
        <v>163</v>
      </c>
      <c r="M53" s="24"/>
      <c r="N53" s="25"/>
    </row>
    <row r="54" spans="2:25" ht="13.9" customHeight="1" x14ac:dyDescent="0.15">
      <c r="B54" s="1">
        <f t="shared" si="2"/>
        <v>44</v>
      </c>
      <c r="C54" s="2" t="s">
        <v>34</v>
      </c>
      <c r="D54" s="2" t="s">
        <v>35</v>
      </c>
      <c r="E54" s="188"/>
      <c r="F54" s="188" t="s">
        <v>148</v>
      </c>
      <c r="G54" s="188"/>
      <c r="H54" s="188"/>
      <c r="I54" s="188"/>
      <c r="J54" s="188"/>
      <c r="K54" s="24" t="s">
        <v>163</v>
      </c>
      <c r="L54" s="24">
        <v>1</v>
      </c>
      <c r="M54" s="24" t="s">
        <v>163</v>
      </c>
      <c r="N54" s="25" t="s">
        <v>163</v>
      </c>
    </row>
    <row r="55" spans="2:25" ht="13.9" customHeight="1" x14ac:dyDescent="0.15">
      <c r="B55" s="1">
        <f t="shared" si="2"/>
        <v>45</v>
      </c>
      <c r="C55" s="7"/>
      <c r="D55" s="7"/>
      <c r="E55" s="188"/>
      <c r="F55" s="188" t="s">
        <v>258</v>
      </c>
      <c r="G55" s="188"/>
      <c r="H55" s="188"/>
      <c r="I55" s="188"/>
      <c r="J55" s="188"/>
      <c r="K55" s="24"/>
      <c r="L55" s="24">
        <v>1</v>
      </c>
      <c r="M55" s="24"/>
      <c r="N55" s="25" t="s">
        <v>163</v>
      </c>
    </row>
    <row r="56" spans="2:25" ht="13.5" customHeight="1" x14ac:dyDescent="0.15">
      <c r="B56" s="1">
        <f t="shared" si="2"/>
        <v>46</v>
      </c>
      <c r="C56" s="7"/>
      <c r="D56" s="7"/>
      <c r="E56" s="188"/>
      <c r="F56" s="188" t="s">
        <v>231</v>
      </c>
      <c r="G56" s="188"/>
      <c r="H56" s="188"/>
      <c r="I56" s="188"/>
      <c r="J56" s="188"/>
      <c r="K56" s="24"/>
      <c r="L56" s="28"/>
      <c r="M56" s="24"/>
      <c r="N56" s="25">
        <v>1</v>
      </c>
    </row>
    <row r="57" spans="2:25" ht="13.9" customHeight="1" x14ac:dyDescent="0.15">
      <c r="B57" s="1">
        <f t="shared" si="2"/>
        <v>47</v>
      </c>
      <c r="C57" s="7"/>
      <c r="D57" s="7"/>
      <c r="E57" s="188"/>
      <c r="F57" s="188" t="s">
        <v>128</v>
      </c>
      <c r="G57" s="188"/>
      <c r="H57" s="188"/>
      <c r="I57" s="188"/>
      <c r="J57" s="188"/>
      <c r="K57" s="24"/>
      <c r="L57" s="24">
        <v>1</v>
      </c>
      <c r="M57" s="24">
        <v>2</v>
      </c>
      <c r="N57" s="25">
        <v>2</v>
      </c>
    </row>
    <row r="58" spans="2:25" ht="13.9" customHeight="1" x14ac:dyDescent="0.15">
      <c r="B58" s="1">
        <f t="shared" si="2"/>
        <v>48</v>
      </c>
      <c r="C58" s="7"/>
      <c r="D58" s="7"/>
      <c r="E58" s="188"/>
      <c r="F58" s="188" t="s">
        <v>295</v>
      </c>
      <c r="G58" s="188"/>
      <c r="H58" s="188"/>
      <c r="I58" s="188"/>
      <c r="J58" s="188"/>
      <c r="K58" s="24"/>
      <c r="L58" s="24"/>
      <c r="M58" s="24"/>
      <c r="N58" s="25" t="s">
        <v>163</v>
      </c>
    </row>
    <row r="59" spans="2:25" ht="13.5" customHeight="1" x14ac:dyDescent="0.15">
      <c r="B59" s="1">
        <f t="shared" si="2"/>
        <v>49</v>
      </c>
      <c r="C59" s="7"/>
      <c r="D59" s="7"/>
      <c r="E59" s="188"/>
      <c r="F59" s="188" t="s">
        <v>36</v>
      </c>
      <c r="G59" s="188"/>
      <c r="H59" s="188"/>
      <c r="I59" s="188"/>
      <c r="J59" s="188"/>
      <c r="K59" s="24"/>
      <c r="L59" s="24" t="s">
        <v>163</v>
      </c>
      <c r="M59" s="24">
        <v>1</v>
      </c>
      <c r="N59" s="25">
        <v>3</v>
      </c>
    </row>
    <row r="60" spans="2:25" ht="13.5" customHeight="1" x14ac:dyDescent="0.15">
      <c r="B60" s="1">
        <f t="shared" si="2"/>
        <v>50</v>
      </c>
      <c r="C60" s="2" t="s">
        <v>146</v>
      </c>
      <c r="D60" s="2" t="s">
        <v>79</v>
      </c>
      <c r="E60" s="188"/>
      <c r="F60" s="188" t="s">
        <v>103</v>
      </c>
      <c r="G60" s="188"/>
      <c r="H60" s="188"/>
      <c r="I60" s="188"/>
      <c r="J60" s="188"/>
      <c r="K60" s="24"/>
      <c r="L60" s="24"/>
      <c r="M60" s="24"/>
      <c r="N60" s="25" t="s">
        <v>163</v>
      </c>
    </row>
    <row r="61" spans="2:25" ht="13.5" customHeight="1" x14ac:dyDescent="0.15">
      <c r="B61" s="1">
        <f t="shared" si="2"/>
        <v>51</v>
      </c>
      <c r="C61" s="7"/>
      <c r="D61" s="2" t="s">
        <v>37</v>
      </c>
      <c r="E61" s="188"/>
      <c r="F61" s="188" t="s">
        <v>125</v>
      </c>
      <c r="G61" s="188"/>
      <c r="H61" s="188"/>
      <c r="I61" s="188"/>
      <c r="J61" s="188"/>
      <c r="K61" s="24">
        <v>4</v>
      </c>
      <c r="L61" s="181"/>
      <c r="M61" s="24"/>
      <c r="N61" s="25">
        <v>2</v>
      </c>
    </row>
    <row r="62" spans="2:25" ht="13.5" customHeight="1" x14ac:dyDescent="0.15">
      <c r="B62" s="1">
        <f t="shared" si="2"/>
        <v>52</v>
      </c>
      <c r="C62" s="7"/>
      <c r="D62" s="8"/>
      <c r="E62" s="188"/>
      <c r="F62" s="188" t="s">
        <v>38</v>
      </c>
      <c r="G62" s="188"/>
      <c r="H62" s="188"/>
      <c r="I62" s="188"/>
      <c r="J62" s="188"/>
      <c r="K62" s="24" t="s">
        <v>163</v>
      </c>
      <c r="L62" s="24"/>
      <c r="M62" s="24"/>
      <c r="N62" s="25">
        <v>25</v>
      </c>
    </row>
    <row r="63" spans="2:25" ht="13.5" customHeight="1" x14ac:dyDescent="0.15">
      <c r="B63" s="1">
        <f t="shared" si="2"/>
        <v>53</v>
      </c>
      <c r="C63" s="8"/>
      <c r="D63" s="9" t="s">
        <v>39</v>
      </c>
      <c r="E63" s="188"/>
      <c r="F63" s="188" t="s">
        <v>40</v>
      </c>
      <c r="G63" s="188"/>
      <c r="H63" s="188"/>
      <c r="I63" s="188"/>
      <c r="J63" s="188"/>
      <c r="K63" s="24">
        <v>250</v>
      </c>
      <c r="L63" s="24">
        <v>50</v>
      </c>
      <c r="M63" s="24">
        <v>50</v>
      </c>
      <c r="N63" s="25">
        <v>325</v>
      </c>
    </row>
    <row r="64" spans="2:25" ht="13.5" customHeight="1" x14ac:dyDescent="0.15">
      <c r="B64" s="1">
        <f t="shared" si="2"/>
        <v>54</v>
      </c>
      <c r="C64" s="2" t="s">
        <v>0</v>
      </c>
      <c r="D64" s="9" t="s">
        <v>41</v>
      </c>
      <c r="E64" s="188"/>
      <c r="F64" s="188" t="s">
        <v>42</v>
      </c>
      <c r="G64" s="188"/>
      <c r="H64" s="188"/>
      <c r="I64" s="188"/>
      <c r="J64" s="188"/>
      <c r="K64" s="24"/>
      <c r="L64" s="24" t="s">
        <v>163</v>
      </c>
      <c r="M64" s="24">
        <v>25</v>
      </c>
      <c r="N64" s="25"/>
      <c r="U64" s="30">
        <f>COUNTA(K53:K64)</f>
        <v>4</v>
      </c>
      <c r="V64" s="30">
        <f>COUNTA(L53:L64)</f>
        <v>7</v>
      </c>
      <c r="W64" s="30">
        <f>COUNTA(M53:M64)</f>
        <v>5</v>
      </c>
      <c r="X64" s="30">
        <f>COUNTA(N53:N64)</f>
        <v>10</v>
      </c>
    </row>
    <row r="65" spans="2:24" ht="13.5" customHeight="1" x14ac:dyDescent="0.15">
      <c r="B65" s="1">
        <f t="shared" si="2"/>
        <v>55</v>
      </c>
      <c r="C65" s="199" t="s">
        <v>43</v>
      </c>
      <c r="D65" s="200"/>
      <c r="E65" s="188"/>
      <c r="F65" s="188" t="s">
        <v>44</v>
      </c>
      <c r="G65" s="188"/>
      <c r="H65" s="188"/>
      <c r="I65" s="188"/>
      <c r="J65" s="188"/>
      <c r="K65" s="24">
        <v>200</v>
      </c>
      <c r="L65" s="24">
        <v>400</v>
      </c>
      <c r="M65" s="24">
        <v>150</v>
      </c>
      <c r="N65" s="25">
        <v>800</v>
      </c>
    </row>
    <row r="66" spans="2:24" ht="13.5" customHeight="1" x14ac:dyDescent="0.15">
      <c r="B66" s="1">
        <f t="shared" si="2"/>
        <v>56</v>
      </c>
      <c r="C66" s="3"/>
      <c r="D66" s="91"/>
      <c r="E66" s="188"/>
      <c r="F66" s="188" t="s">
        <v>45</v>
      </c>
      <c r="G66" s="188"/>
      <c r="H66" s="188"/>
      <c r="I66" s="188"/>
      <c r="J66" s="188"/>
      <c r="K66" s="24">
        <v>400</v>
      </c>
      <c r="L66" s="24">
        <v>50</v>
      </c>
      <c r="M66" s="24">
        <v>400</v>
      </c>
      <c r="N66" s="25">
        <v>750</v>
      </c>
    </row>
    <row r="67" spans="2:24" ht="13.9" customHeight="1" thickBot="1" x14ac:dyDescent="0.2">
      <c r="B67" s="1">
        <f t="shared" si="2"/>
        <v>57</v>
      </c>
      <c r="C67" s="3"/>
      <c r="D67" s="91"/>
      <c r="E67" s="188"/>
      <c r="F67" s="188" t="s">
        <v>80</v>
      </c>
      <c r="G67" s="188"/>
      <c r="H67" s="188"/>
      <c r="I67" s="188"/>
      <c r="J67" s="188"/>
      <c r="K67" s="24">
        <v>150</v>
      </c>
      <c r="L67" s="24">
        <v>300</v>
      </c>
      <c r="M67" s="24">
        <v>200</v>
      </c>
      <c r="N67" s="25">
        <v>150</v>
      </c>
    </row>
    <row r="68" spans="2:24" ht="13.9" customHeight="1" x14ac:dyDescent="0.15">
      <c r="B68" s="92"/>
      <c r="C68" s="93"/>
      <c r="D68" s="93"/>
      <c r="E68" s="27"/>
      <c r="F68" s="27"/>
      <c r="G68" s="27"/>
      <c r="H68" s="27"/>
      <c r="I68" s="27"/>
      <c r="J68" s="27"/>
      <c r="K68" s="27"/>
      <c r="L68" s="27"/>
      <c r="M68" s="27"/>
      <c r="N68" s="27"/>
      <c r="U68" s="30">
        <f>COUNTA(K11:K67)</f>
        <v>36</v>
      </c>
      <c r="V68" s="30">
        <f>COUNTA(L11:L67)</f>
        <v>33</v>
      </c>
      <c r="W68" s="30">
        <f>COUNTA(M11:M67)</f>
        <v>31</v>
      </c>
      <c r="X68" s="30">
        <f>COUNTA(N11:N67)</f>
        <v>41</v>
      </c>
    </row>
    <row r="69" spans="2:24" ht="18" customHeight="1" x14ac:dyDescent="0.15"/>
    <row r="70" spans="2:24" ht="18" customHeight="1" x14ac:dyDescent="0.15">
      <c r="B70" s="72"/>
    </row>
    <row r="71" spans="2:24" ht="9" customHeight="1" thickBot="1" x14ac:dyDescent="0.2"/>
    <row r="72" spans="2:24" ht="18" customHeight="1" x14ac:dyDescent="0.15">
      <c r="B72" s="73"/>
      <c r="C72" s="74"/>
      <c r="D72" s="201" t="s">
        <v>1</v>
      </c>
      <c r="E72" s="201"/>
      <c r="F72" s="201"/>
      <c r="G72" s="201"/>
      <c r="H72" s="74"/>
      <c r="I72" s="74"/>
      <c r="J72" s="75"/>
      <c r="K72" s="31" t="s">
        <v>64</v>
      </c>
      <c r="L72" s="31" t="s">
        <v>65</v>
      </c>
      <c r="M72" s="31" t="s">
        <v>66</v>
      </c>
      <c r="N72" s="55" t="s">
        <v>67</v>
      </c>
      <c r="U72" s="30">
        <f>SUM(U11:U13,K14:K67)</f>
        <v>15944</v>
      </c>
      <c r="V72" s="30">
        <f>SUM(V11:V13,L14:L67)</f>
        <v>57604</v>
      </c>
      <c r="W72" s="30">
        <f>SUM(W11:W13,M14:M67)</f>
        <v>60010</v>
      </c>
      <c r="X72" s="30">
        <f>SUM(X11:X13,N14:N67)</f>
        <v>51199</v>
      </c>
    </row>
    <row r="73" spans="2:24" ht="18" customHeight="1" thickBot="1" x14ac:dyDescent="0.2">
      <c r="B73" s="79"/>
      <c r="C73" s="26"/>
      <c r="D73" s="197" t="s">
        <v>2</v>
      </c>
      <c r="E73" s="197"/>
      <c r="F73" s="197"/>
      <c r="G73" s="197"/>
      <c r="H73" s="26"/>
      <c r="I73" s="26"/>
      <c r="J73" s="80"/>
      <c r="K73" s="36" t="str">
        <f>K5</f>
        <v>2021.3.4</v>
      </c>
      <c r="L73" s="36" t="str">
        <f>L5</f>
        <v>2021.3.4</v>
      </c>
      <c r="M73" s="36" t="str">
        <f>M5</f>
        <v>2021.3.4</v>
      </c>
      <c r="N73" s="54" t="str">
        <f>N5</f>
        <v>2021.3.4</v>
      </c>
    </row>
    <row r="74" spans="2:24" ht="19.899999999999999" customHeight="1" thickTop="1" x14ac:dyDescent="0.15">
      <c r="B74" s="202" t="s">
        <v>47</v>
      </c>
      <c r="C74" s="203"/>
      <c r="D74" s="203"/>
      <c r="E74" s="203"/>
      <c r="F74" s="203"/>
      <c r="G74" s="203"/>
      <c r="H74" s="203"/>
      <c r="I74" s="203"/>
      <c r="J74" s="94"/>
      <c r="K74" s="37">
        <f>SUM(K75:K83)</f>
        <v>15944</v>
      </c>
      <c r="L74" s="37">
        <f>SUM(L75:L83)</f>
        <v>57604</v>
      </c>
      <c r="M74" s="37">
        <f>SUM(M75:M83)</f>
        <v>60010</v>
      </c>
      <c r="N74" s="56">
        <f>SUM(N75:N83)</f>
        <v>51199</v>
      </c>
    </row>
    <row r="75" spans="2:24" ht="13.9" customHeight="1" x14ac:dyDescent="0.15">
      <c r="B75" s="190" t="s">
        <v>48</v>
      </c>
      <c r="C75" s="191"/>
      <c r="D75" s="204"/>
      <c r="E75" s="13"/>
      <c r="F75" s="14"/>
      <c r="G75" s="189" t="s">
        <v>13</v>
      </c>
      <c r="H75" s="189"/>
      <c r="I75" s="14"/>
      <c r="J75" s="16"/>
      <c r="K75" s="5">
        <f>SUM(U$11:U$13)</f>
        <v>300</v>
      </c>
      <c r="L75" s="5">
        <f>SUM(V$11:V$13)</f>
        <v>275</v>
      </c>
      <c r="M75" s="5">
        <f>SUM(W$11:W$13)</f>
        <v>75</v>
      </c>
      <c r="N75" s="6">
        <f>SUM(X$11:X$13)</f>
        <v>675</v>
      </c>
    </row>
    <row r="76" spans="2:24" ht="13.9" customHeight="1" x14ac:dyDescent="0.15">
      <c r="B76" s="97"/>
      <c r="C76" s="98"/>
      <c r="D76" s="99"/>
      <c r="E76" s="17"/>
      <c r="F76" s="188"/>
      <c r="G76" s="189" t="s">
        <v>23</v>
      </c>
      <c r="H76" s="189"/>
      <c r="I76" s="183"/>
      <c r="J76" s="18"/>
      <c r="K76" s="5">
        <f>SUM(K$14)</f>
        <v>450</v>
      </c>
      <c r="L76" s="5">
        <f>SUM(L$14)</f>
        <v>175</v>
      </c>
      <c r="M76" s="5">
        <f>SUM(M$14)</f>
        <v>250</v>
      </c>
      <c r="N76" s="6">
        <f>SUM(N$14)</f>
        <v>2125</v>
      </c>
    </row>
    <row r="77" spans="2:24" ht="13.9" customHeight="1" x14ac:dyDescent="0.15">
      <c r="B77" s="97"/>
      <c r="C77" s="98"/>
      <c r="D77" s="99"/>
      <c r="E77" s="17"/>
      <c r="F77" s="188"/>
      <c r="G77" s="189" t="s">
        <v>25</v>
      </c>
      <c r="H77" s="189"/>
      <c r="I77" s="14"/>
      <c r="J77" s="16"/>
      <c r="K77" s="5">
        <f>SUM(K$15:K$15)</f>
        <v>0</v>
      </c>
      <c r="L77" s="5">
        <f>SUM(L$15:L$15)</f>
        <v>0</v>
      </c>
      <c r="M77" s="5">
        <f>SUM(M$15:M$15)</f>
        <v>25</v>
      </c>
      <c r="N77" s="6">
        <f>SUM(N$15:N$15)</f>
        <v>25</v>
      </c>
    </row>
    <row r="78" spans="2:24" ht="13.9" customHeight="1" x14ac:dyDescent="0.15">
      <c r="B78" s="97"/>
      <c r="C78" s="98"/>
      <c r="D78" s="99"/>
      <c r="E78" s="17"/>
      <c r="F78" s="188"/>
      <c r="G78" s="189" t="s">
        <v>86</v>
      </c>
      <c r="H78" s="189"/>
      <c r="I78" s="14"/>
      <c r="J78" s="16"/>
      <c r="K78" s="5">
        <f>SUM(K$16:K$18)</f>
        <v>165</v>
      </c>
      <c r="L78" s="5">
        <f>SUM(L$16:L$18)</f>
        <v>0</v>
      </c>
      <c r="M78" s="5">
        <f>SUM(M$16:M$18)</f>
        <v>0</v>
      </c>
      <c r="N78" s="6">
        <f>SUM(N$16:N$18)</f>
        <v>0</v>
      </c>
    </row>
    <row r="79" spans="2:24" ht="13.9" customHeight="1" x14ac:dyDescent="0.15">
      <c r="B79" s="97"/>
      <c r="C79" s="98"/>
      <c r="D79" s="99"/>
      <c r="E79" s="17"/>
      <c r="F79" s="188"/>
      <c r="G79" s="189" t="s">
        <v>87</v>
      </c>
      <c r="H79" s="189"/>
      <c r="I79" s="14"/>
      <c r="J79" s="16"/>
      <c r="K79" s="5">
        <f>SUM(K19:K34)</f>
        <v>11050</v>
      </c>
      <c r="L79" s="5">
        <f>SUM(L$19:L$34)</f>
        <v>53876</v>
      </c>
      <c r="M79" s="5">
        <f>SUM(M$19:M$34)</f>
        <v>57400</v>
      </c>
      <c r="N79" s="6">
        <f>SUM(N$19:N$34)</f>
        <v>44425</v>
      </c>
    </row>
    <row r="80" spans="2:24" ht="13.9" customHeight="1" x14ac:dyDescent="0.15">
      <c r="B80" s="97"/>
      <c r="C80" s="98"/>
      <c r="D80" s="99"/>
      <c r="E80" s="17"/>
      <c r="F80" s="188"/>
      <c r="G80" s="189" t="s">
        <v>83</v>
      </c>
      <c r="H80" s="189"/>
      <c r="I80" s="14"/>
      <c r="J80" s="16"/>
      <c r="K80" s="5">
        <f>SUM(K$35:K$36)</f>
        <v>25</v>
      </c>
      <c r="L80" s="5">
        <f>SUM(L$35:L$36)</f>
        <v>0</v>
      </c>
      <c r="M80" s="5">
        <f>SUM(M$35:M$36)</f>
        <v>0</v>
      </c>
      <c r="N80" s="6">
        <f>SUM(N$35:N$36)</f>
        <v>150</v>
      </c>
    </row>
    <row r="81" spans="2:14" ht="13.9" customHeight="1" x14ac:dyDescent="0.15">
      <c r="B81" s="97"/>
      <c r="C81" s="98"/>
      <c r="D81" s="99"/>
      <c r="E81" s="17"/>
      <c r="F81" s="188"/>
      <c r="G81" s="189" t="s">
        <v>26</v>
      </c>
      <c r="H81" s="189"/>
      <c r="I81" s="14"/>
      <c r="J81" s="16"/>
      <c r="K81" s="5">
        <f>SUM(K$37:K$52)</f>
        <v>2950</v>
      </c>
      <c r="L81" s="5">
        <f>SUM(L$37:L$52)</f>
        <v>2475</v>
      </c>
      <c r="M81" s="5">
        <f>SUM(M$37:M$52)</f>
        <v>1432</v>
      </c>
      <c r="N81" s="6">
        <f>SUM(N$37:N$52)</f>
        <v>1741</v>
      </c>
    </row>
    <row r="82" spans="2:14" ht="13.9" customHeight="1" x14ac:dyDescent="0.15">
      <c r="B82" s="97"/>
      <c r="C82" s="98"/>
      <c r="D82" s="99"/>
      <c r="E82" s="17"/>
      <c r="F82" s="188"/>
      <c r="G82" s="189" t="s">
        <v>49</v>
      </c>
      <c r="H82" s="189"/>
      <c r="I82" s="14"/>
      <c r="J82" s="16"/>
      <c r="K82" s="5">
        <f>SUM(K$65:K$66)</f>
        <v>600</v>
      </c>
      <c r="L82" s="5">
        <f t="shared" ref="L82:N82" si="4">SUM(L$65:L$66)</f>
        <v>450</v>
      </c>
      <c r="M82" s="5">
        <f t="shared" si="4"/>
        <v>550</v>
      </c>
      <c r="N82" s="6">
        <f t="shared" si="4"/>
        <v>1550</v>
      </c>
    </row>
    <row r="83" spans="2:14" ht="13.9" customHeight="1" thickBot="1" x14ac:dyDescent="0.2">
      <c r="B83" s="100"/>
      <c r="C83" s="101"/>
      <c r="D83" s="102"/>
      <c r="E83" s="19"/>
      <c r="F83" s="10"/>
      <c r="G83" s="192" t="s">
        <v>46</v>
      </c>
      <c r="H83" s="192"/>
      <c r="I83" s="20"/>
      <c r="J83" s="21"/>
      <c r="K83" s="11">
        <f>SUM(K$53:K$64,K$67)</f>
        <v>404</v>
      </c>
      <c r="L83" s="11">
        <f>SUM(L$53:L$64,L$67)</f>
        <v>353</v>
      </c>
      <c r="M83" s="11">
        <f>SUM(M$53:M$64,M$67)</f>
        <v>278</v>
      </c>
      <c r="N83" s="12">
        <f>SUM(N$53:N$64,N$67)</f>
        <v>508</v>
      </c>
    </row>
    <row r="84" spans="2:14" ht="18" customHeight="1" thickTop="1" x14ac:dyDescent="0.15">
      <c r="B84" s="193" t="s">
        <v>50</v>
      </c>
      <c r="C84" s="194"/>
      <c r="D84" s="195"/>
      <c r="E84" s="105"/>
      <c r="F84" s="185"/>
      <c r="G84" s="196" t="s">
        <v>51</v>
      </c>
      <c r="H84" s="196"/>
      <c r="I84" s="185"/>
      <c r="J84" s="186"/>
      <c r="K84" s="38" t="s">
        <v>52</v>
      </c>
      <c r="L84" s="44"/>
      <c r="M84" s="44"/>
      <c r="N84" s="57"/>
    </row>
    <row r="85" spans="2:14" ht="18" customHeight="1" x14ac:dyDescent="0.15">
      <c r="B85" s="106"/>
      <c r="C85" s="107"/>
      <c r="D85" s="107"/>
      <c r="E85" s="108"/>
      <c r="F85" s="109"/>
      <c r="G85" s="110"/>
      <c r="H85" s="110"/>
      <c r="I85" s="109"/>
      <c r="J85" s="111"/>
      <c r="K85" s="39" t="s">
        <v>53</v>
      </c>
      <c r="L85" s="45"/>
      <c r="M85" s="45"/>
      <c r="N85" s="48"/>
    </row>
    <row r="86" spans="2:14" ht="18" customHeight="1" x14ac:dyDescent="0.15">
      <c r="B86" s="97"/>
      <c r="C86" s="98"/>
      <c r="D86" s="98"/>
      <c r="E86" s="112"/>
      <c r="F86" s="26"/>
      <c r="G86" s="197" t="s">
        <v>54</v>
      </c>
      <c r="H86" s="197"/>
      <c r="I86" s="184"/>
      <c r="J86" s="187"/>
      <c r="K86" s="40" t="s">
        <v>55</v>
      </c>
      <c r="L86" s="46"/>
      <c r="M86" s="50"/>
      <c r="N86" s="46"/>
    </row>
    <row r="87" spans="2:14" ht="18" customHeight="1" x14ac:dyDescent="0.15">
      <c r="B87" s="97"/>
      <c r="C87" s="98"/>
      <c r="D87" s="98"/>
      <c r="E87" s="113"/>
      <c r="F87" s="98"/>
      <c r="G87" s="114"/>
      <c r="H87" s="114"/>
      <c r="I87" s="107"/>
      <c r="J87" s="115"/>
      <c r="K87" s="41" t="s">
        <v>97</v>
      </c>
      <c r="L87" s="47"/>
      <c r="M87" s="51"/>
      <c r="N87" s="47"/>
    </row>
    <row r="88" spans="2:14" ht="18" customHeight="1" x14ac:dyDescent="0.15">
      <c r="B88" s="97"/>
      <c r="C88" s="98"/>
      <c r="D88" s="98"/>
      <c r="E88" s="113"/>
      <c r="F88" s="98"/>
      <c r="G88" s="114"/>
      <c r="H88" s="114"/>
      <c r="I88" s="107"/>
      <c r="J88" s="115"/>
      <c r="K88" s="41" t="s">
        <v>90</v>
      </c>
      <c r="L88" s="45"/>
      <c r="M88" s="51"/>
      <c r="N88" s="47"/>
    </row>
    <row r="89" spans="2:14" ht="18" customHeight="1" x14ac:dyDescent="0.15">
      <c r="B89" s="97"/>
      <c r="C89" s="98"/>
      <c r="D89" s="98"/>
      <c r="E89" s="112"/>
      <c r="F89" s="26"/>
      <c r="G89" s="197" t="s">
        <v>56</v>
      </c>
      <c r="H89" s="197"/>
      <c r="I89" s="184"/>
      <c r="J89" s="187"/>
      <c r="K89" s="40" t="s">
        <v>101</v>
      </c>
      <c r="L89" s="46"/>
      <c r="M89" s="50"/>
      <c r="N89" s="46"/>
    </row>
    <row r="90" spans="2:14" ht="18" customHeight="1" x14ac:dyDescent="0.15">
      <c r="B90" s="97"/>
      <c r="C90" s="98"/>
      <c r="D90" s="98"/>
      <c r="E90" s="113"/>
      <c r="F90" s="98"/>
      <c r="G90" s="114"/>
      <c r="H90" s="114"/>
      <c r="I90" s="107"/>
      <c r="J90" s="115"/>
      <c r="K90" s="41" t="s">
        <v>98</v>
      </c>
      <c r="L90" s="47"/>
      <c r="M90" s="51"/>
      <c r="N90" s="47"/>
    </row>
    <row r="91" spans="2:14" ht="18" customHeight="1" x14ac:dyDescent="0.15">
      <c r="B91" s="97"/>
      <c r="C91" s="98"/>
      <c r="D91" s="98"/>
      <c r="E91" s="113"/>
      <c r="F91" s="98"/>
      <c r="G91" s="114"/>
      <c r="H91" s="114"/>
      <c r="I91" s="107"/>
      <c r="J91" s="115"/>
      <c r="K91" s="41" t="s">
        <v>99</v>
      </c>
      <c r="L91" s="47"/>
      <c r="M91" s="47"/>
      <c r="N91" s="47"/>
    </row>
    <row r="92" spans="2:14" ht="18" customHeight="1" x14ac:dyDescent="0.15">
      <c r="B92" s="97"/>
      <c r="C92" s="98"/>
      <c r="D92" s="98"/>
      <c r="E92" s="87"/>
      <c r="F92" s="88"/>
      <c r="G92" s="110"/>
      <c r="H92" s="110"/>
      <c r="I92" s="109"/>
      <c r="J92" s="111"/>
      <c r="K92" s="41" t="s">
        <v>100</v>
      </c>
      <c r="L92" s="48"/>
      <c r="M92" s="45"/>
      <c r="N92" s="48"/>
    </row>
    <row r="93" spans="2:14" ht="18" customHeight="1" x14ac:dyDescent="0.15">
      <c r="B93" s="116"/>
      <c r="C93" s="88"/>
      <c r="D93" s="88"/>
      <c r="E93" s="17"/>
      <c r="F93" s="188"/>
      <c r="G93" s="189" t="s">
        <v>57</v>
      </c>
      <c r="H93" s="189"/>
      <c r="I93" s="14"/>
      <c r="J93" s="16"/>
      <c r="K93" s="29" t="s">
        <v>158</v>
      </c>
      <c r="L93" s="49"/>
      <c r="M93" s="52"/>
      <c r="N93" s="49"/>
    </row>
    <row r="94" spans="2:14" ht="18" customHeight="1" x14ac:dyDescent="0.15">
      <c r="B94" s="190" t="s">
        <v>58</v>
      </c>
      <c r="C94" s="191"/>
      <c r="D94" s="191"/>
      <c r="E94" s="26"/>
      <c r="F94" s="26"/>
      <c r="G94" s="26"/>
      <c r="H94" s="26"/>
      <c r="I94" s="26"/>
      <c r="J94" s="26"/>
      <c r="K94" s="26"/>
      <c r="L94" s="26"/>
      <c r="M94" s="26"/>
      <c r="N94" s="58"/>
    </row>
    <row r="95" spans="2:14" ht="14.1" customHeight="1" x14ac:dyDescent="0.15">
      <c r="B95" s="117"/>
      <c r="C95" s="42" t="s">
        <v>59</v>
      </c>
      <c r="D95" s="118"/>
      <c r="E95" s="42"/>
      <c r="F95" s="42"/>
      <c r="G95" s="42"/>
      <c r="H95" s="42"/>
      <c r="I95" s="42"/>
      <c r="J95" s="42"/>
      <c r="K95" s="42"/>
      <c r="L95" s="42"/>
      <c r="M95" s="42"/>
      <c r="N95" s="59"/>
    </row>
    <row r="96" spans="2:14" ht="14.1" customHeight="1" x14ac:dyDescent="0.15">
      <c r="B96" s="117"/>
      <c r="C96" s="42" t="s">
        <v>60</v>
      </c>
      <c r="D96" s="118"/>
      <c r="E96" s="42"/>
      <c r="F96" s="42"/>
      <c r="G96" s="42"/>
      <c r="H96" s="42"/>
      <c r="I96" s="42"/>
      <c r="J96" s="42"/>
      <c r="K96" s="42"/>
      <c r="L96" s="42"/>
      <c r="M96" s="42"/>
      <c r="N96" s="59"/>
    </row>
    <row r="97" spans="2:14" ht="14.1" customHeight="1" x14ac:dyDescent="0.15">
      <c r="B97" s="117"/>
      <c r="C97" s="42" t="s">
        <v>61</v>
      </c>
      <c r="D97" s="118"/>
      <c r="E97" s="42"/>
      <c r="F97" s="42"/>
      <c r="G97" s="42"/>
      <c r="H97" s="42"/>
      <c r="I97" s="42"/>
      <c r="J97" s="42"/>
      <c r="K97" s="42"/>
      <c r="L97" s="42"/>
      <c r="M97" s="42"/>
      <c r="N97" s="59"/>
    </row>
    <row r="98" spans="2:14" ht="14.1" customHeight="1" x14ac:dyDescent="0.15">
      <c r="B98" s="117"/>
      <c r="C98" s="42" t="s">
        <v>136</v>
      </c>
      <c r="D98" s="118"/>
      <c r="E98" s="42"/>
      <c r="F98" s="42"/>
      <c r="G98" s="42"/>
      <c r="H98" s="42"/>
      <c r="I98" s="42"/>
      <c r="J98" s="42"/>
      <c r="K98" s="42"/>
      <c r="L98" s="42"/>
      <c r="M98" s="42"/>
      <c r="N98" s="59"/>
    </row>
    <row r="99" spans="2:14" ht="14.1" customHeight="1" x14ac:dyDescent="0.15">
      <c r="B99" s="119"/>
      <c r="C99" s="42" t="s">
        <v>137</v>
      </c>
      <c r="D99" s="42"/>
      <c r="E99" s="42"/>
      <c r="F99" s="42"/>
      <c r="G99" s="42"/>
      <c r="H99" s="42"/>
      <c r="I99" s="42"/>
      <c r="J99" s="42"/>
      <c r="K99" s="42"/>
      <c r="L99" s="42"/>
      <c r="M99" s="42"/>
      <c r="N99" s="59"/>
    </row>
    <row r="100" spans="2:14" ht="14.1" customHeight="1" x14ac:dyDescent="0.15">
      <c r="B100" s="119"/>
      <c r="C100" s="42" t="s">
        <v>133</v>
      </c>
      <c r="D100" s="42"/>
      <c r="E100" s="42"/>
      <c r="F100" s="42"/>
      <c r="G100" s="42"/>
      <c r="H100" s="42"/>
      <c r="I100" s="42"/>
      <c r="J100" s="42"/>
      <c r="K100" s="42"/>
      <c r="L100" s="42"/>
      <c r="M100" s="42"/>
      <c r="N100" s="59"/>
    </row>
    <row r="101" spans="2:14" ht="14.1" customHeight="1" x14ac:dyDescent="0.15">
      <c r="B101" s="119"/>
      <c r="C101" s="42" t="s">
        <v>95</v>
      </c>
      <c r="D101" s="42"/>
      <c r="E101" s="42"/>
      <c r="F101" s="42"/>
      <c r="G101" s="42"/>
      <c r="H101" s="42"/>
      <c r="I101" s="42"/>
      <c r="J101" s="42"/>
      <c r="K101" s="42"/>
      <c r="L101" s="42"/>
      <c r="M101" s="42"/>
      <c r="N101" s="59"/>
    </row>
    <row r="102" spans="2:14" ht="14.1" customHeight="1" x14ac:dyDescent="0.15">
      <c r="B102" s="119"/>
      <c r="C102" s="42" t="s">
        <v>96</v>
      </c>
      <c r="D102" s="42"/>
      <c r="E102" s="42"/>
      <c r="F102" s="42"/>
      <c r="G102" s="42"/>
      <c r="H102" s="42"/>
      <c r="I102" s="42"/>
      <c r="J102" s="42"/>
      <c r="K102" s="42"/>
      <c r="L102" s="42"/>
      <c r="M102" s="42"/>
      <c r="N102" s="59"/>
    </row>
    <row r="103" spans="2:14" ht="14.1" customHeight="1" x14ac:dyDescent="0.15">
      <c r="B103" s="119"/>
      <c r="C103" s="42" t="s">
        <v>84</v>
      </c>
      <c r="D103" s="42"/>
      <c r="E103" s="42"/>
      <c r="F103" s="42"/>
      <c r="G103" s="42"/>
      <c r="H103" s="42"/>
      <c r="I103" s="42"/>
      <c r="J103" s="42"/>
      <c r="K103" s="42"/>
      <c r="L103" s="42"/>
      <c r="M103" s="42"/>
      <c r="N103" s="59"/>
    </row>
    <row r="104" spans="2:14" ht="14.1" customHeight="1" x14ac:dyDescent="0.15">
      <c r="B104" s="119"/>
      <c r="C104" s="42" t="s">
        <v>142</v>
      </c>
      <c r="D104" s="42"/>
      <c r="E104" s="42"/>
      <c r="F104" s="42"/>
      <c r="G104" s="42"/>
      <c r="H104" s="42"/>
      <c r="I104" s="42"/>
      <c r="J104" s="42"/>
      <c r="K104" s="42"/>
      <c r="L104" s="42"/>
      <c r="M104" s="42"/>
      <c r="N104" s="59"/>
    </row>
    <row r="105" spans="2:14" ht="14.1" customHeight="1" x14ac:dyDescent="0.15">
      <c r="B105" s="119"/>
      <c r="C105" s="42" t="s">
        <v>138</v>
      </c>
      <c r="D105" s="42"/>
      <c r="E105" s="42"/>
      <c r="F105" s="42"/>
      <c r="G105" s="42"/>
      <c r="H105" s="42"/>
      <c r="I105" s="42"/>
      <c r="J105" s="42"/>
      <c r="K105" s="42"/>
      <c r="L105" s="42"/>
      <c r="M105" s="42"/>
      <c r="N105" s="59"/>
    </row>
    <row r="106" spans="2:14" ht="14.1" customHeight="1" x14ac:dyDescent="0.15">
      <c r="B106" s="119"/>
      <c r="C106" s="42" t="s">
        <v>139</v>
      </c>
      <c r="D106" s="42"/>
      <c r="E106" s="42"/>
      <c r="F106" s="42"/>
      <c r="G106" s="42"/>
      <c r="H106" s="42"/>
      <c r="I106" s="42"/>
      <c r="J106" s="42"/>
      <c r="K106" s="42"/>
      <c r="L106" s="42"/>
      <c r="M106" s="42"/>
      <c r="N106" s="59"/>
    </row>
    <row r="107" spans="2:14" ht="14.1" customHeight="1" x14ac:dyDescent="0.15">
      <c r="B107" s="119"/>
      <c r="C107" s="42" t="s">
        <v>140</v>
      </c>
      <c r="D107" s="42"/>
      <c r="E107" s="42"/>
      <c r="F107" s="42"/>
      <c r="G107" s="42"/>
      <c r="H107" s="42"/>
      <c r="I107" s="42"/>
      <c r="J107" s="42"/>
      <c r="K107" s="42"/>
      <c r="L107" s="42"/>
      <c r="M107" s="42"/>
      <c r="N107" s="59"/>
    </row>
    <row r="108" spans="2:14" ht="14.1" customHeight="1" x14ac:dyDescent="0.15">
      <c r="B108" s="119"/>
      <c r="C108" s="42" t="s">
        <v>129</v>
      </c>
      <c r="D108" s="42"/>
      <c r="E108" s="42"/>
      <c r="F108" s="42"/>
      <c r="G108" s="42"/>
      <c r="H108" s="42"/>
      <c r="I108" s="42"/>
      <c r="J108" s="42"/>
      <c r="K108" s="42"/>
      <c r="L108" s="42"/>
      <c r="M108" s="42"/>
      <c r="N108" s="59"/>
    </row>
    <row r="109" spans="2:14" ht="14.1" customHeight="1" x14ac:dyDescent="0.15">
      <c r="B109" s="119"/>
      <c r="C109" s="42" t="s">
        <v>141</v>
      </c>
      <c r="D109" s="42"/>
      <c r="E109" s="42"/>
      <c r="F109" s="42"/>
      <c r="G109" s="42"/>
      <c r="H109" s="42"/>
      <c r="I109" s="42"/>
      <c r="J109" s="42"/>
      <c r="K109" s="42"/>
      <c r="L109" s="42"/>
      <c r="M109" s="42"/>
      <c r="N109" s="59"/>
    </row>
    <row r="110" spans="2:14" ht="14.1" customHeight="1" x14ac:dyDescent="0.15">
      <c r="B110" s="119"/>
      <c r="C110" s="42" t="s">
        <v>197</v>
      </c>
      <c r="D110" s="42"/>
      <c r="E110" s="42"/>
      <c r="F110" s="42"/>
      <c r="G110" s="42"/>
      <c r="H110" s="42"/>
      <c r="I110" s="42"/>
      <c r="J110" s="42"/>
      <c r="K110" s="42"/>
      <c r="L110" s="42"/>
      <c r="M110" s="42"/>
      <c r="N110" s="59"/>
    </row>
    <row r="111" spans="2:14" ht="14.1" customHeight="1" x14ac:dyDescent="0.15">
      <c r="B111" s="119"/>
      <c r="C111" s="42" t="s">
        <v>135</v>
      </c>
      <c r="D111" s="42"/>
      <c r="E111" s="42"/>
      <c r="F111" s="42"/>
      <c r="G111" s="42"/>
      <c r="H111" s="42"/>
      <c r="I111" s="42"/>
      <c r="J111" s="42"/>
      <c r="K111" s="42"/>
      <c r="L111" s="42"/>
      <c r="M111" s="42"/>
      <c r="N111" s="59"/>
    </row>
    <row r="112" spans="2:14" x14ac:dyDescent="0.15">
      <c r="B112" s="120"/>
      <c r="C112" s="42" t="s">
        <v>150</v>
      </c>
      <c r="D112" s="70"/>
      <c r="E112" s="70"/>
      <c r="F112" s="70"/>
      <c r="G112" s="70"/>
      <c r="H112" s="70"/>
      <c r="I112" s="70"/>
      <c r="J112" s="70"/>
      <c r="K112" s="70"/>
      <c r="L112" s="70"/>
      <c r="M112" s="70"/>
      <c r="N112" s="71"/>
    </row>
    <row r="113" spans="2:14" x14ac:dyDescent="0.15">
      <c r="B113" s="120"/>
      <c r="C113" s="42" t="s">
        <v>144</v>
      </c>
      <c r="D113" s="70"/>
      <c r="E113" s="70"/>
      <c r="F113" s="70"/>
      <c r="G113" s="70"/>
      <c r="H113" s="70"/>
      <c r="I113" s="70"/>
      <c r="J113" s="70"/>
      <c r="K113" s="70"/>
      <c r="L113" s="70"/>
      <c r="M113" s="70"/>
      <c r="N113" s="71"/>
    </row>
    <row r="114" spans="2:14" ht="14.1" customHeight="1" x14ac:dyDescent="0.15">
      <c r="B114" s="119"/>
      <c r="C114" s="42" t="s">
        <v>116</v>
      </c>
      <c r="D114" s="42"/>
      <c r="E114" s="42"/>
      <c r="F114" s="42"/>
      <c r="G114" s="42"/>
      <c r="H114" s="42"/>
      <c r="I114" s="42"/>
      <c r="J114" s="42"/>
      <c r="K114" s="42"/>
      <c r="L114" s="42"/>
      <c r="M114" s="42"/>
      <c r="N114" s="59"/>
    </row>
    <row r="115" spans="2:14" ht="18" customHeight="1" x14ac:dyDescent="0.15">
      <c r="B115" s="119"/>
      <c r="C115" s="42" t="s">
        <v>62</v>
      </c>
      <c r="D115" s="42"/>
      <c r="E115" s="42"/>
      <c r="F115" s="42"/>
      <c r="G115" s="42"/>
      <c r="H115" s="42"/>
      <c r="I115" s="42"/>
      <c r="J115" s="42"/>
      <c r="K115" s="42"/>
      <c r="L115" s="42"/>
      <c r="M115" s="42"/>
      <c r="N115" s="59"/>
    </row>
    <row r="116" spans="2:14" x14ac:dyDescent="0.15">
      <c r="B116" s="120"/>
      <c r="C116" s="42" t="s">
        <v>134</v>
      </c>
      <c r="D116" s="70"/>
      <c r="E116" s="70"/>
      <c r="F116" s="70"/>
      <c r="G116" s="70"/>
      <c r="H116" s="70"/>
      <c r="I116" s="70"/>
      <c r="J116" s="70"/>
      <c r="K116" s="70"/>
      <c r="L116" s="70"/>
      <c r="M116" s="70"/>
      <c r="N116" s="71"/>
    </row>
    <row r="117" spans="2:14" x14ac:dyDescent="0.15">
      <c r="B117" s="120"/>
      <c r="C117" s="42" t="s">
        <v>164</v>
      </c>
      <c r="D117" s="70"/>
      <c r="E117" s="70"/>
      <c r="F117" s="70"/>
      <c r="G117" s="70"/>
      <c r="H117" s="70"/>
      <c r="I117" s="70"/>
      <c r="J117" s="70"/>
      <c r="K117" s="70"/>
      <c r="L117" s="70"/>
      <c r="M117" s="70"/>
      <c r="N117" s="71"/>
    </row>
    <row r="118" spans="2:14" ht="14.25" thickBot="1" x14ac:dyDescent="0.2">
      <c r="B118" s="121"/>
      <c r="C118" s="43" t="s">
        <v>145</v>
      </c>
      <c r="D118" s="68"/>
      <c r="E118" s="68"/>
      <c r="F118" s="68"/>
      <c r="G118" s="68"/>
      <c r="H118" s="68"/>
      <c r="I118" s="68"/>
      <c r="J118" s="68"/>
      <c r="K118" s="68"/>
      <c r="L118" s="68"/>
      <c r="M118" s="68"/>
      <c r="N118" s="69"/>
    </row>
  </sheetData>
  <mergeCells count="27">
    <mergeCell ref="D9:F9"/>
    <mergeCell ref="D4:G4"/>
    <mergeCell ref="D5:G5"/>
    <mergeCell ref="D6:G6"/>
    <mergeCell ref="D7:F7"/>
    <mergeCell ref="D8:F8"/>
    <mergeCell ref="G81:H81"/>
    <mergeCell ref="G10:H10"/>
    <mergeCell ref="C65:D65"/>
    <mergeCell ref="D72:G72"/>
    <mergeCell ref="D73:G73"/>
    <mergeCell ref="B74:I74"/>
    <mergeCell ref="B75:D75"/>
    <mergeCell ref="G75:H75"/>
    <mergeCell ref="G76:H76"/>
    <mergeCell ref="G77:H77"/>
    <mergeCell ref="G78:H78"/>
    <mergeCell ref="G79:H79"/>
    <mergeCell ref="G80:H80"/>
    <mergeCell ref="G93:H93"/>
    <mergeCell ref="B94:D94"/>
    <mergeCell ref="G82:H82"/>
    <mergeCell ref="G83:H83"/>
    <mergeCell ref="B84:D84"/>
    <mergeCell ref="G84:H84"/>
    <mergeCell ref="G86:H86"/>
    <mergeCell ref="G89:H89"/>
  </mergeCells>
  <phoneticPr fontId="24"/>
  <conditionalFormatting sqref="O11:O67">
    <cfRule type="expression" dxfId="8"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68" max="16383" man="1"/>
  </rowBreaks>
  <colBreaks count="1" manualBreakCount="1">
    <brk id="20"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AC124"/>
  <sheetViews>
    <sheetView tabSelected="1" view="pageBreakPreview" zoomScale="75" zoomScaleNormal="75" zoomScaleSheetLayoutView="75" workbookViewId="0">
      <pane xSplit="10" ySplit="10" topLeftCell="K11" activePane="bottomRight" state="frozen"/>
      <selection activeCell="O15" sqref="O15"/>
      <selection pane="topRight" activeCell="O15" sqref="O15"/>
      <selection pane="bottomLeft" activeCell="O15" sqref="O15"/>
      <selection pane="bottomRight" activeCell="O15" sqref="O15"/>
    </sheetView>
  </sheetViews>
  <sheetFormatPr defaultRowHeight="13.5" x14ac:dyDescent="0.15"/>
  <cols>
    <col min="1" max="1" width="2.625" style="30" customWidth="1"/>
    <col min="2" max="2" width="4.75" style="30" customWidth="1"/>
    <col min="3" max="4" width="16.75" style="30" customWidth="1"/>
    <col min="5" max="5" width="1.75" style="30" customWidth="1"/>
    <col min="6" max="9" width="10.75" style="30" customWidth="1"/>
    <col min="10" max="10" width="1.75" style="30" customWidth="1"/>
    <col min="11" max="14" width="14.875" style="30" customWidth="1"/>
    <col min="15" max="15" width="9" style="30"/>
    <col min="16" max="20" width="9" style="30" hidden="1" customWidth="1"/>
    <col min="21" max="23" width="9" style="30"/>
    <col min="24" max="24" width="9.25" style="30" customWidth="1"/>
    <col min="25" max="16384" width="9" style="30"/>
  </cols>
  <sheetData>
    <row r="1" spans="2:24" ht="18" customHeight="1" x14ac:dyDescent="0.15"/>
    <row r="2" spans="2:24" ht="18" customHeight="1" x14ac:dyDescent="0.15">
      <c r="B2" s="72" t="s">
        <v>63</v>
      </c>
      <c r="U2" s="131"/>
    </row>
    <row r="3" spans="2:24" ht="9" customHeight="1" thickBot="1" x14ac:dyDescent="0.2"/>
    <row r="4" spans="2:24" ht="18" customHeight="1" x14ac:dyDescent="0.15">
      <c r="B4" s="73"/>
      <c r="C4" s="74"/>
      <c r="D4" s="201" t="s">
        <v>1</v>
      </c>
      <c r="E4" s="201"/>
      <c r="F4" s="201"/>
      <c r="G4" s="201"/>
      <c r="H4" s="74"/>
      <c r="I4" s="74"/>
      <c r="J4" s="75"/>
      <c r="K4" s="31" t="s">
        <v>64</v>
      </c>
      <c r="L4" s="31" t="s">
        <v>65</v>
      </c>
      <c r="M4" s="31" t="s">
        <v>66</v>
      </c>
      <c r="N4" s="55" t="s">
        <v>67</v>
      </c>
    </row>
    <row r="5" spans="2:24" ht="18" customHeight="1" x14ac:dyDescent="0.15">
      <c r="B5" s="76"/>
      <c r="C5" s="188"/>
      <c r="D5" s="189" t="s">
        <v>2</v>
      </c>
      <c r="E5" s="189"/>
      <c r="F5" s="189"/>
      <c r="G5" s="189"/>
      <c r="H5" s="188"/>
      <c r="I5" s="188"/>
      <c r="J5" s="77"/>
      <c r="K5" s="32" t="s">
        <v>389</v>
      </c>
      <c r="L5" s="32" t="str">
        <f>K5</f>
        <v>2021.3.9</v>
      </c>
      <c r="M5" s="32" t="str">
        <f>K5</f>
        <v>2021.3.9</v>
      </c>
      <c r="N5" s="129" t="str">
        <f>K5</f>
        <v>2021.3.9</v>
      </c>
    </row>
    <row r="6" spans="2:24" ht="18" customHeight="1" x14ac:dyDescent="0.15">
      <c r="B6" s="76"/>
      <c r="C6" s="188"/>
      <c r="D6" s="189" t="s">
        <v>3</v>
      </c>
      <c r="E6" s="189"/>
      <c r="F6" s="189"/>
      <c r="G6" s="189"/>
      <c r="H6" s="188"/>
      <c r="I6" s="188"/>
      <c r="J6" s="77"/>
      <c r="K6" s="122">
        <v>0.3979166666666667</v>
      </c>
      <c r="L6" s="122">
        <v>0.375</v>
      </c>
      <c r="M6" s="122">
        <v>0.41875000000000001</v>
      </c>
      <c r="N6" s="123">
        <v>0.4381944444444445</v>
      </c>
    </row>
    <row r="7" spans="2:24" ht="18" customHeight="1" x14ac:dyDescent="0.15">
      <c r="B7" s="76"/>
      <c r="C7" s="188"/>
      <c r="D7" s="189" t="s">
        <v>4</v>
      </c>
      <c r="E7" s="205"/>
      <c r="F7" s="205"/>
      <c r="G7" s="78" t="s">
        <v>5</v>
      </c>
      <c r="H7" s="188"/>
      <c r="I7" s="188"/>
      <c r="J7" s="77"/>
      <c r="K7" s="124">
        <v>2.4500000000000002</v>
      </c>
      <c r="L7" s="124">
        <v>1.42</v>
      </c>
      <c r="M7" s="124">
        <v>1.52</v>
      </c>
      <c r="N7" s="125">
        <v>1.52</v>
      </c>
    </row>
    <row r="8" spans="2:24" ht="18" customHeight="1" x14ac:dyDescent="0.15">
      <c r="B8" s="79"/>
      <c r="C8" s="26"/>
      <c r="D8" s="189" t="s">
        <v>6</v>
      </c>
      <c r="E8" s="189"/>
      <c r="F8" s="189"/>
      <c r="G8" s="78" t="s">
        <v>5</v>
      </c>
      <c r="H8" s="26"/>
      <c r="I8" s="26"/>
      <c r="J8" s="80"/>
      <c r="K8" s="33">
        <v>0.5</v>
      </c>
      <c r="L8" s="33">
        <v>0.5</v>
      </c>
      <c r="M8" s="33">
        <v>0.5</v>
      </c>
      <c r="N8" s="53">
        <v>0.5</v>
      </c>
    </row>
    <row r="9" spans="2:24" ht="18" customHeight="1" thickBot="1" x14ac:dyDescent="0.2">
      <c r="B9" s="81"/>
      <c r="C9" s="10"/>
      <c r="D9" s="192" t="s">
        <v>7</v>
      </c>
      <c r="E9" s="192"/>
      <c r="F9" s="192"/>
      <c r="G9" s="82" t="s">
        <v>8</v>
      </c>
      <c r="H9" s="10"/>
      <c r="I9" s="10"/>
      <c r="J9" s="83"/>
      <c r="K9" s="34">
        <v>100</v>
      </c>
      <c r="L9" s="34">
        <v>100</v>
      </c>
      <c r="M9" s="34">
        <v>100</v>
      </c>
      <c r="N9" s="54">
        <v>100</v>
      </c>
      <c r="Q9" s="84" t="s">
        <v>68</v>
      </c>
      <c r="R9" s="84" t="s">
        <v>69</v>
      </c>
      <c r="S9" s="84" t="s">
        <v>70</v>
      </c>
      <c r="T9" s="84" t="s">
        <v>71</v>
      </c>
      <c r="U9" s="84" t="s">
        <v>68</v>
      </c>
      <c r="V9" s="84" t="s">
        <v>69</v>
      </c>
      <c r="W9" s="84" t="s">
        <v>70</v>
      </c>
      <c r="X9" s="84" t="s">
        <v>71</v>
      </c>
    </row>
    <row r="10" spans="2:24" ht="18" customHeight="1" thickTop="1" x14ac:dyDescent="0.15">
      <c r="B10" s="85" t="s">
        <v>9</v>
      </c>
      <c r="C10" s="86" t="s">
        <v>10</v>
      </c>
      <c r="D10" s="86" t="s">
        <v>11</v>
      </c>
      <c r="E10" s="87"/>
      <c r="F10" s="88"/>
      <c r="G10" s="198" t="s">
        <v>12</v>
      </c>
      <c r="H10" s="198"/>
      <c r="I10" s="88"/>
      <c r="J10" s="89"/>
      <c r="K10" s="35"/>
      <c r="L10" s="35"/>
      <c r="M10" s="35"/>
      <c r="N10" s="126"/>
    </row>
    <row r="11" spans="2:24" ht="13.5" customHeight="1" x14ac:dyDescent="0.15">
      <c r="B11" s="1">
        <v>1</v>
      </c>
      <c r="C11" s="2" t="s">
        <v>92</v>
      </c>
      <c r="D11" s="2" t="s">
        <v>13</v>
      </c>
      <c r="E11" s="188"/>
      <c r="F11" s="188" t="s">
        <v>151</v>
      </c>
      <c r="G11" s="188"/>
      <c r="H11" s="188"/>
      <c r="I11" s="188"/>
      <c r="J11" s="188"/>
      <c r="K11" s="22" t="s">
        <v>169</v>
      </c>
      <c r="L11" s="22" t="s">
        <v>165</v>
      </c>
      <c r="M11" s="22" t="s">
        <v>166</v>
      </c>
      <c r="N11" s="23" t="s">
        <v>331</v>
      </c>
      <c r="P11" s="30" t="s">
        <v>14</v>
      </c>
      <c r="Q11" s="30" t="e">
        <f t="shared" ref="Q11:T13" si="0">IF(K11="",0,VALUE(MID(K11,2,LEN(K11)-2)))</f>
        <v>#VALUE!</v>
      </c>
      <c r="R11" s="30">
        <f t="shared" si="0"/>
        <v>25</v>
      </c>
      <c r="S11" s="30">
        <f t="shared" si="0"/>
        <v>75</v>
      </c>
      <c r="T11" s="30">
        <f t="shared" si="0"/>
        <v>1300</v>
      </c>
      <c r="U11" s="30">
        <f t="shared" ref="U11:X15" si="1">IF(K11="＋",0,IF(K11="(＋)",0,ABS(K11)))</f>
        <v>0</v>
      </c>
      <c r="V11" s="30">
        <f t="shared" si="1"/>
        <v>25</v>
      </c>
      <c r="W11" s="30">
        <f t="shared" si="1"/>
        <v>75</v>
      </c>
      <c r="X11" s="30">
        <f t="shared" si="1"/>
        <v>1300</v>
      </c>
    </row>
    <row r="12" spans="2:24" ht="13.5" customHeight="1" x14ac:dyDescent="0.15">
      <c r="B12" s="1">
        <f t="shared" ref="B12:B72" si="2">B11+1</f>
        <v>2</v>
      </c>
      <c r="C12" s="3"/>
      <c r="D12" s="7"/>
      <c r="E12" s="188"/>
      <c r="F12" s="188" t="s">
        <v>390</v>
      </c>
      <c r="G12" s="188"/>
      <c r="H12" s="188"/>
      <c r="I12" s="188"/>
      <c r="J12" s="188"/>
      <c r="K12" s="22" t="s">
        <v>165</v>
      </c>
      <c r="L12" s="22"/>
      <c r="M12" s="128"/>
      <c r="N12" s="23"/>
      <c r="P12" s="30" t="s">
        <v>14</v>
      </c>
      <c r="Q12" s="30">
        <f t="shared" si="0"/>
        <v>25</v>
      </c>
      <c r="R12" s="30">
        <f t="shared" si="0"/>
        <v>0</v>
      </c>
      <c r="S12" s="30">
        <f t="shared" si="0"/>
        <v>0</v>
      </c>
      <c r="T12" s="30">
        <f t="shared" si="0"/>
        <v>0</v>
      </c>
      <c r="U12" s="30">
        <f t="shared" si="1"/>
        <v>25</v>
      </c>
      <c r="V12" s="30">
        <f t="shared" si="1"/>
        <v>0</v>
      </c>
      <c r="W12" s="30">
        <f t="shared" si="1"/>
        <v>0</v>
      </c>
      <c r="X12" s="30">
        <f t="shared" si="1"/>
        <v>0</v>
      </c>
    </row>
    <row r="13" spans="2:24" ht="13.9" customHeight="1" x14ac:dyDescent="0.15">
      <c r="B13" s="1">
        <f t="shared" si="2"/>
        <v>3</v>
      </c>
      <c r="C13" s="3"/>
      <c r="D13" s="7"/>
      <c r="E13" s="188"/>
      <c r="F13" s="188" t="s">
        <v>330</v>
      </c>
      <c r="G13" s="188"/>
      <c r="H13" s="188"/>
      <c r="I13" s="188"/>
      <c r="J13" s="188"/>
      <c r="K13" s="22" t="s">
        <v>165</v>
      </c>
      <c r="L13" s="22"/>
      <c r="M13" s="22"/>
      <c r="N13" s="23"/>
      <c r="P13" s="30" t="s">
        <v>14</v>
      </c>
      <c r="Q13" s="30">
        <f t="shared" si="0"/>
        <v>25</v>
      </c>
      <c r="R13" s="30">
        <f t="shared" si="0"/>
        <v>0</v>
      </c>
      <c r="S13" s="30">
        <f t="shared" si="0"/>
        <v>0</v>
      </c>
      <c r="T13" s="30">
        <f t="shared" si="0"/>
        <v>0</v>
      </c>
      <c r="U13" s="30">
        <f t="shared" si="1"/>
        <v>25</v>
      </c>
      <c r="V13" s="30">
        <f t="shared" si="1"/>
        <v>0</v>
      </c>
      <c r="W13" s="30">
        <f t="shared" si="1"/>
        <v>0</v>
      </c>
      <c r="X13" s="30">
        <f t="shared" si="1"/>
        <v>0</v>
      </c>
    </row>
    <row r="14" spans="2:24" ht="13.9" customHeight="1" x14ac:dyDescent="0.15">
      <c r="B14" s="1">
        <f t="shared" si="2"/>
        <v>4</v>
      </c>
      <c r="C14" s="3"/>
      <c r="D14" s="7"/>
      <c r="E14" s="188"/>
      <c r="F14" s="188" t="s">
        <v>204</v>
      </c>
      <c r="G14" s="188"/>
      <c r="H14" s="188"/>
      <c r="I14" s="188"/>
      <c r="J14" s="188"/>
      <c r="K14" s="22"/>
      <c r="L14" s="22"/>
      <c r="M14" s="22" t="s">
        <v>163</v>
      </c>
      <c r="N14" s="23" t="s">
        <v>262</v>
      </c>
      <c r="P14" s="30" t="s">
        <v>14</v>
      </c>
      <c r="Q14" s="30">
        <f>IF(K14="",0,VALUE(MID(K14,2,LEN(K14)-2)))</f>
        <v>0</v>
      </c>
      <c r="R14" s="30">
        <f>IF(L14="",0,VALUE(MID(L14,2,LEN(L14)-2)))</f>
        <v>0</v>
      </c>
      <c r="S14" s="30" t="e">
        <f>IF(M14="",0,VALUE(MID(M14,2,LEN(M14)-2)))</f>
        <v>#VALUE!</v>
      </c>
      <c r="T14" s="30">
        <f>IF(N14="",0,VALUE(MID(N14,2,LEN(N14)-2)))</f>
        <v>0</v>
      </c>
      <c r="U14" s="30">
        <f>IF(K14="＋",0,IF(K14="(＋)",0,ABS(K14)))</f>
        <v>0</v>
      </c>
      <c r="V14" s="30">
        <f>IF(L14="＋",0,IF(L14="(＋)",0,ABS(L14)))</f>
        <v>0</v>
      </c>
      <c r="W14" s="30">
        <f>IF(M14="＋",0,IF(M14="(＋)",0,ABS(M14)))</f>
        <v>0</v>
      </c>
      <c r="X14" s="30">
        <f>IF(N14="＋",0,IF(N14="(＋)",0,ABS(N14)))</f>
        <v>400</v>
      </c>
    </row>
    <row r="15" spans="2:24" ht="13.5" customHeight="1" x14ac:dyDescent="0.15">
      <c r="B15" s="1">
        <f t="shared" si="2"/>
        <v>5</v>
      </c>
      <c r="C15" s="3"/>
      <c r="D15" s="7"/>
      <c r="E15" s="188"/>
      <c r="F15" s="188" t="s">
        <v>121</v>
      </c>
      <c r="G15" s="188"/>
      <c r="H15" s="188"/>
      <c r="I15" s="188"/>
      <c r="J15" s="188"/>
      <c r="K15" s="22" t="s">
        <v>307</v>
      </c>
      <c r="L15" s="22" t="s">
        <v>167</v>
      </c>
      <c r="M15" s="22" t="s">
        <v>170</v>
      </c>
      <c r="N15" s="144" t="s">
        <v>173</v>
      </c>
      <c r="P15" s="30" t="s">
        <v>14</v>
      </c>
      <c r="Q15" s="30">
        <f t="shared" ref="Q15:T15" si="3">IF(K15="",0,VALUE(MID(K15,2,LEN(K15)-2)))</f>
        <v>500</v>
      </c>
      <c r="R15" s="30" t="e">
        <f>IF(#REF!="",0,VALUE(MID(#REF!,2,LEN(#REF!)-2)))</f>
        <v>#REF!</v>
      </c>
      <c r="S15" s="30">
        <f t="shared" si="3"/>
        <v>175</v>
      </c>
      <c r="T15" s="30">
        <f t="shared" si="3"/>
        <v>225</v>
      </c>
      <c r="U15" s="30">
        <f t="shared" si="1"/>
        <v>500</v>
      </c>
      <c r="V15" s="30">
        <f t="shared" si="1"/>
        <v>200</v>
      </c>
      <c r="W15" s="30">
        <f t="shared" si="1"/>
        <v>175</v>
      </c>
      <c r="X15" s="30">
        <f t="shared" si="1"/>
        <v>225</v>
      </c>
    </row>
    <row r="16" spans="2:24" ht="13.5" customHeight="1" x14ac:dyDescent="0.15">
      <c r="B16" s="1">
        <f t="shared" si="2"/>
        <v>6</v>
      </c>
      <c r="C16" s="2" t="s">
        <v>22</v>
      </c>
      <c r="D16" s="2" t="s">
        <v>23</v>
      </c>
      <c r="E16" s="188"/>
      <c r="F16" s="188" t="s">
        <v>119</v>
      </c>
      <c r="G16" s="188"/>
      <c r="H16" s="188"/>
      <c r="I16" s="188"/>
      <c r="J16" s="188"/>
      <c r="K16" s="28">
        <v>1150</v>
      </c>
      <c r="L16" s="24">
        <v>325</v>
      </c>
      <c r="M16" s="24">
        <v>400</v>
      </c>
      <c r="N16" s="25">
        <v>1050</v>
      </c>
      <c r="P16" s="90"/>
    </row>
    <row r="17" spans="2:16" ht="13.5" customHeight="1" x14ac:dyDescent="0.15">
      <c r="B17" s="1">
        <f t="shared" si="2"/>
        <v>7</v>
      </c>
      <c r="C17" s="2" t="s">
        <v>24</v>
      </c>
      <c r="D17" s="2" t="s">
        <v>25</v>
      </c>
      <c r="E17" s="188"/>
      <c r="F17" s="188" t="s">
        <v>104</v>
      </c>
      <c r="G17" s="188"/>
      <c r="H17" s="188"/>
      <c r="I17" s="188"/>
      <c r="J17" s="188"/>
      <c r="K17" s="24" t="s">
        <v>163</v>
      </c>
      <c r="L17" s="28"/>
      <c r="M17" s="24">
        <v>50</v>
      </c>
      <c r="N17" s="25">
        <v>75</v>
      </c>
      <c r="P17" s="90"/>
    </row>
    <row r="18" spans="2:16" ht="13.5" customHeight="1" x14ac:dyDescent="0.15">
      <c r="B18" s="1">
        <f t="shared" si="2"/>
        <v>8</v>
      </c>
      <c r="C18" s="2" t="s">
        <v>93</v>
      </c>
      <c r="D18" s="2" t="s">
        <v>15</v>
      </c>
      <c r="E18" s="188"/>
      <c r="F18" s="188" t="s">
        <v>189</v>
      </c>
      <c r="G18" s="188"/>
      <c r="H18" s="188"/>
      <c r="I18" s="188"/>
      <c r="J18" s="188"/>
      <c r="K18" s="24">
        <v>23</v>
      </c>
      <c r="L18" s="24"/>
      <c r="M18" s="24"/>
      <c r="N18" s="25"/>
    </row>
    <row r="19" spans="2:16" ht="14.85" customHeight="1" x14ac:dyDescent="0.15">
      <c r="B19" s="1">
        <f t="shared" si="2"/>
        <v>9</v>
      </c>
      <c r="C19" s="7"/>
      <c r="D19" s="7"/>
      <c r="E19" s="188"/>
      <c r="F19" s="188" t="s">
        <v>391</v>
      </c>
      <c r="G19" s="188"/>
      <c r="H19" s="188"/>
      <c r="I19" s="188"/>
      <c r="J19" s="188"/>
      <c r="K19" s="24"/>
      <c r="L19" s="24"/>
      <c r="M19" s="24"/>
      <c r="N19" s="25">
        <v>25</v>
      </c>
    </row>
    <row r="20" spans="2:16" ht="13.5" customHeight="1" x14ac:dyDescent="0.15">
      <c r="B20" s="1">
        <f t="shared" si="2"/>
        <v>10</v>
      </c>
      <c r="C20" s="7"/>
      <c r="D20" s="7"/>
      <c r="E20" s="188"/>
      <c r="F20" s="188" t="s">
        <v>387</v>
      </c>
      <c r="G20" s="188"/>
      <c r="H20" s="188"/>
      <c r="I20" s="188"/>
      <c r="J20" s="188"/>
      <c r="K20" s="24">
        <v>130</v>
      </c>
      <c r="L20" s="24"/>
      <c r="M20" s="24"/>
      <c r="N20" s="25"/>
    </row>
    <row r="21" spans="2:16" ht="13.9" customHeight="1" x14ac:dyDescent="0.15">
      <c r="B21" s="1">
        <f t="shared" si="2"/>
        <v>11</v>
      </c>
      <c r="C21" s="7"/>
      <c r="D21" s="2" t="s">
        <v>16</v>
      </c>
      <c r="E21" s="188"/>
      <c r="F21" s="188" t="s">
        <v>117</v>
      </c>
      <c r="G21" s="188"/>
      <c r="H21" s="188"/>
      <c r="I21" s="188"/>
      <c r="J21" s="188"/>
      <c r="K21" s="24">
        <v>100</v>
      </c>
      <c r="L21" s="24">
        <v>125</v>
      </c>
      <c r="M21" s="24">
        <v>200</v>
      </c>
      <c r="N21" s="25">
        <v>7500</v>
      </c>
    </row>
    <row r="22" spans="2:16" ht="13.5" customHeight="1" x14ac:dyDescent="0.15">
      <c r="B22" s="1">
        <f t="shared" si="2"/>
        <v>12</v>
      </c>
      <c r="C22" s="7"/>
      <c r="D22" s="7"/>
      <c r="E22" s="188"/>
      <c r="F22" s="188" t="s">
        <v>106</v>
      </c>
      <c r="G22" s="188"/>
      <c r="H22" s="188"/>
      <c r="I22" s="188"/>
      <c r="J22" s="188"/>
      <c r="K22" s="28">
        <v>5100</v>
      </c>
      <c r="L22" s="182">
        <v>325</v>
      </c>
      <c r="M22" s="24">
        <v>1900</v>
      </c>
      <c r="N22" s="25">
        <v>7850</v>
      </c>
    </row>
    <row r="23" spans="2:16" ht="13.5" customHeight="1" x14ac:dyDescent="0.15">
      <c r="B23" s="1">
        <f t="shared" si="2"/>
        <v>13</v>
      </c>
      <c r="C23" s="7"/>
      <c r="D23" s="7"/>
      <c r="E23" s="188"/>
      <c r="F23" s="188" t="s">
        <v>118</v>
      </c>
      <c r="G23" s="188"/>
      <c r="H23" s="188"/>
      <c r="I23" s="188"/>
      <c r="J23" s="188"/>
      <c r="K23" s="24">
        <v>1025</v>
      </c>
      <c r="L23" s="24">
        <v>350</v>
      </c>
      <c r="M23" s="24">
        <v>300</v>
      </c>
      <c r="N23" s="25">
        <v>50</v>
      </c>
    </row>
    <row r="24" spans="2:16" ht="13.9" customHeight="1" x14ac:dyDescent="0.15">
      <c r="B24" s="1">
        <f t="shared" si="2"/>
        <v>14</v>
      </c>
      <c r="C24" s="7"/>
      <c r="D24" s="7"/>
      <c r="E24" s="188"/>
      <c r="F24" s="188" t="s">
        <v>107</v>
      </c>
      <c r="G24" s="188"/>
      <c r="H24" s="188"/>
      <c r="I24" s="188"/>
      <c r="J24" s="188"/>
      <c r="K24" s="24"/>
      <c r="L24" s="24"/>
      <c r="M24" s="24">
        <v>50</v>
      </c>
      <c r="N24" s="25" t="s">
        <v>163</v>
      </c>
    </row>
    <row r="25" spans="2:16" ht="13.9" customHeight="1" x14ac:dyDescent="0.15">
      <c r="B25" s="1">
        <f t="shared" si="2"/>
        <v>15</v>
      </c>
      <c r="C25" s="7"/>
      <c r="D25" s="7"/>
      <c r="E25" s="188"/>
      <c r="F25" s="188" t="s">
        <v>267</v>
      </c>
      <c r="G25" s="188"/>
      <c r="H25" s="188"/>
      <c r="I25" s="188"/>
      <c r="J25" s="188"/>
      <c r="K25" s="24"/>
      <c r="L25" s="24"/>
      <c r="M25" s="24" t="s">
        <v>163</v>
      </c>
      <c r="N25" s="25"/>
    </row>
    <row r="26" spans="2:16" ht="13.9" customHeight="1" x14ac:dyDescent="0.15">
      <c r="B26" s="1">
        <f t="shared" si="2"/>
        <v>16</v>
      </c>
      <c r="C26" s="7"/>
      <c r="D26" s="7"/>
      <c r="E26" s="188"/>
      <c r="F26" s="188" t="s">
        <v>392</v>
      </c>
      <c r="G26" s="188"/>
      <c r="H26" s="188"/>
      <c r="I26" s="188"/>
      <c r="J26" s="188"/>
      <c r="K26" s="24"/>
      <c r="L26" s="24"/>
      <c r="M26" s="24"/>
      <c r="N26" s="25">
        <v>2</v>
      </c>
    </row>
    <row r="27" spans="2:16" ht="13.5" customHeight="1" x14ac:dyDescent="0.15">
      <c r="B27" s="1">
        <f t="shared" si="2"/>
        <v>17</v>
      </c>
      <c r="C27" s="7"/>
      <c r="D27" s="7"/>
      <c r="E27" s="188"/>
      <c r="F27" s="188" t="s">
        <v>213</v>
      </c>
      <c r="G27" s="188"/>
      <c r="H27" s="188"/>
      <c r="I27" s="188"/>
      <c r="J27" s="188"/>
      <c r="K27" s="24"/>
      <c r="L27" s="24" t="s">
        <v>163</v>
      </c>
      <c r="M27" s="24"/>
      <c r="N27" s="25"/>
    </row>
    <row r="28" spans="2:16" ht="13.5" customHeight="1" x14ac:dyDescent="0.15">
      <c r="B28" s="1">
        <f t="shared" si="2"/>
        <v>18</v>
      </c>
      <c r="C28" s="7"/>
      <c r="D28" s="7"/>
      <c r="E28" s="188"/>
      <c r="F28" s="188" t="s">
        <v>17</v>
      </c>
      <c r="G28" s="188"/>
      <c r="H28" s="188"/>
      <c r="I28" s="188"/>
      <c r="J28" s="188"/>
      <c r="K28" s="28">
        <v>425</v>
      </c>
      <c r="L28" s="24">
        <v>400</v>
      </c>
      <c r="M28" s="24">
        <v>450</v>
      </c>
      <c r="N28" s="25">
        <v>400</v>
      </c>
    </row>
    <row r="29" spans="2:16" ht="13.5" customHeight="1" x14ac:dyDescent="0.15">
      <c r="B29" s="1">
        <f t="shared" si="2"/>
        <v>19</v>
      </c>
      <c r="C29" s="7"/>
      <c r="D29" s="7"/>
      <c r="E29" s="188"/>
      <c r="F29" s="188" t="s">
        <v>109</v>
      </c>
      <c r="G29" s="188"/>
      <c r="H29" s="188"/>
      <c r="I29" s="188"/>
      <c r="J29" s="188"/>
      <c r="K29" s="24"/>
      <c r="L29" s="24">
        <v>200</v>
      </c>
      <c r="M29" s="24"/>
      <c r="N29" s="25"/>
    </row>
    <row r="30" spans="2:16" ht="13.5" customHeight="1" x14ac:dyDescent="0.15">
      <c r="B30" s="1">
        <f t="shared" si="2"/>
        <v>20</v>
      </c>
      <c r="C30" s="7"/>
      <c r="D30" s="7"/>
      <c r="E30" s="188"/>
      <c r="F30" s="188" t="s">
        <v>111</v>
      </c>
      <c r="G30" s="188"/>
      <c r="H30" s="188"/>
      <c r="I30" s="188"/>
      <c r="J30" s="188"/>
      <c r="K30" s="24">
        <v>150</v>
      </c>
      <c r="L30" s="24">
        <v>150</v>
      </c>
      <c r="M30" s="24">
        <v>50</v>
      </c>
      <c r="N30" s="25">
        <v>175</v>
      </c>
    </row>
    <row r="31" spans="2:16" ht="13.9" customHeight="1" x14ac:dyDescent="0.15">
      <c r="B31" s="1">
        <f t="shared" si="2"/>
        <v>21</v>
      </c>
      <c r="C31" s="7"/>
      <c r="D31" s="7"/>
      <c r="E31" s="188"/>
      <c r="F31" s="188" t="s">
        <v>18</v>
      </c>
      <c r="G31" s="188"/>
      <c r="H31" s="188"/>
      <c r="I31" s="188"/>
      <c r="J31" s="188"/>
      <c r="K31" s="24" t="s">
        <v>163</v>
      </c>
      <c r="L31" s="24"/>
      <c r="M31" s="24"/>
      <c r="N31" s="25"/>
    </row>
    <row r="32" spans="2:16" ht="13.5" customHeight="1" x14ac:dyDescent="0.15">
      <c r="B32" s="1">
        <f t="shared" si="2"/>
        <v>22</v>
      </c>
      <c r="C32" s="7"/>
      <c r="D32" s="7"/>
      <c r="E32" s="188"/>
      <c r="F32" s="188" t="s">
        <v>160</v>
      </c>
      <c r="G32" s="188"/>
      <c r="H32" s="188"/>
      <c r="I32" s="188"/>
      <c r="J32" s="188"/>
      <c r="K32" s="24"/>
      <c r="L32" s="24"/>
      <c r="M32" s="24">
        <v>1</v>
      </c>
      <c r="N32" s="25">
        <v>3</v>
      </c>
    </row>
    <row r="33" spans="2:29" ht="13.5" customHeight="1" x14ac:dyDescent="0.15">
      <c r="B33" s="1">
        <f t="shared" si="2"/>
        <v>23</v>
      </c>
      <c r="C33" s="7"/>
      <c r="D33" s="7"/>
      <c r="E33" s="188"/>
      <c r="F33" s="188" t="s">
        <v>132</v>
      </c>
      <c r="G33" s="188"/>
      <c r="H33" s="188"/>
      <c r="I33" s="188"/>
      <c r="J33" s="188"/>
      <c r="K33" s="24">
        <v>325</v>
      </c>
      <c r="L33" s="24">
        <v>175</v>
      </c>
      <c r="M33" s="24">
        <v>150</v>
      </c>
      <c r="N33" s="25">
        <v>50</v>
      </c>
    </row>
    <row r="34" spans="2:29" ht="13.9" customHeight="1" x14ac:dyDescent="0.15">
      <c r="B34" s="1">
        <f t="shared" si="2"/>
        <v>24</v>
      </c>
      <c r="C34" s="7"/>
      <c r="D34" s="7"/>
      <c r="E34" s="188"/>
      <c r="F34" s="188" t="s">
        <v>268</v>
      </c>
      <c r="G34" s="188"/>
      <c r="H34" s="188"/>
      <c r="I34" s="188"/>
      <c r="J34" s="188"/>
      <c r="K34" s="24"/>
      <c r="L34" s="24"/>
      <c r="M34" s="24" t="s">
        <v>163</v>
      </c>
      <c r="N34" s="25" t="s">
        <v>163</v>
      </c>
    </row>
    <row r="35" spans="2:29" ht="13.9" customHeight="1" x14ac:dyDescent="0.15">
      <c r="B35" s="1">
        <f t="shared" si="2"/>
        <v>25</v>
      </c>
      <c r="C35" s="7"/>
      <c r="D35" s="7"/>
      <c r="E35" s="188"/>
      <c r="F35" s="188" t="s">
        <v>19</v>
      </c>
      <c r="G35" s="188"/>
      <c r="H35" s="188"/>
      <c r="I35" s="188"/>
      <c r="J35" s="188"/>
      <c r="K35" s="24">
        <v>1500</v>
      </c>
      <c r="L35" s="24"/>
      <c r="M35" s="24"/>
      <c r="N35" s="25"/>
    </row>
    <row r="36" spans="2:29" ht="13.5" customHeight="1" x14ac:dyDescent="0.15">
      <c r="B36" s="1">
        <f t="shared" si="2"/>
        <v>26</v>
      </c>
      <c r="C36" s="7"/>
      <c r="D36" s="7"/>
      <c r="E36" s="188"/>
      <c r="F36" s="188" t="s">
        <v>20</v>
      </c>
      <c r="G36" s="188"/>
      <c r="H36" s="188"/>
      <c r="I36" s="188"/>
      <c r="J36" s="188"/>
      <c r="K36" s="24">
        <v>18000</v>
      </c>
      <c r="L36" s="24">
        <v>38750</v>
      </c>
      <c r="M36" s="60">
        <v>66750</v>
      </c>
      <c r="N36" s="66">
        <v>8250</v>
      </c>
    </row>
    <row r="37" spans="2:29" ht="13.9" customHeight="1" x14ac:dyDescent="0.15">
      <c r="B37" s="1">
        <f t="shared" si="2"/>
        <v>27</v>
      </c>
      <c r="C37" s="7"/>
      <c r="D37" s="7"/>
      <c r="E37" s="188"/>
      <c r="F37" s="188" t="s">
        <v>21</v>
      </c>
      <c r="G37" s="188"/>
      <c r="H37" s="188"/>
      <c r="I37" s="188"/>
      <c r="J37" s="188"/>
      <c r="K37" s="24" t="s">
        <v>163</v>
      </c>
      <c r="L37" s="24">
        <v>25</v>
      </c>
      <c r="M37" s="24" t="s">
        <v>163</v>
      </c>
      <c r="N37" s="25" t="s">
        <v>163</v>
      </c>
    </row>
    <row r="38" spans="2:29" ht="13.9" customHeight="1" x14ac:dyDescent="0.15">
      <c r="B38" s="1">
        <f t="shared" si="2"/>
        <v>28</v>
      </c>
      <c r="C38" s="7"/>
      <c r="D38" s="7"/>
      <c r="E38" s="188"/>
      <c r="F38" s="188" t="s">
        <v>366</v>
      </c>
      <c r="G38" s="188"/>
      <c r="H38" s="188"/>
      <c r="I38" s="188"/>
      <c r="J38" s="188"/>
      <c r="K38" s="24"/>
      <c r="L38" s="24"/>
      <c r="M38" s="24"/>
      <c r="N38" s="25" t="s">
        <v>163</v>
      </c>
    </row>
    <row r="39" spans="2:29" ht="13.5" customHeight="1" x14ac:dyDescent="0.15">
      <c r="B39" s="1">
        <f t="shared" si="2"/>
        <v>29</v>
      </c>
      <c r="C39" s="2" t="s">
        <v>82</v>
      </c>
      <c r="D39" s="2" t="s">
        <v>83</v>
      </c>
      <c r="E39" s="188"/>
      <c r="F39" s="188" t="s">
        <v>102</v>
      </c>
      <c r="G39" s="188"/>
      <c r="H39" s="188"/>
      <c r="I39" s="188"/>
      <c r="J39" s="188"/>
      <c r="K39" s="28">
        <v>25</v>
      </c>
      <c r="L39" s="28"/>
      <c r="M39" s="24" t="s">
        <v>163</v>
      </c>
      <c r="N39" s="25" t="s">
        <v>163</v>
      </c>
    </row>
    <row r="40" spans="2:29" ht="13.9" customHeight="1" x14ac:dyDescent="0.15">
      <c r="B40" s="1">
        <f t="shared" si="2"/>
        <v>30</v>
      </c>
      <c r="C40" s="7"/>
      <c r="D40" s="7"/>
      <c r="E40" s="188"/>
      <c r="F40" s="188" t="s">
        <v>214</v>
      </c>
      <c r="G40" s="188"/>
      <c r="H40" s="188"/>
      <c r="I40" s="188"/>
      <c r="J40" s="188"/>
      <c r="K40" s="24">
        <v>25</v>
      </c>
      <c r="L40" s="24"/>
      <c r="M40" s="24"/>
      <c r="N40" s="25">
        <v>25</v>
      </c>
    </row>
    <row r="41" spans="2:29" ht="13.9" customHeight="1" x14ac:dyDescent="0.15">
      <c r="B41" s="1">
        <f t="shared" si="2"/>
        <v>31</v>
      </c>
      <c r="C41" s="7"/>
      <c r="D41" s="7"/>
      <c r="E41" s="188"/>
      <c r="F41" s="188" t="s">
        <v>215</v>
      </c>
      <c r="G41" s="188"/>
      <c r="H41" s="188"/>
      <c r="I41" s="188"/>
      <c r="J41" s="188"/>
      <c r="K41" s="24">
        <v>25</v>
      </c>
      <c r="L41" s="24">
        <v>25</v>
      </c>
      <c r="M41" s="24"/>
      <c r="N41" s="25" t="s">
        <v>163</v>
      </c>
      <c r="U41" s="30">
        <f>COUNTA(K39:K41)</f>
        <v>3</v>
      </c>
      <c r="V41" s="30">
        <f>COUNTA(L39:L41)</f>
        <v>1</v>
      </c>
      <c r="W41" s="30">
        <f>COUNTA(M39:M41)</f>
        <v>1</v>
      </c>
      <c r="X41" s="30">
        <f>COUNTA(N39:N41)</f>
        <v>3</v>
      </c>
    </row>
    <row r="42" spans="2:29" ht="13.9" customHeight="1" x14ac:dyDescent="0.15">
      <c r="B42" s="1">
        <f t="shared" si="2"/>
        <v>32</v>
      </c>
      <c r="C42" s="2" t="s">
        <v>94</v>
      </c>
      <c r="D42" s="2" t="s">
        <v>26</v>
      </c>
      <c r="E42" s="188"/>
      <c r="F42" s="188" t="s">
        <v>126</v>
      </c>
      <c r="G42" s="188"/>
      <c r="H42" s="188"/>
      <c r="I42" s="188"/>
      <c r="J42" s="188"/>
      <c r="K42" s="24"/>
      <c r="L42" s="28"/>
      <c r="M42" s="24" t="s">
        <v>163</v>
      </c>
      <c r="N42" s="25" t="s">
        <v>163</v>
      </c>
      <c r="Y42" s="132"/>
    </row>
    <row r="43" spans="2:29" ht="13.9" customHeight="1" x14ac:dyDescent="0.15">
      <c r="B43" s="1">
        <f t="shared" si="2"/>
        <v>33</v>
      </c>
      <c r="C43" s="7"/>
      <c r="D43" s="7"/>
      <c r="E43" s="188"/>
      <c r="F43" s="188" t="s">
        <v>216</v>
      </c>
      <c r="G43" s="188"/>
      <c r="H43" s="188"/>
      <c r="I43" s="188"/>
      <c r="J43" s="188"/>
      <c r="K43" s="24" t="s">
        <v>163</v>
      </c>
      <c r="L43" s="24"/>
      <c r="M43" s="24">
        <v>50</v>
      </c>
      <c r="N43" s="136"/>
      <c r="Y43" s="132"/>
    </row>
    <row r="44" spans="2:29" ht="13.9" customHeight="1" x14ac:dyDescent="0.15">
      <c r="B44" s="1">
        <f t="shared" si="2"/>
        <v>34</v>
      </c>
      <c r="C44" s="7"/>
      <c r="D44" s="7"/>
      <c r="E44" s="188"/>
      <c r="F44" s="188" t="s">
        <v>152</v>
      </c>
      <c r="G44" s="188"/>
      <c r="H44" s="188"/>
      <c r="I44" s="188"/>
      <c r="J44" s="188"/>
      <c r="K44" s="24">
        <v>100</v>
      </c>
      <c r="L44" s="24">
        <v>125</v>
      </c>
      <c r="M44" s="24">
        <v>75</v>
      </c>
      <c r="N44" s="25">
        <v>50</v>
      </c>
      <c r="U44" s="146">
        <f>COUNTA($K11:$K46)</f>
        <v>24</v>
      </c>
      <c r="V44" s="146">
        <f>COUNTA($L11:$L46)</f>
        <v>17</v>
      </c>
      <c r="W44" s="146">
        <f>COUNTA($M11:$M46)</f>
        <v>22</v>
      </c>
      <c r="X44" s="146">
        <f>COUNTA($N11:$N46)</f>
        <v>24</v>
      </c>
      <c r="Y44" s="146"/>
      <c r="Z44" s="146"/>
      <c r="AA44" s="146"/>
      <c r="AB44" s="146"/>
      <c r="AC44" s="132"/>
    </row>
    <row r="45" spans="2:29" ht="13.9" customHeight="1" x14ac:dyDescent="0.15">
      <c r="B45" s="1">
        <f t="shared" si="2"/>
        <v>35</v>
      </c>
      <c r="C45" s="7"/>
      <c r="D45" s="7"/>
      <c r="E45" s="188"/>
      <c r="F45" s="188" t="s">
        <v>27</v>
      </c>
      <c r="G45" s="188"/>
      <c r="H45" s="188"/>
      <c r="I45" s="188"/>
      <c r="J45" s="188"/>
      <c r="K45" s="24"/>
      <c r="L45" s="24">
        <v>25</v>
      </c>
      <c r="M45" s="24"/>
      <c r="N45" s="25"/>
      <c r="Y45" s="132"/>
    </row>
    <row r="46" spans="2:29" ht="13.5" customHeight="1" x14ac:dyDescent="0.15">
      <c r="B46" s="1">
        <f t="shared" si="2"/>
        <v>36</v>
      </c>
      <c r="C46" s="7"/>
      <c r="D46" s="7"/>
      <c r="E46" s="188"/>
      <c r="F46" s="188" t="s">
        <v>91</v>
      </c>
      <c r="G46" s="188"/>
      <c r="H46" s="188"/>
      <c r="I46" s="188"/>
      <c r="J46" s="188"/>
      <c r="K46" s="24">
        <v>50</v>
      </c>
      <c r="L46" s="24">
        <v>25</v>
      </c>
      <c r="M46" s="24" t="s">
        <v>163</v>
      </c>
      <c r="N46" s="25"/>
      <c r="Y46" s="133"/>
    </row>
    <row r="47" spans="2:29" ht="13.9" customHeight="1" x14ac:dyDescent="0.15">
      <c r="B47" s="1">
        <f t="shared" si="2"/>
        <v>37</v>
      </c>
      <c r="C47" s="7"/>
      <c r="D47" s="7"/>
      <c r="E47" s="188"/>
      <c r="F47" s="188" t="s">
        <v>162</v>
      </c>
      <c r="G47" s="188"/>
      <c r="H47" s="188"/>
      <c r="I47" s="188"/>
      <c r="J47" s="188"/>
      <c r="K47" s="24"/>
      <c r="L47" s="24"/>
      <c r="M47" s="24"/>
      <c r="N47" s="25" t="s">
        <v>163</v>
      </c>
      <c r="Y47" s="133"/>
    </row>
    <row r="48" spans="2:29" ht="13.5" customHeight="1" x14ac:dyDescent="0.15">
      <c r="B48" s="1">
        <f t="shared" si="2"/>
        <v>38</v>
      </c>
      <c r="C48" s="7"/>
      <c r="D48" s="7"/>
      <c r="E48" s="188"/>
      <c r="F48" s="188" t="s">
        <v>156</v>
      </c>
      <c r="G48" s="188"/>
      <c r="H48" s="188"/>
      <c r="I48" s="188"/>
      <c r="J48" s="188"/>
      <c r="K48" s="24">
        <v>200</v>
      </c>
      <c r="L48" s="24"/>
      <c r="M48" s="24"/>
      <c r="N48" s="25"/>
      <c r="Y48" s="134"/>
    </row>
    <row r="49" spans="2:25" ht="13.5" customHeight="1" x14ac:dyDescent="0.15">
      <c r="B49" s="1">
        <f t="shared" si="2"/>
        <v>39</v>
      </c>
      <c r="C49" s="7"/>
      <c r="D49" s="7"/>
      <c r="E49" s="188"/>
      <c r="F49" s="188" t="s">
        <v>112</v>
      </c>
      <c r="G49" s="188"/>
      <c r="H49" s="188"/>
      <c r="I49" s="188"/>
      <c r="J49" s="188"/>
      <c r="K49" s="24">
        <v>2700</v>
      </c>
      <c r="L49" s="24">
        <v>400</v>
      </c>
      <c r="M49" s="24">
        <v>400</v>
      </c>
      <c r="N49" s="25">
        <v>1400</v>
      </c>
      <c r="Y49" s="133"/>
    </row>
    <row r="50" spans="2:25" ht="13.5" customHeight="1" x14ac:dyDescent="0.15">
      <c r="B50" s="1">
        <f t="shared" si="2"/>
        <v>40</v>
      </c>
      <c r="C50" s="7"/>
      <c r="D50" s="7"/>
      <c r="E50" s="188"/>
      <c r="F50" s="188" t="s">
        <v>221</v>
      </c>
      <c r="G50" s="188"/>
      <c r="H50" s="188"/>
      <c r="I50" s="188"/>
      <c r="J50" s="188"/>
      <c r="K50" s="24"/>
      <c r="L50" s="24"/>
      <c r="M50" s="24" t="s">
        <v>163</v>
      </c>
      <c r="N50" s="25"/>
      <c r="Y50" s="132"/>
    </row>
    <row r="51" spans="2:25" ht="13.9" customHeight="1" x14ac:dyDescent="0.15">
      <c r="B51" s="1">
        <f t="shared" si="2"/>
        <v>41</v>
      </c>
      <c r="C51" s="7"/>
      <c r="D51" s="7"/>
      <c r="E51" s="188"/>
      <c r="F51" s="188" t="s">
        <v>240</v>
      </c>
      <c r="G51" s="188"/>
      <c r="H51" s="188"/>
      <c r="I51" s="188"/>
      <c r="J51" s="188"/>
      <c r="K51" s="24" t="s">
        <v>163</v>
      </c>
      <c r="L51" s="137"/>
      <c r="M51" s="24"/>
      <c r="N51" s="25"/>
      <c r="Y51" s="132"/>
    </row>
    <row r="52" spans="2:25" ht="13.9" customHeight="1" x14ac:dyDescent="0.15">
      <c r="B52" s="1">
        <f t="shared" si="2"/>
        <v>42</v>
      </c>
      <c r="C52" s="7"/>
      <c r="D52" s="7"/>
      <c r="E52" s="188"/>
      <c r="F52" s="188" t="s">
        <v>113</v>
      </c>
      <c r="G52" s="188"/>
      <c r="H52" s="188"/>
      <c r="I52" s="188"/>
      <c r="J52" s="188"/>
      <c r="K52" s="24">
        <v>300</v>
      </c>
      <c r="L52" s="24">
        <v>100</v>
      </c>
      <c r="M52" s="24">
        <v>400</v>
      </c>
      <c r="N52" s="25"/>
      <c r="Y52" s="135"/>
    </row>
    <row r="53" spans="2:25" ht="13.5" customHeight="1" x14ac:dyDescent="0.15">
      <c r="B53" s="1">
        <f t="shared" si="2"/>
        <v>43</v>
      </c>
      <c r="C53" s="7"/>
      <c r="D53" s="7"/>
      <c r="E53" s="188"/>
      <c r="F53" s="188" t="s">
        <v>114</v>
      </c>
      <c r="G53" s="188"/>
      <c r="H53" s="188"/>
      <c r="I53" s="188"/>
      <c r="J53" s="188"/>
      <c r="K53" s="24">
        <v>225</v>
      </c>
      <c r="L53" s="24">
        <v>25</v>
      </c>
      <c r="M53" s="24">
        <v>75</v>
      </c>
      <c r="N53" s="25">
        <v>100</v>
      </c>
      <c r="Y53" s="132"/>
    </row>
    <row r="54" spans="2:25" ht="13.5" customHeight="1" x14ac:dyDescent="0.15">
      <c r="B54" s="1">
        <f t="shared" si="2"/>
        <v>44</v>
      </c>
      <c r="C54" s="7"/>
      <c r="D54" s="7"/>
      <c r="E54" s="188"/>
      <c r="F54" s="188" t="s">
        <v>30</v>
      </c>
      <c r="G54" s="188"/>
      <c r="H54" s="188"/>
      <c r="I54" s="188"/>
      <c r="J54" s="188"/>
      <c r="K54" s="28"/>
      <c r="L54" s="24"/>
      <c r="M54" s="24">
        <v>32</v>
      </c>
      <c r="N54" s="25"/>
      <c r="Y54" s="132"/>
    </row>
    <row r="55" spans="2:25" ht="13.5" customHeight="1" x14ac:dyDescent="0.15">
      <c r="B55" s="1">
        <f t="shared" si="2"/>
        <v>45</v>
      </c>
      <c r="C55" s="7"/>
      <c r="D55" s="7"/>
      <c r="E55" s="188"/>
      <c r="F55" s="188" t="s">
        <v>115</v>
      </c>
      <c r="G55" s="188"/>
      <c r="H55" s="188"/>
      <c r="I55" s="188"/>
      <c r="J55" s="188"/>
      <c r="K55" s="24">
        <v>300</v>
      </c>
      <c r="L55" s="24">
        <v>350</v>
      </c>
      <c r="M55" s="24">
        <v>500</v>
      </c>
      <c r="N55" s="25">
        <v>100</v>
      </c>
      <c r="Y55" s="132"/>
    </row>
    <row r="56" spans="2:25" ht="13.9" customHeight="1" x14ac:dyDescent="0.15">
      <c r="B56" s="1">
        <f t="shared" si="2"/>
        <v>46</v>
      </c>
      <c r="C56" s="7"/>
      <c r="D56" s="7"/>
      <c r="E56" s="188"/>
      <c r="F56" s="188" t="s">
        <v>383</v>
      </c>
      <c r="G56" s="188"/>
      <c r="H56" s="188"/>
      <c r="I56" s="188"/>
      <c r="J56" s="188"/>
      <c r="K56" s="28"/>
      <c r="L56" s="24"/>
      <c r="M56" s="24">
        <v>25</v>
      </c>
      <c r="N56" s="25"/>
      <c r="Y56" s="132"/>
    </row>
    <row r="57" spans="2:25" ht="13.9" customHeight="1" x14ac:dyDescent="0.15">
      <c r="B57" s="1">
        <f t="shared" si="2"/>
        <v>47</v>
      </c>
      <c r="C57" s="7"/>
      <c r="D57" s="7"/>
      <c r="E57" s="188"/>
      <c r="F57" s="188" t="s">
        <v>120</v>
      </c>
      <c r="G57" s="188"/>
      <c r="H57" s="188"/>
      <c r="I57" s="188"/>
      <c r="J57" s="188"/>
      <c r="K57" s="24">
        <v>25</v>
      </c>
      <c r="L57" s="24"/>
      <c r="M57" s="24">
        <v>25</v>
      </c>
      <c r="N57" s="25"/>
      <c r="Y57" s="132"/>
    </row>
    <row r="58" spans="2:25" ht="13.9" customHeight="1" x14ac:dyDescent="0.15">
      <c r="B58" s="1">
        <f t="shared" si="2"/>
        <v>48</v>
      </c>
      <c r="C58" s="7"/>
      <c r="D58" s="7"/>
      <c r="E58" s="188"/>
      <c r="F58" s="188" t="s">
        <v>33</v>
      </c>
      <c r="G58" s="188"/>
      <c r="H58" s="188"/>
      <c r="I58" s="188"/>
      <c r="J58" s="188"/>
      <c r="K58" s="24">
        <v>1150</v>
      </c>
      <c r="L58" s="24">
        <v>225</v>
      </c>
      <c r="M58" s="24">
        <v>225</v>
      </c>
      <c r="N58" s="25">
        <v>325</v>
      </c>
      <c r="Y58" s="132"/>
    </row>
    <row r="59" spans="2:25" ht="13.9" customHeight="1" x14ac:dyDescent="0.15">
      <c r="B59" s="1">
        <f t="shared" si="2"/>
        <v>49</v>
      </c>
      <c r="C59" s="2" t="s">
        <v>75</v>
      </c>
      <c r="D59" s="2" t="s">
        <v>76</v>
      </c>
      <c r="E59" s="188"/>
      <c r="F59" s="188" t="s">
        <v>124</v>
      </c>
      <c r="G59" s="188"/>
      <c r="H59" s="188"/>
      <c r="I59" s="188"/>
      <c r="J59" s="188"/>
      <c r="K59" s="24">
        <v>1</v>
      </c>
      <c r="L59" s="24"/>
      <c r="M59" s="24"/>
      <c r="N59" s="25"/>
    </row>
    <row r="60" spans="2:25" ht="13.9" customHeight="1" x14ac:dyDescent="0.15">
      <c r="B60" s="1">
        <f t="shared" si="2"/>
        <v>50</v>
      </c>
      <c r="C60" s="2" t="s">
        <v>34</v>
      </c>
      <c r="D60" s="2" t="s">
        <v>35</v>
      </c>
      <c r="E60" s="188"/>
      <c r="F60" s="188" t="s">
        <v>148</v>
      </c>
      <c r="G60" s="188"/>
      <c r="H60" s="188"/>
      <c r="I60" s="188"/>
      <c r="J60" s="188"/>
      <c r="K60" s="24">
        <v>1</v>
      </c>
      <c r="L60" s="24">
        <v>1</v>
      </c>
      <c r="M60" s="24">
        <v>1</v>
      </c>
      <c r="N60" s="25">
        <v>2</v>
      </c>
    </row>
    <row r="61" spans="2:25" ht="13.9" customHeight="1" x14ac:dyDescent="0.15">
      <c r="B61" s="1">
        <f t="shared" si="2"/>
        <v>51</v>
      </c>
      <c r="C61" s="7"/>
      <c r="D61" s="7"/>
      <c r="E61" s="188"/>
      <c r="F61" s="188" t="s">
        <v>258</v>
      </c>
      <c r="G61" s="188"/>
      <c r="H61" s="188"/>
      <c r="I61" s="188"/>
      <c r="J61" s="188"/>
      <c r="K61" s="24">
        <v>2</v>
      </c>
      <c r="L61" s="24" t="s">
        <v>163</v>
      </c>
      <c r="M61" s="24">
        <v>2</v>
      </c>
      <c r="N61" s="25">
        <v>1</v>
      </c>
    </row>
    <row r="62" spans="2:25" ht="13.5" customHeight="1" x14ac:dyDescent="0.15">
      <c r="B62" s="1">
        <f t="shared" si="2"/>
        <v>52</v>
      </c>
      <c r="C62" s="7"/>
      <c r="D62" s="7"/>
      <c r="E62" s="188"/>
      <c r="F62" s="188" t="s">
        <v>154</v>
      </c>
      <c r="G62" s="188"/>
      <c r="H62" s="188"/>
      <c r="I62" s="188"/>
      <c r="J62" s="188"/>
      <c r="K62" s="24"/>
      <c r="L62" s="28">
        <v>1</v>
      </c>
      <c r="M62" s="24">
        <v>1</v>
      </c>
      <c r="N62" s="25">
        <v>1</v>
      </c>
    </row>
    <row r="63" spans="2:25" ht="13.9" customHeight="1" x14ac:dyDescent="0.15">
      <c r="B63" s="1">
        <f t="shared" si="2"/>
        <v>53</v>
      </c>
      <c r="C63" s="7"/>
      <c r="D63" s="7"/>
      <c r="E63" s="188"/>
      <c r="F63" s="188" t="s">
        <v>128</v>
      </c>
      <c r="G63" s="188"/>
      <c r="H63" s="188"/>
      <c r="I63" s="188"/>
      <c r="J63" s="188"/>
      <c r="K63" s="24">
        <v>2</v>
      </c>
      <c r="L63" s="24" t="s">
        <v>163</v>
      </c>
      <c r="M63" s="24">
        <v>2</v>
      </c>
      <c r="N63" s="25">
        <v>1</v>
      </c>
    </row>
    <row r="64" spans="2:25" ht="13.5" customHeight="1" x14ac:dyDescent="0.15">
      <c r="B64" s="1">
        <f t="shared" si="2"/>
        <v>54</v>
      </c>
      <c r="C64" s="7"/>
      <c r="D64" s="7"/>
      <c r="E64" s="188"/>
      <c r="F64" s="188" t="s">
        <v>36</v>
      </c>
      <c r="G64" s="188"/>
      <c r="H64" s="188"/>
      <c r="I64" s="188"/>
      <c r="J64" s="188"/>
      <c r="K64" s="24">
        <v>1</v>
      </c>
      <c r="L64" s="24"/>
      <c r="M64" s="24"/>
      <c r="N64" s="25">
        <v>3</v>
      </c>
    </row>
    <row r="65" spans="2:24" ht="13.5" customHeight="1" x14ac:dyDescent="0.15">
      <c r="B65" s="1">
        <f t="shared" si="2"/>
        <v>55</v>
      </c>
      <c r="C65" s="2" t="s">
        <v>146</v>
      </c>
      <c r="D65" s="2" t="s">
        <v>78</v>
      </c>
      <c r="E65" s="188"/>
      <c r="F65" s="188" t="s">
        <v>182</v>
      </c>
      <c r="G65" s="188"/>
      <c r="H65" s="188"/>
      <c r="I65" s="188"/>
      <c r="J65" s="188"/>
      <c r="K65" s="24" t="s">
        <v>163</v>
      </c>
      <c r="L65" s="24"/>
      <c r="M65" s="24"/>
      <c r="N65" s="25"/>
    </row>
    <row r="66" spans="2:24" ht="13.5" customHeight="1" x14ac:dyDescent="0.15">
      <c r="B66" s="1">
        <f t="shared" si="2"/>
        <v>56</v>
      </c>
      <c r="C66" s="7"/>
      <c r="D66" s="2" t="s">
        <v>79</v>
      </c>
      <c r="E66" s="188"/>
      <c r="F66" s="188" t="s">
        <v>103</v>
      </c>
      <c r="G66" s="188"/>
      <c r="H66" s="188"/>
      <c r="I66" s="188"/>
      <c r="J66" s="188"/>
      <c r="K66" s="24">
        <v>1</v>
      </c>
      <c r="L66" s="24"/>
      <c r="M66" s="24"/>
      <c r="N66" s="25"/>
    </row>
    <row r="67" spans="2:24" ht="13.5" customHeight="1" x14ac:dyDescent="0.15">
      <c r="B67" s="1">
        <f t="shared" si="2"/>
        <v>57</v>
      </c>
      <c r="C67" s="7"/>
      <c r="D67" s="2" t="s">
        <v>37</v>
      </c>
      <c r="E67" s="188"/>
      <c r="F67" s="188" t="s">
        <v>125</v>
      </c>
      <c r="G67" s="188"/>
      <c r="H67" s="188"/>
      <c r="I67" s="188"/>
      <c r="J67" s="188"/>
      <c r="K67" s="24">
        <v>8</v>
      </c>
      <c r="L67" s="181"/>
      <c r="M67" s="24">
        <v>2</v>
      </c>
      <c r="N67" s="25"/>
    </row>
    <row r="68" spans="2:24" ht="13.5" customHeight="1" x14ac:dyDescent="0.15">
      <c r="B68" s="1">
        <f t="shared" si="2"/>
        <v>58</v>
      </c>
      <c r="C68" s="7"/>
      <c r="D68" s="8"/>
      <c r="E68" s="188"/>
      <c r="F68" s="188" t="s">
        <v>38</v>
      </c>
      <c r="G68" s="188"/>
      <c r="H68" s="188"/>
      <c r="I68" s="188"/>
      <c r="J68" s="188"/>
      <c r="K68" s="24">
        <v>100</v>
      </c>
      <c r="L68" s="24"/>
      <c r="M68" s="24"/>
      <c r="N68" s="25">
        <v>50</v>
      </c>
    </row>
    <row r="69" spans="2:24" ht="13.5" customHeight="1" x14ac:dyDescent="0.15">
      <c r="B69" s="1">
        <f t="shared" si="2"/>
        <v>59</v>
      </c>
      <c r="C69" s="8"/>
      <c r="D69" s="9" t="s">
        <v>39</v>
      </c>
      <c r="E69" s="188"/>
      <c r="F69" s="188" t="s">
        <v>40</v>
      </c>
      <c r="G69" s="188"/>
      <c r="H69" s="188"/>
      <c r="I69" s="188"/>
      <c r="J69" s="188"/>
      <c r="K69" s="24">
        <v>225</v>
      </c>
      <c r="L69" s="24">
        <v>100</v>
      </c>
      <c r="M69" s="24">
        <v>75</v>
      </c>
      <c r="N69" s="25">
        <v>725</v>
      </c>
    </row>
    <row r="70" spans="2:24" ht="13.5" customHeight="1" x14ac:dyDescent="0.15">
      <c r="B70" s="1">
        <f t="shared" si="2"/>
        <v>60</v>
      </c>
      <c r="C70" s="2" t="s">
        <v>0</v>
      </c>
      <c r="D70" s="9" t="s">
        <v>41</v>
      </c>
      <c r="E70" s="188"/>
      <c r="F70" s="188" t="s">
        <v>42</v>
      </c>
      <c r="G70" s="188"/>
      <c r="H70" s="188"/>
      <c r="I70" s="188"/>
      <c r="J70" s="188"/>
      <c r="K70" s="24"/>
      <c r="L70" s="24"/>
      <c r="M70" s="24"/>
      <c r="N70" s="25">
        <v>25</v>
      </c>
      <c r="U70" s="30">
        <f>COUNTA(K59:K70)</f>
        <v>10</v>
      </c>
      <c r="V70" s="30">
        <f>COUNTA(L59:L70)</f>
        <v>5</v>
      </c>
      <c r="W70" s="30">
        <f>COUNTA(M59:M70)</f>
        <v>6</v>
      </c>
      <c r="X70" s="30">
        <f>COUNTA(N59:N70)</f>
        <v>8</v>
      </c>
    </row>
    <row r="71" spans="2:24" ht="13.5" customHeight="1" x14ac:dyDescent="0.15">
      <c r="B71" s="1">
        <f t="shared" si="2"/>
        <v>61</v>
      </c>
      <c r="C71" s="199" t="s">
        <v>43</v>
      </c>
      <c r="D71" s="200"/>
      <c r="E71" s="188"/>
      <c r="F71" s="188" t="s">
        <v>44</v>
      </c>
      <c r="G71" s="188"/>
      <c r="H71" s="188"/>
      <c r="I71" s="188"/>
      <c r="J71" s="188"/>
      <c r="K71" s="24">
        <v>400</v>
      </c>
      <c r="L71" s="24">
        <v>200</v>
      </c>
      <c r="M71" s="24">
        <v>300</v>
      </c>
      <c r="N71" s="25">
        <v>150</v>
      </c>
    </row>
    <row r="72" spans="2:24" ht="13.5" customHeight="1" x14ac:dyDescent="0.15">
      <c r="B72" s="1">
        <f t="shared" si="2"/>
        <v>62</v>
      </c>
      <c r="C72" s="3"/>
      <c r="D72" s="91"/>
      <c r="E72" s="188"/>
      <c r="F72" s="188" t="s">
        <v>45</v>
      </c>
      <c r="G72" s="188"/>
      <c r="H72" s="188"/>
      <c r="I72" s="188"/>
      <c r="J72" s="188"/>
      <c r="K72" s="24">
        <v>450</v>
      </c>
      <c r="L72" s="24">
        <v>250</v>
      </c>
      <c r="M72" s="24">
        <v>300</v>
      </c>
      <c r="N72" s="25">
        <v>350</v>
      </c>
    </row>
    <row r="73" spans="2:24" ht="13.9" customHeight="1" thickBot="1" x14ac:dyDescent="0.2">
      <c r="B73" s="1">
        <f>B72+1</f>
        <v>63</v>
      </c>
      <c r="C73" s="3"/>
      <c r="D73" s="91"/>
      <c r="E73" s="188"/>
      <c r="F73" s="188" t="s">
        <v>80</v>
      </c>
      <c r="G73" s="188"/>
      <c r="H73" s="188"/>
      <c r="I73" s="188"/>
      <c r="J73" s="188"/>
      <c r="K73" s="24">
        <v>100</v>
      </c>
      <c r="L73" s="24">
        <v>350</v>
      </c>
      <c r="M73" s="24">
        <v>500</v>
      </c>
      <c r="N73" s="25">
        <v>450</v>
      </c>
    </row>
    <row r="74" spans="2:24" ht="13.9" customHeight="1" x14ac:dyDescent="0.15">
      <c r="B74" s="92"/>
      <c r="C74" s="93"/>
      <c r="D74" s="93"/>
      <c r="E74" s="27"/>
      <c r="F74" s="27"/>
      <c r="G74" s="27"/>
      <c r="H74" s="27"/>
      <c r="I74" s="27"/>
      <c r="J74" s="27"/>
      <c r="K74" s="27"/>
      <c r="L74" s="27"/>
      <c r="M74" s="27"/>
      <c r="N74" s="27"/>
      <c r="U74" s="30">
        <f>COUNTA(K11:K73)</f>
        <v>45</v>
      </c>
      <c r="V74" s="30">
        <f>COUNTA(L11:L73)</f>
        <v>30</v>
      </c>
      <c r="W74" s="30">
        <f>COUNTA(M11:M73)</f>
        <v>40</v>
      </c>
      <c r="X74" s="30">
        <f>COUNTA(N11:N73)</f>
        <v>40</v>
      </c>
    </row>
    <row r="75" spans="2:24" ht="18" customHeight="1" x14ac:dyDescent="0.15"/>
    <row r="76" spans="2:24" ht="18" customHeight="1" x14ac:dyDescent="0.15">
      <c r="B76" s="72"/>
    </row>
    <row r="77" spans="2:24" ht="9" customHeight="1" thickBot="1" x14ac:dyDescent="0.2"/>
    <row r="78" spans="2:24" ht="18" customHeight="1" x14ac:dyDescent="0.15">
      <c r="B78" s="73"/>
      <c r="C78" s="74"/>
      <c r="D78" s="201" t="s">
        <v>1</v>
      </c>
      <c r="E78" s="201"/>
      <c r="F78" s="201"/>
      <c r="G78" s="201"/>
      <c r="H78" s="74"/>
      <c r="I78" s="74"/>
      <c r="J78" s="75"/>
      <c r="K78" s="31" t="s">
        <v>64</v>
      </c>
      <c r="L78" s="31" t="s">
        <v>65</v>
      </c>
      <c r="M78" s="31" t="s">
        <v>66</v>
      </c>
      <c r="N78" s="55" t="s">
        <v>67</v>
      </c>
      <c r="U78" s="30">
        <f>SUM(U11:U15,K16:K73)</f>
        <v>34894</v>
      </c>
      <c r="V78" s="30">
        <f>SUM(V11:V15,L16:L73)</f>
        <v>43252</v>
      </c>
      <c r="W78" s="30">
        <f>SUM(W11:W15,M16:M73)</f>
        <v>73541</v>
      </c>
      <c r="X78" s="30">
        <f>SUM(X11:X15,N16:N73)</f>
        <v>31113</v>
      </c>
    </row>
    <row r="79" spans="2:24" ht="18" customHeight="1" thickBot="1" x14ac:dyDescent="0.2">
      <c r="B79" s="79"/>
      <c r="C79" s="26"/>
      <c r="D79" s="197" t="s">
        <v>2</v>
      </c>
      <c r="E79" s="197"/>
      <c r="F79" s="197"/>
      <c r="G79" s="197"/>
      <c r="H79" s="26"/>
      <c r="I79" s="26"/>
      <c r="J79" s="80"/>
      <c r="K79" s="36" t="str">
        <f>K5</f>
        <v>2021.3.9</v>
      </c>
      <c r="L79" s="36" t="str">
        <f>L5</f>
        <v>2021.3.9</v>
      </c>
      <c r="M79" s="36" t="str">
        <f>M5</f>
        <v>2021.3.9</v>
      </c>
      <c r="N79" s="54" t="str">
        <f>N5</f>
        <v>2021.3.9</v>
      </c>
    </row>
    <row r="80" spans="2:24" ht="19.899999999999999" customHeight="1" thickTop="1" x14ac:dyDescent="0.15">
      <c r="B80" s="202" t="s">
        <v>47</v>
      </c>
      <c r="C80" s="203"/>
      <c r="D80" s="203"/>
      <c r="E80" s="203"/>
      <c r="F80" s="203"/>
      <c r="G80" s="203"/>
      <c r="H80" s="203"/>
      <c r="I80" s="203"/>
      <c r="J80" s="94"/>
      <c r="K80" s="37">
        <f>SUM(K81:K89)</f>
        <v>34894</v>
      </c>
      <c r="L80" s="37">
        <f>SUM(L81:L89)</f>
        <v>43252</v>
      </c>
      <c r="M80" s="37">
        <f>SUM(M81:M89)</f>
        <v>73541</v>
      </c>
      <c r="N80" s="56">
        <f>SUM(N81:N89)</f>
        <v>31113</v>
      </c>
    </row>
    <row r="81" spans="2:14" ht="13.9" customHeight="1" x14ac:dyDescent="0.15">
      <c r="B81" s="190" t="s">
        <v>48</v>
      </c>
      <c r="C81" s="191"/>
      <c r="D81" s="204"/>
      <c r="E81" s="13"/>
      <c r="F81" s="14"/>
      <c r="G81" s="189" t="s">
        <v>13</v>
      </c>
      <c r="H81" s="189"/>
      <c r="I81" s="14"/>
      <c r="J81" s="16"/>
      <c r="K81" s="5">
        <f>SUM(U$11:U$15)</f>
        <v>550</v>
      </c>
      <c r="L81" s="5">
        <f>SUM(V$11:V$15)</f>
        <v>225</v>
      </c>
      <c r="M81" s="5">
        <f>SUM(W$11:W$15)</f>
        <v>250</v>
      </c>
      <c r="N81" s="6">
        <f>SUM(X$11:X$15)</f>
        <v>1925</v>
      </c>
    </row>
    <row r="82" spans="2:14" ht="13.9" customHeight="1" x14ac:dyDescent="0.15">
      <c r="B82" s="97"/>
      <c r="C82" s="98"/>
      <c r="D82" s="99"/>
      <c r="E82" s="17"/>
      <c r="F82" s="188"/>
      <c r="G82" s="189" t="s">
        <v>23</v>
      </c>
      <c r="H82" s="189"/>
      <c r="I82" s="183"/>
      <c r="J82" s="18"/>
      <c r="K82" s="5">
        <f>SUM(K$16)</f>
        <v>1150</v>
      </c>
      <c r="L82" s="5">
        <f>SUM(L$16)</f>
        <v>325</v>
      </c>
      <c r="M82" s="5">
        <f>SUM(M$16)</f>
        <v>400</v>
      </c>
      <c r="N82" s="6">
        <f>SUM(N$16)</f>
        <v>1050</v>
      </c>
    </row>
    <row r="83" spans="2:14" ht="13.9" customHeight="1" x14ac:dyDescent="0.15">
      <c r="B83" s="97"/>
      <c r="C83" s="98"/>
      <c r="D83" s="99"/>
      <c r="E83" s="17"/>
      <c r="F83" s="188"/>
      <c r="G83" s="189" t="s">
        <v>25</v>
      </c>
      <c r="H83" s="189"/>
      <c r="I83" s="14"/>
      <c r="J83" s="16"/>
      <c r="K83" s="5">
        <f>SUM(K$17:K$17)</f>
        <v>0</v>
      </c>
      <c r="L83" s="5">
        <f>SUM(L$17:L$17)</f>
        <v>0</v>
      </c>
      <c r="M83" s="5">
        <f>SUM(M$17:M$17)</f>
        <v>50</v>
      </c>
      <c r="N83" s="6">
        <f>SUM(N$17:N$17)</f>
        <v>75</v>
      </c>
    </row>
    <row r="84" spans="2:14" ht="13.9" customHeight="1" x14ac:dyDescent="0.15">
      <c r="B84" s="97"/>
      <c r="C84" s="98"/>
      <c r="D84" s="99"/>
      <c r="E84" s="17"/>
      <c r="F84" s="188"/>
      <c r="G84" s="189" t="s">
        <v>86</v>
      </c>
      <c r="H84" s="189"/>
      <c r="I84" s="14"/>
      <c r="J84" s="16"/>
      <c r="K84" s="5">
        <f>SUM(K$18:K$20)</f>
        <v>153</v>
      </c>
      <c r="L84" s="5">
        <f>SUM(L$18:L$20)</f>
        <v>0</v>
      </c>
      <c r="M84" s="5">
        <f>SUM(M$18:M$20)</f>
        <v>0</v>
      </c>
      <c r="N84" s="6">
        <f>SUM(N$18:N$20)</f>
        <v>25</v>
      </c>
    </row>
    <row r="85" spans="2:14" ht="13.9" customHeight="1" x14ac:dyDescent="0.15">
      <c r="B85" s="97"/>
      <c r="C85" s="98"/>
      <c r="D85" s="99"/>
      <c r="E85" s="17"/>
      <c r="F85" s="188"/>
      <c r="G85" s="189" t="s">
        <v>87</v>
      </c>
      <c r="H85" s="189"/>
      <c r="I85" s="14"/>
      <c r="J85" s="16"/>
      <c r="K85" s="5">
        <f>SUM(K21:K38)</f>
        <v>26625</v>
      </c>
      <c r="L85" s="5">
        <f>SUM(L$21:L$38)</f>
        <v>40500</v>
      </c>
      <c r="M85" s="5">
        <f>SUM(M$21:M$38)</f>
        <v>69851</v>
      </c>
      <c r="N85" s="6">
        <f>SUM(N$21:N$38)</f>
        <v>24280</v>
      </c>
    </row>
    <row r="86" spans="2:14" ht="13.9" customHeight="1" x14ac:dyDescent="0.15">
      <c r="B86" s="97"/>
      <c r="C86" s="98"/>
      <c r="D86" s="99"/>
      <c r="E86" s="17"/>
      <c r="F86" s="188"/>
      <c r="G86" s="189" t="s">
        <v>83</v>
      </c>
      <c r="H86" s="189"/>
      <c r="I86" s="14"/>
      <c r="J86" s="16"/>
      <c r="K86" s="5">
        <f>SUM(K$39:K$41)</f>
        <v>75</v>
      </c>
      <c r="L86" s="5">
        <f>SUM(L$39:L$41)</f>
        <v>25</v>
      </c>
      <c r="M86" s="5">
        <f>SUM(M$39:M$41)</f>
        <v>0</v>
      </c>
      <c r="N86" s="6">
        <f>SUM(N$39:N$41)</f>
        <v>25</v>
      </c>
    </row>
    <row r="87" spans="2:14" ht="13.9" customHeight="1" x14ac:dyDescent="0.15">
      <c r="B87" s="97"/>
      <c r="C87" s="98"/>
      <c r="D87" s="99"/>
      <c r="E87" s="17"/>
      <c r="F87" s="188"/>
      <c r="G87" s="189" t="s">
        <v>26</v>
      </c>
      <c r="H87" s="189"/>
      <c r="I87" s="14"/>
      <c r="J87" s="16"/>
      <c r="K87" s="5">
        <f>SUM(K$42:K$58)</f>
        <v>5050</v>
      </c>
      <c r="L87" s="5">
        <f>SUM(L$42:L$58)</f>
        <v>1275</v>
      </c>
      <c r="M87" s="5">
        <f>SUM(M$42:M$58)</f>
        <v>1807</v>
      </c>
      <c r="N87" s="6">
        <f>SUM(N$42:N$58)</f>
        <v>1975</v>
      </c>
    </row>
    <row r="88" spans="2:14" ht="13.9" customHeight="1" x14ac:dyDescent="0.15">
      <c r="B88" s="97"/>
      <c r="C88" s="98"/>
      <c r="D88" s="99"/>
      <c r="E88" s="17"/>
      <c r="F88" s="188"/>
      <c r="G88" s="189" t="s">
        <v>49</v>
      </c>
      <c r="H88" s="189"/>
      <c r="I88" s="14"/>
      <c r="J88" s="16"/>
      <c r="K88" s="5">
        <f>SUM(K$71:K$72)</f>
        <v>850</v>
      </c>
      <c r="L88" s="5">
        <f t="shared" ref="L88:N88" si="4">SUM(L$71:L$72)</f>
        <v>450</v>
      </c>
      <c r="M88" s="5">
        <f t="shared" si="4"/>
        <v>600</v>
      </c>
      <c r="N88" s="6">
        <f t="shared" si="4"/>
        <v>500</v>
      </c>
    </row>
    <row r="89" spans="2:14" ht="13.9" customHeight="1" thickBot="1" x14ac:dyDescent="0.2">
      <c r="B89" s="100"/>
      <c r="C89" s="101"/>
      <c r="D89" s="102"/>
      <c r="E89" s="19"/>
      <c r="F89" s="10"/>
      <c r="G89" s="192" t="s">
        <v>46</v>
      </c>
      <c r="H89" s="192"/>
      <c r="I89" s="20"/>
      <c r="J89" s="21"/>
      <c r="K89" s="11">
        <f>SUM(K$59:K$70,K$73)</f>
        <v>441</v>
      </c>
      <c r="L89" s="11">
        <f>SUM(L$59:L$70,L$73)</f>
        <v>452</v>
      </c>
      <c r="M89" s="11">
        <f>SUM(M$59:M$70,M$73)</f>
        <v>583</v>
      </c>
      <c r="N89" s="12">
        <f>SUM(N$59:N$70,N$73)</f>
        <v>1258</v>
      </c>
    </row>
    <row r="90" spans="2:14" ht="18" customHeight="1" thickTop="1" x14ac:dyDescent="0.15">
      <c r="B90" s="193" t="s">
        <v>50</v>
      </c>
      <c r="C90" s="194"/>
      <c r="D90" s="195"/>
      <c r="E90" s="105"/>
      <c r="F90" s="185"/>
      <c r="G90" s="196" t="s">
        <v>51</v>
      </c>
      <c r="H90" s="196"/>
      <c r="I90" s="185"/>
      <c r="J90" s="186"/>
      <c r="K90" s="38" t="s">
        <v>52</v>
      </c>
      <c r="L90" s="44"/>
      <c r="M90" s="44"/>
      <c r="N90" s="57"/>
    </row>
    <row r="91" spans="2:14" ht="18" customHeight="1" x14ac:dyDescent="0.15">
      <c r="B91" s="106"/>
      <c r="C91" s="107"/>
      <c r="D91" s="107"/>
      <c r="E91" s="108"/>
      <c r="F91" s="109"/>
      <c r="G91" s="110"/>
      <c r="H91" s="110"/>
      <c r="I91" s="109"/>
      <c r="J91" s="111"/>
      <c r="K91" s="39" t="s">
        <v>53</v>
      </c>
      <c r="L91" s="45"/>
      <c r="M91" s="45"/>
      <c r="N91" s="48"/>
    </row>
    <row r="92" spans="2:14" ht="18" customHeight="1" x14ac:dyDescent="0.15">
      <c r="B92" s="97"/>
      <c r="C92" s="98"/>
      <c r="D92" s="98"/>
      <c r="E92" s="112"/>
      <c r="F92" s="26"/>
      <c r="G92" s="197" t="s">
        <v>54</v>
      </c>
      <c r="H92" s="197"/>
      <c r="I92" s="184"/>
      <c r="J92" s="187"/>
      <c r="K92" s="40" t="s">
        <v>55</v>
      </c>
      <c r="L92" s="46"/>
      <c r="M92" s="50"/>
      <c r="N92" s="46"/>
    </row>
    <row r="93" spans="2:14" ht="18" customHeight="1" x14ac:dyDescent="0.15">
      <c r="B93" s="97"/>
      <c r="C93" s="98"/>
      <c r="D93" s="98"/>
      <c r="E93" s="113"/>
      <c r="F93" s="98"/>
      <c r="G93" s="114"/>
      <c r="H93" s="114"/>
      <c r="I93" s="107"/>
      <c r="J93" s="115"/>
      <c r="K93" s="41" t="s">
        <v>97</v>
      </c>
      <c r="L93" s="47"/>
      <c r="M93" s="51"/>
      <c r="N93" s="47"/>
    </row>
    <row r="94" spans="2:14" ht="18" customHeight="1" x14ac:dyDescent="0.15">
      <c r="B94" s="97"/>
      <c r="C94" s="98"/>
      <c r="D94" s="98"/>
      <c r="E94" s="113"/>
      <c r="F94" s="98"/>
      <c r="G94" s="114"/>
      <c r="H94" s="114"/>
      <c r="I94" s="107"/>
      <c r="J94" s="115"/>
      <c r="K94" s="41" t="s">
        <v>90</v>
      </c>
      <c r="L94" s="45"/>
      <c r="M94" s="51"/>
      <c r="N94" s="47"/>
    </row>
    <row r="95" spans="2:14" ht="18" customHeight="1" x14ac:dyDescent="0.15">
      <c r="B95" s="97"/>
      <c r="C95" s="98"/>
      <c r="D95" s="98"/>
      <c r="E95" s="112"/>
      <c r="F95" s="26"/>
      <c r="G95" s="197" t="s">
        <v>56</v>
      </c>
      <c r="H95" s="197"/>
      <c r="I95" s="184"/>
      <c r="J95" s="187"/>
      <c r="K95" s="40" t="s">
        <v>101</v>
      </c>
      <c r="L95" s="46"/>
      <c r="M95" s="50"/>
      <c r="N95" s="46"/>
    </row>
    <row r="96" spans="2:14" ht="18" customHeight="1" x14ac:dyDescent="0.15">
      <c r="B96" s="97"/>
      <c r="C96" s="98"/>
      <c r="D96" s="98"/>
      <c r="E96" s="113"/>
      <c r="F96" s="98"/>
      <c r="G96" s="114"/>
      <c r="H96" s="114"/>
      <c r="I96" s="107"/>
      <c r="J96" s="115"/>
      <c r="K96" s="41" t="s">
        <v>98</v>
      </c>
      <c r="L96" s="47"/>
      <c r="M96" s="51"/>
      <c r="N96" s="47"/>
    </row>
    <row r="97" spans="2:14" ht="18" customHeight="1" x14ac:dyDescent="0.15">
      <c r="B97" s="97"/>
      <c r="C97" s="98"/>
      <c r="D97" s="98"/>
      <c r="E97" s="113"/>
      <c r="F97" s="98"/>
      <c r="G97" s="114"/>
      <c r="H97" s="114"/>
      <c r="I97" s="107"/>
      <c r="J97" s="115"/>
      <c r="K97" s="41" t="s">
        <v>99</v>
      </c>
      <c r="L97" s="47"/>
      <c r="M97" s="47"/>
      <c r="N97" s="47"/>
    </row>
    <row r="98" spans="2:14" ht="18" customHeight="1" x14ac:dyDescent="0.15">
      <c r="B98" s="97"/>
      <c r="C98" s="98"/>
      <c r="D98" s="98"/>
      <c r="E98" s="87"/>
      <c r="F98" s="88"/>
      <c r="G98" s="110"/>
      <c r="H98" s="110"/>
      <c r="I98" s="109"/>
      <c r="J98" s="111"/>
      <c r="K98" s="41" t="s">
        <v>100</v>
      </c>
      <c r="L98" s="48"/>
      <c r="M98" s="45"/>
      <c r="N98" s="48"/>
    </row>
    <row r="99" spans="2:14" ht="18" customHeight="1" x14ac:dyDescent="0.15">
      <c r="B99" s="116"/>
      <c r="C99" s="88"/>
      <c r="D99" s="88"/>
      <c r="E99" s="17"/>
      <c r="F99" s="188"/>
      <c r="G99" s="189" t="s">
        <v>57</v>
      </c>
      <c r="H99" s="189"/>
      <c r="I99" s="14"/>
      <c r="J99" s="16"/>
      <c r="K99" s="29" t="s">
        <v>158</v>
      </c>
      <c r="L99" s="49"/>
      <c r="M99" s="52"/>
      <c r="N99" s="49"/>
    </row>
    <row r="100" spans="2:14" ht="18" customHeight="1" x14ac:dyDescent="0.15">
      <c r="B100" s="190" t="s">
        <v>58</v>
      </c>
      <c r="C100" s="191"/>
      <c r="D100" s="191"/>
      <c r="E100" s="26"/>
      <c r="F100" s="26"/>
      <c r="G100" s="26"/>
      <c r="H100" s="26"/>
      <c r="I100" s="26"/>
      <c r="J100" s="26"/>
      <c r="K100" s="26"/>
      <c r="L100" s="26"/>
      <c r="M100" s="26"/>
      <c r="N100" s="58"/>
    </row>
    <row r="101" spans="2:14" ht="14.1" customHeight="1" x14ac:dyDescent="0.15">
      <c r="B101" s="117"/>
      <c r="C101" s="42" t="s">
        <v>59</v>
      </c>
      <c r="D101" s="118"/>
      <c r="E101" s="42"/>
      <c r="F101" s="42"/>
      <c r="G101" s="42"/>
      <c r="H101" s="42"/>
      <c r="I101" s="42"/>
      <c r="J101" s="42"/>
      <c r="K101" s="42"/>
      <c r="L101" s="42"/>
      <c r="M101" s="42"/>
      <c r="N101" s="59"/>
    </row>
    <row r="102" spans="2:14" ht="14.1" customHeight="1" x14ac:dyDescent="0.15">
      <c r="B102" s="117"/>
      <c r="C102" s="42" t="s">
        <v>60</v>
      </c>
      <c r="D102" s="118"/>
      <c r="E102" s="42"/>
      <c r="F102" s="42"/>
      <c r="G102" s="42"/>
      <c r="H102" s="42"/>
      <c r="I102" s="42"/>
      <c r="J102" s="42"/>
      <c r="K102" s="42"/>
      <c r="L102" s="42"/>
      <c r="M102" s="42"/>
      <c r="N102" s="59"/>
    </row>
    <row r="103" spans="2:14" ht="14.1" customHeight="1" x14ac:dyDescent="0.15">
      <c r="B103" s="117"/>
      <c r="C103" s="42" t="s">
        <v>61</v>
      </c>
      <c r="D103" s="118"/>
      <c r="E103" s="42"/>
      <c r="F103" s="42"/>
      <c r="G103" s="42"/>
      <c r="H103" s="42"/>
      <c r="I103" s="42"/>
      <c r="J103" s="42"/>
      <c r="K103" s="42"/>
      <c r="L103" s="42"/>
      <c r="M103" s="42"/>
      <c r="N103" s="59"/>
    </row>
    <row r="104" spans="2:14" ht="14.1" customHeight="1" x14ac:dyDescent="0.15">
      <c r="B104" s="117"/>
      <c r="C104" s="42" t="s">
        <v>136</v>
      </c>
      <c r="D104" s="118"/>
      <c r="E104" s="42"/>
      <c r="F104" s="42"/>
      <c r="G104" s="42"/>
      <c r="H104" s="42"/>
      <c r="I104" s="42"/>
      <c r="J104" s="42"/>
      <c r="K104" s="42"/>
      <c r="L104" s="42"/>
      <c r="M104" s="42"/>
      <c r="N104" s="59"/>
    </row>
    <row r="105" spans="2:14" ht="14.1" customHeight="1" x14ac:dyDescent="0.15">
      <c r="B105" s="119"/>
      <c r="C105" s="42" t="s">
        <v>137</v>
      </c>
      <c r="D105" s="42"/>
      <c r="E105" s="42"/>
      <c r="F105" s="42"/>
      <c r="G105" s="42"/>
      <c r="H105" s="42"/>
      <c r="I105" s="42"/>
      <c r="J105" s="42"/>
      <c r="K105" s="42"/>
      <c r="L105" s="42"/>
      <c r="M105" s="42"/>
      <c r="N105" s="59"/>
    </row>
    <row r="106" spans="2:14" ht="14.1" customHeight="1" x14ac:dyDescent="0.15">
      <c r="B106" s="119"/>
      <c r="C106" s="42" t="s">
        <v>133</v>
      </c>
      <c r="D106" s="42"/>
      <c r="E106" s="42"/>
      <c r="F106" s="42"/>
      <c r="G106" s="42"/>
      <c r="H106" s="42"/>
      <c r="I106" s="42"/>
      <c r="J106" s="42"/>
      <c r="K106" s="42"/>
      <c r="L106" s="42"/>
      <c r="M106" s="42"/>
      <c r="N106" s="59"/>
    </row>
    <row r="107" spans="2:14" ht="14.1" customHeight="1" x14ac:dyDescent="0.15">
      <c r="B107" s="119"/>
      <c r="C107" s="42" t="s">
        <v>95</v>
      </c>
      <c r="D107" s="42"/>
      <c r="E107" s="42"/>
      <c r="F107" s="42"/>
      <c r="G107" s="42"/>
      <c r="H107" s="42"/>
      <c r="I107" s="42"/>
      <c r="J107" s="42"/>
      <c r="K107" s="42"/>
      <c r="L107" s="42"/>
      <c r="M107" s="42"/>
      <c r="N107" s="59"/>
    </row>
    <row r="108" spans="2:14" ht="14.1" customHeight="1" x14ac:dyDescent="0.15">
      <c r="B108" s="119"/>
      <c r="C108" s="42" t="s">
        <v>96</v>
      </c>
      <c r="D108" s="42"/>
      <c r="E108" s="42"/>
      <c r="F108" s="42"/>
      <c r="G108" s="42"/>
      <c r="H108" s="42"/>
      <c r="I108" s="42"/>
      <c r="J108" s="42"/>
      <c r="K108" s="42"/>
      <c r="L108" s="42"/>
      <c r="M108" s="42"/>
      <c r="N108" s="59"/>
    </row>
    <row r="109" spans="2:14" ht="14.1" customHeight="1" x14ac:dyDescent="0.15">
      <c r="B109" s="119"/>
      <c r="C109" s="42" t="s">
        <v>84</v>
      </c>
      <c r="D109" s="42"/>
      <c r="E109" s="42"/>
      <c r="F109" s="42"/>
      <c r="G109" s="42"/>
      <c r="H109" s="42"/>
      <c r="I109" s="42"/>
      <c r="J109" s="42"/>
      <c r="K109" s="42"/>
      <c r="L109" s="42"/>
      <c r="M109" s="42"/>
      <c r="N109" s="59"/>
    </row>
    <row r="110" spans="2:14" ht="14.1" customHeight="1" x14ac:dyDescent="0.15">
      <c r="B110" s="119"/>
      <c r="C110" s="42" t="s">
        <v>142</v>
      </c>
      <c r="D110" s="42"/>
      <c r="E110" s="42"/>
      <c r="F110" s="42"/>
      <c r="G110" s="42"/>
      <c r="H110" s="42"/>
      <c r="I110" s="42"/>
      <c r="J110" s="42"/>
      <c r="K110" s="42"/>
      <c r="L110" s="42"/>
      <c r="M110" s="42"/>
      <c r="N110" s="59"/>
    </row>
    <row r="111" spans="2:14" ht="14.1" customHeight="1" x14ac:dyDescent="0.15">
      <c r="B111" s="119"/>
      <c r="C111" s="42" t="s">
        <v>138</v>
      </c>
      <c r="D111" s="42"/>
      <c r="E111" s="42"/>
      <c r="F111" s="42"/>
      <c r="G111" s="42"/>
      <c r="H111" s="42"/>
      <c r="I111" s="42"/>
      <c r="J111" s="42"/>
      <c r="K111" s="42"/>
      <c r="L111" s="42"/>
      <c r="M111" s="42"/>
      <c r="N111" s="59"/>
    </row>
    <row r="112" spans="2:14" ht="14.1" customHeight="1" x14ac:dyDescent="0.15">
      <c r="B112" s="119"/>
      <c r="C112" s="42" t="s">
        <v>139</v>
      </c>
      <c r="D112" s="42"/>
      <c r="E112" s="42"/>
      <c r="F112" s="42"/>
      <c r="G112" s="42"/>
      <c r="H112" s="42"/>
      <c r="I112" s="42"/>
      <c r="J112" s="42"/>
      <c r="K112" s="42"/>
      <c r="L112" s="42"/>
      <c r="M112" s="42"/>
      <c r="N112" s="59"/>
    </row>
    <row r="113" spans="2:14" ht="14.1" customHeight="1" x14ac:dyDescent="0.15">
      <c r="B113" s="119"/>
      <c r="C113" s="42" t="s">
        <v>140</v>
      </c>
      <c r="D113" s="42"/>
      <c r="E113" s="42"/>
      <c r="F113" s="42"/>
      <c r="G113" s="42"/>
      <c r="H113" s="42"/>
      <c r="I113" s="42"/>
      <c r="J113" s="42"/>
      <c r="K113" s="42"/>
      <c r="L113" s="42"/>
      <c r="M113" s="42"/>
      <c r="N113" s="59"/>
    </row>
    <row r="114" spans="2:14" ht="14.1" customHeight="1" x14ac:dyDescent="0.15">
      <c r="B114" s="119"/>
      <c r="C114" s="42" t="s">
        <v>129</v>
      </c>
      <c r="D114" s="42"/>
      <c r="E114" s="42"/>
      <c r="F114" s="42"/>
      <c r="G114" s="42"/>
      <c r="H114" s="42"/>
      <c r="I114" s="42"/>
      <c r="J114" s="42"/>
      <c r="K114" s="42"/>
      <c r="L114" s="42"/>
      <c r="M114" s="42"/>
      <c r="N114" s="59"/>
    </row>
    <row r="115" spans="2:14" ht="14.1" customHeight="1" x14ac:dyDescent="0.15">
      <c r="B115" s="119"/>
      <c r="C115" s="42" t="s">
        <v>141</v>
      </c>
      <c r="D115" s="42"/>
      <c r="E115" s="42"/>
      <c r="F115" s="42"/>
      <c r="G115" s="42"/>
      <c r="H115" s="42"/>
      <c r="I115" s="42"/>
      <c r="J115" s="42"/>
      <c r="K115" s="42"/>
      <c r="L115" s="42"/>
      <c r="M115" s="42"/>
      <c r="N115" s="59"/>
    </row>
    <row r="116" spans="2:14" ht="14.1" customHeight="1" x14ac:dyDescent="0.15">
      <c r="B116" s="119"/>
      <c r="C116" s="42" t="s">
        <v>197</v>
      </c>
      <c r="D116" s="42"/>
      <c r="E116" s="42"/>
      <c r="F116" s="42"/>
      <c r="G116" s="42"/>
      <c r="H116" s="42"/>
      <c r="I116" s="42"/>
      <c r="J116" s="42"/>
      <c r="K116" s="42"/>
      <c r="L116" s="42"/>
      <c r="M116" s="42"/>
      <c r="N116" s="59"/>
    </row>
    <row r="117" spans="2:14" ht="14.1" customHeight="1" x14ac:dyDescent="0.15">
      <c r="B117" s="119"/>
      <c r="C117" s="42" t="s">
        <v>135</v>
      </c>
      <c r="D117" s="42"/>
      <c r="E117" s="42"/>
      <c r="F117" s="42"/>
      <c r="G117" s="42"/>
      <c r="H117" s="42"/>
      <c r="I117" s="42"/>
      <c r="J117" s="42"/>
      <c r="K117" s="42"/>
      <c r="L117" s="42"/>
      <c r="M117" s="42"/>
      <c r="N117" s="59"/>
    </row>
    <row r="118" spans="2:14" x14ac:dyDescent="0.15">
      <c r="B118" s="120"/>
      <c r="C118" s="42" t="s">
        <v>150</v>
      </c>
      <c r="D118" s="70"/>
      <c r="E118" s="70"/>
      <c r="F118" s="70"/>
      <c r="G118" s="70"/>
      <c r="H118" s="70"/>
      <c r="I118" s="70"/>
      <c r="J118" s="70"/>
      <c r="K118" s="70"/>
      <c r="L118" s="70"/>
      <c r="M118" s="70"/>
      <c r="N118" s="71"/>
    </row>
    <row r="119" spans="2:14" x14ac:dyDescent="0.15">
      <c r="B119" s="120"/>
      <c r="C119" s="42" t="s">
        <v>144</v>
      </c>
      <c r="D119" s="70"/>
      <c r="E119" s="70"/>
      <c r="F119" s="70"/>
      <c r="G119" s="70"/>
      <c r="H119" s="70"/>
      <c r="I119" s="70"/>
      <c r="J119" s="70"/>
      <c r="K119" s="70"/>
      <c r="L119" s="70"/>
      <c r="M119" s="70"/>
      <c r="N119" s="71"/>
    </row>
    <row r="120" spans="2:14" ht="14.1" customHeight="1" x14ac:dyDescent="0.15">
      <c r="B120" s="119"/>
      <c r="C120" s="42" t="s">
        <v>116</v>
      </c>
      <c r="D120" s="42"/>
      <c r="E120" s="42"/>
      <c r="F120" s="42"/>
      <c r="G120" s="42"/>
      <c r="H120" s="42"/>
      <c r="I120" s="42"/>
      <c r="J120" s="42"/>
      <c r="K120" s="42"/>
      <c r="L120" s="42"/>
      <c r="M120" s="42"/>
      <c r="N120" s="59"/>
    </row>
    <row r="121" spans="2:14" ht="18" customHeight="1" x14ac:dyDescent="0.15">
      <c r="B121" s="119"/>
      <c r="C121" s="42" t="s">
        <v>62</v>
      </c>
      <c r="D121" s="42"/>
      <c r="E121" s="42"/>
      <c r="F121" s="42"/>
      <c r="G121" s="42"/>
      <c r="H121" s="42"/>
      <c r="I121" s="42"/>
      <c r="J121" s="42"/>
      <c r="K121" s="42"/>
      <c r="L121" s="42"/>
      <c r="M121" s="42"/>
      <c r="N121" s="59"/>
    </row>
    <row r="122" spans="2:14" x14ac:dyDescent="0.15">
      <c r="B122" s="120"/>
      <c r="C122" s="42" t="s">
        <v>134</v>
      </c>
      <c r="D122" s="70"/>
      <c r="E122" s="70"/>
      <c r="F122" s="70"/>
      <c r="G122" s="70"/>
      <c r="H122" s="70"/>
      <c r="I122" s="70"/>
      <c r="J122" s="70"/>
      <c r="K122" s="70"/>
      <c r="L122" s="70"/>
      <c r="M122" s="70"/>
      <c r="N122" s="71"/>
    </row>
    <row r="123" spans="2:14" x14ac:dyDescent="0.15">
      <c r="B123" s="120"/>
      <c r="C123" s="42" t="s">
        <v>164</v>
      </c>
      <c r="D123" s="70"/>
      <c r="E123" s="70"/>
      <c r="F123" s="70"/>
      <c r="G123" s="70"/>
      <c r="H123" s="70"/>
      <c r="I123" s="70"/>
      <c r="J123" s="70"/>
      <c r="K123" s="70"/>
      <c r="L123" s="70"/>
      <c r="M123" s="70"/>
      <c r="N123" s="71"/>
    </row>
    <row r="124" spans="2:14" ht="14.25" thickBot="1" x14ac:dyDescent="0.2">
      <c r="B124" s="121"/>
      <c r="C124" s="43" t="s">
        <v>145</v>
      </c>
      <c r="D124" s="68"/>
      <c r="E124" s="68"/>
      <c r="F124" s="68"/>
      <c r="G124" s="68"/>
      <c r="H124" s="68"/>
      <c r="I124" s="68"/>
      <c r="J124" s="68"/>
      <c r="K124" s="68"/>
      <c r="L124" s="68"/>
      <c r="M124" s="68"/>
      <c r="N124" s="69"/>
    </row>
  </sheetData>
  <mergeCells count="27">
    <mergeCell ref="D9:F9"/>
    <mergeCell ref="D4:G4"/>
    <mergeCell ref="D5:G5"/>
    <mergeCell ref="D6:G6"/>
    <mergeCell ref="D7:F7"/>
    <mergeCell ref="D8:F8"/>
    <mergeCell ref="G87:H87"/>
    <mergeCell ref="G10:H10"/>
    <mergeCell ref="C71:D71"/>
    <mergeCell ref="D78:G78"/>
    <mergeCell ref="D79:G79"/>
    <mergeCell ref="B80:I80"/>
    <mergeCell ref="B81:D81"/>
    <mergeCell ref="G81:H81"/>
    <mergeCell ref="G82:H82"/>
    <mergeCell ref="G83:H83"/>
    <mergeCell ref="G84:H84"/>
    <mergeCell ref="G85:H85"/>
    <mergeCell ref="G86:H86"/>
    <mergeCell ref="G99:H99"/>
    <mergeCell ref="B100:D100"/>
    <mergeCell ref="G88:H88"/>
    <mergeCell ref="G89:H89"/>
    <mergeCell ref="B90:D90"/>
    <mergeCell ref="G90:H90"/>
    <mergeCell ref="G92:H92"/>
    <mergeCell ref="G95:H95"/>
  </mergeCells>
  <phoneticPr fontId="24"/>
  <conditionalFormatting sqref="O11:O73">
    <cfRule type="expression" dxfId="9"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74" max="16383" man="1"/>
  </rowBreaks>
  <colBreaks count="1" manualBreakCount="1">
    <brk id="2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AC147"/>
  <sheetViews>
    <sheetView view="pageBreakPreview" zoomScale="75" zoomScaleNormal="75" zoomScaleSheetLayoutView="75" workbookViewId="0">
      <pane xSplit="10" ySplit="10" topLeftCell="K11" activePane="bottomRight" state="frozen"/>
      <selection activeCell="O15" sqref="O15"/>
      <selection pane="topRight" activeCell="O15" sqref="O15"/>
      <selection pane="bottomLeft" activeCell="O15" sqref="O15"/>
      <selection pane="bottomRight" activeCell="O15" sqref="O15"/>
    </sheetView>
  </sheetViews>
  <sheetFormatPr defaultRowHeight="13.5" x14ac:dyDescent="0.15"/>
  <cols>
    <col min="1" max="1" width="2.625" style="30" customWidth="1"/>
    <col min="2" max="2" width="4.75" style="30" customWidth="1"/>
    <col min="3" max="4" width="16.75" style="30" customWidth="1"/>
    <col min="5" max="5" width="1.75" style="30" customWidth="1"/>
    <col min="6" max="9" width="10.75" style="30" customWidth="1"/>
    <col min="10" max="10" width="1.75" style="30" customWidth="1"/>
    <col min="11" max="14" width="14.875" style="30" customWidth="1"/>
    <col min="15" max="15" width="9" style="30"/>
    <col min="16" max="20" width="9" style="30" hidden="1" customWidth="1"/>
    <col min="21" max="23" width="9" style="30"/>
    <col min="24" max="24" width="9.25" style="30" customWidth="1"/>
    <col min="25" max="16384" width="9" style="30"/>
  </cols>
  <sheetData>
    <row r="1" spans="2:24" ht="18" customHeight="1" x14ac:dyDescent="0.15"/>
    <row r="2" spans="2:24" ht="18" customHeight="1" x14ac:dyDescent="0.15">
      <c r="B2" s="72" t="s">
        <v>63</v>
      </c>
      <c r="U2" s="131"/>
    </row>
    <row r="3" spans="2:24" ht="9" customHeight="1" thickBot="1" x14ac:dyDescent="0.2"/>
    <row r="4" spans="2:24" ht="18" customHeight="1" x14ac:dyDescent="0.15">
      <c r="B4" s="73"/>
      <c r="C4" s="74"/>
      <c r="D4" s="201" t="s">
        <v>1</v>
      </c>
      <c r="E4" s="201"/>
      <c r="F4" s="201"/>
      <c r="G4" s="201"/>
      <c r="H4" s="74"/>
      <c r="I4" s="74"/>
      <c r="J4" s="75"/>
      <c r="K4" s="31" t="s">
        <v>64</v>
      </c>
      <c r="L4" s="31" t="s">
        <v>65</v>
      </c>
      <c r="M4" s="31" t="s">
        <v>66</v>
      </c>
      <c r="N4" s="55" t="s">
        <v>67</v>
      </c>
    </row>
    <row r="5" spans="2:24" ht="18" customHeight="1" x14ac:dyDescent="0.15">
      <c r="B5" s="76"/>
      <c r="C5" s="4"/>
      <c r="D5" s="189" t="s">
        <v>2</v>
      </c>
      <c r="E5" s="189"/>
      <c r="F5" s="189"/>
      <c r="G5" s="189"/>
      <c r="H5" s="4"/>
      <c r="I5" s="4"/>
      <c r="J5" s="77"/>
      <c r="K5" s="32" t="s">
        <v>198</v>
      </c>
      <c r="L5" s="32" t="str">
        <f>K5</f>
        <v>2020.5.14</v>
      </c>
      <c r="M5" s="32" t="str">
        <f>K5</f>
        <v>2020.5.14</v>
      </c>
      <c r="N5" s="129" t="str">
        <f>K5</f>
        <v>2020.5.14</v>
      </c>
    </row>
    <row r="6" spans="2:24" ht="18" customHeight="1" x14ac:dyDescent="0.15">
      <c r="B6" s="76"/>
      <c r="C6" s="4"/>
      <c r="D6" s="189" t="s">
        <v>3</v>
      </c>
      <c r="E6" s="189"/>
      <c r="F6" s="189"/>
      <c r="G6" s="189"/>
      <c r="H6" s="4"/>
      <c r="I6" s="4"/>
      <c r="J6" s="77"/>
      <c r="K6" s="122">
        <v>0.4236111111111111</v>
      </c>
      <c r="L6" s="122">
        <v>0.37291666666666662</v>
      </c>
      <c r="M6" s="122">
        <v>0.44861111111111113</v>
      </c>
      <c r="N6" s="123">
        <v>0.48333333333333334</v>
      </c>
    </row>
    <row r="7" spans="2:24" ht="18" customHeight="1" x14ac:dyDescent="0.15">
      <c r="B7" s="76"/>
      <c r="C7" s="4"/>
      <c r="D7" s="189" t="s">
        <v>4</v>
      </c>
      <c r="E7" s="205"/>
      <c r="F7" s="205"/>
      <c r="G7" s="78" t="s">
        <v>5</v>
      </c>
      <c r="H7" s="4"/>
      <c r="I7" s="4"/>
      <c r="J7" s="77"/>
      <c r="K7" s="124">
        <v>2.4500000000000002</v>
      </c>
      <c r="L7" s="124">
        <v>1.65</v>
      </c>
      <c r="M7" s="124">
        <v>1.75</v>
      </c>
      <c r="N7" s="125">
        <v>1.7</v>
      </c>
    </row>
    <row r="8" spans="2:24" ht="18" customHeight="1" x14ac:dyDescent="0.15">
      <c r="B8" s="79"/>
      <c r="C8" s="26"/>
      <c r="D8" s="189" t="s">
        <v>6</v>
      </c>
      <c r="E8" s="189"/>
      <c r="F8" s="189"/>
      <c r="G8" s="78" t="s">
        <v>5</v>
      </c>
      <c r="H8" s="26"/>
      <c r="I8" s="26"/>
      <c r="J8" s="80"/>
      <c r="K8" s="33">
        <v>0.5</v>
      </c>
      <c r="L8" s="33">
        <v>0.5</v>
      </c>
      <c r="M8" s="33">
        <v>0.5</v>
      </c>
      <c r="N8" s="53">
        <v>0.5</v>
      </c>
    </row>
    <row r="9" spans="2:24" ht="18" customHeight="1" thickBot="1" x14ac:dyDescent="0.2">
      <c r="B9" s="81"/>
      <c r="C9" s="10"/>
      <c r="D9" s="192" t="s">
        <v>7</v>
      </c>
      <c r="E9" s="192"/>
      <c r="F9" s="192"/>
      <c r="G9" s="82" t="s">
        <v>8</v>
      </c>
      <c r="H9" s="10"/>
      <c r="I9" s="10"/>
      <c r="J9" s="83"/>
      <c r="K9" s="34">
        <v>100</v>
      </c>
      <c r="L9" s="34">
        <v>100</v>
      </c>
      <c r="M9" s="34">
        <v>100</v>
      </c>
      <c r="N9" s="54">
        <v>100</v>
      </c>
      <c r="Q9" s="84" t="s">
        <v>68</v>
      </c>
      <c r="R9" s="84" t="s">
        <v>69</v>
      </c>
      <c r="S9" s="84" t="s">
        <v>70</v>
      </c>
      <c r="T9" s="84" t="s">
        <v>71</v>
      </c>
      <c r="U9" s="84" t="s">
        <v>68</v>
      </c>
      <c r="V9" s="84" t="s">
        <v>69</v>
      </c>
      <c r="W9" s="84" t="s">
        <v>70</v>
      </c>
      <c r="X9" s="84" t="s">
        <v>71</v>
      </c>
    </row>
    <row r="10" spans="2:24" ht="18" customHeight="1" thickTop="1" x14ac:dyDescent="0.15">
      <c r="B10" s="85" t="s">
        <v>9</v>
      </c>
      <c r="C10" s="86" t="s">
        <v>10</v>
      </c>
      <c r="D10" s="86" t="s">
        <v>11</v>
      </c>
      <c r="E10" s="87"/>
      <c r="F10" s="88"/>
      <c r="G10" s="198" t="s">
        <v>12</v>
      </c>
      <c r="H10" s="198"/>
      <c r="I10" s="88"/>
      <c r="J10" s="89"/>
      <c r="K10" s="35"/>
      <c r="L10" s="35"/>
      <c r="M10" s="35"/>
      <c r="N10" s="126"/>
    </row>
    <row r="11" spans="2:24" ht="13.5" customHeight="1" x14ac:dyDescent="0.15">
      <c r="B11" s="1">
        <v>1</v>
      </c>
      <c r="C11" s="2" t="s">
        <v>92</v>
      </c>
      <c r="D11" s="2" t="s">
        <v>13</v>
      </c>
      <c r="E11" s="4"/>
      <c r="F11" s="4" t="s">
        <v>151</v>
      </c>
      <c r="G11" s="4"/>
      <c r="H11" s="4"/>
      <c r="I11" s="4"/>
      <c r="J11" s="4"/>
      <c r="K11" s="22" t="s">
        <v>169</v>
      </c>
      <c r="L11" s="22" t="s">
        <v>169</v>
      </c>
      <c r="M11" s="22" t="s">
        <v>169</v>
      </c>
      <c r="N11" s="23" t="s">
        <v>165</v>
      </c>
      <c r="P11" s="30" t="s">
        <v>14</v>
      </c>
      <c r="Q11" s="30" t="e">
        <f t="shared" ref="Q11:T16" si="0">IF(K11="",0,VALUE(MID(K11,2,LEN(K11)-2)))</f>
        <v>#VALUE!</v>
      </c>
      <c r="R11" s="30" t="e">
        <f t="shared" si="0"/>
        <v>#VALUE!</v>
      </c>
      <c r="S11" s="30" t="e">
        <f t="shared" si="0"/>
        <v>#VALUE!</v>
      </c>
      <c r="T11" s="30">
        <f t="shared" si="0"/>
        <v>25</v>
      </c>
      <c r="U11" s="30">
        <f t="shared" ref="U11:X23" si="1">IF(K11="＋",0,IF(K11="(＋)",0,ABS(K11)))</f>
        <v>0</v>
      </c>
      <c r="V11" s="30">
        <f t="shared" si="1"/>
        <v>0</v>
      </c>
      <c r="W11" s="30">
        <f t="shared" si="1"/>
        <v>0</v>
      </c>
      <c r="X11" s="30">
        <f t="shared" si="1"/>
        <v>25</v>
      </c>
    </row>
    <row r="12" spans="2:24" ht="13.5" customHeight="1" x14ac:dyDescent="0.15">
      <c r="B12" s="1">
        <f t="shared" ref="B12:B75" si="2">B11+1</f>
        <v>2</v>
      </c>
      <c r="C12" s="3"/>
      <c r="D12" s="7"/>
      <c r="E12" s="4"/>
      <c r="F12" s="4" t="s">
        <v>110</v>
      </c>
      <c r="G12" s="4"/>
      <c r="H12" s="4"/>
      <c r="I12" s="4"/>
      <c r="J12" s="4"/>
      <c r="K12" s="22"/>
      <c r="L12" s="22" t="s">
        <v>165</v>
      </c>
      <c r="M12" s="128" t="s">
        <v>175</v>
      </c>
      <c r="N12" s="23" t="s">
        <v>186</v>
      </c>
      <c r="P12" s="30" t="s">
        <v>14</v>
      </c>
      <c r="Q12" s="30">
        <f t="shared" si="0"/>
        <v>0</v>
      </c>
      <c r="R12" s="30">
        <f t="shared" si="0"/>
        <v>25</v>
      </c>
      <c r="S12" s="30">
        <f t="shared" si="0"/>
        <v>50</v>
      </c>
      <c r="T12" s="30">
        <f t="shared" si="0"/>
        <v>125</v>
      </c>
      <c r="U12" s="30">
        <f t="shared" si="1"/>
        <v>0</v>
      </c>
      <c r="V12" s="30">
        <f t="shared" si="1"/>
        <v>25</v>
      </c>
      <c r="W12" s="30">
        <f t="shared" si="1"/>
        <v>50</v>
      </c>
      <c r="X12" s="30">
        <f t="shared" si="1"/>
        <v>125</v>
      </c>
    </row>
    <row r="13" spans="2:24" ht="13.9" customHeight="1" x14ac:dyDescent="0.15">
      <c r="B13" s="1">
        <f t="shared" si="2"/>
        <v>3</v>
      </c>
      <c r="C13" s="3"/>
      <c r="D13" s="7"/>
      <c r="E13" s="4"/>
      <c r="F13" s="4" t="s">
        <v>153</v>
      </c>
      <c r="G13" s="4"/>
      <c r="H13" s="4"/>
      <c r="I13" s="4"/>
      <c r="J13" s="4"/>
      <c r="K13" s="22" t="s">
        <v>169</v>
      </c>
      <c r="L13" s="22" t="s">
        <v>169</v>
      </c>
      <c r="M13" s="22" t="s">
        <v>175</v>
      </c>
      <c r="N13" s="23" t="s">
        <v>166</v>
      </c>
      <c r="P13" s="30" t="s">
        <v>14</v>
      </c>
      <c r="Q13" s="30" t="e">
        <f t="shared" si="0"/>
        <v>#VALUE!</v>
      </c>
      <c r="R13" s="30" t="e">
        <f t="shared" si="0"/>
        <v>#VALUE!</v>
      </c>
      <c r="S13" s="30">
        <f t="shared" si="0"/>
        <v>50</v>
      </c>
      <c r="T13" s="30">
        <f t="shared" si="0"/>
        <v>75</v>
      </c>
      <c r="U13" s="30">
        <f t="shared" si="1"/>
        <v>0</v>
      </c>
      <c r="V13" s="30">
        <f t="shared" si="1"/>
        <v>0</v>
      </c>
      <c r="W13" s="30">
        <f t="shared" si="1"/>
        <v>50</v>
      </c>
      <c r="X13" s="30">
        <f t="shared" si="1"/>
        <v>75</v>
      </c>
    </row>
    <row r="14" spans="2:24" ht="13.5" customHeight="1" x14ac:dyDescent="0.15">
      <c r="B14" s="1">
        <f t="shared" si="2"/>
        <v>4</v>
      </c>
      <c r="C14" s="3"/>
      <c r="D14" s="7"/>
      <c r="E14" s="4"/>
      <c r="F14" s="4" t="s">
        <v>199</v>
      </c>
      <c r="G14" s="4"/>
      <c r="H14" s="4"/>
      <c r="I14" s="4"/>
      <c r="J14" s="4"/>
      <c r="K14" s="22"/>
      <c r="L14" s="22" t="s">
        <v>165</v>
      </c>
      <c r="M14" s="22" t="s">
        <v>166</v>
      </c>
      <c r="N14" s="23" t="s">
        <v>165</v>
      </c>
      <c r="P14" s="30" t="s">
        <v>14</v>
      </c>
      <c r="Q14" s="30">
        <f>IF(K14="",0,VALUE(MID(K14,2,LEN(K14)-2)))</f>
        <v>0</v>
      </c>
      <c r="R14" s="30">
        <f t="shared" si="0"/>
        <v>25</v>
      </c>
      <c r="S14" s="30">
        <f t="shared" si="0"/>
        <v>75</v>
      </c>
      <c r="T14" s="30">
        <f t="shared" si="0"/>
        <v>25</v>
      </c>
      <c r="U14" s="30">
        <f t="shared" si="1"/>
        <v>0</v>
      </c>
      <c r="V14" s="30">
        <f t="shared" si="1"/>
        <v>25</v>
      </c>
      <c r="W14" s="30">
        <f t="shared" si="1"/>
        <v>75</v>
      </c>
      <c r="X14" s="30">
        <f t="shared" si="1"/>
        <v>25</v>
      </c>
    </row>
    <row r="15" spans="2:24" ht="13.5" customHeight="1" x14ac:dyDescent="0.15">
      <c r="B15" s="1">
        <f t="shared" si="2"/>
        <v>5</v>
      </c>
      <c r="C15" s="3"/>
      <c r="D15" s="7"/>
      <c r="E15" s="4"/>
      <c r="F15" s="4" t="s">
        <v>200</v>
      </c>
      <c r="G15" s="4"/>
      <c r="H15" s="4"/>
      <c r="I15" s="4"/>
      <c r="J15" s="4"/>
      <c r="K15" s="22"/>
      <c r="L15" s="22"/>
      <c r="M15" s="22" t="s">
        <v>169</v>
      </c>
      <c r="N15" s="23" t="s">
        <v>165</v>
      </c>
      <c r="P15" s="30" t="s">
        <v>14</v>
      </c>
      <c r="Q15" s="30">
        <f>IF(K15="",0,VALUE(MID(K15,2,LEN(K15)-2)))</f>
        <v>0</v>
      </c>
      <c r="R15" s="30">
        <f t="shared" si="0"/>
        <v>0</v>
      </c>
      <c r="S15" s="30" t="e">
        <f t="shared" si="0"/>
        <v>#VALUE!</v>
      </c>
      <c r="T15" s="30">
        <f t="shared" si="0"/>
        <v>25</v>
      </c>
      <c r="U15" s="30">
        <f t="shared" si="1"/>
        <v>0</v>
      </c>
      <c r="V15" s="30">
        <f t="shared" si="1"/>
        <v>0</v>
      </c>
      <c r="W15" s="30">
        <f t="shared" si="1"/>
        <v>0</v>
      </c>
      <c r="X15" s="30">
        <f t="shared" si="1"/>
        <v>25</v>
      </c>
    </row>
    <row r="16" spans="2:24" ht="13.5" customHeight="1" x14ac:dyDescent="0.15">
      <c r="B16" s="1">
        <f t="shared" si="2"/>
        <v>6</v>
      </c>
      <c r="C16" s="3"/>
      <c r="D16" s="7"/>
      <c r="E16" s="4"/>
      <c r="F16" s="4" t="s">
        <v>201</v>
      </c>
      <c r="G16" s="4"/>
      <c r="H16" s="4"/>
      <c r="I16" s="4"/>
      <c r="J16" s="4"/>
      <c r="K16" s="22"/>
      <c r="L16" s="22"/>
      <c r="M16" s="22" t="s">
        <v>165</v>
      </c>
      <c r="N16" s="23"/>
      <c r="S16" s="30">
        <f t="shared" si="0"/>
        <v>25</v>
      </c>
      <c r="T16" s="30">
        <f t="shared" si="0"/>
        <v>0</v>
      </c>
      <c r="U16" s="30">
        <f>IF(K16="＋",0,IF(K16="(＋)",0,ABS(K16)))</f>
        <v>0</v>
      </c>
      <c r="V16" s="30">
        <f>IF(L16="＋",0,IF(L16="(＋)",0,ABS(L16)))</f>
        <v>0</v>
      </c>
      <c r="W16" s="30">
        <f>IF(M16="＋",0,IF(M16="(＋)",0,ABS(M16)))</f>
        <v>25</v>
      </c>
      <c r="X16" s="30">
        <f>IF(N16="＋",0,IF(N16="(＋)",0,ABS(N16)))</f>
        <v>0</v>
      </c>
    </row>
    <row r="17" spans="2:24" ht="13.9" customHeight="1" x14ac:dyDescent="0.15">
      <c r="B17" s="1">
        <f t="shared" si="2"/>
        <v>7</v>
      </c>
      <c r="C17" s="3"/>
      <c r="D17" s="7"/>
      <c r="E17" s="4"/>
      <c r="F17" s="4" t="s">
        <v>202</v>
      </c>
      <c r="G17" s="4"/>
      <c r="H17" s="4"/>
      <c r="I17" s="4"/>
      <c r="J17" s="4"/>
      <c r="K17" s="22" t="s">
        <v>166</v>
      </c>
      <c r="L17" s="22" t="s">
        <v>165</v>
      </c>
      <c r="M17" s="22" t="s">
        <v>165</v>
      </c>
      <c r="N17" s="23" t="s">
        <v>168</v>
      </c>
      <c r="P17" s="90" t="s">
        <v>203</v>
      </c>
      <c r="Q17" s="30" t="str">
        <f>K17</f>
        <v>(75)</v>
      </c>
      <c r="R17" s="30" t="str">
        <f>L17</f>
        <v>(25)</v>
      </c>
      <c r="S17" s="30" t="str">
        <f>M17</f>
        <v>(25)</v>
      </c>
      <c r="T17" s="30" t="str">
        <f>N17</f>
        <v>(150)</v>
      </c>
      <c r="U17" s="30">
        <f t="shared" si="1"/>
        <v>75</v>
      </c>
      <c r="V17" s="30">
        <f t="shared" si="1"/>
        <v>25</v>
      </c>
      <c r="W17" s="30">
        <f t="shared" si="1"/>
        <v>25</v>
      </c>
      <c r="X17" s="30">
        <f t="shared" si="1"/>
        <v>150</v>
      </c>
    </row>
    <row r="18" spans="2:24" ht="13.9" customHeight="1" x14ac:dyDescent="0.15">
      <c r="B18" s="1">
        <f t="shared" si="2"/>
        <v>8</v>
      </c>
      <c r="C18" s="3"/>
      <c r="D18" s="7"/>
      <c r="E18" s="4"/>
      <c r="F18" s="4" t="s">
        <v>204</v>
      </c>
      <c r="G18" s="4"/>
      <c r="H18" s="4"/>
      <c r="I18" s="4"/>
      <c r="J18" s="4"/>
      <c r="K18" s="22"/>
      <c r="L18" s="22" t="s">
        <v>163</v>
      </c>
      <c r="M18" s="22" t="s">
        <v>163</v>
      </c>
      <c r="N18" s="23" t="s">
        <v>163</v>
      </c>
      <c r="P18" s="30" t="s">
        <v>14</v>
      </c>
      <c r="Q18" s="30">
        <f t="shared" ref="Q18:T20" si="3">IF(K18="",0,VALUE(MID(K18,2,LEN(K18)-2)))</f>
        <v>0</v>
      </c>
      <c r="R18" s="30" t="e">
        <f t="shared" si="3"/>
        <v>#VALUE!</v>
      </c>
      <c r="S18" s="30" t="e">
        <f t="shared" si="3"/>
        <v>#VALUE!</v>
      </c>
      <c r="T18" s="30" t="e">
        <f t="shared" si="3"/>
        <v>#VALUE!</v>
      </c>
      <c r="U18" s="30">
        <f>IF(K18="＋",0,IF(K18="(＋)",0,ABS(K18)))</f>
        <v>0</v>
      </c>
      <c r="V18" s="30">
        <f>IF(L18="＋",0,IF(L18="(＋)",0,ABS(L18)))</f>
        <v>0</v>
      </c>
      <c r="W18" s="30">
        <f>IF(M18="＋",0,IF(M18="(＋)",0,ABS(M18)))</f>
        <v>0</v>
      </c>
      <c r="X18" s="30">
        <f>IF(N18="＋",0,IF(N18="(＋)",0,ABS(N18)))</f>
        <v>0</v>
      </c>
    </row>
    <row r="19" spans="2:24" ht="13.5" customHeight="1" x14ac:dyDescent="0.15">
      <c r="B19" s="1">
        <f t="shared" si="2"/>
        <v>9</v>
      </c>
      <c r="C19" s="3"/>
      <c r="D19" s="7"/>
      <c r="E19" s="4"/>
      <c r="F19" s="4" t="s">
        <v>205</v>
      </c>
      <c r="G19" s="4"/>
      <c r="H19" s="4"/>
      <c r="I19" s="4"/>
      <c r="J19" s="4"/>
      <c r="K19" s="22"/>
      <c r="L19" s="22"/>
      <c r="M19" s="22" t="s">
        <v>163</v>
      </c>
      <c r="N19" s="23"/>
      <c r="P19" s="30" t="s">
        <v>14</v>
      </c>
      <c r="Q19" s="30">
        <f t="shared" si="3"/>
        <v>0</v>
      </c>
      <c r="R19" s="30">
        <f t="shared" si="3"/>
        <v>0</v>
      </c>
      <c r="S19" s="30" t="e">
        <f t="shared" si="3"/>
        <v>#VALUE!</v>
      </c>
      <c r="T19" s="30">
        <f t="shared" si="3"/>
        <v>0</v>
      </c>
      <c r="U19" s="30">
        <f t="shared" si="1"/>
        <v>0</v>
      </c>
      <c r="V19" s="30">
        <f t="shared" si="1"/>
        <v>0</v>
      </c>
      <c r="W19" s="30">
        <f t="shared" si="1"/>
        <v>0</v>
      </c>
      <c r="X19" s="30">
        <f t="shared" si="1"/>
        <v>0</v>
      </c>
    </row>
    <row r="20" spans="2:24" ht="13.9" customHeight="1" x14ac:dyDescent="0.15">
      <c r="B20" s="1">
        <f t="shared" si="2"/>
        <v>10</v>
      </c>
      <c r="C20" s="3"/>
      <c r="D20" s="7"/>
      <c r="E20" s="4"/>
      <c r="F20" s="4" t="s">
        <v>178</v>
      </c>
      <c r="G20" s="4"/>
      <c r="H20" s="4"/>
      <c r="I20" s="4"/>
      <c r="J20" s="4"/>
      <c r="K20" s="22" t="s">
        <v>206</v>
      </c>
      <c r="L20" s="22" t="s">
        <v>207</v>
      </c>
      <c r="M20" s="22" t="s">
        <v>208</v>
      </c>
      <c r="N20" s="23" t="s">
        <v>209</v>
      </c>
      <c r="P20" s="30" t="s">
        <v>14</v>
      </c>
      <c r="Q20" s="30">
        <f t="shared" si="3"/>
        <v>2050</v>
      </c>
      <c r="R20" s="30">
        <f t="shared" si="3"/>
        <v>5000</v>
      </c>
      <c r="S20" s="30">
        <f t="shared" si="3"/>
        <v>7000</v>
      </c>
      <c r="T20" s="30">
        <f t="shared" si="3"/>
        <v>2750</v>
      </c>
      <c r="U20" s="30">
        <f t="shared" si="1"/>
        <v>2050</v>
      </c>
      <c r="V20" s="30">
        <f t="shared" si="1"/>
        <v>5000</v>
      </c>
      <c r="W20" s="30">
        <f t="shared" si="1"/>
        <v>7000</v>
      </c>
      <c r="X20" s="30">
        <f t="shared" si="1"/>
        <v>2750</v>
      </c>
    </row>
    <row r="21" spans="2:24" ht="13.5" customHeight="1" x14ac:dyDescent="0.15">
      <c r="B21" s="1">
        <f t="shared" si="2"/>
        <v>11</v>
      </c>
      <c r="C21" s="3"/>
      <c r="D21" s="7"/>
      <c r="E21" s="4"/>
      <c r="F21" s="4" t="s">
        <v>210</v>
      </c>
      <c r="G21" s="4"/>
      <c r="H21" s="4"/>
      <c r="I21" s="4"/>
      <c r="J21" s="4"/>
      <c r="K21" s="22"/>
      <c r="L21" s="22"/>
      <c r="M21" s="22" t="s">
        <v>169</v>
      </c>
      <c r="N21" s="23" t="s">
        <v>169</v>
      </c>
      <c r="U21" s="30">
        <f>IF(K21="＋",0,IF(K21="(＋)",0,ABS(K21)))</f>
        <v>0</v>
      </c>
      <c r="V21" s="30">
        <f>IF(L21="＋",0,IF(L21="(＋)",0,ABS(L21)))</f>
        <v>0</v>
      </c>
      <c r="W21" s="30">
        <f>IF(M21="＋",0,IF(M21="(＋)",0,ABS(M21)))</f>
        <v>0</v>
      </c>
      <c r="X21" s="30">
        <f>IF(N21="＋",0,IF(N21="(＋)",0,ABS(N21)))</f>
        <v>0</v>
      </c>
    </row>
    <row r="22" spans="2:24" ht="13.9" customHeight="1" x14ac:dyDescent="0.15">
      <c r="B22" s="1">
        <f t="shared" si="2"/>
        <v>12</v>
      </c>
      <c r="C22" s="3"/>
      <c r="D22" s="7"/>
      <c r="E22" s="4"/>
      <c r="F22" s="4" t="s">
        <v>211</v>
      </c>
      <c r="G22" s="4"/>
      <c r="H22" s="4"/>
      <c r="I22" s="4"/>
      <c r="J22" s="4"/>
      <c r="K22" s="22"/>
      <c r="L22" s="22" t="s">
        <v>175</v>
      </c>
      <c r="M22" s="22" t="s">
        <v>177</v>
      </c>
      <c r="N22" s="23" t="s">
        <v>173</v>
      </c>
      <c r="P22" s="90" t="s">
        <v>203</v>
      </c>
      <c r="Q22" s="30">
        <f>K22</f>
        <v>0</v>
      </c>
      <c r="R22" s="30" t="str">
        <f>L22</f>
        <v>(50)</v>
      </c>
      <c r="S22" s="30" t="str">
        <f>M22</f>
        <v>(100)</v>
      </c>
      <c r="T22" s="30" t="str">
        <f>N22</f>
        <v>(225)</v>
      </c>
      <c r="U22" s="30">
        <f t="shared" si="1"/>
        <v>0</v>
      </c>
      <c r="V22" s="30">
        <f t="shared" si="1"/>
        <v>50</v>
      </c>
      <c r="W22" s="30">
        <f t="shared" si="1"/>
        <v>100</v>
      </c>
      <c r="X22" s="30">
        <f t="shared" si="1"/>
        <v>225</v>
      </c>
    </row>
    <row r="23" spans="2:24" ht="13.5" customHeight="1" x14ac:dyDescent="0.15">
      <c r="B23" s="1">
        <f t="shared" si="2"/>
        <v>13</v>
      </c>
      <c r="C23" s="3"/>
      <c r="D23" s="7"/>
      <c r="E23" s="4"/>
      <c r="F23" s="4" t="s">
        <v>121</v>
      </c>
      <c r="G23" s="4"/>
      <c r="H23" s="4"/>
      <c r="I23" s="4"/>
      <c r="J23" s="4"/>
      <c r="K23" s="22" t="s">
        <v>186</v>
      </c>
      <c r="L23" s="22"/>
      <c r="M23" s="22" t="s">
        <v>165</v>
      </c>
      <c r="N23" s="23" t="s">
        <v>166</v>
      </c>
      <c r="P23" s="30" t="s">
        <v>14</v>
      </c>
      <c r="Q23" s="30">
        <f>IF(K23="",0,VALUE(MID(K23,2,LEN(K23)-2)))</f>
        <v>125</v>
      </c>
      <c r="R23" s="30" t="e">
        <f>IF(#REF!="",0,VALUE(MID(#REF!,2,LEN(#REF!)-2)))</f>
        <v>#REF!</v>
      </c>
      <c r="S23" s="30">
        <f>IF(M23="",0,VALUE(MID(M23,2,LEN(M23)-2)))</f>
        <v>25</v>
      </c>
      <c r="T23" s="30">
        <f>IF(N23="",0,VALUE(MID(N23,2,LEN(N23)-2)))</f>
        <v>75</v>
      </c>
      <c r="U23" s="30">
        <f t="shared" si="1"/>
        <v>125</v>
      </c>
      <c r="V23" s="30">
        <f t="shared" si="1"/>
        <v>0</v>
      </c>
      <c r="W23" s="30">
        <f t="shared" si="1"/>
        <v>25</v>
      </c>
      <c r="X23" s="30">
        <f t="shared" si="1"/>
        <v>75</v>
      </c>
    </row>
    <row r="24" spans="2:24" ht="13.5" customHeight="1" x14ac:dyDescent="0.15">
      <c r="B24" s="1">
        <f t="shared" si="2"/>
        <v>14</v>
      </c>
      <c r="C24" s="2" t="s">
        <v>22</v>
      </c>
      <c r="D24" s="2" t="s">
        <v>23</v>
      </c>
      <c r="E24" s="4"/>
      <c r="F24" s="4" t="s">
        <v>119</v>
      </c>
      <c r="G24" s="4"/>
      <c r="H24" s="4"/>
      <c r="I24" s="4"/>
      <c r="J24" s="4"/>
      <c r="K24" s="28">
        <v>10000</v>
      </c>
      <c r="L24" s="24">
        <v>2000</v>
      </c>
      <c r="M24" s="24">
        <v>5000</v>
      </c>
      <c r="N24" s="25">
        <v>2125</v>
      </c>
      <c r="P24" s="90"/>
      <c r="U24" s="30">
        <f>COUNTA(K11:K23)</f>
        <v>5</v>
      </c>
      <c r="V24" s="30">
        <f>COUNTA(L11:L23)</f>
        <v>8</v>
      </c>
      <c r="W24" s="30">
        <f>COUNTA(M11:M23)</f>
        <v>13</v>
      </c>
      <c r="X24" s="30">
        <f>COUNTA(N11:N23)</f>
        <v>11</v>
      </c>
    </row>
    <row r="25" spans="2:24" ht="13.9" customHeight="1" x14ac:dyDescent="0.15">
      <c r="B25" s="1">
        <f t="shared" si="2"/>
        <v>15</v>
      </c>
      <c r="C25" s="2" t="s">
        <v>24</v>
      </c>
      <c r="D25" s="2" t="s">
        <v>25</v>
      </c>
      <c r="E25" s="4"/>
      <c r="F25" s="4" t="s">
        <v>104</v>
      </c>
      <c r="G25" s="4"/>
      <c r="H25" s="4"/>
      <c r="I25" s="4"/>
      <c r="J25" s="4"/>
      <c r="K25" s="24" t="s">
        <v>163</v>
      </c>
      <c r="L25" s="28" t="s">
        <v>163</v>
      </c>
      <c r="M25" s="24">
        <v>50</v>
      </c>
      <c r="N25" s="25">
        <v>50</v>
      </c>
      <c r="P25" s="90"/>
    </row>
    <row r="26" spans="2:24" ht="14.85" customHeight="1" x14ac:dyDescent="0.15">
      <c r="B26" s="1">
        <f t="shared" si="2"/>
        <v>16</v>
      </c>
      <c r="C26" s="2" t="s">
        <v>93</v>
      </c>
      <c r="D26" s="2" t="s">
        <v>15</v>
      </c>
      <c r="E26" s="4"/>
      <c r="F26" s="4" t="s">
        <v>159</v>
      </c>
      <c r="G26" s="4"/>
      <c r="H26" s="4"/>
      <c r="I26" s="4"/>
      <c r="J26" s="4"/>
      <c r="K26" s="24" t="s">
        <v>163</v>
      </c>
      <c r="L26" s="24">
        <v>75</v>
      </c>
      <c r="M26" s="24">
        <v>75</v>
      </c>
      <c r="N26" s="25">
        <v>150</v>
      </c>
    </row>
    <row r="27" spans="2:24" ht="13.9" customHeight="1" x14ac:dyDescent="0.15">
      <c r="B27" s="1">
        <f t="shared" si="2"/>
        <v>17</v>
      </c>
      <c r="C27" s="7"/>
      <c r="D27" s="2" t="s">
        <v>81</v>
      </c>
      <c r="E27" s="4"/>
      <c r="F27" s="4" t="s">
        <v>147</v>
      </c>
      <c r="G27" s="4"/>
      <c r="H27" s="4"/>
      <c r="I27" s="4"/>
      <c r="J27" s="4"/>
      <c r="K27" s="24"/>
      <c r="L27" s="24">
        <v>25</v>
      </c>
      <c r="M27" s="24"/>
      <c r="N27" s="25"/>
      <c r="U27" s="30">
        <f>COUNTA(K27:K27)</f>
        <v>0</v>
      </c>
      <c r="V27" s="30">
        <f>COUNTA(L27:L27)</f>
        <v>1</v>
      </c>
      <c r="W27" s="30">
        <f>COUNTA(M27:M27)</f>
        <v>0</v>
      </c>
      <c r="X27" s="30">
        <f>COUNTA(N27:N27)</f>
        <v>0</v>
      </c>
    </row>
    <row r="28" spans="2:24" ht="13.9" customHeight="1" x14ac:dyDescent="0.15">
      <c r="B28" s="1">
        <f t="shared" si="2"/>
        <v>18</v>
      </c>
      <c r="C28" s="7"/>
      <c r="D28" s="2" t="s">
        <v>16</v>
      </c>
      <c r="E28" s="4"/>
      <c r="F28" s="4" t="s">
        <v>131</v>
      </c>
      <c r="G28" s="4"/>
      <c r="H28" s="4"/>
      <c r="I28" s="4"/>
      <c r="J28" s="4"/>
      <c r="K28" s="24"/>
      <c r="L28" s="24">
        <v>200</v>
      </c>
      <c r="M28" s="24">
        <v>225</v>
      </c>
      <c r="N28" s="25" t="s">
        <v>163</v>
      </c>
    </row>
    <row r="29" spans="2:24" ht="13.9" customHeight="1" x14ac:dyDescent="0.15">
      <c r="B29" s="1">
        <f t="shared" si="2"/>
        <v>19</v>
      </c>
      <c r="C29" s="7"/>
      <c r="D29" s="7"/>
      <c r="E29" s="4"/>
      <c r="F29" s="4" t="s">
        <v>117</v>
      </c>
      <c r="G29" s="4"/>
      <c r="H29" s="4"/>
      <c r="I29" s="4"/>
      <c r="J29" s="4"/>
      <c r="K29" s="24" t="s">
        <v>163</v>
      </c>
      <c r="L29" s="24" t="s">
        <v>163</v>
      </c>
      <c r="M29" s="24" t="s">
        <v>163</v>
      </c>
      <c r="N29" s="25"/>
    </row>
    <row r="30" spans="2:24" ht="13.5" customHeight="1" x14ac:dyDescent="0.15">
      <c r="B30" s="1">
        <f t="shared" si="2"/>
        <v>20</v>
      </c>
      <c r="C30" s="7"/>
      <c r="D30" s="7"/>
      <c r="E30" s="4"/>
      <c r="F30" s="4" t="s">
        <v>106</v>
      </c>
      <c r="G30" s="4"/>
      <c r="H30" s="4"/>
      <c r="I30" s="4"/>
      <c r="J30" s="4"/>
      <c r="K30" s="28">
        <v>450</v>
      </c>
      <c r="L30" s="24">
        <v>3650</v>
      </c>
      <c r="M30" s="24">
        <v>2650</v>
      </c>
      <c r="N30" s="25">
        <v>4650</v>
      </c>
    </row>
    <row r="31" spans="2:24" ht="13.5" customHeight="1" x14ac:dyDescent="0.15">
      <c r="B31" s="1">
        <f t="shared" si="2"/>
        <v>21</v>
      </c>
      <c r="C31" s="7"/>
      <c r="D31" s="7"/>
      <c r="E31" s="4"/>
      <c r="F31" s="4" t="s">
        <v>118</v>
      </c>
      <c r="G31" s="4"/>
      <c r="H31" s="4"/>
      <c r="I31" s="4"/>
      <c r="J31" s="4"/>
      <c r="K31" s="24">
        <v>3000</v>
      </c>
      <c r="L31" s="24">
        <v>750</v>
      </c>
      <c r="M31" s="24">
        <v>300</v>
      </c>
      <c r="N31" s="25">
        <v>800</v>
      </c>
      <c r="O31" s="67"/>
    </row>
    <row r="32" spans="2:24" ht="13.9" customHeight="1" x14ac:dyDescent="0.15">
      <c r="B32" s="1">
        <f t="shared" si="2"/>
        <v>22</v>
      </c>
      <c r="C32" s="7"/>
      <c r="D32" s="7"/>
      <c r="E32" s="4"/>
      <c r="F32" s="4" t="s">
        <v>107</v>
      </c>
      <c r="G32" s="4"/>
      <c r="H32" s="4"/>
      <c r="I32" s="4"/>
      <c r="J32" s="4"/>
      <c r="K32" s="24">
        <v>300</v>
      </c>
      <c r="L32" s="24">
        <v>6200</v>
      </c>
      <c r="M32" s="24">
        <v>6050</v>
      </c>
      <c r="N32" s="25">
        <v>7850</v>
      </c>
    </row>
    <row r="33" spans="2:25" ht="13.9" customHeight="1" x14ac:dyDescent="0.15">
      <c r="B33" s="1">
        <f t="shared" si="2"/>
        <v>23</v>
      </c>
      <c r="C33" s="7"/>
      <c r="D33" s="7"/>
      <c r="E33" s="4"/>
      <c r="F33" s="4" t="s">
        <v>212</v>
      </c>
      <c r="G33" s="4"/>
      <c r="H33" s="4"/>
      <c r="I33" s="4"/>
      <c r="J33" s="4"/>
      <c r="K33" s="24" t="s">
        <v>163</v>
      </c>
      <c r="L33" s="24"/>
      <c r="M33" s="24"/>
      <c r="N33" s="25"/>
    </row>
    <row r="34" spans="2:25" ht="13.9" customHeight="1" x14ac:dyDescent="0.15">
      <c r="B34" s="1">
        <f t="shared" si="2"/>
        <v>24</v>
      </c>
      <c r="C34" s="7"/>
      <c r="D34" s="7"/>
      <c r="E34" s="4"/>
      <c r="F34" s="4" t="s">
        <v>74</v>
      </c>
      <c r="G34" s="4"/>
      <c r="H34" s="4"/>
      <c r="I34" s="4"/>
      <c r="J34" s="4"/>
      <c r="K34" s="24" t="s">
        <v>163</v>
      </c>
      <c r="L34" s="24"/>
      <c r="M34" s="24"/>
      <c r="N34" s="25"/>
    </row>
    <row r="35" spans="2:25" ht="13.5" customHeight="1" x14ac:dyDescent="0.15">
      <c r="B35" s="1">
        <f t="shared" si="2"/>
        <v>25</v>
      </c>
      <c r="C35" s="7"/>
      <c r="D35" s="7"/>
      <c r="E35" s="4"/>
      <c r="F35" s="4" t="s">
        <v>213</v>
      </c>
      <c r="G35" s="4"/>
      <c r="H35" s="4"/>
      <c r="I35" s="4"/>
      <c r="J35" s="4"/>
      <c r="K35" s="24"/>
      <c r="L35" s="24"/>
      <c r="M35" s="24">
        <v>25</v>
      </c>
      <c r="N35" s="25"/>
    </row>
    <row r="36" spans="2:25" ht="13.5" customHeight="1" x14ac:dyDescent="0.15">
      <c r="B36" s="1">
        <f t="shared" si="2"/>
        <v>26</v>
      </c>
      <c r="C36" s="7"/>
      <c r="D36" s="7"/>
      <c r="E36" s="4"/>
      <c r="F36" s="4" t="s">
        <v>17</v>
      </c>
      <c r="G36" s="4"/>
      <c r="H36" s="4"/>
      <c r="I36" s="4"/>
      <c r="J36" s="4"/>
      <c r="K36" s="28">
        <v>2200</v>
      </c>
      <c r="L36" s="24">
        <v>1050</v>
      </c>
      <c r="M36" s="24">
        <v>850</v>
      </c>
      <c r="N36" s="25">
        <v>2000</v>
      </c>
    </row>
    <row r="37" spans="2:25" ht="13.5" customHeight="1" x14ac:dyDescent="0.15">
      <c r="B37" s="1">
        <f t="shared" si="2"/>
        <v>27</v>
      </c>
      <c r="C37" s="7"/>
      <c r="D37" s="7"/>
      <c r="E37" s="4"/>
      <c r="F37" s="4" t="s">
        <v>109</v>
      </c>
      <c r="G37" s="4"/>
      <c r="H37" s="4"/>
      <c r="I37" s="4"/>
      <c r="J37" s="4"/>
      <c r="K37" s="24">
        <v>250</v>
      </c>
      <c r="L37" s="24">
        <v>100</v>
      </c>
      <c r="M37" s="24">
        <v>250</v>
      </c>
      <c r="N37" s="25">
        <v>75</v>
      </c>
    </row>
    <row r="38" spans="2:25" ht="13.5" customHeight="1" x14ac:dyDescent="0.15">
      <c r="B38" s="1">
        <f t="shared" si="2"/>
        <v>28</v>
      </c>
      <c r="C38" s="7"/>
      <c r="D38" s="7"/>
      <c r="E38" s="4"/>
      <c r="F38" s="4" t="s">
        <v>111</v>
      </c>
      <c r="G38" s="4"/>
      <c r="H38" s="4"/>
      <c r="I38" s="4"/>
      <c r="J38" s="4"/>
      <c r="K38" s="24">
        <v>150</v>
      </c>
      <c r="L38" s="24">
        <v>50</v>
      </c>
      <c r="M38" s="24" t="s">
        <v>163</v>
      </c>
      <c r="N38" s="25">
        <v>350</v>
      </c>
    </row>
    <row r="39" spans="2:25" ht="13.9" customHeight="1" x14ac:dyDescent="0.15">
      <c r="B39" s="1">
        <f t="shared" si="2"/>
        <v>29</v>
      </c>
      <c r="C39" s="7"/>
      <c r="D39" s="7"/>
      <c r="E39" s="4"/>
      <c r="F39" s="4" t="s">
        <v>18</v>
      </c>
      <c r="G39" s="4"/>
      <c r="H39" s="4"/>
      <c r="I39" s="4"/>
      <c r="J39" s="4"/>
      <c r="K39" s="24">
        <v>3250</v>
      </c>
      <c r="L39" s="24">
        <v>475</v>
      </c>
      <c r="M39" s="24">
        <v>525</v>
      </c>
      <c r="N39" s="25">
        <v>300</v>
      </c>
    </row>
    <row r="40" spans="2:25" ht="13.5" customHeight="1" x14ac:dyDescent="0.15">
      <c r="B40" s="1">
        <f t="shared" si="2"/>
        <v>30</v>
      </c>
      <c r="C40" s="7"/>
      <c r="D40" s="7"/>
      <c r="E40" s="4"/>
      <c r="F40" s="4" t="s">
        <v>132</v>
      </c>
      <c r="G40" s="4"/>
      <c r="H40" s="4"/>
      <c r="I40" s="4"/>
      <c r="J40" s="4"/>
      <c r="K40" s="24">
        <v>250</v>
      </c>
      <c r="L40" s="24">
        <v>2375</v>
      </c>
      <c r="M40" s="24">
        <v>2000</v>
      </c>
      <c r="N40" s="25">
        <v>1450</v>
      </c>
    </row>
    <row r="41" spans="2:25" ht="13.9" customHeight="1" x14ac:dyDescent="0.15">
      <c r="B41" s="1">
        <f t="shared" si="2"/>
        <v>31</v>
      </c>
      <c r="C41" s="7"/>
      <c r="D41" s="7"/>
      <c r="E41" s="4"/>
      <c r="F41" s="4" t="s">
        <v>190</v>
      </c>
      <c r="G41" s="4"/>
      <c r="H41" s="4"/>
      <c r="I41" s="4"/>
      <c r="J41" s="4"/>
      <c r="K41" s="28"/>
      <c r="L41" s="24"/>
      <c r="M41" s="24" t="s">
        <v>163</v>
      </c>
      <c r="N41" s="25"/>
      <c r="Y41" s="130"/>
    </row>
    <row r="42" spans="2:25" ht="13.9" customHeight="1" x14ac:dyDescent="0.15">
      <c r="B42" s="1">
        <f t="shared" si="2"/>
        <v>32</v>
      </c>
      <c r="C42" s="7"/>
      <c r="D42" s="7"/>
      <c r="E42" s="4"/>
      <c r="F42" s="4" t="s">
        <v>19</v>
      </c>
      <c r="G42" s="4"/>
      <c r="H42" s="4"/>
      <c r="I42" s="4"/>
      <c r="J42" s="4"/>
      <c r="K42" s="28">
        <v>1250</v>
      </c>
      <c r="L42" s="24">
        <v>750</v>
      </c>
      <c r="M42" s="24">
        <v>1250</v>
      </c>
      <c r="N42" s="25">
        <v>1375</v>
      </c>
    </row>
    <row r="43" spans="2:25" ht="13.5" customHeight="1" x14ac:dyDescent="0.15">
      <c r="B43" s="1">
        <f t="shared" si="2"/>
        <v>33</v>
      </c>
      <c r="C43" s="7"/>
      <c r="D43" s="7"/>
      <c r="E43" s="4"/>
      <c r="F43" s="4" t="s">
        <v>20</v>
      </c>
      <c r="G43" s="4"/>
      <c r="H43" s="4"/>
      <c r="I43" s="4"/>
      <c r="J43" s="4"/>
      <c r="K43" s="24">
        <v>17250</v>
      </c>
      <c r="L43" s="24">
        <v>17250</v>
      </c>
      <c r="M43" s="60">
        <v>13500</v>
      </c>
      <c r="N43" s="66">
        <v>7500</v>
      </c>
    </row>
    <row r="44" spans="2:25" ht="13.9" customHeight="1" x14ac:dyDescent="0.15">
      <c r="B44" s="1">
        <f t="shared" si="2"/>
        <v>34</v>
      </c>
      <c r="C44" s="7"/>
      <c r="D44" s="7"/>
      <c r="E44" s="4"/>
      <c r="F44" s="4" t="s">
        <v>21</v>
      </c>
      <c r="G44" s="4"/>
      <c r="H44" s="4"/>
      <c r="I44" s="4"/>
      <c r="J44" s="4"/>
      <c r="K44" s="24">
        <v>175</v>
      </c>
      <c r="L44" s="24">
        <v>325</v>
      </c>
      <c r="M44" s="24">
        <v>150</v>
      </c>
      <c r="N44" s="25">
        <v>50</v>
      </c>
    </row>
    <row r="45" spans="2:25" ht="13.5" customHeight="1" x14ac:dyDescent="0.15">
      <c r="B45" s="1">
        <f t="shared" si="2"/>
        <v>35</v>
      </c>
      <c r="C45" s="2" t="s">
        <v>82</v>
      </c>
      <c r="D45" s="2" t="s">
        <v>83</v>
      </c>
      <c r="E45" s="4"/>
      <c r="F45" s="4" t="s">
        <v>102</v>
      </c>
      <c r="G45" s="4"/>
      <c r="H45" s="4"/>
      <c r="I45" s="4"/>
      <c r="J45" s="4"/>
      <c r="K45" s="28">
        <v>50</v>
      </c>
      <c r="L45" s="28">
        <v>25</v>
      </c>
      <c r="M45" s="24" t="s">
        <v>163</v>
      </c>
      <c r="N45" s="25" t="s">
        <v>163</v>
      </c>
    </row>
    <row r="46" spans="2:25" ht="13.9" customHeight="1" x14ac:dyDescent="0.15">
      <c r="B46" s="1">
        <f t="shared" si="2"/>
        <v>36</v>
      </c>
      <c r="C46" s="7"/>
      <c r="D46" s="7"/>
      <c r="E46" s="4"/>
      <c r="F46" s="4" t="s">
        <v>214</v>
      </c>
      <c r="G46" s="4"/>
      <c r="H46" s="4"/>
      <c r="I46" s="4"/>
      <c r="J46" s="4"/>
      <c r="K46" s="24" t="s">
        <v>163</v>
      </c>
      <c r="L46" s="24">
        <v>25</v>
      </c>
      <c r="M46" s="24"/>
      <c r="N46" s="25"/>
    </row>
    <row r="47" spans="2:25" ht="13.9" customHeight="1" x14ac:dyDescent="0.15">
      <c r="B47" s="1">
        <f t="shared" si="2"/>
        <v>37</v>
      </c>
      <c r="C47" s="7"/>
      <c r="D47" s="7"/>
      <c r="E47" s="4"/>
      <c r="F47" s="4" t="s">
        <v>215</v>
      </c>
      <c r="G47" s="4"/>
      <c r="H47" s="4"/>
      <c r="I47" s="4"/>
      <c r="J47" s="4"/>
      <c r="K47" s="24">
        <v>50</v>
      </c>
      <c r="L47" s="24">
        <v>25</v>
      </c>
      <c r="M47" s="24"/>
      <c r="N47" s="25" t="s">
        <v>163</v>
      </c>
      <c r="U47" s="30">
        <f>COUNTA(K45:K47)</f>
        <v>3</v>
      </c>
      <c r="V47" s="30">
        <f>COUNTA(L45:L47)</f>
        <v>3</v>
      </c>
      <c r="W47" s="30">
        <f>COUNTA(M45:M47)</f>
        <v>1</v>
      </c>
      <c r="X47" s="30">
        <f>COUNTA(N45:N47)</f>
        <v>2</v>
      </c>
    </row>
    <row r="48" spans="2:25" ht="13.9" customHeight="1" x14ac:dyDescent="0.15">
      <c r="B48" s="1">
        <f t="shared" si="2"/>
        <v>38</v>
      </c>
      <c r="C48" s="2" t="s">
        <v>94</v>
      </c>
      <c r="D48" s="2" t="s">
        <v>26</v>
      </c>
      <c r="E48" s="4"/>
      <c r="F48" s="4" t="s">
        <v>126</v>
      </c>
      <c r="G48" s="4"/>
      <c r="H48" s="4"/>
      <c r="I48" s="4"/>
      <c r="J48" s="4"/>
      <c r="K48" s="24" t="s">
        <v>163</v>
      </c>
      <c r="L48" s="28" t="s">
        <v>163</v>
      </c>
      <c r="M48" s="24">
        <v>200</v>
      </c>
      <c r="N48" s="25">
        <v>200</v>
      </c>
      <c r="Y48" s="132"/>
    </row>
    <row r="49" spans="2:29" ht="13.9" customHeight="1" x14ac:dyDescent="0.15">
      <c r="B49" s="1">
        <f t="shared" si="2"/>
        <v>39</v>
      </c>
      <c r="C49" s="7"/>
      <c r="D49" s="7"/>
      <c r="E49" s="4"/>
      <c r="F49" s="4" t="s">
        <v>216</v>
      </c>
      <c r="G49" s="4"/>
      <c r="H49" s="4"/>
      <c r="I49" s="4"/>
      <c r="J49" s="4"/>
      <c r="K49" s="24" t="s">
        <v>163</v>
      </c>
      <c r="L49" s="24">
        <v>550</v>
      </c>
      <c r="M49" s="24">
        <v>50</v>
      </c>
      <c r="N49" s="136" t="s">
        <v>163</v>
      </c>
      <c r="Y49" s="132"/>
    </row>
    <row r="50" spans="2:29" ht="13.9" customHeight="1" x14ac:dyDescent="0.15">
      <c r="B50" s="1">
        <f t="shared" si="2"/>
        <v>40</v>
      </c>
      <c r="C50" s="7"/>
      <c r="D50" s="7"/>
      <c r="E50" s="4"/>
      <c r="F50" s="4" t="s">
        <v>152</v>
      </c>
      <c r="G50" s="4"/>
      <c r="H50" s="4"/>
      <c r="I50" s="4"/>
      <c r="J50" s="4"/>
      <c r="K50" s="24">
        <v>725</v>
      </c>
      <c r="L50" s="24">
        <v>300</v>
      </c>
      <c r="M50" s="24">
        <v>200</v>
      </c>
      <c r="N50" s="25">
        <v>100</v>
      </c>
      <c r="Y50" s="132">
        <f>U97</f>
        <v>51</v>
      </c>
      <c r="Z50" s="132">
        <f>V97</f>
        <v>56</v>
      </c>
      <c r="AA50" s="132">
        <f>W97</f>
        <v>67</v>
      </c>
      <c r="AB50" s="132">
        <f>X97</f>
        <v>65</v>
      </c>
      <c r="AC50" s="132"/>
    </row>
    <row r="51" spans="2:29" ht="13.9" customHeight="1" x14ac:dyDescent="0.15">
      <c r="B51" s="1">
        <f t="shared" si="2"/>
        <v>41</v>
      </c>
      <c r="C51" s="7"/>
      <c r="D51" s="7"/>
      <c r="E51" s="4"/>
      <c r="F51" s="4" t="s">
        <v>27</v>
      </c>
      <c r="G51" s="4"/>
      <c r="H51" s="4"/>
      <c r="I51" s="4"/>
      <c r="J51" s="4"/>
      <c r="K51" s="24"/>
      <c r="L51" s="24" t="s">
        <v>163</v>
      </c>
      <c r="M51" s="24">
        <v>25</v>
      </c>
      <c r="N51" s="25"/>
      <c r="Y51" s="132"/>
    </row>
    <row r="52" spans="2:29" ht="13.9" customHeight="1" x14ac:dyDescent="0.15">
      <c r="B52" s="1">
        <f t="shared" si="2"/>
        <v>42</v>
      </c>
      <c r="C52" s="7"/>
      <c r="D52" s="7"/>
      <c r="E52" s="4"/>
      <c r="F52" s="4" t="s">
        <v>217</v>
      </c>
      <c r="G52" s="4"/>
      <c r="H52" s="4"/>
      <c r="I52" s="4"/>
      <c r="J52" s="4"/>
      <c r="K52" s="24"/>
      <c r="L52" s="24" t="s">
        <v>163</v>
      </c>
      <c r="M52" s="24">
        <v>75</v>
      </c>
      <c r="N52" s="25"/>
      <c r="Y52" s="133"/>
    </row>
    <row r="53" spans="2:29" ht="13.9" customHeight="1" x14ac:dyDescent="0.15">
      <c r="B53" s="1">
        <f t="shared" si="2"/>
        <v>43</v>
      </c>
      <c r="C53" s="7"/>
      <c r="D53" s="7"/>
      <c r="E53" s="4"/>
      <c r="F53" s="4" t="s">
        <v>162</v>
      </c>
      <c r="G53" s="4"/>
      <c r="H53" s="4"/>
      <c r="I53" s="4"/>
      <c r="J53" s="4"/>
      <c r="K53" s="24"/>
      <c r="L53" s="24"/>
      <c r="M53" s="24"/>
      <c r="N53" s="25" t="s">
        <v>163</v>
      </c>
      <c r="Y53" s="133"/>
    </row>
    <row r="54" spans="2:29" ht="13.5" customHeight="1" x14ac:dyDescent="0.15">
      <c r="B54" s="1">
        <f t="shared" si="2"/>
        <v>44</v>
      </c>
      <c r="C54" s="7"/>
      <c r="D54" s="7"/>
      <c r="E54" s="4"/>
      <c r="F54" s="4" t="s">
        <v>192</v>
      </c>
      <c r="G54" s="4"/>
      <c r="H54" s="4"/>
      <c r="I54" s="4"/>
      <c r="J54" s="4"/>
      <c r="K54" s="24" t="s">
        <v>163</v>
      </c>
      <c r="L54" s="24"/>
      <c r="M54" s="24">
        <v>400</v>
      </c>
      <c r="N54" s="25">
        <v>1400</v>
      </c>
      <c r="Y54" s="134"/>
    </row>
    <row r="55" spans="2:29" ht="13.5" customHeight="1" x14ac:dyDescent="0.15">
      <c r="B55" s="1">
        <f t="shared" si="2"/>
        <v>45</v>
      </c>
      <c r="C55" s="7"/>
      <c r="D55" s="7"/>
      <c r="E55" s="4"/>
      <c r="F55" s="4" t="s">
        <v>218</v>
      </c>
      <c r="G55" s="4"/>
      <c r="H55" s="4"/>
      <c r="I55" s="4"/>
      <c r="J55" s="4"/>
      <c r="K55" s="24"/>
      <c r="L55" s="24"/>
      <c r="M55" s="24"/>
      <c r="N55" s="25" t="s">
        <v>163</v>
      </c>
      <c r="Y55" s="133"/>
    </row>
    <row r="56" spans="2:29" ht="13.5" customHeight="1" x14ac:dyDescent="0.15">
      <c r="B56" s="1">
        <f t="shared" si="2"/>
        <v>46</v>
      </c>
      <c r="C56" s="7"/>
      <c r="D56" s="7"/>
      <c r="E56" s="4"/>
      <c r="F56" s="4" t="s">
        <v>219</v>
      </c>
      <c r="G56" s="4"/>
      <c r="H56" s="4"/>
      <c r="I56" s="4"/>
      <c r="J56" s="4"/>
      <c r="K56" s="28"/>
      <c r="L56" s="28">
        <v>200</v>
      </c>
      <c r="M56" s="24"/>
      <c r="N56" s="25">
        <v>200</v>
      </c>
      <c r="Y56" s="133"/>
    </row>
    <row r="57" spans="2:29" ht="13.9" customHeight="1" x14ac:dyDescent="0.15">
      <c r="B57" s="1">
        <f t="shared" si="2"/>
        <v>47</v>
      </c>
      <c r="C57" s="7"/>
      <c r="D57" s="7"/>
      <c r="E57" s="4"/>
      <c r="F57" s="4" t="s">
        <v>220</v>
      </c>
      <c r="G57" s="4"/>
      <c r="H57" s="4"/>
      <c r="I57" s="4"/>
      <c r="J57" s="4"/>
      <c r="K57" s="24">
        <v>350</v>
      </c>
      <c r="L57" s="24"/>
      <c r="M57" s="24">
        <v>250</v>
      </c>
      <c r="N57" s="25"/>
      <c r="Y57" s="132"/>
    </row>
    <row r="58" spans="2:29" ht="13.5" customHeight="1" x14ac:dyDescent="0.15">
      <c r="B58" s="1">
        <f t="shared" si="2"/>
        <v>48</v>
      </c>
      <c r="C58" s="7"/>
      <c r="D58" s="7"/>
      <c r="E58" s="4"/>
      <c r="F58" s="4" t="s">
        <v>112</v>
      </c>
      <c r="G58" s="4"/>
      <c r="H58" s="4"/>
      <c r="I58" s="4"/>
      <c r="J58" s="4"/>
      <c r="K58" s="24">
        <v>500</v>
      </c>
      <c r="L58" s="24">
        <v>1400</v>
      </c>
      <c r="M58" s="24">
        <v>1100</v>
      </c>
      <c r="N58" s="25">
        <v>1800</v>
      </c>
      <c r="Y58" s="133"/>
    </row>
    <row r="59" spans="2:29" ht="13.5" customHeight="1" x14ac:dyDescent="0.15">
      <c r="B59" s="1">
        <f t="shared" si="2"/>
        <v>49</v>
      </c>
      <c r="C59" s="7"/>
      <c r="D59" s="7"/>
      <c r="E59" s="4"/>
      <c r="F59" s="4" t="s">
        <v>221</v>
      </c>
      <c r="G59" s="4"/>
      <c r="H59" s="4"/>
      <c r="I59" s="4"/>
      <c r="J59" s="4"/>
      <c r="K59" s="24"/>
      <c r="L59" s="24"/>
      <c r="M59" s="24" t="s">
        <v>163</v>
      </c>
      <c r="N59" s="25"/>
      <c r="Y59" s="132"/>
    </row>
    <row r="60" spans="2:29" ht="13.9" customHeight="1" x14ac:dyDescent="0.15">
      <c r="B60" s="1">
        <f t="shared" si="2"/>
        <v>50</v>
      </c>
      <c r="C60" s="7"/>
      <c r="D60" s="7"/>
      <c r="E60" s="4"/>
      <c r="F60" s="4" t="s">
        <v>222</v>
      </c>
      <c r="G60" s="4"/>
      <c r="H60" s="4"/>
      <c r="I60" s="4"/>
      <c r="J60" s="4"/>
      <c r="K60" s="24"/>
      <c r="L60" s="90" t="s">
        <v>163</v>
      </c>
      <c r="M60" s="24"/>
      <c r="N60" s="25"/>
      <c r="Y60" s="132"/>
    </row>
    <row r="61" spans="2:29" ht="13.9" customHeight="1" x14ac:dyDescent="0.15">
      <c r="B61" s="1">
        <f t="shared" si="2"/>
        <v>51</v>
      </c>
      <c r="C61" s="7"/>
      <c r="D61" s="7"/>
      <c r="E61" s="4"/>
      <c r="F61" s="4" t="s">
        <v>155</v>
      </c>
      <c r="G61" s="4"/>
      <c r="H61" s="4"/>
      <c r="I61" s="4"/>
      <c r="J61" s="4"/>
      <c r="K61" s="24">
        <v>25</v>
      </c>
      <c r="L61" s="137"/>
      <c r="M61" s="24">
        <v>16</v>
      </c>
      <c r="N61" s="25">
        <v>25</v>
      </c>
      <c r="Y61" s="132"/>
    </row>
    <row r="62" spans="2:29" ht="13.5" customHeight="1" x14ac:dyDescent="0.15">
      <c r="B62" s="1">
        <f t="shared" si="2"/>
        <v>52</v>
      </c>
      <c r="C62" s="7"/>
      <c r="D62" s="7"/>
      <c r="E62" s="4"/>
      <c r="F62" s="4" t="s">
        <v>223</v>
      </c>
      <c r="G62" s="4"/>
      <c r="H62" s="4"/>
      <c r="I62" s="4"/>
      <c r="J62" s="4"/>
      <c r="K62" s="24" t="s">
        <v>163</v>
      </c>
      <c r="L62" s="24"/>
      <c r="M62" s="24"/>
      <c r="N62" s="25"/>
      <c r="Y62" s="132"/>
    </row>
    <row r="63" spans="2:29" ht="13.9" customHeight="1" x14ac:dyDescent="0.15">
      <c r="B63" s="1">
        <f t="shared" si="2"/>
        <v>53</v>
      </c>
      <c r="C63" s="7"/>
      <c r="D63" s="7"/>
      <c r="E63" s="4"/>
      <c r="F63" s="4" t="s">
        <v>113</v>
      </c>
      <c r="G63" s="4"/>
      <c r="H63" s="4"/>
      <c r="I63" s="4"/>
      <c r="J63" s="4"/>
      <c r="K63" s="24">
        <v>350</v>
      </c>
      <c r="L63" s="24">
        <v>2800</v>
      </c>
      <c r="M63" s="24">
        <v>3050</v>
      </c>
      <c r="N63" s="25">
        <v>1900</v>
      </c>
      <c r="Y63" s="135"/>
    </row>
    <row r="64" spans="2:29" ht="13.5" customHeight="1" x14ac:dyDescent="0.15">
      <c r="B64" s="1">
        <f t="shared" si="2"/>
        <v>54</v>
      </c>
      <c r="C64" s="7"/>
      <c r="D64" s="7"/>
      <c r="E64" s="4"/>
      <c r="F64" s="4" t="s">
        <v>114</v>
      </c>
      <c r="G64" s="4"/>
      <c r="H64" s="4"/>
      <c r="I64" s="4"/>
      <c r="J64" s="4"/>
      <c r="K64" s="24">
        <v>100</v>
      </c>
      <c r="L64" s="24">
        <v>150</v>
      </c>
      <c r="M64" s="24">
        <v>125</v>
      </c>
      <c r="N64" s="25">
        <v>475</v>
      </c>
      <c r="Y64" s="132"/>
    </row>
    <row r="65" spans="2:25" ht="13.5" customHeight="1" x14ac:dyDescent="0.15">
      <c r="B65" s="1">
        <f t="shared" si="2"/>
        <v>55</v>
      </c>
      <c r="C65" s="7"/>
      <c r="D65" s="7"/>
      <c r="E65" s="4"/>
      <c r="F65" s="4" t="s">
        <v>194</v>
      </c>
      <c r="G65" s="4"/>
      <c r="H65" s="4"/>
      <c r="I65" s="4"/>
      <c r="J65" s="4"/>
      <c r="K65" s="24"/>
      <c r="L65" s="24" t="s">
        <v>163</v>
      </c>
      <c r="M65" s="24"/>
      <c r="N65" s="25"/>
      <c r="Y65" s="132"/>
    </row>
    <row r="66" spans="2:25" ht="13.9" customHeight="1" x14ac:dyDescent="0.15">
      <c r="B66" s="1">
        <f t="shared" si="2"/>
        <v>56</v>
      </c>
      <c r="C66" s="7"/>
      <c r="D66" s="7"/>
      <c r="E66" s="4"/>
      <c r="F66" s="4" t="s">
        <v>224</v>
      </c>
      <c r="G66" s="4"/>
      <c r="H66" s="4"/>
      <c r="I66" s="4"/>
      <c r="J66" s="4"/>
      <c r="K66" s="24"/>
      <c r="L66" s="24"/>
      <c r="M66" s="24">
        <v>8</v>
      </c>
      <c r="N66" s="25" t="s">
        <v>163</v>
      </c>
      <c r="Y66" s="132"/>
    </row>
    <row r="67" spans="2:25" ht="13.5" customHeight="1" x14ac:dyDescent="0.15">
      <c r="B67" s="1">
        <f t="shared" si="2"/>
        <v>57</v>
      </c>
      <c r="C67" s="7"/>
      <c r="D67" s="7"/>
      <c r="E67" s="4"/>
      <c r="F67" s="4" t="s">
        <v>29</v>
      </c>
      <c r="G67" s="4"/>
      <c r="H67" s="4"/>
      <c r="I67" s="4"/>
      <c r="J67" s="4"/>
      <c r="K67" s="28"/>
      <c r="L67" s="24">
        <v>32</v>
      </c>
      <c r="M67" s="24">
        <v>16</v>
      </c>
      <c r="N67" s="25">
        <v>24</v>
      </c>
      <c r="Y67" s="132"/>
    </row>
    <row r="68" spans="2:25" ht="13.5" customHeight="1" x14ac:dyDescent="0.15">
      <c r="B68" s="1">
        <f t="shared" si="2"/>
        <v>58</v>
      </c>
      <c r="C68" s="7"/>
      <c r="D68" s="7"/>
      <c r="E68" s="4"/>
      <c r="F68" s="4" t="s">
        <v>30</v>
      </c>
      <c r="G68" s="4"/>
      <c r="H68" s="4"/>
      <c r="I68" s="4"/>
      <c r="J68" s="4"/>
      <c r="K68" s="28">
        <v>24</v>
      </c>
      <c r="L68" s="24">
        <v>144</v>
      </c>
      <c r="M68" s="24">
        <v>112</v>
      </c>
      <c r="N68" s="25">
        <v>40</v>
      </c>
      <c r="Y68" s="132"/>
    </row>
    <row r="69" spans="2:25" ht="13.5" customHeight="1" x14ac:dyDescent="0.15">
      <c r="B69" s="1">
        <f t="shared" si="2"/>
        <v>59</v>
      </c>
      <c r="C69" s="7"/>
      <c r="D69" s="7"/>
      <c r="E69" s="4"/>
      <c r="F69" s="4" t="s">
        <v>225</v>
      </c>
      <c r="G69" s="4"/>
      <c r="H69" s="4"/>
      <c r="I69" s="4"/>
      <c r="J69" s="4"/>
      <c r="K69" s="24"/>
      <c r="L69" s="24">
        <v>16</v>
      </c>
      <c r="M69" s="24"/>
      <c r="N69" s="25">
        <v>16</v>
      </c>
      <c r="Y69" s="132"/>
    </row>
    <row r="70" spans="2:25" ht="13.9" customHeight="1" x14ac:dyDescent="0.15">
      <c r="B70" s="1">
        <f t="shared" si="2"/>
        <v>60</v>
      </c>
      <c r="C70" s="7"/>
      <c r="D70" s="7"/>
      <c r="E70" s="4"/>
      <c r="F70" s="4" t="s">
        <v>88</v>
      </c>
      <c r="G70" s="4"/>
      <c r="H70" s="4"/>
      <c r="I70" s="4"/>
      <c r="J70" s="4"/>
      <c r="K70" s="28">
        <v>400</v>
      </c>
      <c r="L70" s="24" t="s">
        <v>163</v>
      </c>
      <c r="M70" s="24" t="s">
        <v>163</v>
      </c>
      <c r="N70" s="25">
        <v>700</v>
      </c>
      <c r="Y70" s="132"/>
    </row>
    <row r="71" spans="2:25" ht="13.9" customHeight="1" x14ac:dyDescent="0.15">
      <c r="B71" s="1">
        <f t="shared" si="2"/>
        <v>61</v>
      </c>
      <c r="C71" s="7"/>
      <c r="D71" s="7"/>
      <c r="E71" s="4"/>
      <c r="F71" s="4" t="s">
        <v>89</v>
      </c>
      <c r="G71" s="4"/>
      <c r="H71" s="4"/>
      <c r="I71" s="4"/>
      <c r="J71" s="4"/>
      <c r="K71" s="24"/>
      <c r="L71" s="24">
        <v>150</v>
      </c>
      <c r="M71" s="24" t="s">
        <v>163</v>
      </c>
      <c r="N71" s="25">
        <v>100</v>
      </c>
      <c r="Y71" s="132"/>
    </row>
    <row r="72" spans="2:25" ht="13.9" customHeight="1" x14ac:dyDescent="0.15">
      <c r="B72" s="1">
        <f t="shared" si="2"/>
        <v>62</v>
      </c>
      <c r="C72" s="7"/>
      <c r="D72" s="7"/>
      <c r="E72" s="4"/>
      <c r="F72" s="4" t="s">
        <v>105</v>
      </c>
      <c r="G72" s="4"/>
      <c r="H72" s="4"/>
      <c r="I72" s="4"/>
      <c r="J72" s="4"/>
      <c r="K72" s="24"/>
      <c r="L72" s="24"/>
      <c r="M72" s="24" t="s">
        <v>163</v>
      </c>
      <c r="N72" s="25"/>
      <c r="Y72" s="132"/>
    </row>
    <row r="73" spans="2:25" ht="13.5" customHeight="1" x14ac:dyDescent="0.15">
      <c r="B73" s="1">
        <f t="shared" si="2"/>
        <v>63</v>
      </c>
      <c r="C73" s="7"/>
      <c r="D73" s="7"/>
      <c r="E73" s="4"/>
      <c r="F73" s="4" t="s">
        <v>115</v>
      </c>
      <c r="G73" s="4"/>
      <c r="H73" s="4"/>
      <c r="I73" s="4"/>
      <c r="J73" s="4"/>
      <c r="K73" s="24">
        <v>950</v>
      </c>
      <c r="L73" s="24">
        <v>1500</v>
      </c>
      <c r="M73" s="24">
        <v>1650</v>
      </c>
      <c r="N73" s="25">
        <v>2800</v>
      </c>
      <c r="Y73" s="132"/>
    </row>
    <row r="74" spans="2:25" ht="13.9" customHeight="1" x14ac:dyDescent="0.15">
      <c r="B74" s="1">
        <f t="shared" si="2"/>
        <v>64</v>
      </c>
      <c r="C74" s="7"/>
      <c r="D74" s="7"/>
      <c r="E74" s="4"/>
      <c r="F74" s="4" t="s">
        <v>127</v>
      </c>
      <c r="G74" s="4"/>
      <c r="H74" s="4"/>
      <c r="I74" s="4"/>
      <c r="J74" s="4"/>
      <c r="K74" s="28">
        <v>25</v>
      </c>
      <c r="L74" s="24">
        <v>50</v>
      </c>
      <c r="M74" s="24">
        <v>25</v>
      </c>
      <c r="N74" s="25">
        <v>100</v>
      </c>
      <c r="Y74" s="132"/>
    </row>
    <row r="75" spans="2:25" ht="13.5" customHeight="1" x14ac:dyDescent="0.15">
      <c r="B75" s="1">
        <f t="shared" si="2"/>
        <v>65</v>
      </c>
      <c r="C75" s="7"/>
      <c r="D75" s="7"/>
      <c r="E75" s="4"/>
      <c r="F75" s="4" t="s">
        <v>181</v>
      </c>
      <c r="G75" s="4"/>
      <c r="H75" s="4"/>
      <c r="I75" s="4"/>
      <c r="J75" s="4"/>
      <c r="K75" s="24"/>
      <c r="L75" s="24"/>
      <c r="M75" s="24"/>
      <c r="N75" s="25" t="s">
        <v>163</v>
      </c>
      <c r="Y75" s="132"/>
    </row>
    <row r="76" spans="2:25" ht="13.9" customHeight="1" x14ac:dyDescent="0.15">
      <c r="B76" s="1">
        <f t="shared" ref="B76:B96" si="4">B75+1</f>
        <v>66</v>
      </c>
      <c r="C76" s="7"/>
      <c r="D76" s="7"/>
      <c r="E76" s="4"/>
      <c r="F76" s="4" t="s">
        <v>120</v>
      </c>
      <c r="G76" s="4"/>
      <c r="H76" s="4"/>
      <c r="I76" s="4"/>
      <c r="J76" s="4"/>
      <c r="K76" s="24" t="s">
        <v>163</v>
      </c>
      <c r="L76" s="24">
        <v>25</v>
      </c>
      <c r="M76" s="24" t="s">
        <v>163</v>
      </c>
      <c r="N76" s="25">
        <v>75</v>
      </c>
      <c r="Y76" s="132"/>
    </row>
    <row r="77" spans="2:25" ht="13.5" customHeight="1" x14ac:dyDescent="0.15">
      <c r="B77" s="1">
        <f t="shared" si="4"/>
        <v>67</v>
      </c>
      <c r="C77" s="7"/>
      <c r="D77" s="7"/>
      <c r="E77" s="4"/>
      <c r="F77" s="4" t="s">
        <v>32</v>
      </c>
      <c r="G77" s="4"/>
      <c r="H77" s="4"/>
      <c r="I77" s="4"/>
      <c r="J77" s="4"/>
      <c r="K77" s="24"/>
      <c r="L77" s="24"/>
      <c r="M77" s="24"/>
      <c r="N77" s="25">
        <v>200</v>
      </c>
      <c r="Y77" s="132"/>
    </row>
    <row r="78" spans="2:25" ht="13.9" customHeight="1" x14ac:dyDescent="0.15">
      <c r="B78" s="1">
        <f t="shared" si="4"/>
        <v>68</v>
      </c>
      <c r="C78" s="7"/>
      <c r="D78" s="7"/>
      <c r="E78" s="4"/>
      <c r="F78" s="4" t="s">
        <v>226</v>
      </c>
      <c r="G78" s="4"/>
      <c r="H78" s="4"/>
      <c r="I78" s="4"/>
      <c r="J78" s="4"/>
      <c r="K78" s="24"/>
      <c r="L78" s="24"/>
      <c r="M78" s="24">
        <v>100</v>
      </c>
      <c r="N78" s="25">
        <v>100</v>
      </c>
      <c r="Y78" s="132"/>
    </row>
    <row r="79" spans="2:25" ht="13.5" customHeight="1" x14ac:dyDescent="0.15">
      <c r="B79" s="1">
        <f t="shared" si="4"/>
        <v>69</v>
      </c>
      <c r="C79" s="7"/>
      <c r="D79" s="7"/>
      <c r="E79" s="4"/>
      <c r="F79" s="4" t="s">
        <v>227</v>
      </c>
      <c r="G79" s="4"/>
      <c r="H79" s="4"/>
      <c r="I79" s="4"/>
      <c r="J79" s="4"/>
      <c r="K79" s="24"/>
      <c r="L79" s="24"/>
      <c r="M79" s="24">
        <v>32</v>
      </c>
      <c r="N79" s="25"/>
      <c r="Y79" s="132"/>
    </row>
    <row r="80" spans="2:25" ht="13.9" customHeight="1" x14ac:dyDescent="0.15">
      <c r="B80" s="1">
        <f t="shared" si="4"/>
        <v>70</v>
      </c>
      <c r="C80" s="7"/>
      <c r="D80" s="7"/>
      <c r="E80" s="4"/>
      <c r="F80" s="4" t="s">
        <v>33</v>
      </c>
      <c r="G80" s="4"/>
      <c r="H80" s="4"/>
      <c r="I80" s="4"/>
      <c r="J80" s="4"/>
      <c r="K80" s="24">
        <v>475</v>
      </c>
      <c r="L80" s="24">
        <v>350</v>
      </c>
      <c r="M80" s="24">
        <v>625</v>
      </c>
      <c r="N80" s="25">
        <v>675</v>
      </c>
      <c r="Y80" s="132"/>
    </row>
    <row r="81" spans="2:24" ht="13.9" customHeight="1" x14ac:dyDescent="0.15">
      <c r="B81" s="1">
        <f t="shared" si="4"/>
        <v>71</v>
      </c>
      <c r="C81" s="2" t="s">
        <v>75</v>
      </c>
      <c r="D81" s="2" t="s">
        <v>76</v>
      </c>
      <c r="E81" s="4"/>
      <c r="F81" s="4" t="s">
        <v>228</v>
      </c>
      <c r="G81" s="4"/>
      <c r="H81" s="4"/>
      <c r="I81" s="4"/>
      <c r="J81" s="4"/>
      <c r="K81" s="24"/>
      <c r="L81" s="24"/>
      <c r="M81" s="24"/>
      <c r="N81" s="25" t="s">
        <v>163</v>
      </c>
    </row>
    <row r="82" spans="2:24" ht="13.5" customHeight="1" x14ac:dyDescent="0.15">
      <c r="B82" s="1">
        <f t="shared" si="4"/>
        <v>72</v>
      </c>
      <c r="C82" s="2" t="s">
        <v>34</v>
      </c>
      <c r="D82" s="2" t="s">
        <v>35</v>
      </c>
      <c r="E82" s="4"/>
      <c r="F82" s="4" t="s">
        <v>229</v>
      </c>
      <c r="G82" s="4"/>
      <c r="H82" s="4"/>
      <c r="I82" s="4"/>
      <c r="J82" s="4"/>
      <c r="K82" s="24"/>
      <c r="L82" s="24"/>
      <c r="M82" s="24"/>
      <c r="N82" s="25" t="s">
        <v>163</v>
      </c>
    </row>
    <row r="83" spans="2:24" ht="13.9" customHeight="1" x14ac:dyDescent="0.15">
      <c r="B83" s="1">
        <f t="shared" si="4"/>
        <v>73</v>
      </c>
      <c r="C83" s="7"/>
      <c r="D83" s="7"/>
      <c r="E83" s="4"/>
      <c r="F83" s="4" t="s">
        <v>230</v>
      </c>
      <c r="G83" s="4"/>
      <c r="H83" s="4"/>
      <c r="I83" s="4"/>
      <c r="J83" s="4"/>
      <c r="K83" s="24"/>
      <c r="L83" s="24"/>
      <c r="M83" s="24"/>
      <c r="N83" s="25">
        <v>1</v>
      </c>
    </row>
    <row r="84" spans="2:24" ht="13.5" customHeight="1" x14ac:dyDescent="0.15">
      <c r="B84" s="1">
        <f t="shared" si="4"/>
        <v>74</v>
      </c>
      <c r="C84" s="7"/>
      <c r="D84" s="7"/>
      <c r="E84" s="4"/>
      <c r="F84" s="4" t="s">
        <v>231</v>
      </c>
      <c r="G84" s="4"/>
      <c r="H84" s="4"/>
      <c r="I84" s="4"/>
      <c r="J84" s="4"/>
      <c r="K84" s="24"/>
      <c r="L84" s="28"/>
      <c r="M84" s="24" t="s">
        <v>163</v>
      </c>
      <c r="N84" s="25"/>
    </row>
    <row r="85" spans="2:24" ht="13.9" customHeight="1" x14ac:dyDescent="0.15">
      <c r="B85" s="1">
        <f t="shared" si="4"/>
        <v>75</v>
      </c>
      <c r="C85" s="7"/>
      <c r="D85" s="7"/>
      <c r="E85" s="4"/>
      <c r="F85" s="4" t="s">
        <v>128</v>
      </c>
      <c r="G85" s="4"/>
      <c r="H85" s="4"/>
      <c r="I85" s="4"/>
      <c r="J85" s="4"/>
      <c r="K85" s="24" t="s">
        <v>163</v>
      </c>
      <c r="L85" s="24">
        <v>1</v>
      </c>
      <c r="M85" s="24">
        <v>1</v>
      </c>
      <c r="N85" s="25">
        <v>2</v>
      </c>
    </row>
    <row r="86" spans="2:24" ht="13.9" customHeight="1" x14ac:dyDescent="0.15">
      <c r="B86" s="1">
        <f t="shared" si="4"/>
        <v>76</v>
      </c>
      <c r="C86" s="7"/>
      <c r="D86" s="7"/>
      <c r="E86" s="4"/>
      <c r="F86" s="4" t="s">
        <v>77</v>
      </c>
      <c r="G86" s="4"/>
      <c r="H86" s="4"/>
      <c r="I86" s="4"/>
      <c r="J86" s="4"/>
      <c r="K86" s="24" t="s">
        <v>163</v>
      </c>
      <c r="L86" s="24"/>
      <c r="M86" s="24">
        <v>1</v>
      </c>
      <c r="N86" s="25"/>
    </row>
    <row r="87" spans="2:24" ht="13.5" customHeight="1" x14ac:dyDescent="0.15">
      <c r="B87" s="1">
        <f t="shared" si="4"/>
        <v>77</v>
      </c>
      <c r="C87" s="7"/>
      <c r="D87" s="7"/>
      <c r="E87" s="4"/>
      <c r="F87" s="4" t="s">
        <v>36</v>
      </c>
      <c r="G87" s="4"/>
      <c r="H87" s="4"/>
      <c r="I87" s="4"/>
      <c r="J87" s="4"/>
      <c r="K87" s="24"/>
      <c r="L87" s="24"/>
      <c r="M87" s="24"/>
      <c r="N87" s="25" t="s">
        <v>163</v>
      </c>
    </row>
    <row r="88" spans="2:24" ht="13.5" customHeight="1" x14ac:dyDescent="0.15">
      <c r="B88" s="1">
        <f t="shared" si="4"/>
        <v>78</v>
      </c>
      <c r="C88" s="2" t="s">
        <v>146</v>
      </c>
      <c r="D88" s="2" t="s">
        <v>78</v>
      </c>
      <c r="E88" s="4"/>
      <c r="F88" s="4" t="s">
        <v>196</v>
      </c>
      <c r="G88" s="4"/>
      <c r="H88" s="4"/>
      <c r="I88" s="4"/>
      <c r="J88" s="4"/>
      <c r="K88" s="24"/>
      <c r="L88" s="24"/>
      <c r="M88" s="24" t="s">
        <v>163</v>
      </c>
      <c r="N88" s="25" t="s">
        <v>163</v>
      </c>
    </row>
    <row r="89" spans="2:24" ht="13.5" customHeight="1" x14ac:dyDescent="0.15">
      <c r="B89" s="1">
        <f t="shared" si="4"/>
        <v>79</v>
      </c>
      <c r="C89" s="7"/>
      <c r="D89" s="2" t="s">
        <v>79</v>
      </c>
      <c r="E89" s="4"/>
      <c r="F89" s="4" t="s">
        <v>103</v>
      </c>
      <c r="G89" s="4"/>
      <c r="H89" s="4"/>
      <c r="I89" s="4"/>
      <c r="J89" s="4"/>
      <c r="K89" s="24" t="s">
        <v>163</v>
      </c>
      <c r="L89" s="24" t="s">
        <v>163</v>
      </c>
      <c r="M89" s="24">
        <v>14</v>
      </c>
      <c r="N89" s="25">
        <v>1</v>
      </c>
    </row>
    <row r="90" spans="2:24" ht="13.5" customHeight="1" x14ac:dyDescent="0.15">
      <c r="B90" s="1">
        <f t="shared" si="4"/>
        <v>80</v>
      </c>
      <c r="C90" s="7"/>
      <c r="D90" s="2" t="s">
        <v>37</v>
      </c>
      <c r="E90" s="4"/>
      <c r="F90" s="4" t="s">
        <v>125</v>
      </c>
      <c r="G90" s="4"/>
      <c r="H90" s="4"/>
      <c r="I90" s="4"/>
      <c r="J90" s="4"/>
      <c r="K90" s="24">
        <v>16</v>
      </c>
      <c r="L90" s="24"/>
      <c r="M90" s="24"/>
      <c r="N90" s="25" t="s">
        <v>163</v>
      </c>
    </row>
    <row r="91" spans="2:24" ht="13.5" customHeight="1" x14ac:dyDescent="0.15">
      <c r="B91" s="1">
        <f t="shared" si="4"/>
        <v>81</v>
      </c>
      <c r="C91" s="7"/>
      <c r="D91" s="8"/>
      <c r="E91" s="4"/>
      <c r="F91" s="4" t="s">
        <v>38</v>
      </c>
      <c r="G91" s="4"/>
      <c r="H91" s="4"/>
      <c r="I91" s="4"/>
      <c r="J91" s="4"/>
      <c r="K91" s="24">
        <v>225</v>
      </c>
      <c r="L91" s="24">
        <v>100</v>
      </c>
      <c r="M91" s="24">
        <v>50</v>
      </c>
      <c r="N91" s="25">
        <v>125</v>
      </c>
    </row>
    <row r="92" spans="2:24" ht="13.5" customHeight="1" x14ac:dyDescent="0.15">
      <c r="B92" s="1">
        <f t="shared" si="4"/>
        <v>82</v>
      </c>
      <c r="C92" s="8"/>
      <c r="D92" s="9" t="s">
        <v>39</v>
      </c>
      <c r="E92" s="4"/>
      <c r="F92" s="4" t="s">
        <v>40</v>
      </c>
      <c r="G92" s="4"/>
      <c r="H92" s="4"/>
      <c r="I92" s="4"/>
      <c r="J92" s="4"/>
      <c r="K92" s="24">
        <v>50</v>
      </c>
      <c r="L92" s="24" t="s">
        <v>163</v>
      </c>
      <c r="M92" s="24">
        <v>50</v>
      </c>
      <c r="N92" s="25">
        <v>25</v>
      </c>
    </row>
    <row r="93" spans="2:24" ht="13.5" customHeight="1" x14ac:dyDescent="0.15">
      <c r="B93" s="1">
        <f t="shared" si="4"/>
        <v>83</v>
      </c>
      <c r="C93" s="2" t="s">
        <v>0</v>
      </c>
      <c r="D93" s="9" t="s">
        <v>41</v>
      </c>
      <c r="E93" s="4"/>
      <c r="F93" s="4" t="s">
        <v>42</v>
      </c>
      <c r="G93" s="4"/>
      <c r="H93" s="4"/>
      <c r="I93" s="4"/>
      <c r="J93" s="4"/>
      <c r="K93" s="24" t="s">
        <v>163</v>
      </c>
      <c r="L93" s="24" t="s">
        <v>163</v>
      </c>
      <c r="M93" s="24">
        <v>50</v>
      </c>
      <c r="N93" s="25" t="s">
        <v>163</v>
      </c>
      <c r="U93" s="30">
        <f>COUNTA(K81:K93)</f>
        <v>7</v>
      </c>
      <c r="V93" s="30">
        <f>COUNTA(L81:L93)</f>
        <v>5</v>
      </c>
      <c r="W93" s="30">
        <f>COUNTA(M81:M93)</f>
        <v>8</v>
      </c>
      <c r="X93" s="30">
        <f>COUNTA(N81:N93)</f>
        <v>11</v>
      </c>
    </row>
    <row r="94" spans="2:24" ht="13.5" customHeight="1" x14ac:dyDescent="0.15">
      <c r="B94" s="1">
        <f t="shared" si="4"/>
        <v>84</v>
      </c>
      <c r="C94" s="199" t="s">
        <v>43</v>
      </c>
      <c r="D94" s="200"/>
      <c r="E94" s="4"/>
      <c r="F94" s="4" t="s">
        <v>44</v>
      </c>
      <c r="G94" s="4"/>
      <c r="H94" s="4"/>
      <c r="I94" s="4"/>
      <c r="J94" s="4"/>
      <c r="K94" s="24">
        <v>100</v>
      </c>
      <c r="L94" s="24">
        <v>400</v>
      </c>
      <c r="M94" s="24">
        <v>300</v>
      </c>
      <c r="N94" s="25">
        <v>300</v>
      </c>
    </row>
    <row r="95" spans="2:24" ht="13.5" customHeight="1" x14ac:dyDescent="0.15">
      <c r="B95" s="1">
        <f t="shared" si="4"/>
        <v>85</v>
      </c>
      <c r="C95" s="3"/>
      <c r="D95" s="91"/>
      <c r="E95" s="4"/>
      <c r="F95" s="4" t="s">
        <v>45</v>
      </c>
      <c r="G95" s="4"/>
      <c r="H95" s="4"/>
      <c r="I95" s="4"/>
      <c r="J95" s="4"/>
      <c r="K95" s="24">
        <v>100</v>
      </c>
      <c r="L95" s="24">
        <v>50</v>
      </c>
      <c r="M95" s="24">
        <v>150</v>
      </c>
      <c r="N95" s="25"/>
    </row>
    <row r="96" spans="2:24" ht="13.9" customHeight="1" thickBot="1" x14ac:dyDescent="0.2">
      <c r="B96" s="1">
        <f t="shared" si="4"/>
        <v>86</v>
      </c>
      <c r="C96" s="3"/>
      <c r="D96" s="91"/>
      <c r="E96" s="4"/>
      <c r="F96" s="4" t="s">
        <v>80</v>
      </c>
      <c r="G96" s="4"/>
      <c r="H96" s="4"/>
      <c r="I96" s="4"/>
      <c r="J96" s="4"/>
      <c r="K96" s="24">
        <v>250</v>
      </c>
      <c r="L96" s="24">
        <v>500</v>
      </c>
      <c r="M96" s="24">
        <v>1550</v>
      </c>
      <c r="N96" s="25">
        <v>500</v>
      </c>
    </row>
    <row r="97" spans="2:24" ht="13.9" customHeight="1" x14ac:dyDescent="0.15">
      <c r="B97" s="92"/>
      <c r="C97" s="93"/>
      <c r="D97" s="93"/>
      <c r="E97" s="27"/>
      <c r="F97" s="27"/>
      <c r="G97" s="27"/>
      <c r="H97" s="27"/>
      <c r="I97" s="27"/>
      <c r="J97" s="27"/>
      <c r="K97" s="27"/>
      <c r="L97" s="27"/>
      <c r="M97" s="27"/>
      <c r="N97" s="27"/>
      <c r="U97" s="30">
        <f>COUNTA(K11:K96)</f>
        <v>51</v>
      </c>
      <c r="V97" s="30">
        <f>COUNTA(L11:L96)</f>
        <v>56</v>
      </c>
      <c r="W97" s="30">
        <f>COUNTA(M11:M96)</f>
        <v>67</v>
      </c>
      <c r="X97" s="30">
        <f>COUNTA(N11:N96)</f>
        <v>65</v>
      </c>
    </row>
    <row r="98" spans="2:24" ht="18" customHeight="1" x14ac:dyDescent="0.15"/>
    <row r="99" spans="2:24" ht="18" customHeight="1" x14ac:dyDescent="0.15">
      <c r="B99" s="72"/>
    </row>
    <row r="100" spans="2:24" ht="9" customHeight="1" thickBot="1" x14ac:dyDescent="0.2"/>
    <row r="101" spans="2:24" ht="18" customHeight="1" x14ac:dyDescent="0.15">
      <c r="B101" s="73"/>
      <c r="C101" s="74"/>
      <c r="D101" s="201" t="s">
        <v>1</v>
      </c>
      <c r="E101" s="201"/>
      <c r="F101" s="201"/>
      <c r="G101" s="201"/>
      <c r="H101" s="74"/>
      <c r="I101" s="74"/>
      <c r="J101" s="75"/>
      <c r="K101" s="31" t="s">
        <v>64</v>
      </c>
      <c r="L101" s="31" t="s">
        <v>65</v>
      </c>
      <c r="M101" s="31" t="s">
        <v>66</v>
      </c>
      <c r="N101" s="55" t="s">
        <v>67</v>
      </c>
      <c r="U101" s="30">
        <f>SUM(U11:U23,K24:K96)</f>
        <v>45540</v>
      </c>
      <c r="V101" s="30">
        <f>SUM(V11:V23,L24:L96)</f>
        <v>49193</v>
      </c>
      <c r="W101" s="30">
        <f>SUM(W11:W23,M24:M96)</f>
        <v>50475</v>
      </c>
      <c r="X101" s="30">
        <f>SUM(X11:X23,N24:N96)</f>
        <v>44084</v>
      </c>
    </row>
    <row r="102" spans="2:24" ht="18" customHeight="1" thickBot="1" x14ac:dyDescent="0.2">
      <c r="B102" s="79"/>
      <c r="C102" s="26"/>
      <c r="D102" s="197" t="s">
        <v>2</v>
      </c>
      <c r="E102" s="197"/>
      <c r="F102" s="197"/>
      <c r="G102" s="197"/>
      <c r="H102" s="26"/>
      <c r="I102" s="26"/>
      <c r="J102" s="80"/>
      <c r="K102" s="36" t="str">
        <f>K5</f>
        <v>2020.5.14</v>
      </c>
      <c r="L102" s="36" t="str">
        <f>L5</f>
        <v>2020.5.14</v>
      </c>
      <c r="M102" s="36" t="str">
        <f>M5</f>
        <v>2020.5.14</v>
      </c>
      <c r="N102" s="54" t="str">
        <f>N5</f>
        <v>2020.5.14</v>
      </c>
    </row>
    <row r="103" spans="2:24" ht="19.899999999999999" customHeight="1" thickTop="1" x14ac:dyDescent="0.15">
      <c r="B103" s="202" t="s">
        <v>47</v>
      </c>
      <c r="C103" s="203"/>
      <c r="D103" s="203"/>
      <c r="E103" s="203"/>
      <c r="F103" s="203"/>
      <c r="G103" s="203"/>
      <c r="H103" s="203"/>
      <c r="I103" s="203"/>
      <c r="J103" s="94"/>
      <c r="K103" s="37">
        <f>SUM(K104:K112)</f>
        <v>45540</v>
      </c>
      <c r="L103" s="37">
        <f>SUM(L104:L112)</f>
        <v>49193</v>
      </c>
      <c r="M103" s="37">
        <f>SUM(M104:M112)</f>
        <v>50475</v>
      </c>
      <c r="N103" s="56">
        <f>SUM(N104:N112)</f>
        <v>44084</v>
      </c>
    </row>
    <row r="104" spans="2:24" ht="13.9" customHeight="1" x14ac:dyDescent="0.15">
      <c r="B104" s="190" t="s">
        <v>48</v>
      </c>
      <c r="C104" s="191"/>
      <c r="D104" s="204"/>
      <c r="E104" s="13"/>
      <c r="F104" s="14"/>
      <c r="G104" s="189" t="s">
        <v>13</v>
      </c>
      <c r="H104" s="189"/>
      <c r="I104" s="14"/>
      <c r="J104" s="16"/>
      <c r="K104" s="5">
        <f>SUM(U$11:U$23)</f>
        <v>2250</v>
      </c>
      <c r="L104" s="5">
        <f>SUM(V$11:V$23)</f>
        <v>5125</v>
      </c>
      <c r="M104" s="5">
        <f>SUM(W$11:W$23)</f>
        <v>7350</v>
      </c>
      <c r="N104" s="6">
        <f>SUM(X$11:X$23)</f>
        <v>3475</v>
      </c>
    </row>
    <row r="105" spans="2:24" ht="13.9" customHeight="1" x14ac:dyDescent="0.15">
      <c r="B105" s="97"/>
      <c r="C105" s="98"/>
      <c r="D105" s="99"/>
      <c r="E105" s="17"/>
      <c r="F105" s="4"/>
      <c r="G105" s="189" t="s">
        <v>23</v>
      </c>
      <c r="H105" s="189"/>
      <c r="I105" s="15"/>
      <c r="J105" s="18"/>
      <c r="K105" s="5">
        <f>SUM(K$24)</f>
        <v>10000</v>
      </c>
      <c r="L105" s="5">
        <f>SUM(L$24)</f>
        <v>2000</v>
      </c>
      <c r="M105" s="5">
        <f>SUM(M$24)</f>
        <v>5000</v>
      </c>
      <c r="N105" s="6">
        <f>SUM(N$24)</f>
        <v>2125</v>
      </c>
    </row>
    <row r="106" spans="2:24" ht="13.9" customHeight="1" x14ac:dyDescent="0.15">
      <c r="B106" s="97"/>
      <c r="C106" s="98"/>
      <c r="D106" s="99"/>
      <c r="E106" s="17"/>
      <c r="F106" s="4"/>
      <c r="G106" s="189" t="s">
        <v>25</v>
      </c>
      <c r="H106" s="189"/>
      <c r="I106" s="14"/>
      <c r="J106" s="16"/>
      <c r="K106" s="5">
        <f>SUM(K$25:K$25)</f>
        <v>0</v>
      </c>
      <c r="L106" s="5">
        <f>SUM(L$25:L$25)</f>
        <v>0</v>
      </c>
      <c r="M106" s="5">
        <f>SUM(M$25:M$25)</f>
        <v>50</v>
      </c>
      <c r="N106" s="6">
        <f>SUM(N$25:N$25)</f>
        <v>50</v>
      </c>
    </row>
    <row r="107" spans="2:24" ht="13.9" customHeight="1" x14ac:dyDescent="0.15">
      <c r="B107" s="97"/>
      <c r="C107" s="98"/>
      <c r="D107" s="99"/>
      <c r="E107" s="17"/>
      <c r="F107" s="4"/>
      <c r="G107" s="189" t="s">
        <v>86</v>
      </c>
      <c r="H107" s="189"/>
      <c r="I107" s="14"/>
      <c r="J107" s="16"/>
      <c r="K107" s="5">
        <f>SUM(K$26:K$26)</f>
        <v>0</v>
      </c>
      <c r="L107" s="5">
        <f>SUM(L$26:L$26)</f>
        <v>75</v>
      </c>
      <c r="M107" s="5">
        <f>SUM(M$26:M$26)</f>
        <v>75</v>
      </c>
      <c r="N107" s="6">
        <f>SUM(N$26:N$26)</f>
        <v>150</v>
      </c>
    </row>
    <row r="108" spans="2:24" ht="13.9" customHeight="1" x14ac:dyDescent="0.15">
      <c r="B108" s="97"/>
      <c r="C108" s="98"/>
      <c r="D108" s="99"/>
      <c r="E108" s="17"/>
      <c r="F108" s="4"/>
      <c r="G108" s="189" t="s">
        <v>87</v>
      </c>
      <c r="H108" s="189"/>
      <c r="I108" s="14"/>
      <c r="J108" s="16"/>
      <c r="K108" s="5">
        <f>SUM(K28:K44)</f>
        <v>28525</v>
      </c>
      <c r="L108" s="5">
        <f>SUM(L$28:L$44)</f>
        <v>33175</v>
      </c>
      <c r="M108" s="5">
        <f>SUM(M$28:M$44)</f>
        <v>27775</v>
      </c>
      <c r="N108" s="6">
        <f>SUM(N$28:N$44)</f>
        <v>26400</v>
      </c>
    </row>
    <row r="109" spans="2:24" ht="13.9" customHeight="1" x14ac:dyDescent="0.15">
      <c r="B109" s="97"/>
      <c r="C109" s="98"/>
      <c r="D109" s="99"/>
      <c r="E109" s="17"/>
      <c r="F109" s="4"/>
      <c r="G109" s="189" t="s">
        <v>83</v>
      </c>
      <c r="H109" s="189"/>
      <c r="I109" s="14"/>
      <c r="J109" s="16"/>
      <c r="K109" s="5">
        <f>SUM(K$45:K$47)</f>
        <v>100</v>
      </c>
      <c r="L109" s="5">
        <f>SUM(L$45:L$47)</f>
        <v>75</v>
      </c>
      <c r="M109" s="5">
        <f>SUM(M$45:M$47)</f>
        <v>0</v>
      </c>
      <c r="N109" s="6">
        <f>SUM(N$45:N$47)</f>
        <v>0</v>
      </c>
    </row>
    <row r="110" spans="2:24" ht="13.9" customHeight="1" x14ac:dyDescent="0.15">
      <c r="B110" s="97"/>
      <c r="C110" s="98"/>
      <c r="D110" s="99"/>
      <c r="E110" s="17"/>
      <c r="F110" s="4"/>
      <c r="G110" s="189" t="s">
        <v>26</v>
      </c>
      <c r="H110" s="189"/>
      <c r="I110" s="14"/>
      <c r="J110" s="16"/>
      <c r="K110" s="5">
        <f>SUM(K$48:K$80)</f>
        <v>3924</v>
      </c>
      <c r="L110" s="5">
        <f>SUM(L$48:L$80)</f>
        <v>7667</v>
      </c>
      <c r="M110" s="5">
        <f>SUM(M$48:M$80)</f>
        <v>8059</v>
      </c>
      <c r="N110" s="6">
        <f>SUM(N$48:N$80)</f>
        <v>10930</v>
      </c>
    </row>
    <row r="111" spans="2:24" ht="13.9" customHeight="1" x14ac:dyDescent="0.15">
      <c r="B111" s="97"/>
      <c r="C111" s="98"/>
      <c r="D111" s="99"/>
      <c r="E111" s="17"/>
      <c r="F111" s="4"/>
      <c r="G111" s="189" t="s">
        <v>49</v>
      </c>
      <c r="H111" s="189"/>
      <c r="I111" s="14"/>
      <c r="J111" s="16"/>
      <c r="K111" s="5">
        <f>SUM(K$27:K$27,K$94:K$95)</f>
        <v>200</v>
      </c>
      <c r="L111" s="5">
        <f>SUM(L27:L27,L$94:L$95)</f>
        <v>475</v>
      </c>
      <c r="M111" s="5">
        <f>SUM(M27:M27,M$94:M$95)</f>
        <v>450</v>
      </c>
      <c r="N111" s="6">
        <f>SUM(N27:N27,N$94:N$95)</f>
        <v>300</v>
      </c>
    </row>
    <row r="112" spans="2:24" ht="13.9" customHeight="1" thickBot="1" x14ac:dyDescent="0.2">
      <c r="B112" s="100"/>
      <c r="C112" s="101"/>
      <c r="D112" s="102"/>
      <c r="E112" s="19"/>
      <c r="F112" s="10"/>
      <c r="G112" s="192" t="s">
        <v>46</v>
      </c>
      <c r="H112" s="192"/>
      <c r="I112" s="20"/>
      <c r="J112" s="21"/>
      <c r="K112" s="11">
        <f>SUM(K$81:K$93,K$96)</f>
        <v>541</v>
      </c>
      <c r="L112" s="11">
        <f>SUM(L$81:L$93,L$96)</f>
        <v>601</v>
      </c>
      <c r="M112" s="11">
        <f>SUM(M$81:M$93,M$96)</f>
        <v>1716</v>
      </c>
      <c r="N112" s="12">
        <f>SUM(N$81:N$93,N$96)</f>
        <v>654</v>
      </c>
    </row>
    <row r="113" spans="2:14" ht="18" customHeight="1" thickTop="1" x14ac:dyDescent="0.15">
      <c r="B113" s="193" t="s">
        <v>50</v>
      </c>
      <c r="C113" s="194"/>
      <c r="D113" s="195"/>
      <c r="E113" s="105"/>
      <c r="F113" s="103"/>
      <c r="G113" s="196" t="s">
        <v>51</v>
      </c>
      <c r="H113" s="196"/>
      <c r="I113" s="103"/>
      <c r="J113" s="104"/>
      <c r="K113" s="38" t="s">
        <v>52</v>
      </c>
      <c r="L113" s="44"/>
      <c r="M113" s="44"/>
      <c r="N113" s="57"/>
    </row>
    <row r="114" spans="2:14" ht="18" customHeight="1" x14ac:dyDescent="0.15">
      <c r="B114" s="106"/>
      <c r="C114" s="107"/>
      <c r="D114" s="107"/>
      <c r="E114" s="108"/>
      <c r="F114" s="109"/>
      <c r="G114" s="110"/>
      <c r="H114" s="110"/>
      <c r="I114" s="109"/>
      <c r="J114" s="111"/>
      <c r="K114" s="39" t="s">
        <v>53</v>
      </c>
      <c r="L114" s="45"/>
      <c r="M114" s="45"/>
      <c r="N114" s="48"/>
    </row>
    <row r="115" spans="2:14" ht="18" customHeight="1" x14ac:dyDescent="0.15">
      <c r="B115" s="97"/>
      <c r="C115" s="98"/>
      <c r="D115" s="98"/>
      <c r="E115" s="112"/>
      <c r="F115" s="26"/>
      <c r="G115" s="197" t="s">
        <v>54</v>
      </c>
      <c r="H115" s="197"/>
      <c r="I115" s="95"/>
      <c r="J115" s="96"/>
      <c r="K115" s="40" t="s">
        <v>55</v>
      </c>
      <c r="L115" s="46"/>
      <c r="M115" s="50"/>
      <c r="N115" s="46"/>
    </row>
    <row r="116" spans="2:14" ht="18" customHeight="1" x14ac:dyDescent="0.15">
      <c r="B116" s="97"/>
      <c r="C116" s="98"/>
      <c r="D116" s="98"/>
      <c r="E116" s="113"/>
      <c r="F116" s="98"/>
      <c r="G116" s="114"/>
      <c r="H116" s="114"/>
      <c r="I116" s="107"/>
      <c r="J116" s="115"/>
      <c r="K116" s="41" t="s">
        <v>97</v>
      </c>
      <c r="L116" s="47"/>
      <c r="M116" s="51"/>
      <c r="N116" s="47"/>
    </row>
    <row r="117" spans="2:14" ht="18" customHeight="1" x14ac:dyDescent="0.15">
      <c r="B117" s="97"/>
      <c r="C117" s="98"/>
      <c r="D117" s="98"/>
      <c r="E117" s="113"/>
      <c r="F117" s="98"/>
      <c r="G117" s="114"/>
      <c r="H117" s="114"/>
      <c r="I117" s="107"/>
      <c r="J117" s="115"/>
      <c r="K117" s="41" t="s">
        <v>90</v>
      </c>
      <c r="L117" s="45"/>
      <c r="M117" s="51"/>
      <c r="N117" s="47"/>
    </row>
    <row r="118" spans="2:14" ht="18" customHeight="1" x14ac:dyDescent="0.15">
      <c r="B118" s="97"/>
      <c r="C118" s="98"/>
      <c r="D118" s="98"/>
      <c r="E118" s="112"/>
      <c r="F118" s="26"/>
      <c r="G118" s="197" t="s">
        <v>56</v>
      </c>
      <c r="H118" s="197"/>
      <c r="I118" s="95"/>
      <c r="J118" s="96"/>
      <c r="K118" s="40" t="s">
        <v>101</v>
      </c>
      <c r="L118" s="46"/>
      <c r="M118" s="50"/>
      <c r="N118" s="46"/>
    </row>
    <row r="119" spans="2:14" ht="18" customHeight="1" x14ac:dyDescent="0.15">
      <c r="B119" s="97"/>
      <c r="C119" s="98"/>
      <c r="D119" s="98"/>
      <c r="E119" s="113"/>
      <c r="F119" s="98"/>
      <c r="G119" s="114"/>
      <c r="H119" s="114"/>
      <c r="I119" s="107"/>
      <c r="J119" s="115"/>
      <c r="K119" s="41" t="s">
        <v>98</v>
      </c>
      <c r="L119" s="47"/>
      <c r="M119" s="51"/>
      <c r="N119" s="47"/>
    </row>
    <row r="120" spans="2:14" ht="18" customHeight="1" x14ac:dyDescent="0.15">
      <c r="B120" s="97"/>
      <c r="C120" s="98"/>
      <c r="D120" s="98"/>
      <c r="E120" s="113"/>
      <c r="F120" s="98"/>
      <c r="G120" s="114"/>
      <c r="H120" s="114"/>
      <c r="I120" s="107"/>
      <c r="J120" s="115"/>
      <c r="K120" s="41" t="s">
        <v>99</v>
      </c>
      <c r="L120" s="47"/>
      <c r="M120" s="47"/>
      <c r="N120" s="47"/>
    </row>
    <row r="121" spans="2:14" ht="18" customHeight="1" x14ac:dyDescent="0.15">
      <c r="B121" s="97"/>
      <c r="C121" s="98"/>
      <c r="D121" s="98"/>
      <c r="E121" s="87"/>
      <c r="F121" s="88"/>
      <c r="G121" s="110"/>
      <c r="H121" s="110"/>
      <c r="I121" s="109"/>
      <c r="J121" s="111"/>
      <c r="K121" s="41" t="s">
        <v>100</v>
      </c>
      <c r="L121" s="48"/>
      <c r="M121" s="45"/>
      <c r="N121" s="48"/>
    </row>
    <row r="122" spans="2:14" ht="18" customHeight="1" x14ac:dyDescent="0.15">
      <c r="B122" s="116"/>
      <c r="C122" s="88"/>
      <c r="D122" s="88"/>
      <c r="E122" s="17"/>
      <c r="F122" s="4"/>
      <c r="G122" s="189" t="s">
        <v>57</v>
      </c>
      <c r="H122" s="189"/>
      <c r="I122" s="14"/>
      <c r="J122" s="16"/>
      <c r="K122" s="29" t="s">
        <v>158</v>
      </c>
      <c r="L122" s="49"/>
      <c r="M122" s="52"/>
      <c r="N122" s="49"/>
    </row>
    <row r="123" spans="2:14" ht="18" customHeight="1" x14ac:dyDescent="0.15">
      <c r="B123" s="190" t="s">
        <v>58</v>
      </c>
      <c r="C123" s="191"/>
      <c r="D123" s="191"/>
      <c r="E123" s="26"/>
      <c r="F123" s="26"/>
      <c r="G123" s="26"/>
      <c r="H123" s="26"/>
      <c r="I123" s="26"/>
      <c r="J123" s="26"/>
      <c r="K123" s="26"/>
      <c r="L123" s="26"/>
      <c r="M123" s="26"/>
      <c r="N123" s="58"/>
    </row>
    <row r="124" spans="2:14" ht="14.1" customHeight="1" x14ac:dyDescent="0.15">
      <c r="B124" s="117"/>
      <c r="C124" s="42" t="s">
        <v>59</v>
      </c>
      <c r="D124" s="118"/>
      <c r="E124" s="42"/>
      <c r="F124" s="42"/>
      <c r="G124" s="42"/>
      <c r="H124" s="42"/>
      <c r="I124" s="42"/>
      <c r="J124" s="42"/>
      <c r="K124" s="42"/>
      <c r="L124" s="42"/>
      <c r="M124" s="42"/>
      <c r="N124" s="59"/>
    </row>
    <row r="125" spans="2:14" ht="14.1" customHeight="1" x14ac:dyDescent="0.15">
      <c r="B125" s="117"/>
      <c r="C125" s="42" t="s">
        <v>60</v>
      </c>
      <c r="D125" s="118"/>
      <c r="E125" s="42"/>
      <c r="F125" s="42"/>
      <c r="G125" s="42"/>
      <c r="H125" s="42"/>
      <c r="I125" s="42"/>
      <c r="J125" s="42"/>
      <c r="K125" s="42"/>
      <c r="L125" s="42"/>
      <c r="M125" s="42"/>
      <c r="N125" s="59"/>
    </row>
    <row r="126" spans="2:14" ht="14.1" customHeight="1" x14ac:dyDescent="0.15">
      <c r="B126" s="117"/>
      <c r="C126" s="42" t="s">
        <v>61</v>
      </c>
      <c r="D126" s="118"/>
      <c r="E126" s="42"/>
      <c r="F126" s="42"/>
      <c r="G126" s="42"/>
      <c r="H126" s="42"/>
      <c r="I126" s="42"/>
      <c r="J126" s="42"/>
      <c r="K126" s="42"/>
      <c r="L126" s="42"/>
      <c r="M126" s="42"/>
      <c r="N126" s="59"/>
    </row>
    <row r="127" spans="2:14" ht="14.1" customHeight="1" x14ac:dyDescent="0.15">
      <c r="B127" s="117"/>
      <c r="C127" s="42" t="s">
        <v>136</v>
      </c>
      <c r="D127" s="118"/>
      <c r="E127" s="42"/>
      <c r="F127" s="42"/>
      <c r="G127" s="42"/>
      <c r="H127" s="42"/>
      <c r="I127" s="42"/>
      <c r="J127" s="42"/>
      <c r="K127" s="42"/>
      <c r="L127" s="42"/>
      <c r="M127" s="42"/>
      <c r="N127" s="59"/>
    </row>
    <row r="128" spans="2:14" ht="14.1" customHeight="1" x14ac:dyDescent="0.15">
      <c r="B128" s="119"/>
      <c r="C128" s="42" t="s">
        <v>137</v>
      </c>
      <c r="D128" s="42"/>
      <c r="E128" s="42"/>
      <c r="F128" s="42"/>
      <c r="G128" s="42"/>
      <c r="H128" s="42"/>
      <c r="I128" s="42"/>
      <c r="J128" s="42"/>
      <c r="K128" s="42"/>
      <c r="L128" s="42"/>
      <c r="M128" s="42"/>
      <c r="N128" s="59"/>
    </row>
    <row r="129" spans="2:14" ht="14.1" customHeight="1" x14ac:dyDescent="0.15">
      <c r="B129" s="119"/>
      <c r="C129" s="42" t="s">
        <v>133</v>
      </c>
      <c r="D129" s="42"/>
      <c r="E129" s="42"/>
      <c r="F129" s="42"/>
      <c r="G129" s="42"/>
      <c r="H129" s="42"/>
      <c r="I129" s="42"/>
      <c r="J129" s="42"/>
      <c r="K129" s="42"/>
      <c r="L129" s="42"/>
      <c r="M129" s="42"/>
      <c r="N129" s="59"/>
    </row>
    <row r="130" spans="2:14" ht="14.1" customHeight="1" x14ac:dyDescent="0.15">
      <c r="B130" s="119"/>
      <c r="C130" s="42" t="s">
        <v>95</v>
      </c>
      <c r="D130" s="42"/>
      <c r="E130" s="42"/>
      <c r="F130" s="42"/>
      <c r="G130" s="42"/>
      <c r="H130" s="42"/>
      <c r="I130" s="42"/>
      <c r="J130" s="42"/>
      <c r="K130" s="42"/>
      <c r="L130" s="42"/>
      <c r="M130" s="42"/>
      <c r="N130" s="59"/>
    </row>
    <row r="131" spans="2:14" ht="14.1" customHeight="1" x14ac:dyDescent="0.15">
      <c r="B131" s="119"/>
      <c r="C131" s="42" t="s">
        <v>96</v>
      </c>
      <c r="D131" s="42"/>
      <c r="E131" s="42"/>
      <c r="F131" s="42"/>
      <c r="G131" s="42"/>
      <c r="H131" s="42"/>
      <c r="I131" s="42"/>
      <c r="J131" s="42"/>
      <c r="K131" s="42"/>
      <c r="L131" s="42"/>
      <c r="M131" s="42"/>
      <c r="N131" s="59"/>
    </row>
    <row r="132" spans="2:14" ht="14.1" customHeight="1" x14ac:dyDescent="0.15">
      <c r="B132" s="119"/>
      <c r="C132" s="42" t="s">
        <v>84</v>
      </c>
      <c r="D132" s="42"/>
      <c r="E132" s="42"/>
      <c r="F132" s="42"/>
      <c r="G132" s="42"/>
      <c r="H132" s="42"/>
      <c r="I132" s="42"/>
      <c r="J132" s="42"/>
      <c r="K132" s="42"/>
      <c r="L132" s="42"/>
      <c r="M132" s="42"/>
      <c r="N132" s="59"/>
    </row>
    <row r="133" spans="2:14" ht="14.1" customHeight="1" x14ac:dyDescent="0.15">
      <c r="B133" s="119"/>
      <c r="C133" s="42" t="s">
        <v>142</v>
      </c>
      <c r="D133" s="42"/>
      <c r="E133" s="42"/>
      <c r="F133" s="42"/>
      <c r="G133" s="42"/>
      <c r="H133" s="42"/>
      <c r="I133" s="42"/>
      <c r="J133" s="42"/>
      <c r="K133" s="42"/>
      <c r="L133" s="42"/>
      <c r="M133" s="42"/>
      <c r="N133" s="59"/>
    </row>
    <row r="134" spans="2:14" ht="14.1" customHeight="1" x14ac:dyDescent="0.15">
      <c r="B134" s="119"/>
      <c r="C134" s="42" t="s">
        <v>138</v>
      </c>
      <c r="D134" s="42"/>
      <c r="E134" s="42"/>
      <c r="F134" s="42"/>
      <c r="G134" s="42"/>
      <c r="H134" s="42"/>
      <c r="I134" s="42"/>
      <c r="J134" s="42"/>
      <c r="K134" s="42"/>
      <c r="L134" s="42"/>
      <c r="M134" s="42"/>
      <c r="N134" s="59"/>
    </row>
    <row r="135" spans="2:14" ht="14.1" customHeight="1" x14ac:dyDescent="0.15">
      <c r="B135" s="119"/>
      <c r="C135" s="42" t="s">
        <v>139</v>
      </c>
      <c r="D135" s="42"/>
      <c r="E135" s="42"/>
      <c r="F135" s="42"/>
      <c r="G135" s="42"/>
      <c r="H135" s="42"/>
      <c r="I135" s="42"/>
      <c r="J135" s="42"/>
      <c r="K135" s="42"/>
      <c r="L135" s="42"/>
      <c r="M135" s="42"/>
      <c r="N135" s="59"/>
    </row>
    <row r="136" spans="2:14" ht="14.1" customHeight="1" x14ac:dyDescent="0.15">
      <c r="B136" s="119"/>
      <c r="C136" s="42" t="s">
        <v>140</v>
      </c>
      <c r="D136" s="42"/>
      <c r="E136" s="42"/>
      <c r="F136" s="42"/>
      <c r="G136" s="42"/>
      <c r="H136" s="42"/>
      <c r="I136" s="42"/>
      <c r="J136" s="42"/>
      <c r="K136" s="42"/>
      <c r="L136" s="42"/>
      <c r="M136" s="42"/>
      <c r="N136" s="59"/>
    </row>
    <row r="137" spans="2:14" ht="14.1" customHeight="1" x14ac:dyDescent="0.15">
      <c r="B137" s="119"/>
      <c r="C137" s="42" t="s">
        <v>129</v>
      </c>
      <c r="D137" s="42"/>
      <c r="E137" s="42"/>
      <c r="F137" s="42"/>
      <c r="G137" s="42"/>
      <c r="H137" s="42"/>
      <c r="I137" s="42"/>
      <c r="J137" s="42"/>
      <c r="K137" s="42"/>
      <c r="L137" s="42"/>
      <c r="M137" s="42"/>
      <c r="N137" s="59"/>
    </row>
    <row r="138" spans="2:14" ht="14.1" customHeight="1" x14ac:dyDescent="0.15">
      <c r="B138" s="119"/>
      <c r="C138" s="42" t="s">
        <v>141</v>
      </c>
      <c r="D138" s="42"/>
      <c r="E138" s="42"/>
      <c r="F138" s="42"/>
      <c r="G138" s="42"/>
      <c r="H138" s="42"/>
      <c r="I138" s="42"/>
      <c r="J138" s="42"/>
      <c r="K138" s="42"/>
      <c r="L138" s="42"/>
      <c r="M138" s="42"/>
      <c r="N138" s="59"/>
    </row>
    <row r="139" spans="2:14" ht="14.1" customHeight="1" x14ac:dyDescent="0.15">
      <c r="B139" s="119"/>
      <c r="C139" s="42" t="s">
        <v>197</v>
      </c>
      <c r="D139" s="42"/>
      <c r="E139" s="42"/>
      <c r="F139" s="42"/>
      <c r="G139" s="42"/>
      <c r="H139" s="42"/>
      <c r="I139" s="42"/>
      <c r="J139" s="42"/>
      <c r="K139" s="42"/>
      <c r="L139" s="42"/>
      <c r="M139" s="42"/>
      <c r="N139" s="59"/>
    </row>
    <row r="140" spans="2:14" ht="14.1" customHeight="1" x14ac:dyDescent="0.15">
      <c r="B140" s="119"/>
      <c r="C140" s="42" t="s">
        <v>135</v>
      </c>
      <c r="D140" s="42"/>
      <c r="E140" s="42"/>
      <c r="F140" s="42"/>
      <c r="G140" s="42"/>
      <c r="H140" s="42"/>
      <c r="I140" s="42"/>
      <c r="J140" s="42"/>
      <c r="K140" s="42"/>
      <c r="L140" s="42"/>
      <c r="M140" s="42"/>
      <c r="N140" s="59"/>
    </row>
    <row r="141" spans="2:14" x14ac:dyDescent="0.15">
      <c r="B141" s="120"/>
      <c r="C141" s="42" t="s">
        <v>150</v>
      </c>
      <c r="D141" s="70"/>
      <c r="E141" s="70"/>
      <c r="F141" s="70"/>
      <c r="G141" s="70"/>
      <c r="H141" s="70"/>
      <c r="I141" s="70"/>
      <c r="J141" s="70"/>
      <c r="K141" s="70"/>
      <c r="L141" s="70"/>
      <c r="M141" s="70"/>
      <c r="N141" s="71"/>
    </row>
    <row r="142" spans="2:14" x14ac:dyDescent="0.15">
      <c r="B142" s="120"/>
      <c r="C142" s="42" t="s">
        <v>144</v>
      </c>
      <c r="D142" s="70"/>
      <c r="E142" s="70"/>
      <c r="F142" s="70"/>
      <c r="G142" s="70"/>
      <c r="H142" s="70"/>
      <c r="I142" s="70"/>
      <c r="J142" s="70"/>
      <c r="K142" s="70"/>
      <c r="L142" s="70"/>
      <c r="M142" s="70"/>
      <c r="N142" s="71"/>
    </row>
    <row r="143" spans="2:14" ht="14.1" customHeight="1" x14ac:dyDescent="0.15">
      <c r="B143" s="119"/>
      <c r="C143" s="42" t="s">
        <v>116</v>
      </c>
      <c r="D143" s="42"/>
      <c r="E143" s="42"/>
      <c r="F143" s="42"/>
      <c r="G143" s="42"/>
      <c r="H143" s="42"/>
      <c r="I143" s="42"/>
      <c r="J143" s="42"/>
      <c r="K143" s="42"/>
      <c r="L143" s="42"/>
      <c r="M143" s="42"/>
      <c r="N143" s="59"/>
    </row>
    <row r="144" spans="2:14" ht="18" customHeight="1" x14ac:dyDescent="0.15">
      <c r="B144" s="119"/>
      <c r="C144" s="42" t="s">
        <v>62</v>
      </c>
      <c r="D144" s="42"/>
      <c r="E144" s="42"/>
      <c r="F144" s="42"/>
      <c r="G144" s="42"/>
      <c r="H144" s="42"/>
      <c r="I144" s="42"/>
      <c r="J144" s="42"/>
      <c r="K144" s="42"/>
      <c r="L144" s="42"/>
      <c r="M144" s="42"/>
      <c r="N144" s="59"/>
    </row>
    <row r="145" spans="2:14" x14ac:dyDescent="0.15">
      <c r="B145" s="120"/>
      <c r="C145" s="42" t="s">
        <v>134</v>
      </c>
      <c r="D145" s="70"/>
      <c r="E145" s="70"/>
      <c r="F145" s="70"/>
      <c r="G145" s="70"/>
      <c r="H145" s="70"/>
      <c r="I145" s="70"/>
      <c r="J145" s="70"/>
      <c r="K145" s="70"/>
      <c r="L145" s="70"/>
      <c r="M145" s="70"/>
      <c r="N145" s="71"/>
    </row>
    <row r="146" spans="2:14" x14ac:dyDescent="0.15">
      <c r="B146" s="120"/>
      <c r="C146" s="42" t="s">
        <v>164</v>
      </c>
      <c r="D146" s="70"/>
      <c r="E146" s="70"/>
      <c r="F146" s="70"/>
      <c r="G146" s="70"/>
      <c r="H146" s="70"/>
      <c r="I146" s="70"/>
      <c r="J146" s="70"/>
      <c r="K146" s="70"/>
      <c r="L146" s="70"/>
      <c r="M146" s="70"/>
      <c r="N146" s="71"/>
    </row>
    <row r="147" spans="2:14" ht="14.25" thickBot="1" x14ac:dyDescent="0.2">
      <c r="B147" s="121"/>
      <c r="C147" s="43" t="s">
        <v>145</v>
      </c>
      <c r="D147" s="68"/>
      <c r="E147" s="68"/>
      <c r="F147" s="68"/>
      <c r="G147" s="68"/>
      <c r="H147" s="68"/>
      <c r="I147" s="68"/>
      <c r="J147" s="68"/>
      <c r="K147" s="68"/>
      <c r="L147" s="68"/>
      <c r="M147" s="68"/>
      <c r="N147" s="69"/>
    </row>
  </sheetData>
  <mergeCells count="27">
    <mergeCell ref="D9:F9"/>
    <mergeCell ref="D4:G4"/>
    <mergeCell ref="D5:G5"/>
    <mergeCell ref="D6:G6"/>
    <mergeCell ref="D7:F7"/>
    <mergeCell ref="D8:F8"/>
    <mergeCell ref="G110:H110"/>
    <mergeCell ref="G10:H10"/>
    <mergeCell ref="C94:D94"/>
    <mergeCell ref="D101:G101"/>
    <mergeCell ref="D102:G102"/>
    <mergeCell ref="B103:I103"/>
    <mergeCell ref="B104:D104"/>
    <mergeCell ref="G104:H104"/>
    <mergeCell ref="G105:H105"/>
    <mergeCell ref="G106:H106"/>
    <mergeCell ref="G107:H107"/>
    <mergeCell ref="G108:H108"/>
    <mergeCell ref="G109:H109"/>
    <mergeCell ref="G122:H122"/>
    <mergeCell ref="B123:D123"/>
    <mergeCell ref="G111:H111"/>
    <mergeCell ref="G112:H112"/>
    <mergeCell ref="B113:D113"/>
    <mergeCell ref="G113:H113"/>
    <mergeCell ref="G115:H115"/>
    <mergeCell ref="G118:H118"/>
  </mergeCells>
  <phoneticPr fontId="24"/>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97"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AC148"/>
  <sheetViews>
    <sheetView view="pageBreakPreview" zoomScale="75" zoomScaleNormal="75" zoomScaleSheetLayoutView="75" workbookViewId="0">
      <pane xSplit="10" ySplit="10" topLeftCell="K11" activePane="bottomRight" state="frozen"/>
      <selection activeCell="O15" sqref="O15"/>
      <selection pane="topRight" activeCell="O15" sqref="O15"/>
      <selection pane="bottomLeft" activeCell="O15" sqref="O15"/>
      <selection pane="bottomRight" activeCell="O15" sqref="O15"/>
    </sheetView>
  </sheetViews>
  <sheetFormatPr defaultRowHeight="13.5" x14ac:dyDescent="0.15"/>
  <cols>
    <col min="1" max="1" width="2.625" style="30" customWidth="1"/>
    <col min="2" max="2" width="4.75" style="30" customWidth="1"/>
    <col min="3" max="4" width="16.75" style="30" customWidth="1"/>
    <col min="5" max="5" width="1.75" style="30" customWidth="1"/>
    <col min="6" max="9" width="10.75" style="30" customWidth="1"/>
    <col min="10" max="10" width="1.75" style="30" customWidth="1"/>
    <col min="11" max="14" width="14.875" style="30" customWidth="1"/>
    <col min="15" max="15" width="9" style="30"/>
    <col min="16" max="20" width="9" style="30" hidden="1" customWidth="1"/>
    <col min="21" max="23" width="9" style="30"/>
    <col min="24" max="24" width="9.25" style="30" customWidth="1"/>
    <col min="25" max="16384" width="9" style="30"/>
  </cols>
  <sheetData>
    <row r="1" spans="2:24" ht="18" customHeight="1" x14ac:dyDescent="0.15"/>
    <row r="2" spans="2:24" ht="18" customHeight="1" x14ac:dyDescent="0.15">
      <c r="B2" s="72" t="s">
        <v>63</v>
      </c>
      <c r="U2" s="131"/>
    </row>
    <row r="3" spans="2:24" ht="9" customHeight="1" thickBot="1" x14ac:dyDescent="0.2"/>
    <row r="4" spans="2:24" ht="18" customHeight="1" x14ac:dyDescent="0.15">
      <c r="B4" s="73"/>
      <c r="C4" s="74"/>
      <c r="D4" s="201" t="s">
        <v>1</v>
      </c>
      <c r="E4" s="201"/>
      <c r="F4" s="201"/>
      <c r="G4" s="201"/>
      <c r="H4" s="74"/>
      <c r="I4" s="74"/>
      <c r="J4" s="75"/>
      <c r="K4" s="31" t="s">
        <v>64</v>
      </c>
      <c r="L4" s="31" t="s">
        <v>65</v>
      </c>
      <c r="M4" s="31" t="s">
        <v>66</v>
      </c>
      <c r="N4" s="55" t="s">
        <v>67</v>
      </c>
    </row>
    <row r="5" spans="2:24" ht="18" customHeight="1" x14ac:dyDescent="0.15">
      <c r="B5" s="76"/>
      <c r="C5" s="4"/>
      <c r="D5" s="189" t="s">
        <v>2</v>
      </c>
      <c r="E5" s="189"/>
      <c r="F5" s="189"/>
      <c r="G5" s="189"/>
      <c r="H5" s="4"/>
      <c r="I5" s="4"/>
      <c r="J5" s="77"/>
      <c r="K5" s="32" t="s">
        <v>232</v>
      </c>
      <c r="L5" s="32" t="str">
        <f>K5</f>
        <v>2020.5.25</v>
      </c>
      <c r="M5" s="32" t="str">
        <f>K5</f>
        <v>2020.5.25</v>
      </c>
      <c r="N5" s="129" t="str">
        <f>K5</f>
        <v>2020.5.25</v>
      </c>
    </row>
    <row r="6" spans="2:24" ht="18" customHeight="1" x14ac:dyDescent="0.15">
      <c r="B6" s="76"/>
      <c r="C6" s="4"/>
      <c r="D6" s="189" t="s">
        <v>3</v>
      </c>
      <c r="E6" s="189"/>
      <c r="F6" s="189"/>
      <c r="G6" s="189"/>
      <c r="H6" s="4"/>
      <c r="I6" s="4"/>
      <c r="J6" s="77"/>
      <c r="K6" s="122">
        <v>0.40069444444444446</v>
      </c>
      <c r="L6" s="122">
        <v>0.37847222222222227</v>
      </c>
      <c r="M6" s="122">
        <v>0.42291666666666666</v>
      </c>
      <c r="N6" s="123">
        <v>0.4465277777777778</v>
      </c>
    </row>
    <row r="7" spans="2:24" ht="18" customHeight="1" x14ac:dyDescent="0.15">
      <c r="B7" s="76"/>
      <c r="C7" s="4"/>
      <c r="D7" s="189" t="s">
        <v>4</v>
      </c>
      <c r="E7" s="205"/>
      <c r="F7" s="205"/>
      <c r="G7" s="78" t="s">
        <v>5</v>
      </c>
      <c r="H7" s="4"/>
      <c r="I7" s="4"/>
      <c r="J7" s="77"/>
      <c r="K7" s="124">
        <v>2.8</v>
      </c>
      <c r="L7" s="124">
        <v>1.7</v>
      </c>
      <c r="M7" s="124">
        <v>1.8</v>
      </c>
      <c r="N7" s="125">
        <v>1.78</v>
      </c>
    </row>
    <row r="8" spans="2:24" ht="18" customHeight="1" x14ac:dyDescent="0.15">
      <c r="B8" s="79"/>
      <c r="C8" s="26"/>
      <c r="D8" s="189" t="s">
        <v>6</v>
      </c>
      <c r="E8" s="189"/>
      <c r="F8" s="189"/>
      <c r="G8" s="78" t="s">
        <v>5</v>
      </c>
      <c r="H8" s="26"/>
      <c r="I8" s="26"/>
      <c r="J8" s="80"/>
      <c r="K8" s="33">
        <v>0.5</v>
      </c>
      <c r="L8" s="33">
        <v>0.5</v>
      </c>
      <c r="M8" s="33">
        <v>0.5</v>
      </c>
      <c r="N8" s="53">
        <v>0.5</v>
      </c>
    </row>
    <row r="9" spans="2:24" ht="18" customHeight="1" thickBot="1" x14ac:dyDescent="0.2">
      <c r="B9" s="81"/>
      <c r="C9" s="10"/>
      <c r="D9" s="192" t="s">
        <v>7</v>
      </c>
      <c r="E9" s="192"/>
      <c r="F9" s="192"/>
      <c r="G9" s="82" t="s">
        <v>8</v>
      </c>
      <c r="H9" s="10"/>
      <c r="I9" s="10"/>
      <c r="J9" s="83"/>
      <c r="K9" s="34">
        <v>100</v>
      </c>
      <c r="L9" s="34">
        <v>100</v>
      </c>
      <c r="M9" s="34">
        <v>100</v>
      </c>
      <c r="N9" s="54">
        <v>100</v>
      </c>
      <c r="Q9" s="84" t="s">
        <v>68</v>
      </c>
      <c r="R9" s="84" t="s">
        <v>69</v>
      </c>
      <c r="S9" s="84" t="s">
        <v>70</v>
      </c>
      <c r="T9" s="84" t="s">
        <v>71</v>
      </c>
      <c r="U9" s="84" t="s">
        <v>68</v>
      </c>
      <c r="V9" s="84" t="s">
        <v>69</v>
      </c>
      <c r="W9" s="84" t="s">
        <v>70</v>
      </c>
      <c r="X9" s="84" t="s">
        <v>71</v>
      </c>
    </row>
    <row r="10" spans="2:24" ht="18" customHeight="1" thickTop="1" x14ac:dyDescent="0.15">
      <c r="B10" s="85" t="s">
        <v>9</v>
      </c>
      <c r="C10" s="86" t="s">
        <v>10</v>
      </c>
      <c r="D10" s="86" t="s">
        <v>11</v>
      </c>
      <c r="E10" s="87"/>
      <c r="F10" s="88"/>
      <c r="G10" s="198" t="s">
        <v>12</v>
      </c>
      <c r="H10" s="198"/>
      <c r="I10" s="88"/>
      <c r="J10" s="89"/>
      <c r="K10" s="35"/>
      <c r="L10" s="35"/>
      <c r="M10" s="35"/>
      <c r="N10" s="126"/>
    </row>
    <row r="11" spans="2:24" ht="13.5" customHeight="1" x14ac:dyDescent="0.15">
      <c r="B11" s="1">
        <v>1</v>
      </c>
      <c r="C11" s="2" t="s">
        <v>92</v>
      </c>
      <c r="D11" s="2" t="s">
        <v>13</v>
      </c>
      <c r="E11" s="4"/>
      <c r="F11" s="4" t="s">
        <v>151</v>
      </c>
      <c r="G11" s="4"/>
      <c r="H11" s="4"/>
      <c r="I11" s="4"/>
      <c r="J11" s="4"/>
      <c r="K11" s="22" t="s">
        <v>169</v>
      </c>
      <c r="L11" s="22"/>
      <c r="M11" s="22" t="s">
        <v>169</v>
      </c>
      <c r="N11" s="23" t="s">
        <v>175</v>
      </c>
      <c r="P11" s="30" t="s">
        <v>14</v>
      </c>
      <c r="Q11" s="30" t="e">
        <f t="shared" ref="Q11:T15" si="0">IF(K11="",0,VALUE(MID(K11,2,LEN(K11)-2)))</f>
        <v>#VALUE!</v>
      </c>
      <c r="R11" s="30">
        <f t="shared" si="0"/>
        <v>0</v>
      </c>
      <c r="S11" s="30" t="e">
        <f t="shared" si="0"/>
        <v>#VALUE!</v>
      </c>
      <c r="T11" s="30">
        <f t="shared" si="0"/>
        <v>50</v>
      </c>
      <c r="U11" s="30">
        <f t="shared" ref="U11:X21" si="1">IF(K11="＋",0,IF(K11="(＋)",0,ABS(K11)))</f>
        <v>0</v>
      </c>
      <c r="V11" s="30">
        <f t="shared" si="1"/>
        <v>0</v>
      </c>
      <c r="W11" s="30">
        <f t="shared" si="1"/>
        <v>0</v>
      </c>
      <c r="X11" s="30">
        <f t="shared" si="1"/>
        <v>50</v>
      </c>
    </row>
    <row r="12" spans="2:24" ht="13.5" customHeight="1" x14ac:dyDescent="0.15">
      <c r="B12" s="1">
        <f t="shared" ref="B12:B75" si="2">B11+1</f>
        <v>2</v>
      </c>
      <c r="C12" s="3"/>
      <c r="D12" s="7"/>
      <c r="E12" s="4"/>
      <c r="F12" s="4" t="s">
        <v>110</v>
      </c>
      <c r="G12" s="4"/>
      <c r="H12" s="4"/>
      <c r="I12" s="4"/>
      <c r="J12" s="4"/>
      <c r="K12" s="22"/>
      <c r="L12" s="22" t="s">
        <v>175</v>
      </c>
      <c r="M12" s="128" t="s">
        <v>177</v>
      </c>
      <c r="N12" s="23" t="s">
        <v>167</v>
      </c>
      <c r="P12" s="30" t="s">
        <v>14</v>
      </c>
      <c r="Q12" s="30">
        <f t="shared" si="0"/>
        <v>0</v>
      </c>
      <c r="R12" s="30">
        <f t="shared" si="0"/>
        <v>50</v>
      </c>
      <c r="S12" s="30">
        <f t="shared" si="0"/>
        <v>100</v>
      </c>
      <c r="T12" s="30">
        <f t="shared" si="0"/>
        <v>200</v>
      </c>
      <c r="U12" s="30">
        <f t="shared" si="1"/>
        <v>0</v>
      </c>
      <c r="V12" s="30">
        <f t="shared" si="1"/>
        <v>50</v>
      </c>
      <c r="W12" s="30">
        <f t="shared" si="1"/>
        <v>100</v>
      </c>
      <c r="X12" s="30">
        <f t="shared" si="1"/>
        <v>200</v>
      </c>
    </row>
    <row r="13" spans="2:24" ht="13.9" customHeight="1" x14ac:dyDescent="0.15">
      <c r="B13" s="1">
        <f t="shared" si="2"/>
        <v>3</v>
      </c>
      <c r="C13" s="3"/>
      <c r="D13" s="7"/>
      <c r="E13" s="4"/>
      <c r="F13" s="4" t="s">
        <v>153</v>
      </c>
      <c r="G13" s="4"/>
      <c r="H13" s="4"/>
      <c r="I13" s="4"/>
      <c r="J13" s="4"/>
      <c r="K13" s="22"/>
      <c r="L13" s="22" t="s">
        <v>175</v>
      </c>
      <c r="M13" s="22" t="s">
        <v>169</v>
      </c>
      <c r="N13" s="23" t="s">
        <v>175</v>
      </c>
      <c r="P13" s="30" t="s">
        <v>14</v>
      </c>
      <c r="Q13" s="30">
        <f t="shared" si="0"/>
        <v>0</v>
      </c>
      <c r="R13" s="30">
        <f t="shared" si="0"/>
        <v>50</v>
      </c>
      <c r="S13" s="30" t="e">
        <f t="shared" si="0"/>
        <v>#VALUE!</v>
      </c>
      <c r="T13" s="30">
        <f t="shared" si="0"/>
        <v>50</v>
      </c>
      <c r="U13" s="30">
        <f t="shared" si="1"/>
        <v>0</v>
      </c>
      <c r="V13" s="30">
        <f t="shared" si="1"/>
        <v>50</v>
      </c>
      <c r="W13" s="30">
        <f t="shared" si="1"/>
        <v>0</v>
      </c>
      <c r="X13" s="30">
        <f t="shared" si="1"/>
        <v>50</v>
      </c>
    </row>
    <row r="14" spans="2:24" ht="13.5" customHeight="1" x14ac:dyDescent="0.15">
      <c r="B14" s="1">
        <f t="shared" si="2"/>
        <v>4</v>
      </c>
      <c r="C14" s="3"/>
      <c r="D14" s="7"/>
      <c r="E14" s="4"/>
      <c r="F14" s="4" t="s">
        <v>233</v>
      </c>
      <c r="G14" s="4"/>
      <c r="H14" s="4"/>
      <c r="I14" s="4"/>
      <c r="J14" s="4"/>
      <c r="K14" s="22"/>
      <c r="L14" s="22"/>
      <c r="M14" s="22" t="s">
        <v>169</v>
      </c>
      <c r="N14" s="23"/>
      <c r="P14" s="30" t="s">
        <v>14</v>
      </c>
      <c r="Q14" s="30">
        <f>IF(K14="",0,VALUE(MID(K14,2,LEN(K14)-2)))</f>
        <v>0</v>
      </c>
      <c r="R14" s="30">
        <f t="shared" si="0"/>
        <v>0</v>
      </c>
      <c r="S14" s="30" t="e">
        <f t="shared" si="0"/>
        <v>#VALUE!</v>
      </c>
      <c r="T14" s="30">
        <f t="shared" si="0"/>
        <v>0</v>
      </c>
      <c r="U14" s="30">
        <f t="shared" si="1"/>
        <v>0</v>
      </c>
      <c r="V14" s="30">
        <f t="shared" si="1"/>
        <v>0</v>
      </c>
      <c r="W14" s="30">
        <f t="shared" si="1"/>
        <v>0</v>
      </c>
      <c r="X14" s="30">
        <f t="shared" si="1"/>
        <v>0</v>
      </c>
    </row>
    <row r="15" spans="2:24" ht="13.5" customHeight="1" x14ac:dyDescent="0.15">
      <c r="B15" s="1">
        <f t="shared" si="2"/>
        <v>5</v>
      </c>
      <c r="C15" s="3"/>
      <c r="D15" s="7"/>
      <c r="E15" s="4"/>
      <c r="F15" s="4" t="s">
        <v>201</v>
      </c>
      <c r="G15" s="4"/>
      <c r="H15" s="4"/>
      <c r="I15" s="4"/>
      <c r="J15" s="4"/>
      <c r="K15" s="22"/>
      <c r="L15" s="22"/>
      <c r="M15" s="22" t="s">
        <v>169</v>
      </c>
      <c r="N15" s="23"/>
      <c r="S15" s="30" t="e">
        <f t="shared" si="0"/>
        <v>#VALUE!</v>
      </c>
      <c r="T15" s="30">
        <f t="shared" si="0"/>
        <v>0</v>
      </c>
      <c r="U15" s="30">
        <f>IF(K15="＋",0,IF(K15="(＋)",0,ABS(K15)))</f>
        <v>0</v>
      </c>
      <c r="V15" s="30">
        <f>IF(L15="＋",0,IF(L15="(＋)",0,ABS(L15)))</f>
        <v>0</v>
      </c>
      <c r="W15" s="30">
        <f>IF(M15="＋",0,IF(M15="(＋)",0,ABS(M15)))</f>
        <v>0</v>
      </c>
      <c r="X15" s="30">
        <f>IF(N15="＋",0,IF(N15="(＋)",0,ABS(N15)))</f>
        <v>0</v>
      </c>
    </row>
    <row r="16" spans="2:24" ht="13.9" customHeight="1" x14ac:dyDescent="0.15">
      <c r="B16" s="1">
        <f t="shared" si="2"/>
        <v>6</v>
      </c>
      <c r="C16" s="3"/>
      <c r="D16" s="7"/>
      <c r="E16" s="4"/>
      <c r="F16" s="4" t="s">
        <v>202</v>
      </c>
      <c r="G16" s="4"/>
      <c r="H16" s="4"/>
      <c r="I16" s="4"/>
      <c r="J16" s="4"/>
      <c r="K16" s="22" t="s">
        <v>175</v>
      </c>
      <c r="L16" s="22"/>
      <c r="M16" s="22" t="s">
        <v>168</v>
      </c>
      <c r="N16" s="23" t="s">
        <v>234</v>
      </c>
      <c r="P16" s="90" t="s">
        <v>203</v>
      </c>
      <c r="Q16" s="30" t="str">
        <f>K16</f>
        <v>(50)</v>
      </c>
      <c r="R16" s="30">
        <f>L16</f>
        <v>0</v>
      </c>
      <c r="S16" s="30" t="str">
        <f>M16</f>
        <v>(150)</v>
      </c>
      <c r="T16" s="30" t="str">
        <f>N16</f>
        <v>(300)</v>
      </c>
      <c r="U16" s="30">
        <f t="shared" si="1"/>
        <v>50</v>
      </c>
      <c r="V16" s="30">
        <f t="shared" si="1"/>
        <v>0</v>
      </c>
      <c r="W16" s="30">
        <f t="shared" si="1"/>
        <v>150</v>
      </c>
      <c r="X16" s="30">
        <f t="shared" si="1"/>
        <v>300</v>
      </c>
    </row>
    <row r="17" spans="2:24" ht="13.9" customHeight="1" x14ac:dyDescent="0.15">
      <c r="B17" s="1">
        <f t="shared" si="2"/>
        <v>7</v>
      </c>
      <c r="C17" s="3"/>
      <c r="D17" s="7"/>
      <c r="E17" s="4"/>
      <c r="F17" s="4" t="s">
        <v>204</v>
      </c>
      <c r="G17" s="4"/>
      <c r="H17" s="4"/>
      <c r="I17" s="4"/>
      <c r="J17" s="4"/>
      <c r="K17" s="22" t="s">
        <v>163</v>
      </c>
      <c r="L17" s="22" t="s">
        <v>163</v>
      </c>
      <c r="M17" s="22" t="s">
        <v>163</v>
      </c>
      <c r="N17" s="23" t="s">
        <v>163</v>
      </c>
      <c r="P17" s="30" t="s">
        <v>14</v>
      </c>
      <c r="Q17" s="30" t="e">
        <f t="shared" ref="Q17:T18" si="3">IF(K17="",0,VALUE(MID(K17,2,LEN(K17)-2)))</f>
        <v>#VALUE!</v>
      </c>
      <c r="R17" s="30" t="e">
        <f t="shared" si="3"/>
        <v>#VALUE!</v>
      </c>
      <c r="S17" s="30" t="e">
        <f t="shared" si="3"/>
        <v>#VALUE!</v>
      </c>
      <c r="T17" s="30" t="e">
        <f t="shared" si="3"/>
        <v>#VALUE!</v>
      </c>
      <c r="U17" s="30">
        <f>IF(K17="＋",0,IF(K17="(＋)",0,ABS(K17)))</f>
        <v>0</v>
      </c>
      <c r="V17" s="30">
        <f>IF(L17="＋",0,IF(L17="(＋)",0,ABS(L17)))</f>
        <v>0</v>
      </c>
      <c r="W17" s="30">
        <f>IF(M17="＋",0,IF(M17="(＋)",0,ABS(M17)))</f>
        <v>0</v>
      </c>
      <c r="X17" s="30">
        <f>IF(N17="＋",0,IF(N17="(＋)",0,ABS(N17)))</f>
        <v>0</v>
      </c>
    </row>
    <row r="18" spans="2:24" ht="13.9" customHeight="1" x14ac:dyDescent="0.15">
      <c r="B18" s="1">
        <f t="shared" si="2"/>
        <v>8</v>
      </c>
      <c r="C18" s="3"/>
      <c r="D18" s="7"/>
      <c r="E18" s="4"/>
      <c r="F18" s="4" t="s">
        <v>178</v>
      </c>
      <c r="G18" s="4"/>
      <c r="H18" s="4"/>
      <c r="I18" s="4"/>
      <c r="J18" s="4"/>
      <c r="K18" s="22"/>
      <c r="L18" s="22" t="s">
        <v>168</v>
      </c>
      <c r="M18" s="22" t="s">
        <v>167</v>
      </c>
      <c r="N18" s="23" t="s">
        <v>234</v>
      </c>
      <c r="P18" s="30" t="s">
        <v>14</v>
      </c>
      <c r="Q18" s="30">
        <f t="shared" si="3"/>
        <v>0</v>
      </c>
      <c r="R18" s="30">
        <f t="shared" si="3"/>
        <v>150</v>
      </c>
      <c r="S18" s="30">
        <f t="shared" si="3"/>
        <v>200</v>
      </c>
      <c r="T18" s="30">
        <f t="shared" si="3"/>
        <v>300</v>
      </c>
      <c r="U18" s="30">
        <f t="shared" si="1"/>
        <v>0</v>
      </c>
      <c r="V18" s="30">
        <f t="shared" si="1"/>
        <v>150</v>
      </c>
      <c r="W18" s="30">
        <f t="shared" si="1"/>
        <v>200</v>
      </c>
      <c r="X18" s="30">
        <f t="shared" si="1"/>
        <v>300</v>
      </c>
    </row>
    <row r="19" spans="2:24" ht="13.9" customHeight="1" x14ac:dyDescent="0.15">
      <c r="B19" s="1">
        <f t="shared" si="2"/>
        <v>9</v>
      </c>
      <c r="C19" s="3"/>
      <c r="D19" s="7"/>
      <c r="E19" s="4"/>
      <c r="F19" s="4" t="s">
        <v>211</v>
      </c>
      <c r="G19" s="4"/>
      <c r="H19" s="4"/>
      <c r="I19" s="4"/>
      <c r="J19" s="4"/>
      <c r="K19" s="22"/>
      <c r="L19" s="22" t="s">
        <v>169</v>
      </c>
      <c r="M19" s="22" t="s">
        <v>169</v>
      </c>
      <c r="N19" s="23" t="s">
        <v>169</v>
      </c>
      <c r="P19" s="90" t="s">
        <v>203</v>
      </c>
      <c r="Q19" s="30">
        <f>K19</f>
        <v>0</v>
      </c>
      <c r="R19" s="30" t="str">
        <f>L19</f>
        <v>(＋)</v>
      </c>
      <c r="S19" s="30" t="str">
        <f>M19</f>
        <v>(＋)</v>
      </c>
      <c r="T19" s="30" t="str">
        <f>N19</f>
        <v>(＋)</v>
      </c>
      <c r="U19" s="30">
        <f t="shared" si="1"/>
        <v>0</v>
      </c>
      <c r="V19" s="30">
        <f t="shared" si="1"/>
        <v>0</v>
      </c>
      <c r="W19" s="30">
        <f t="shared" si="1"/>
        <v>0</v>
      </c>
      <c r="X19" s="30">
        <f t="shared" si="1"/>
        <v>0</v>
      </c>
    </row>
    <row r="20" spans="2:24" ht="13.9" customHeight="1" x14ac:dyDescent="0.15">
      <c r="B20" s="1">
        <f t="shared" si="2"/>
        <v>10</v>
      </c>
      <c r="C20" s="3"/>
      <c r="D20" s="7"/>
      <c r="E20" s="4"/>
      <c r="F20" s="4" t="s">
        <v>122</v>
      </c>
      <c r="G20" s="4"/>
      <c r="H20" s="4"/>
      <c r="I20" s="4"/>
      <c r="J20" s="4"/>
      <c r="K20" s="22" t="s">
        <v>169</v>
      </c>
      <c r="L20" s="22" t="s">
        <v>169</v>
      </c>
      <c r="M20" s="22"/>
      <c r="N20" s="23" t="s">
        <v>169</v>
      </c>
      <c r="P20" s="30" t="s">
        <v>14</v>
      </c>
      <c r="Q20" s="30" t="e">
        <f>IF(K20="",0,VALUE(MID(K20,2,LEN(K20)-2)))</f>
        <v>#VALUE!</v>
      </c>
      <c r="R20" s="30">
        <f>IF(L21="",0,VALUE(MID(L21,2,LEN(L21)-2)))</f>
        <v>50</v>
      </c>
      <c r="S20" s="30">
        <f>IF(M20="",0,VALUE(MID(M20,2,LEN(M20)-2)))</f>
        <v>0</v>
      </c>
      <c r="T20" s="30" t="e">
        <f>IF(N20="",0,VALUE(MID(N20,2,LEN(N20)-2)))</f>
        <v>#VALUE!</v>
      </c>
      <c r="U20" s="30">
        <f t="shared" si="1"/>
        <v>0</v>
      </c>
      <c r="V20" s="30">
        <f t="shared" si="1"/>
        <v>0</v>
      </c>
      <c r="W20" s="30">
        <f t="shared" si="1"/>
        <v>0</v>
      </c>
      <c r="X20" s="30">
        <f t="shared" si="1"/>
        <v>0</v>
      </c>
    </row>
    <row r="21" spans="2:24" ht="13.5" customHeight="1" x14ac:dyDescent="0.15">
      <c r="B21" s="1">
        <f t="shared" si="2"/>
        <v>11</v>
      </c>
      <c r="C21" s="3"/>
      <c r="D21" s="7"/>
      <c r="E21" s="4"/>
      <c r="F21" s="4" t="s">
        <v>121</v>
      </c>
      <c r="G21" s="4"/>
      <c r="H21" s="4"/>
      <c r="I21" s="4"/>
      <c r="J21" s="4"/>
      <c r="K21" s="22" t="s">
        <v>175</v>
      </c>
      <c r="L21" s="22" t="s">
        <v>175</v>
      </c>
      <c r="M21" s="22" t="s">
        <v>175</v>
      </c>
      <c r="N21" s="23" t="s">
        <v>177</v>
      </c>
      <c r="P21" s="30" t="s">
        <v>14</v>
      </c>
      <c r="Q21" s="30">
        <f>IF(K21="",0,VALUE(MID(K21,2,LEN(K21)-2)))</f>
        <v>50</v>
      </c>
      <c r="R21" s="30" t="e">
        <f>IF(#REF!="",0,VALUE(MID(#REF!,2,LEN(#REF!)-2)))</f>
        <v>#REF!</v>
      </c>
      <c r="S21" s="30">
        <f>IF(M21="",0,VALUE(MID(M21,2,LEN(M21)-2)))</f>
        <v>50</v>
      </c>
      <c r="T21" s="30">
        <f>IF(N21="",0,VALUE(MID(N21,2,LEN(N21)-2)))</f>
        <v>100</v>
      </c>
      <c r="U21" s="30">
        <f t="shared" si="1"/>
        <v>50</v>
      </c>
      <c r="V21" s="30">
        <f t="shared" si="1"/>
        <v>50</v>
      </c>
      <c r="W21" s="30">
        <f t="shared" si="1"/>
        <v>50</v>
      </c>
      <c r="X21" s="30">
        <f t="shared" si="1"/>
        <v>100</v>
      </c>
    </row>
    <row r="22" spans="2:24" ht="13.5" customHeight="1" x14ac:dyDescent="0.15">
      <c r="B22" s="1">
        <f t="shared" si="2"/>
        <v>12</v>
      </c>
      <c r="C22" s="2" t="s">
        <v>22</v>
      </c>
      <c r="D22" s="2" t="s">
        <v>23</v>
      </c>
      <c r="E22" s="4"/>
      <c r="F22" s="4" t="s">
        <v>119</v>
      </c>
      <c r="G22" s="4"/>
      <c r="H22" s="4"/>
      <c r="I22" s="4"/>
      <c r="J22" s="4"/>
      <c r="K22" s="28">
        <v>2400</v>
      </c>
      <c r="L22" s="24">
        <v>4250</v>
      </c>
      <c r="M22" s="24">
        <v>8000</v>
      </c>
      <c r="N22" s="25">
        <v>3200</v>
      </c>
      <c r="P22" s="90"/>
      <c r="U22" s="30">
        <f>COUNTA(K11:K21)</f>
        <v>5</v>
      </c>
      <c r="V22" s="30">
        <f>COUNTA(L11:L21)</f>
        <v>7</v>
      </c>
      <c r="W22" s="30">
        <f>COUNTA(M11:M21)</f>
        <v>10</v>
      </c>
      <c r="X22" s="30">
        <f>COUNTA(N11:N21)</f>
        <v>9</v>
      </c>
    </row>
    <row r="23" spans="2:24" ht="13.5" customHeight="1" x14ac:dyDescent="0.15">
      <c r="B23" s="1">
        <f t="shared" si="2"/>
        <v>13</v>
      </c>
      <c r="C23" s="2" t="s">
        <v>24</v>
      </c>
      <c r="D23" s="2" t="s">
        <v>25</v>
      </c>
      <c r="E23" s="4"/>
      <c r="F23" s="4" t="s">
        <v>104</v>
      </c>
      <c r="G23" s="4"/>
      <c r="H23" s="4"/>
      <c r="I23" s="4"/>
      <c r="J23" s="4"/>
      <c r="K23" s="24" t="s">
        <v>163</v>
      </c>
      <c r="L23" s="28"/>
      <c r="M23" s="24" t="s">
        <v>163</v>
      </c>
      <c r="N23" s="25">
        <v>250</v>
      </c>
      <c r="P23" s="90"/>
    </row>
    <row r="24" spans="2:24" ht="13.5" customHeight="1" x14ac:dyDescent="0.15">
      <c r="B24" s="1">
        <f t="shared" si="2"/>
        <v>14</v>
      </c>
      <c r="C24" s="2" t="s">
        <v>93</v>
      </c>
      <c r="D24" s="2" t="s">
        <v>15</v>
      </c>
      <c r="E24" s="4"/>
      <c r="F24" s="4" t="s">
        <v>189</v>
      </c>
      <c r="G24" s="4"/>
      <c r="H24" s="4"/>
      <c r="I24" s="4"/>
      <c r="J24" s="4"/>
      <c r="K24" s="24" t="s">
        <v>163</v>
      </c>
      <c r="L24" s="24"/>
      <c r="M24" s="24"/>
      <c r="N24" s="25" t="s">
        <v>163</v>
      </c>
    </row>
    <row r="25" spans="2:24" ht="14.85" customHeight="1" x14ac:dyDescent="0.15">
      <c r="B25" s="1">
        <f t="shared" si="2"/>
        <v>15</v>
      </c>
      <c r="C25" s="7"/>
      <c r="D25" s="7"/>
      <c r="E25" s="4"/>
      <c r="F25" s="4" t="s">
        <v>159</v>
      </c>
      <c r="G25" s="4"/>
      <c r="H25" s="4"/>
      <c r="I25" s="4"/>
      <c r="J25" s="4"/>
      <c r="K25" s="24"/>
      <c r="L25" s="24">
        <v>150</v>
      </c>
      <c r="M25" s="24" t="s">
        <v>163</v>
      </c>
      <c r="N25" s="25">
        <v>50</v>
      </c>
    </row>
    <row r="26" spans="2:24" ht="13.5" customHeight="1" x14ac:dyDescent="0.15">
      <c r="B26" s="1">
        <f t="shared" si="2"/>
        <v>16</v>
      </c>
      <c r="C26" s="7"/>
      <c r="D26" s="7"/>
      <c r="E26" s="4"/>
      <c r="F26" s="4" t="s">
        <v>179</v>
      </c>
      <c r="G26" s="4"/>
      <c r="H26" s="4"/>
      <c r="I26" s="4"/>
      <c r="J26" s="4"/>
      <c r="K26" s="28"/>
      <c r="L26" s="24" t="s">
        <v>163</v>
      </c>
      <c r="M26" s="24"/>
      <c r="N26" s="25"/>
    </row>
    <row r="27" spans="2:24" ht="13.9" customHeight="1" x14ac:dyDescent="0.15">
      <c r="B27" s="1">
        <f t="shared" si="2"/>
        <v>17</v>
      </c>
      <c r="C27" s="7"/>
      <c r="D27" s="2" t="s">
        <v>81</v>
      </c>
      <c r="E27" s="4"/>
      <c r="F27" s="4" t="s">
        <v>147</v>
      </c>
      <c r="G27" s="4"/>
      <c r="H27" s="4"/>
      <c r="I27" s="4"/>
      <c r="J27" s="4"/>
      <c r="K27" s="24">
        <v>50</v>
      </c>
      <c r="L27" s="24"/>
      <c r="M27" s="24">
        <v>100</v>
      </c>
      <c r="N27" s="25">
        <v>50</v>
      </c>
      <c r="U27" s="30">
        <f>COUNTA(K27:K27)</f>
        <v>1</v>
      </c>
      <c r="V27" s="30">
        <f>COUNTA(L27:L27)</f>
        <v>0</v>
      </c>
      <c r="W27" s="30">
        <f>COUNTA(M27:M27)</f>
        <v>1</v>
      </c>
      <c r="X27" s="30">
        <f>COUNTA(N27:N27)</f>
        <v>1</v>
      </c>
    </row>
    <row r="28" spans="2:24" ht="13.5" customHeight="1" x14ac:dyDescent="0.15">
      <c r="B28" s="1">
        <f t="shared" si="2"/>
        <v>18</v>
      </c>
      <c r="C28" s="7"/>
      <c r="D28" s="9" t="s">
        <v>72</v>
      </c>
      <c r="E28" s="4"/>
      <c r="F28" s="4" t="s">
        <v>85</v>
      </c>
      <c r="G28" s="4"/>
      <c r="H28" s="4"/>
      <c r="I28" s="4"/>
      <c r="J28" s="4"/>
      <c r="K28" s="24">
        <v>2</v>
      </c>
      <c r="L28" s="24"/>
      <c r="M28" s="24"/>
      <c r="N28" s="25">
        <v>2</v>
      </c>
      <c r="U28" s="30">
        <f>COUNTA(K28)</f>
        <v>1</v>
      </c>
      <c r="V28" s="30">
        <f>COUNTA(L28)</f>
        <v>0</v>
      </c>
      <c r="W28" s="30">
        <f>COUNTA(M28)</f>
        <v>0</v>
      </c>
      <c r="X28" s="30">
        <f>COUNTA(N28)</f>
        <v>1</v>
      </c>
    </row>
    <row r="29" spans="2:24" ht="13.9" customHeight="1" x14ac:dyDescent="0.15">
      <c r="B29" s="1">
        <f t="shared" si="2"/>
        <v>19</v>
      </c>
      <c r="C29" s="7"/>
      <c r="D29" s="2" t="s">
        <v>16</v>
      </c>
      <c r="E29" s="4"/>
      <c r="F29" s="4" t="s">
        <v>131</v>
      </c>
      <c r="G29" s="4"/>
      <c r="H29" s="4"/>
      <c r="I29" s="4"/>
      <c r="J29" s="4"/>
      <c r="K29" s="24">
        <v>50</v>
      </c>
      <c r="L29" s="24"/>
      <c r="M29" s="24"/>
      <c r="N29" s="25">
        <v>100</v>
      </c>
    </row>
    <row r="30" spans="2:24" ht="13.9" customHeight="1" x14ac:dyDescent="0.15">
      <c r="B30" s="1">
        <f t="shared" si="2"/>
        <v>20</v>
      </c>
      <c r="C30" s="7"/>
      <c r="D30" s="7"/>
      <c r="E30" s="4"/>
      <c r="F30" s="4" t="s">
        <v>117</v>
      </c>
      <c r="G30" s="4"/>
      <c r="H30" s="4"/>
      <c r="I30" s="4"/>
      <c r="J30" s="4"/>
      <c r="K30" s="24" t="s">
        <v>163</v>
      </c>
      <c r="L30" s="24" t="s">
        <v>163</v>
      </c>
      <c r="M30" s="24" t="s">
        <v>163</v>
      </c>
      <c r="N30" s="25">
        <v>50</v>
      </c>
    </row>
    <row r="31" spans="2:24" ht="13.5" customHeight="1" x14ac:dyDescent="0.15">
      <c r="B31" s="1">
        <f t="shared" si="2"/>
        <v>21</v>
      </c>
      <c r="C31" s="7"/>
      <c r="D31" s="7"/>
      <c r="E31" s="4"/>
      <c r="F31" s="4" t="s">
        <v>106</v>
      </c>
      <c r="G31" s="4"/>
      <c r="H31" s="4"/>
      <c r="I31" s="4"/>
      <c r="J31" s="4"/>
      <c r="K31" s="28">
        <v>200</v>
      </c>
      <c r="L31" s="24">
        <v>1900</v>
      </c>
      <c r="M31" s="24">
        <v>750</v>
      </c>
      <c r="N31" s="25">
        <v>1750</v>
      </c>
    </row>
    <row r="32" spans="2:24" ht="13.5" customHeight="1" x14ac:dyDescent="0.15">
      <c r="B32" s="1">
        <f t="shared" si="2"/>
        <v>22</v>
      </c>
      <c r="C32" s="7"/>
      <c r="D32" s="7"/>
      <c r="E32" s="4"/>
      <c r="F32" s="4" t="s">
        <v>118</v>
      </c>
      <c r="G32" s="4"/>
      <c r="H32" s="4"/>
      <c r="I32" s="4"/>
      <c r="J32" s="4"/>
      <c r="K32" s="24">
        <v>2200</v>
      </c>
      <c r="L32" s="24">
        <v>950</v>
      </c>
      <c r="M32" s="24">
        <v>1850</v>
      </c>
      <c r="N32" s="25">
        <v>950</v>
      </c>
      <c r="O32" s="67"/>
    </row>
    <row r="33" spans="2:25" ht="13.9" customHeight="1" x14ac:dyDescent="0.15">
      <c r="B33" s="1">
        <f t="shared" si="2"/>
        <v>23</v>
      </c>
      <c r="C33" s="7"/>
      <c r="D33" s="7"/>
      <c r="E33" s="4"/>
      <c r="F33" s="4" t="s">
        <v>107</v>
      </c>
      <c r="G33" s="4"/>
      <c r="H33" s="4"/>
      <c r="I33" s="4"/>
      <c r="J33" s="4"/>
      <c r="K33" s="24">
        <v>150</v>
      </c>
      <c r="L33" s="24">
        <v>1150</v>
      </c>
      <c r="M33" s="24">
        <v>1750</v>
      </c>
      <c r="N33" s="25">
        <v>3400</v>
      </c>
    </row>
    <row r="34" spans="2:25" ht="13.9" customHeight="1" x14ac:dyDescent="0.15">
      <c r="B34" s="1">
        <f t="shared" si="2"/>
        <v>24</v>
      </c>
      <c r="C34" s="7"/>
      <c r="D34" s="7"/>
      <c r="E34" s="4"/>
      <c r="F34" s="4" t="s">
        <v>74</v>
      </c>
      <c r="G34" s="4"/>
      <c r="H34" s="4"/>
      <c r="I34" s="4"/>
      <c r="J34" s="4"/>
      <c r="K34" s="24" t="s">
        <v>163</v>
      </c>
      <c r="L34" s="24"/>
      <c r="M34" s="24"/>
      <c r="N34" s="25" t="s">
        <v>163</v>
      </c>
    </row>
    <row r="35" spans="2:25" ht="13.5" customHeight="1" x14ac:dyDescent="0.15">
      <c r="B35" s="1">
        <f t="shared" si="2"/>
        <v>25</v>
      </c>
      <c r="C35" s="7"/>
      <c r="D35" s="7"/>
      <c r="E35" s="4"/>
      <c r="F35" s="4" t="s">
        <v>17</v>
      </c>
      <c r="G35" s="4"/>
      <c r="H35" s="4"/>
      <c r="I35" s="4"/>
      <c r="J35" s="4"/>
      <c r="K35" s="28" t="s">
        <v>163</v>
      </c>
      <c r="L35" s="24">
        <v>550</v>
      </c>
      <c r="M35" s="24">
        <v>1750</v>
      </c>
      <c r="N35" s="25">
        <v>1150</v>
      </c>
    </row>
    <row r="36" spans="2:25" ht="13.5" customHeight="1" x14ac:dyDescent="0.15">
      <c r="B36" s="1">
        <f t="shared" si="2"/>
        <v>26</v>
      </c>
      <c r="C36" s="7"/>
      <c r="D36" s="7"/>
      <c r="E36" s="4"/>
      <c r="F36" s="4" t="s">
        <v>109</v>
      </c>
      <c r="G36" s="4"/>
      <c r="H36" s="4"/>
      <c r="I36" s="4"/>
      <c r="J36" s="4"/>
      <c r="K36" s="24">
        <v>200</v>
      </c>
      <c r="L36" s="24">
        <v>400</v>
      </c>
      <c r="M36" s="24">
        <v>200</v>
      </c>
      <c r="N36" s="25" t="s">
        <v>163</v>
      </c>
    </row>
    <row r="37" spans="2:25" ht="13.5" customHeight="1" x14ac:dyDescent="0.15">
      <c r="B37" s="1">
        <f t="shared" si="2"/>
        <v>27</v>
      </c>
      <c r="C37" s="7"/>
      <c r="D37" s="7"/>
      <c r="E37" s="4"/>
      <c r="F37" s="4" t="s">
        <v>111</v>
      </c>
      <c r="G37" s="4"/>
      <c r="H37" s="4"/>
      <c r="I37" s="4"/>
      <c r="J37" s="4"/>
      <c r="K37" s="24">
        <v>100</v>
      </c>
      <c r="L37" s="24">
        <v>200</v>
      </c>
      <c r="M37" s="24">
        <v>350</v>
      </c>
      <c r="N37" s="25">
        <v>200</v>
      </c>
    </row>
    <row r="38" spans="2:25" ht="13.9" customHeight="1" x14ac:dyDescent="0.15">
      <c r="B38" s="1">
        <f t="shared" si="2"/>
        <v>28</v>
      </c>
      <c r="C38" s="7"/>
      <c r="D38" s="7"/>
      <c r="E38" s="4"/>
      <c r="F38" s="4" t="s">
        <v>18</v>
      </c>
      <c r="G38" s="4"/>
      <c r="H38" s="4"/>
      <c r="I38" s="4"/>
      <c r="J38" s="4"/>
      <c r="K38" s="24">
        <v>2800</v>
      </c>
      <c r="L38" s="24">
        <v>3450</v>
      </c>
      <c r="M38" s="24">
        <v>950</v>
      </c>
      <c r="N38" s="25">
        <v>600</v>
      </c>
    </row>
    <row r="39" spans="2:25" ht="13.9" customHeight="1" x14ac:dyDescent="0.15">
      <c r="B39" s="1">
        <f t="shared" si="2"/>
        <v>29</v>
      </c>
      <c r="C39" s="7"/>
      <c r="D39" s="7"/>
      <c r="E39" s="4"/>
      <c r="F39" s="4" t="s">
        <v>108</v>
      </c>
      <c r="G39" s="4"/>
      <c r="H39" s="4"/>
      <c r="I39" s="4"/>
      <c r="J39" s="4"/>
      <c r="K39" s="24"/>
      <c r="L39" s="24"/>
      <c r="M39" s="24" t="s">
        <v>163</v>
      </c>
      <c r="N39" s="25"/>
    </row>
    <row r="40" spans="2:25" ht="13.5" customHeight="1" x14ac:dyDescent="0.15">
      <c r="B40" s="1">
        <f t="shared" si="2"/>
        <v>30</v>
      </c>
      <c r="C40" s="7"/>
      <c r="D40" s="7"/>
      <c r="E40" s="4"/>
      <c r="F40" s="4" t="s">
        <v>132</v>
      </c>
      <c r="G40" s="4"/>
      <c r="H40" s="4"/>
      <c r="I40" s="4"/>
      <c r="J40" s="4"/>
      <c r="K40" s="24" t="s">
        <v>163</v>
      </c>
      <c r="L40" s="24">
        <v>300</v>
      </c>
      <c r="M40" s="24">
        <v>150</v>
      </c>
      <c r="N40" s="25">
        <v>100</v>
      </c>
    </row>
    <row r="41" spans="2:25" ht="13.9" customHeight="1" x14ac:dyDescent="0.15">
      <c r="B41" s="1">
        <f t="shared" si="2"/>
        <v>31</v>
      </c>
      <c r="C41" s="7"/>
      <c r="D41" s="7"/>
      <c r="E41" s="4"/>
      <c r="F41" s="4" t="s">
        <v>149</v>
      </c>
      <c r="G41" s="4"/>
      <c r="H41" s="4"/>
      <c r="I41" s="4"/>
      <c r="J41" s="4"/>
      <c r="K41" s="28"/>
      <c r="L41" s="24"/>
      <c r="M41" s="24">
        <v>100</v>
      </c>
      <c r="N41" s="25"/>
      <c r="Y41" s="130"/>
    </row>
    <row r="42" spans="2:25" ht="13.9" customHeight="1" x14ac:dyDescent="0.15">
      <c r="B42" s="1">
        <f t="shared" si="2"/>
        <v>32</v>
      </c>
      <c r="C42" s="7"/>
      <c r="D42" s="7"/>
      <c r="E42" s="4"/>
      <c r="F42" s="4" t="s">
        <v>19</v>
      </c>
      <c r="G42" s="4"/>
      <c r="H42" s="4"/>
      <c r="I42" s="4"/>
      <c r="J42" s="4"/>
      <c r="K42" s="28">
        <v>1900</v>
      </c>
      <c r="L42" s="24">
        <v>1700</v>
      </c>
      <c r="M42" s="24">
        <v>1600</v>
      </c>
      <c r="N42" s="25">
        <v>950</v>
      </c>
    </row>
    <row r="43" spans="2:25" ht="13.5" customHeight="1" x14ac:dyDescent="0.15">
      <c r="B43" s="1">
        <f t="shared" si="2"/>
        <v>33</v>
      </c>
      <c r="C43" s="7"/>
      <c r="D43" s="7"/>
      <c r="E43" s="4"/>
      <c r="F43" s="4" t="s">
        <v>20</v>
      </c>
      <c r="G43" s="4"/>
      <c r="H43" s="4"/>
      <c r="I43" s="4"/>
      <c r="J43" s="4"/>
      <c r="K43" s="24">
        <v>4600</v>
      </c>
      <c r="L43" s="24">
        <v>8500</v>
      </c>
      <c r="M43" s="60">
        <v>9500</v>
      </c>
      <c r="N43" s="66">
        <v>7250</v>
      </c>
    </row>
    <row r="44" spans="2:25" ht="13.9" customHeight="1" x14ac:dyDescent="0.15">
      <c r="B44" s="1">
        <f t="shared" si="2"/>
        <v>34</v>
      </c>
      <c r="C44" s="7"/>
      <c r="D44" s="7"/>
      <c r="E44" s="4"/>
      <c r="F44" s="4" t="s">
        <v>21</v>
      </c>
      <c r="G44" s="4"/>
      <c r="H44" s="4"/>
      <c r="I44" s="4"/>
      <c r="J44" s="4"/>
      <c r="K44" s="24" t="s">
        <v>163</v>
      </c>
      <c r="L44" s="24" t="s">
        <v>163</v>
      </c>
      <c r="M44" s="24" t="s">
        <v>163</v>
      </c>
      <c r="N44" s="25" t="s">
        <v>163</v>
      </c>
    </row>
    <row r="45" spans="2:25" ht="13.5" customHeight="1" x14ac:dyDescent="0.15">
      <c r="B45" s="1">
        <f t="shared" si="2"/>
        <v>35</v>
      </c>
      <c r="C45" s="2" t="s">
        <v>82</v>
      </c>
      <c r="D45" s="2" t="s">
        <v>83</v>
      </c>
      <c r="E45" s="4"/>
      <c r="F45" s="4" t="s">
        <v>235</v>
      </c>
      <c r="G45" s="4"/>
      <c r="H45" s="4"/>
      <c r="I45" s="4"/>
      <c r="J45" s="4"/>
      <c r="K45" s="28"/>
      <c r="L45" s="28"/>
      <c r="M45" s="24" t="s">
        <v>163</v>
      </c>
      <c r="N45" s="25"/>
    </row>
    <row r="46" spans="2:25" ht="13.9" customHeight="1" x14ac:dyDescent="0.15">
      <c r="B46" s="1">
        <f t="shared" si="2"/>
        <v>36</v>
      </c>
      <c r="C46" s="7"/>
      <c r="D46" s="7"/>
      <c r="E46" s="4"/>
      <c r="F46" s="4" t="s">
        <v>214</v>
      </c>
      <c r="G46" s="4"/>
      <c r="H46" s="4"/>
      <c r="I46" s="4"/>
      <c r="J46" s="4"/>
      <c r="K46" s="24"/>
      <c r="L46" s="24"/>
      <c r="M46" s="24" t="s">
        <v>163</v>
      </c>
      <c r="N46" s="25" t="s">
        <v>163</v>
      </c>
    </row>
    <row r="47" spans="2:25" ht="13.9" customHeight="1" x14ac:dyDescent="0.15">
      <c r="B47" s="1">
        <f t="shared" si="2"/>
        <v>37</v>
      </c>
      <c r="C47" s="7"/>
      <c r="D47" s="7"/>
      <c r="E47" s="4"/>
      <c r="F47" s="4" t="s">
        <v>215</v>
      </c>
      <c r="G47" s="4"/>
      <c r="H47" s="4"/>
      <c r="I47" s="4"/>
      <c r="J47" s="4"/>
      <c r="K47" s="24" t="s">
        <v>163</v>
      </c>
      <c r="L47" s="24"/>
      <c r="M47" s="24"/>
      <c r="N47" s="25">
        <v>50</v>
      </c>
      <c r="U47" s="30">
        <f>COUNTA(K45:K47)</f>
        <v>1</v>
      </c>
      <c r="V47" s="30">
        <f>COUNTA(L45:L47)</f>
        <v>0</v>
      </c>
      <c r="W47" s="30">
        <f>COUNTA(M45:M47)</f>
        <v>2</v>
      </c>
      <c r="X47" s="30">
        <f>COUNTA(N45:N47)</f>
        <v>2</v>
      </c>
    </row>
    <row r="48" spans="2:25" ht="13.9" customHeight="1" x14ac:dyDescent="0.15">
      <c r="B48" s="1">
        <f t="shared" si="2"/>
        <v>38</v>
      </c>
      <c r="C48" s="2" t="s">
        <v>94</v>
      </c>
      <c r="D48" s="2" t="s">
        <v>26</v>
      </c>
      <c r="E48" s="4"/>
      <c r="F48" s="4" t="s">
        <v>126</v>
      </c>
      <c r="G48" s="4"/>
      <c r="H48" s="4"/>
      <c r="I48" s="4"/>
      <c r="J48" s="4"/>
      <c r="K48" s="24" t="s">
        <v>163</v>
      </c>
      <c r="L48" s="28" t="s">
        <v>163</v>
      </c>
      <c r="M48" s="24" t="s">
        <v>163</v>
      </c>
      <c r="N48" s="25" t="s">
        <v>163</v>
      </c>
      <c r="Y48" s="132"/>
    </row>
    <row r="49" spans="2:29" ht="13.9" customHeight="1" x14ac:dyDescent="0.15">
      <c r="B49" s="1">
        <f t="shared" si="2"/>
        <v>39</v>
      </c>
      <c r="C49" s="7"/>
      <c r="D49" s="7"/>
      <c r="E49" s="4"/>
      <c r="F49" s="4" t="s">
        <v>216</v>
      </c>
      <c r="G49" s="4"/>
      <c r="H49" s="4"/>
      <c r="I49" s="4"/>
      <c r="J49" s="4"/>
      <c r="K49" s="24" t="s">
        <v>163</v>
      </c>
      <c r="L49" s="24"/>
      <c r="M49" s="24" t="s">
        <v>163</v>
      </c>
      <c r="N49" s="136" t="s">
        <v>163</v>
      </c>
      <c r="Y49" s="132"/>
    </row>
    <row r="50" spans="2:29" ht="13.9" customHeight="1" x14ac:dyDescent="0.15">
      <c r="B50" s="1">
        <f t="shared" si="2"/>
        <v>40</v>
      </c>
      <c r="C50" s="7"/>
      <c r="D50" s="7"/>
      <c r="E50" s="4"/>
      <c r="F50" s="4" t="s">
        <v>152</v>
      </c>
      <c r="G50" s="4"/>
      <c r="H50" s="4"/>
      <c r="I50" s="4"/>
      <c r="J50" s="4"/>
      <c r="K50" s="24">
        <v>350</v>
      </c>
      <c r="L50" s="24">
        <v>200</v>
      </c>
      <c r="M50" s="24">
        <v>900</v>
      </c>
      <c r="N50" s="25">
        <v>300</v>
      </c>
      <c r="Y50" s="132">
        <f>U98</f>
        <v>55</v>
      </c>
      <c r="Z50" s="132">
        <f>V98</f>
        <v>50</v>
      </c>
      <c r="AA50" s="132">
        <f>W98</f>
        <v>59</v>
      </c>
      <c r="AB50" s="132">
        <f>X98</f>
        <v>68</v>
      </c>
      <c r="AC50" s="132"/>
    </row>
    <row r="51" spans="2:29" ht="13.9" customHeight="1" x14ac:dyDescent="0.15">
      <c r="B51" s="1">
        <f t="shared" si="2"/>
        <v>41</v>
      </c>
      <c r="C51" s="7"/>
      <c r="D51" s="7"/>
      <c r="E51" s="4"/>
      <c r="F51" s="4" t="s">
        <v>27</v>
      </c>
      <c r="G51" s="4"/>
      <c r="H51" s="4"/>
      <c r="I51" s="4"/>
      <c r="J51" s="4"/>
      <c r="K51" s="24">
        <v>50</v>
      </c>
      <c r="L51" s="24" t="s">
        <v>163</v>
      </c>
      <c r="M51" s="24"/>
      <c r="N51" s="25" t="s">
        <v>163</v>
      </c>
      <c r="Y51" s="132"/>
    </row>
    <row r="52" spans="2:29" ht="13.9" customHeight="1" x14ac:dyDescent="0.15">
      <c r="B52" s="1">
        <f t="shared" si="2"/>
        <v>42</v>
      </c>
      <c r="C52" s="7"/>
      <c r="D52" s="7"/>
      <c r="E52" s="4"/>
      <c r="F52" s="4" t="s">
        <v>236</v>
      </c>
      <c r="G52" s="4"/>
      <c r="H52" s="4"/>
      <c r="I52" s="4"/>
      <c r="J52" s="4"/>
      <c r="K52" s="24"/>
      <c r="L52" s="24"/>
      <c r="M52" s="24"/>
      <c r="N52" s="25" t="s">
        <v>163</v>
      </c>
      <c r="Y52" s="133"/>
    </row>
    <row r="53" spans="2:29" ht="13.5" customHeight="1" x14ac:dyDescent="0.15">
      <c r="B53" s="1">
        <f t="shared" si="2"/>
        <v>43</v>
      </c>
      <c r="C53" s="7"/>
      <c r="D53" s="7"/>
      <c r="E53" s="4"/>
      <c r="F53" s="4" t="s">
        <v>192</v>
      </c>
      <c r="G53" s="4"/>
      <c r="H53" s="4"/>
      <c r="I53" s="4"/>
      <c r="J53" s="4"/>
      <c r="K53" s="24" t="s">
        <v>163</v>
      </c>
      <c r="L53" s="24" t="s">
        <v>163</v>
      </c>
      <c r="M53" s="24" t="s">
        <v>163</v>
      </c>
      <c r="N53" s="25">
        <v>800</v>
      </c>
      <c r="Y53" s="134"/>
    </row>
    <row r="54" spans="2:29" ht="13.5" customHeight="1" x14ac:dyDescent="0.15">
      <c r="B54" s="1">
        <f t="shared" si="2"/>
        <v>44</v>
      </c>
      <c r="C54" s="7"/>
      <c r="D54" s="7"/>
      <c r="E54" s="4"/>
      <c r="F54" s="4" t="s">
        <v>218</v>
      </c>
      <c r="G54" s="4"/>
      <c r="H54" s="4"/>
      <c r="I54" s="4"/>
      <c r="J54" s="4"/>
      <c r="K54" s="24"/>
      <c r="L54" s="24"/>
      <c r="M54" s="24"/>
      <c r="N54" s="25" t="s">
        <v>163</v>
      </c>
      <c r="Y54" s="133"/>
    </row>
    <row r="55" spans="2:29" ht="13.9" customHeight="1" x14ac:dyDescent="0.15">
      <c r="B55" s="1">
        <f t="shared" si="2"/>
        <v>45</v>
      </c>
      <c r="C55" s="7"/>
      <c r="D55" s="7"/>
      <c r="E55" s="4"/>
      <c r="F55" s="4" t="s">
        <v>237</v>
      </c>
      <c r="G55" s="4"/>
      <c r="H55" s="4"/>
      <c r="I55" s="4"/>
      <c r="J55" s="4"/>
      <c r="K55" s="28"/>
      <c r="L55" s="28" t="s">
        <v>163</v>
      </c>
      <c r="M55" s="24"/>
      <c r="N55" s="25"/>
      <c r="Y55" s="133"/>
    </row>
    <row r="56" spans="2:29" ht="13.5" customHeight="1" x14ac:dyDescent="0.15">
      <c r="B56" s="1">
        <f t="shared" si="2"/>
        <v>46</v>
      </c>
      <c r="C56" s="7"/>
      <c r="D56" s="7"/>
      <c r="E56" s="4"/>
      <c r="F56" s="4" t="s">
        <v>238</v>
      </c>
      <c r="G56" s="4"/>
      <c r="H56" s="4"/>
      <c r="I56" s="4"/>
      <c r="J56" s="4"/>
      <c r="K56" s="28"/>
      <c r="L56" s="28">
        <v>200</v>
      </c>
      <c r="M56" s="24"/>
      <c r="N56" s="25"/>
      <c r="Y56" s="133"/>
    </row>
    <row r="57" spans="2:29" ht="13.5" customHeight="1" x14ac:dyDescent="0.15">
      <c r="B57" s="1">
        <f t="shared" si="2"/>
        <v>47</v>
      </c>
      <c r="C57" s="7"/>
      <c r="D57" s="7"/>
      <c r="E57" s="4"/>
      <c r="F57" s="4" t="s">
        <v>219</v>
      </c>
      <c r="G57" s="4"/>
      <c r="H57" s="4"/>
      <c r="I57" s="4"/>
      <c r="J57" s="4"/>
      <c r="K57" s="28"/>
      <c r="L57" s="28"/>
      <c r="M57" s="24" t="s">
        <v>163</v>
      </c>
      <c r="N57" s="25" t="s">
        <v>163</v>
      </c>
      <c r="Y57" s="133"/>
    </row>
    <row r="58" spans="2:29" ht="13.9" customHeight="1" x14ac:dyDescent="0.15">
      <c r="B58" s="1">
        <f t="shared" si="2"/>
        <v>48</v>
      </c>
      <c r="C58" s="7"/>
      <c r="D58" s="7"/>
      <c r="E58" s="4"/>
      <c r="F58" s="4" t="s">
        <v>220</v>
      </c>
      <c r="G58" s="4"/>
      <c r="H58" s="4"/>
      <c r="I58" s="4"/>
      <c r="J58" s="4"/>
      <c r="K58" s="24">
        <v>300</v>
      </c>
      <c r="L58" s="24"/>
      <c r="M58" s="24"/>
      <c r="N58" s="25">
        <v>100</v>
      </c>
      <c r="Y58" s="132"/>
    </row>
    <row r="59" spans="2:29" ht="13.5" customHeight="1" x14ac:dyDescent="0.15">
      <c r="B59" s="1">
        <f t="shared" si="2"/>
        <v>49</v>
      </c>
      <c r="C59" s="7"/>
      <c r="D59" s="7"/>
      <c r="E59" s="4"/>
      <c r="F59" s="4" t="s">
        <v>112</v>
      </c>
      <c r="G59" s="4"/>
      <c r="H59" s="4"/>
      <c r="I59" s="4"/>
      <c r="J59" s="4"/>
      <c r="K59" s="24" t="s">
        <v>163</v>
      </c>
      <c r="L59" s="24" t="s">
        <v>163</v>
      </c>
      <c r="M59" s="24">
        <v>400</v>
      </c>
      <c r="N59" s="25">
        <v>2200</v>
      </c>
      <c r="Y59" s="133"/>
    </row>
    <row r="60" spans="2:29" ht="13.5" customHeight="1" x14ac:dyDescent="0.15">
      <c r="B60" s="1">
        <f t="shared" si="2"/>
        <v>50</v>
      </c>
      <c r="C60" s="7"/>
      <c r="D60" s="7"/>
      <c r="E60" s="4"/>
      <c r="F60" s="4" t="s">
        <v>193</v>
      </c>
      <c r="G60" s="4"/>
      <c r="H60" s="4"/>
      <c r="I60" s="4"/>
      <c r="J60" s="4"/>
      <c r="K60" s="24">
        <v>96</v>
      </c>
      <c r="L60" s="24" t="s">
        <v>163</v>
      </c>
      <c r="M60" s="24"/>
      <c r="N60" s="25">
        <v>32</v>
      </c>
      <c r="Y60" s="132"/>
    </row>
    <row r="61" spans="2:29" ht="13.9" customHeight="1" x14ac:dyDescent="0.15">
      <c r="B61" s="1">
        <f t="shared" si="2"/>
        <v>51</v>
      </c>
      <c r="C61" s="7"/>
      <c r="D61" s="7"/>
      <c r="E61" s="4"/>
      <c r="F61" s="4" t="s">
        <v>239</v>
      </c>
      <c r="G61" s="4"/>
      <c r="H61" s="4"/>
      <c r="I61" s="4"/>
      <c r="J61" s="4"/>
      <c r="K61" s="24"/>
      <c r="L61" s="90" t="s">
        <v>163</v>
      </c>
      <c r="M61" s="24" t="s">
        <v>163</v>
      </c>
      <c r="N61" s="25"/>
      <c r="Y61" s="132"/>
    </row>
    <row r="62" spans="2:29" ht="13.9" customHeight="1" x14ac:dyDescent="0.15">
      <c r="B62" s="1">
        <f t="shared" si="2"/>
        <v>52</v>
      </c>
      <c r="C62" s="7"/>
      <c r="D62" s="7"/>
      <c r="E62" s="4"/>
      <c r="F62" s="4" t="s">
        <v>240</v>
      </c>
      <c r="G62" s="4"/>
      <c r="H62" s="4"/>
      <c r="I62" s="4"/>
      <c r="J62" s="4"/>
      <c r="K62" s="24" t="s">
        <v>163</v>
      </c>
      <c r="L62" s="137"/>
      <c r="M62" s="24"/>
      <c r="N62" s="25"/>
      <c r="Y62" s="132"/>
    </row>
    <row r="63" spans="2:29" ht="13.5" customHeight="1" x14ac:dyDescent="0.15">
      <c r="B63" s="1">
        <f t="shared" si="2"/>
        <v>53</v>
      </c>
      <c r="C63" s="7"/>
      <c r="D63" s="7"/>
      <c r="E63" s="4"/>
      <c r="F63" s="4" t="s">
        <v>241</v>
      </c>
      <c r="G63" s="4"/>
      <c r="H63" s="4"/>
      <c r="I63" s="4"/>
      <c r="J63" s="4"/>
      <c r="K63" s="24" t="s">
        <v>163</v>
      </c>
      <c r="L63" s="24">
        <v>16</v>
      </c>
      <c r="M63" s="24">
        <v>16</v>
      </c>
      <c r="N63" s="25"/>
      <c r="Y63" s="132"/>
    </row>
    <row r="64" spans="2:29" ht="13.9" customHeight="1" x14ac:dyDescent="0.15">
      <c r="B64" s="1">
        <f t="shared" si="2"/>
        <v>54</v>
      </c>
      <c r="C64" s="7"/>
      <c r="D64" s="7"/>
      <c r="E64" s="4"/>
      <c r="F64" s="4" t="s">
        <v>113</v>
      </c>
      <c r="G64" s="4"/>
      <c r="H64" s="4"/>
      <c r="I64" s="4"/>
      <c r="J64" s="4"/>
      <c r="K64" s="24" t="s">
        <v>163</v>
      </c>
      <c r="L64" s="24">
        <v>300</v>
      </c>
      <c r="M64" s="24" t="s">
        <v>163</v>
      </c>
      <c r="N64" s="25">
        <v>2000</v>
      </c>
      <c r="Y64" s="135"/>
    </row>
    <row r="65" spans="2:25" ht="13.5" customHeight="1" x14ac:dyDescent="0.15">
      <c r="B65" s="1">
        <f t="shared" si="2"/>
        <v>55</v>
      </c>
      <c r="C65" s="7"/>
      <c r="D65" s="7"/>
      <c r="E65" s="4"/>
      <c r="F65" s="4" t="s">
        <v>114</v>
      </c>
      <c r="G65" s="4"/>
      <c r="H65" s="4"/>
      <c r="I65" s="4"/>
      <c r="J65" s="4"/>
      <c r="K65" s="24">
        <v>100</v>
      </c>
      <c r="L65" s="24">
        <v>200</v>
      </c>
      <c r="M65" s="24">
        <v>250</v>
      </c>
      <c r="N65" s="25">
        <v>350</v>
      </c>
      <c r="Y65" s="132"/>
    </row>
    <row r="66" spans="2:25" ht="13.5" customHeight="1" x14ac:dyDescent="0.15">
      <c r="B66" s="1">
        <f t="shared" si="2"/>
        <v>56</v>
      </c>
      <c r="C66" s="7"/>
      <c r="D66" s="7"/>
      <c r="E66" s="4"/>
      <c r="F66" s="4" t="s">
        <v>242</v>
      </c>
      <c r="G66" s="4"/>
      <c r="H66" s="4"/>
      <c r="I66" s="4"/>
      <c r="J66" s="4"/>
      <c r="K66" s="24"/>
      <c r="L66" s="24"/>
      <c r="M66" s="24" t="s">
        <v>163</v>
      </c>
      <c r="N66" s="25" t="s">
        <v>163</v>
      </c>
      <c r="Y66" s="132"/>
    </row>
    <row r="67" spans="2:25" ht="13.9" customHeight="1" x14ac:dyDescent="0.15">
      <c r="B67" s="1">
        <f t="shared" si="2"/>
        <v>57</v>
      </c>
      <c r="C67" s="7"/>
      <c r="D67" s="7"/>
      <c r="E67" s="4"/>
      <c r="F67" s="4" t="s">
        <v>224</v>
      </c>
      <c r="G67" s="4"/>
      <c r="H67" s="4"/>
      <c r="I67" s="4"/>
      <c r="J67" s="4"/>
      <c r="K67" s="24" t="s">
        <v>163</v>
      </c>
      <c r="L67" s="24" t="s">
        <v>163</v>
      </c>
      <c r="M67" s="24"/>
      <c r="N67" s="25"/>
      <c r="Y67" s="132"/>
    </row>
    <row r="68" spans="2:25" ht="13.5" customHeight="1" x14ac:dyDescent="0.15">
      <c r="B68" s="1">
        <f t="shared" si="2"/>
        <v>58</v>
      </c>
      <c r="C68" s="7"/>
      <c r="D68" s="7"/>
      <c r="E68" s="4"/>
      <c r="F68" s="4" t="s">
        <v>29</v>
      </c>
      <c r="G68" s="4"/>
      <c r="H68" s="4"/>
      <c r="I68" s="4"/>
      <c r="J68" s="4"/>
      <c r="K68" s="28" t="s">
        <v>163</v>
      </c>
      <c r="L68" s="24"/>
      <c r="M68" s="24">
        <v>16</v>
      </c>
      <c r="N68" s="25"/>
      <c r="Y68" s="132"/>
    </row>
    <row r="69" spans="2:25" ht="13.5" customHeight="1" x14ac:dyDescent="0.15">
      <c r="B69" s="1">
        <f t="shared" si="2"/>
        <v>59</v>
      </c>
      <c r="C69" s="7"/>
      <c r="D69" s="7"/>
      <c r="E69" s="4"/>
      <c r="F69" s="4" t="s">
        <v>30</v>
      </c>
      <c r="G69" s="4"/>
      <c r="H69" s="4"/>
      <c r="I69" s="4"/>
      <c r="J69" s="4"/>
      <c r="K69" s="28">
        <v>32</v>
      </c>
      <c r="L69" s="24"/>
      <c r="M69" s="24">
        <v>16</v>
      </c>
      <c r="N69" s="25">
        <v>96</v>
      </c>
      <c r="Y69" s="132"/>
    </row>
    <row r="70" spans="2:25" ht="13.5" customHeight="1" x14ac:dyDescent="0.15">
      <c r="B70" s="1">
        <f t="shared" si="2"/>
        <v>60</v>
      </c>
      <c r="C70" s="7"/>
      <c r="D70" s="7"/>
      <c r="E70" s="4"/>
      <c r="F70" s="4" t="s">
        <v>225</v>
      </c>
      <c r="G70" s="4"/>
      <c r="H70" s="4"/>
      <c r="I70" s="4"/>
      <c r="J70" s="4"/>
      <c r="K70" s="24"/>
      <c r="L70" s="24" t="s">
        <v>163</v>
      </c>
      <c r="M70" s="24"/>
      <c r="N70" s="25"/>
      <c r="Y70" s="132"/>
    </row>
    <row r="71" spans="2:25" ht="13.9" customHeight="1" x14ac:dyDescent="0.15">
      <c r="B71" s="1">
        <f t="shared" si="2"/>
        <v>61</v>
      </c>
      <c r="C71" s="7"/>
      <c r="D71" s="7"/>
      <c r="E71" s="4"/>
      <c r="F71" s="4" t="s">
        <v>88</v>
      </c>
      <c r="G71" s="4"/>
      <c r="H71" s="4"/>
      <c r="I71" s="4"/>
      <c r="J71" s="4"/>
      <c r="K71" s="28"/>
      <c r="L71" s="24" t="s">
        <v>163</v>
      </c>
      <c r="M71" s="24"/>
      <c r="N71" s="25" t="s">
        <v>163</v>
      </c>
      <c r="Y71" s="132"/>
    </row>
    <row r="72" spans="2:25" ht="13.9" customHeight="1" x14ac:dyDescent="0.15">
      <c r="B72" s="1">
        <f t="shared" si="2"/>
        <v>62</v>
      </c>
      <c r="C72" s="7"/>
      <c r="D72" s="7"/>
      <c r="E72" s="4"/>
      <c r="F72" s="4" t="s">
        <v>89</v>
      </c>
      <c r="G72" s="4"/>
      <c r="H72" s="4"/>
      <c r="I72" s="4"/>
      <c r="J72" s="4"/>
      <c r="K72" s="24" t="s">
        <v>163</v>
      </c>
      <c r="L72" s="24"/>
      <c r="M72" s="24"/>
      <c r="N72" s="25"/>
      <c r="Y72" s="132"/>
    </row>
    <row r="73" spans="2:25" ht="13.5" customHeight="1" x14ac:dyDescent="0.15">
      <c r="B73" s="1">
        <f t="shared" si="2"/>
        <v>63</v>
      </c>
      <c r="C73" s="7"/>
      <c r="D73" s="7"/>
      <c r="E73" s="4"/>
      <c r="F73" s="4" t="s">
        <v>115</v>
      </c>
      <c r="G73" s="4"/>
      <c r="H73" s="4"/>
      <c r="I73" s="4"/>
      <c r="J73" s="4"/>
      <c r="K73" s="24">
        <v>1200</v>
      </c>
      <c r="L73" s="24">
        <v>400</v>
      </c>
      <c r="M73" s="24">
        <v>1400</v>
      </c>
      <c r="N73" s="25">
        <v>1900</v>
      </c>
      <c r="Y73" s="132"/>
    </row>
    <row r="74" spans="2:25" ht="13.9" customHeight="1" x14ac:dyDescent="0.15">
      <c r="B74" s="1">
        <f t="shared" si="2"/>
        <v>64</v>
      </c>
      <c r="C74" s="7"/>
      <c r="D74" s="7"/>
      <c r="E74" s="4"/>
      <c r="F74" s="4" t="s">
        <v>127</v>
      </c>
      <c r="G74" s="4"/>
      <c r="H74" s="4"/>
      <c r="I74" s="4"/>
      <c r="J74" s="4"/>
      <c r="K74" s="28" t="s">
        <v>163</v>
      </c>
      <c r="L74" s="24">
        <v>100</v>
      </c>
      <c r="M74" s="24">
        <v>50</v>
      </c>
      <c r="N74" s="25">
        <v>200</v>
      </c>
      <c r="Y74" s="132"/>
    </row>
    <row r="75" spans="2:25" ht="13.5" customHeight="1" x14ac:dyDescent="0.15">
      <c r="B75" s="1">
        <f t="shared" si="2"/>
        <v>65</v>
      </c>
      <c r="C75" s="7"/>
      <c r="D75" s="7"/>
      <c r="E75" s="4"/>
      <c r="F75" s="4" t="s">
        <v>243</v>
      </c>
      <c r="G75" s="4"/>
      <c r="H75" s="4"/>
      <c r="I75" s="4"/>
      <c r="J75" s="4"/>
      <c r="K75" s="24">
        <v>1</v>
      </c>
      <c r="L75" s="24"/>
      <c r="M75" s="24" t="s">
        <v>163</v>
      </c>
      <c r="N75" s="25"/>
      <c r="Y75" s="132"/>
    </row>
    <row r="76" spans="2:25" ht="13.9" customHeight="1" x14ac:dyDescent="0.15">
      <c r="B76" s="1">
        <f t="shared" ref="B76:B97" si="4">B75+1</f>
        <v>66</v>
      </c>
      <c r="C76" s="7"/>
      <c r="D76" s="7"/>
      <c r="E76" s="4"/>
      <c r="F76" s="4" t="s">
        <v>120</v>
      </c>
      <c r="G76" s="4"/>
      <c r="H76" s="4"/>
      <c r="I76" s="4"/>
      <c r="J76" s="4"/>
      <c r="K76" s="24">
        <v>50</v>
      </c>
      <c r="L76" s="24"/>
      <c r="M76" s="24" t="s">
        <v>163</v>
      </c>
      <c r="N76" s="25">
        <v>100</v>
      </c>
      <c r="Y76" s="132"/>
    </row>
    <row r="77" spans="2:25" ht="13.5" customHeight="1" x14ac:dyDescent="0.15">
      <c r="B77" s="1">
        <f t="shared" si="4"/>
        <v>67</v>
      </c>
      <c r="C77" s="7"/>
      <c r="D77" s="7"/>
      <c r="E77" s="4"/>
      <c r="F77" s="4" t="s">
        <v>32</v>
      </c>
      <c r="G77" s="4"/>
      <c r="H77" s="4"/>
      <c r="I77" s="4"/>
      <c r="J77" s="4"/>
      <c r="K77" s="24" t="s">
        <v>163</v>
      </c>
      <c r="L77" s="24"/>
      <c r="M77" s="24"/>
      <c r="N77" s="25"/>
      <c r="Y77" s="132"/>
    </row>
    <row r="78" spans="2:25" ht="13.9" customHeight="1" x14ac:dyDescent="0.15">
      <c r="B78" s="1">
        <f t="shared" si="4"/>
        <v>68</v>
      </c>
      <c r="C78" s="7"/>
      <c r="D78" s="7"/>
      <c r="E78" s="4"/>
      <c r="F78" s="4" t="s">
        <v>157</v>
      </c>
      <c r="G78" s="4"/>
      <c r="H78" s="4"/>
      <c r="I78" s="4"/>
      <c r="J78" s="4"/>
      <c r="K78" s="28"/>
      <c r="L78" s="24">
        <v>50</v>
      </c>
      <c r="M78" s="24"/>
      <c r="N78" s="25">
        <v>50</v>
      </c>
      <c r="Y78" s="132"/>
    </row>
    <row r="79" spans="2:25" ht="13.5" customHeight="1" x14ac:dyDescent="0.15">
      <c r="B79" s="1">
        <f t="shared" si="4"/>
        <v>69</v>
      </c>
      <c r="C79" s="7"/>
      <c r="D79" s="7"/>
      <c r="E79" s="4"/>
      <c r="F79" s="4" t="s">
        <v>227</v>
      </c>
      <c r="G79" s="4"/>
      <c r="H79" s="4"/>
      <c r="I79" s="4"/>
      <c r="J79" s="4"/>
      <c r="K79" s="24">
        <v>32</v>
      </c>
      <c r="L79" s="24"/>
      <c r="M79" s="24"/>
      <c r="N79" s="25">
        <v>32</v>
      </c>
      <c r="Y79" s="132"/>
    </row>
    <row r="80" spans="2:25" ht="13.9" customHeight="1" x14ac:dyDescent="0.15">
      <c r="B80" s="1">
        <f t="shared" si="4"/>
        <v>70</v>
      </c>
      <c r="C80" s="7"/>
      <c r="D80" s="7"/>
      <c r="E80" s="4"/>
      <c r="F80" s="4" t="s">
        <v>33</v>
      </c>
      <c r="G80" s="4"/>
      <c r="H80" s="4"/>
      <c r="I80" s="4"/>
      <c r="J80" s="4"/>
      <c r="K80" s="24">
        <v>1000</v>
      </c>
      <c r="L80" s="24">
        <v>700</v>
      </c>
      <c r="M80" s="24">
        <v>700</v>
      </c>
      <c r="N80" s="25">
        <v>350</v>
      </c>
      <c r="Y80" s="132"/>
    </row>
    <row r="81" spans="2:24" ht="13.9" customHeight="1" x14ac:dyDescent="0.15">
      <c r="B81" s="1">
        <f t="shared" si="4"/>
        <v>71</v>
      </c>
      <c r="C81" s="2" t="s">
        <v>75</v>
      </c>
      <c r="D81" s="2" t="s">
        <v>76</v>
      </c>
      <c r="E81" s="4"/>
      <c r="F81" s="4" t="s">
        <v>124</v>
      </c>
      <c r="G81" s="4"/>
      <c r="H81" s="4"/>
      <c r="I81" s="4"/>
      <c r="J81" s="4"/>
      <c r="K81" s="24"/>
      <c r="L81" s="24">
        <v>1</v>
      </c>
      <c r="M81" s="24"/>
      <c r="N81" s="25" t="s">
        <v>163</v>
      </c>
    </row>
    <row r="82" spans="2:24" ht="13.5" customHeight="1" x14ac:dyDescent="0.15">
      <c r="B82" s="1">
        <f t="shared" si="4"/>
        <v>72</v>
      </c>
      <c r="C82" s="2" t="s">
        <v>34</v>
      </c>
      <c r="D82" s="2" t="s">
        <v>35</v>
      </c>
      <c r="E82" s="4"/>
      <c r="F82" s="4" t="s">
        <v>229</v>
      </c>
      <c r="G82" s="4"/>
      <c r="H82" s="4"/>
      <c r="I82" s="4"/>
      <c r="J82" s="4"/>
      <c r="K82" s="24"/>
      <c r="L82" s="24"/>
      <c r="M82" s="24"/>
      <c r="N82" s="25" t="s">
        <v>163</v>
      </c>
    </row>
    <row r="83" spans="2:24" ht="13.9" customHeight="1" x14ac:dyDescent="0.15">
      <c r="B83" s="1">
        <f t="shared" si="4"/>
        <v>73</v>
      </c>
      <c r="C83" s="7"/>
      <c r="D83" s="7"/>
      <c r="E83" s="4"/>
      <c r="F83" s="4" t="s">
        <v>195</v>
      </c>
      <c r="G83" s="4"/>
      <c r="H83" s="4"/>
      <c r="I83" s="4"/>
      <c r="J83" s="4"/>
      <c r="K83" s="24"/>
      <c r="L83" s="24"/>
      <c r="M83" s="24" t="s">
        <v>163</v>
      </c>
      <c r="N83" s="25"/>
    </row>
    <row r="84" spans="2:24" ht="13.9" customHeight="1" x14ac:dyDescent="0.15">
      <c r="B84" s="1">
        <f t="shared" si="4"/>
        <v>74</v>
      </c>
      <c r="C84" s="7"/>
      <c r="D84" s="7"/>
      <c r="E84" s="4"/>
      <c r="F84" s="4" t="s">
        <v>230</v>
      </c>
      <c r="G84" s="4"/>
      <c r="H84" s="4"/>
      <c r="I84" s="4"/>
      <c r="J84" s="4"/>
      <c r="K84" s="24"/>
      <c r="L84" s="24"/>
      <c r="M84" s="24"/>
      <c r="N84" s="25" t="s">
        <v>163</v>
      </c>
    </row>
    <row r="85" spans="2:24" ht="13.5" customHeight="1" x14ac:dyDescent="0.15">
      <c r="B85" s="1">
        <f t="shared" si="4"/>
        <v>75</v>
      </c>
      <c r="C85" s="7"/>
      <c r="D85" s="7"/>
      <c r="E85" s="4"/>
      <c r="F85" s="4" t="s">
        <v>154</v>
      </c>
      <c r="G85" s="4"/>
      <c r="H85" s="4"/>
      <c r="I85" s="4"/>
      <c r="J85" s="4"/>
      <c r="K85" s="24"/>
      <c r="L85" s="28">
        <v>1</v>
      </c>
      <c r="M85" s="24"/>
      <c r="N85" s="25">
        <v>1</v>
      </c>
    </row>
    <row r="86" spans="2:24" ht="13.9" customHeight="1" x14ac:dyDescent="0.15">
      <c r="B86" s="1">
        <f t="shared" si="4"/>
        <v>76</v>
      </c>
      <c r="C86" s="7"/>
      <c r="D86" s="7"/>
      <c r="E86" s="4"/>
      <c r="F86" s="4" t="s">
        <v>128</v>
      </c>
      <c r="G86" s="4"/>
      <c r="H86" s="4"/>
      <c r="I86" s="4"/>
      <c r="J86" s="4"/>
      <c r="K86" s="24">
        <v>1</v>
      </c>
      <c r="L86" s="24">
        <v>2</v>
      </c>
      <c r="M86" s="24">
        <v>1</v>
      </c>
      <c r="N86" s="25">
        <v>8</v>
      </c>
    </row>
    <row r="87" spans="2:24" ht="13.9" customHeight="1" x14ac:dyDescent="0.15">
      <c r="B87" s="1">
        <f t="shared" si="4"/>
        <v>77</v>
      </c>
      <c r="C87" s="7"/>
      <c r="D87" s="7"/>
      <c r="E87" s="4"/>
      <c r="F87" s="4" t="s">
        <v>77</v>
      </c>
      <c r="G87" s="4"/>
      <c r="H87" s="4"/>
      <c r="I87" s="4"/>
      <c r="J87" s="4"/>
      <c r="K87" s="24"/>
      <c r="L87" s="24"/>
      <c r="M87" s="24"/>
      <c r="N87" s="25">
        <v>1</v>
      </c>
    </row>
    <row r="88" spans="2:24" ht="13.5" customHeight="1" x14ac:dyDescent="0.15">
      <c r="B88" s="1">
        <f t="shared" si="4"/>
        <v>78</v>
      </c>
      <c r="C88" s="7"/>
      <c r="D88" s="7"/>
      <c r="E88" s="4"/>
      <c r="F88" s="4" t="s">
        <v>36</v>
      </c>
      <c r="G88" s="4"/>
      <c r="H88" s="4"/>
      <c r="I88" s="4"/>
      <c r="J88" s="4"/>
      <c r="K88" s="24"/>
      <c r="L88" s="24"/>
      <c r="M88" s="24"/>
      <c r="N88" s="25">
        <v>1</v>
      </c>
    </row>
    <row r="89" spans="2:24" ht="13.5" customHeight="1" x14ac:dyDescent="0.15">
      <c r="B89" s="1">
        <f t="shared" si="4"/>
        <v>79</v>
      </c>
      <c r="C89" s="2" t="s">
        <v>146</v>
      </c>
      <c r="D89" s="2" t="s">
        <v>78</v>
      </c>
      <c r="E89" s="4"/>
      <c r="F89" s="4" t="s">
        <v>182</v>
      </c>
      <c r="G89" s="4"/>
      <c r="H89" s="4"/>
      <c r="I89" s="4"/>
      <c r="J89" s="4"/>
      <c r="K89" s="24"/>
      <c r="L89" s="24"/>
      <c r="M89" s="24" t="s">
        <v>163</v>
      </c>
      <c r="N89" s="25"/>
    </row>
    <row r="90" spans="2:24" ht="13.5" customHeight="1" x14ac:dyDescent="0.15">
      <c r="B90" s="1">
        <f t="shared" si="4"/>
        <v>80</v>
      </c>
      <c r="C90" s="7"/>
      <c r="D90" s="2" t="s">
        <v>79</v>
      </c>
      <c r="E90" s="4"/>
      <c r="F90" s="4" t="s">
        <v>103</v>
      </c>
      <c r="G90" s="4"/>
      <c r="H90" s="4"/>
      <c r="I90" s="4"/>
      <c r="J90" s="4"/>
      <c r="K90" s="24" t="s">
        <v>163</v>
      </c>
      <c r="L90" s="24">
        <v>1</v>
      </c>
      <c r="M90" s="24">
        <v>1</v>
      </c>
      <c r="N90" s="25">
        <v>1</v>
      </c>
    </row>
    <row r="91" spans="2:24" ht="13.5" customHeight="1" x14ac:dyDescent="0.15">
      <c r="B91" s="1">
        <f t="shared" si="4"/>
        <v>81</v>
      </c>
      <c r="C91" s="7"/>
      <c r="D91" s="2" t="s">
        <v>37</v>
      </c>
      <c r="E91" s="4"/>
      <c r="F91" s="4" t="s">
        <v>125</v>
      </c>
      <c r="G91" s="4"/>
      <c r="H91" s="4"/>
      <c r="I91" s="4"/>
      <c r="J91" s="4"/>
      <c r="K91" s="24"/>
      <c r="L91" s="24">
        <v>1</v>
      </c>
      <c r="M91" s="24">
        <v>6</v>
      </c>
      <c r="N91" s="25">
        <v>2</v>
      </c>
    </row>
    <row r="92" spans="2:24" ht="13.5" customHeight="1" x14ac:dyDescent="0.15">
      <c r="B92" s="1">
        <f t="shared" si="4"/>
        <v>82</v>
      </c>
      <c r="C92" s="7"/>
      <c r="D92" s="8"/>
      <c r="E92" s="4"/>
      <c r="F92" s="4" t="s">
        <v>38</v>
      </c>
      <c r="G92" s="4"/>
      <c r="H92" s="4"/>
      <c r="I92" s="4"/>
      <c r="J92" s="4"/>
      <c r="K92" s="24" t="s">
        <v>163</v>
      </c>
      <c r="L92" s="24">
        <v>50</v>
      </c>
      <c r="M92" s="24" t="s">
        <v>163</v>
      </c>
      <c r="N92" s="25" t="s">
        <v>163</v>
      </c>
    </row>
    <row r="93" spans="2:24" ht="13.5" customHeight="1" x14ac:dyDescent="0.15">
      <c r="B93" s="1">
        <f t="shared" si="4"/>
        <v>83</v>
      </c>
      <c r="C93" s="8"/>
      <c r="D93" s="9" t="s">
        <v>39</v>
      </c>
      <c r="E93" s="4"/>
      <c r="F93" s="4" t="s">
        <v>40</v>
      </c>
      <c r="G93" s="4"/>
      <c r="H93" s="4"/>
      <c r="I93" s="4"/>
      <c r="J93" s="4"/>
      <c r="K93" s="24">
        <v>50</v>
      </c>
      <c r="L93" s="24">
        <v>50</v>
      </c>
      <c r="M93" s="24" t="s">
        <v>163</v>
      </c>
      <c r="N93" s="25">
        <v>100</v>
      </c>
    </row>
    <row r="94" spans="2:24" ht="13.5" customHeight="1" x14ac:dyDescent="0.15">
      <c r="B94" s="1">
        <f t="shared" si="4"/>
        <v>84</v>
      </c>
      <c r="C94" s="2" t="s">
        <v>0</v>
      </c>
      <c r="D94" s="9" t="s">
        <v>41</v>
      </c>
      <c r="E94" s="4"/>
      <c r="F94" s="4" t="s">
        <v>42</v>
      </c>
      <c r="G94" s="4"/>
      <c r="H94" s="4"/>
      <c r="I94" s="4"/>
      <c r="J94" s="4"/>
      <c r="K94" s="24" t="s">
        <v>163</v>
      </c>
      <c r="L94" s="24"/>
      <c r="M94" s="24">
        <v>100</v>
      </c>
      <c r="N94" s="25" t="s">
        <v>163</v>
      </c>
      <c r="U94" s="30">
        <f>COUNTA(K81:K94)</f>
        <v>5</v>
      </c>
      <c r="V94" s="30">
        <f>COUNTA(L81:L94)</f>
        <v>7</v>
      </c>
      <c r="W94" s="30">
        <f>COUNTA(M81:M94)</f>
        <v>8</v>
      </c>
      <c r="X94" s="30">
        <f>COUNTA(N81:N94)</f>
        <v>12</v>
      </c>
    </row>
    <row r="95" spans="2:24" ht="13.5" customHeight="1" x14ac:dyDescent="0.15">
      <c r="B95" s="1">
        <f t="shared" si="4"/>
        <v>85</v>
      </c>
      <c r="C95" s="199" t="s">
        <v>43</v>
      </c>
      <c r="D95" s="200"/>
      <c r="E95" s="4"/>
      <c r="F95" s="4" t="s">
        <v>44</v>
      </c>
      <c r="G95" s="4"/>
      <c r="H95" s="4"/>
      <c r="I95" s="4"/>
      <c r="J95" s="4"/>
      <c r="K95" s="24">
        <v>50</v>
      </c>
      <c r="L95" s="24">
        <v>50</v>
      </c>
      <c r="M95" s="24">
        <v>350</v>
      </c>
      <c r="N95" s="25">
        <v>150</v>
      </c>
    </row>
    <row r="96" spans="2:24" ht="13.5" customHeight="1" x14ac:dyDescent="0.15">
      <c r="B96" s="1">
        <f t="shared" si="4"/>
        <v>86</v>
      </c>
      <c r="C96" s="3"/>
      <c r="D96" s="91"/>
      <c r="E96" s="4"/>
      <c r="F96" s="4" t="s">
        <v>45</v>
      </c>
      <c r="G96" s="4"/>
      <c r="H96" s="4"/>
      <c r="I96" s="4"/>
      <c r="J96" s="4"/>
      <c r="K96" s="24">
        <v>100</v>
      </c>
      <c r="L96" s="24"/>
      <c r="M96" s="24">
        <v>50</v>
      </c>
      <c r="N96" s="25">
        <v>50</v>
      </c>
    </row>
    <row r="97" spans="2:24" ht="13.9" customHeight="1" thickBot="1" x14ac:dyDescent="0.2">
      <c r="B97" s="1">
        <f t="shared" si="4"/>
        <v>87</v>
      </c>
      <c r="C97" s="3"/>
      <c r="D97" s="91"/>
      <c r="E97" s="4"/>
      <c r="F97" s="4" t="s">
        <v>80</v>
      </c>
      <c r="G97" s="4"/>
      <c r="H97" s="4"/>
      <c r="I97" s="4"/>
      <c r="J97" s="4"/>
      <c r="K97" s="24"/>
      <c r="L97" s="24">
        <v>200</v>
      </c>
      <c r="M97" s="24">
        <v>50</v>
      </c>
      <c r="N97" s="25">
        <v>50</v>
      </c>
    </row>
    <row r="98" spans="2:24" ht="13.9" customHeight="1" x14ac:dyDescent="0.15">
      <c r="B98" s="92"/>
      <c r="C98" s="93"/>
      <c r="D98" s="93"/>
      <c r="E98" s="27"/>
      <c r="F98" s="27"/>
      <c r="G98" s="27"/>
      <c r="H98" s="27"/>
      <c r="I98" s="27"/>
      <c r="J98" s="27"/>
      <c r="K98" s="27"/>
      <c r="L98" s="27"/>
      <c r="M98" s="27"/>
      <c r="N98" s="27"/>
      <c r="U98" s="30">
        <f>COUNTA(K11:K97)</f>
        <v>55</v>
      </c>
      <c r="V98" s="30">
        <f>COUNTA(L11:L97)</f>
        <v>50</v>
      </c>
      <c r="W98" s="30">
        <f>COUNTA(M11:M97)</f>
        <v>59</v>
      </c>
      <c r="X98" s="30">
        <f>COUNTA(N11:N97)</f>
        <v>68</v>
      </c>
    </row>
    <row r="99" spans="2:24" ht="18" customHeight="1" x14ac:dyDescent="0.15"/>
    <row r="100" spans="2:24" ht="18" customHeight="1" x14ac:dyDescent="0.15">
      <c r="B100" s="72"/>
    </row>
    <row r="101" spans="2:24" ht="9" customHeight="1" thickBot="1" x14ac:dyDescent="0.2"/>
    <row r="102" spans="2:24" ht="18" customHeight="1" x14ac:dyDescent="0.15">
      <c r="B102" s="73"/>
      <c r="C102" s="74"/>
      <c r="D102" s="201" t="s">
        <v>1</v>
      </c>
      <c r="E102" s="201"/>
      <c r="F102" s="201"/>
      <c r="G102" s="201"/>
      <c r="H102" s="74"/>
      <c r="I102" s="74"/>
      <c r="J102" s="75"/>
      <c r="K102" s="31" t="s">
        <v>64</v>
      </c>
      <c r="L102" s="31" t="s">
        <v>65</v>
      </c>
      <c r="M102" s="31" t="s">
        <v>66</v>
      </c>
      <c r="N102" s="55" t="s">
        <v>67</v>
      </c>
      <c r="U102" s="30">
        <f>SUM(U11:U21,K22:K97)</f>
        <v>18164</v>
      </c>
      <c r="V102" s="30">
        <f>SUM(V11:V21,L22:L97)</f>
        <v>26322</v>
      </c>
      <c r="W102" s="30">
        <f>SUM(W11:W21,M22:M97)</f>
        <v>31856</v>
      </c>
      <c r="X102" s="30">
        <f>SUM(X11:X21,N22:N97)</f>
        <v>29976</v>
      </c>
    </row>
    <row r="103" spans="2:24" ht="18" customHeight="1" thickBot="1" x14ac:dyDescent="0.2">
      <c r="B103" s="79"/>
      <c r="C103" s="26"/>
      <c r="D103" s="197" t="s">
        <v>2</v>
      </c>
      <c r="E103" s="197"/>
      <c r="F103" s="197"/>
      <c r="G103" s="197"/>
      <c r="H103" s="26"/>
      <c r="I103" s="26"/>
      <c r="J103" s="80"/>
      <c r="K103" s="36" t="str">
        <f>K5</f>
        <v>2020.5.25</v>
      </c>
      <c r="L103" s="36" t="str">
        <f>L5</f>
        <v>2020.5.25</v>
      </c>
      <c r="M103" s="36" t="str">
        <f>M5</f>
        <v>2020.5.25</v>
      </c>
      <c r="N103" s="54" t="str">
        <f>N5</f>
        <v>2020.5.25</v>
      </c>
    </row>
    <row r="104" spans="2:24" ht="19.899999999999999" customHeight="1" thickTop="1" x14ac:dyDescent="0.15">
      <c r="B104" s="202" t="s">
        <v>47</v>
      </c>
      <c r="C104" s="203"/>
      <c r="D104" s="203"/>
      <c r="E104" s="203"/>
      <c r="F104" s="203"/>
      <c r="G104" s="203"/>
      <c r="H104" s="203"/>
      <c r="I104" s="203"/>
      <c r="J104" s="94"/>
      <c r="K104" s="37">
        <f>SUM(K105:K113)</f>
        <v>18164</v>
      </c>
      <c r="L104" s="37">
        <f>SUM(L105:L113)</f>
        <v>26322</v>
      </c>
      <c r="M104" s="37">
        <f>SUM(M105:M113)</f>
        <v>31856</v>
      </c>
      <c r="N104" s="56">
        <f>SUM(N105:N113)</f>
        <v>29976</v>
      </c>
    </row>
    <row r="105" spans="2:24" ht="13.9" customHeight="1" x14ac:dyDescent="0.15">
      <c r="B105" s="190" t="s">
        <v>48</v>
      </c>
      <c r="C105" s="191"/>
      <c r="D105" s="204"/>
      <c r="E105" s="13"/>
      <c r="F105" s="14"/>
      <c r="G105" s="189" t="s">
        <v>13</v>
      </c>
      <c r="H105" s="189"/>
      <c r="I105" s="14"/>
      <c r="J105" s="16"/>
      <c r="K105" s="5">
        <f>SUM(U$11:U$21)</f>
        <v>100</v>
      </c>
      <c r="L105" s="5">
        <f>SUM(V$11:V$21)</f>
        <v>300</v>
      </c>
      <c r="M105" s="5">
        <f>SUM(W$11:W$21)</f>
        <v>500</v>
      </c>
      <c r="N105" s="6">
        <f>SUM(X$11:X$21)</f>
        <v>1000</v>
      </c>
    </row>
    <row r="106" spans="2:24" ht="13.9" customHeight="1" x14ac:dyDescent="0.15">
      <c r="B106" s="97"/>
      <c r="C106" s="98"/>
      <c r="D106" s="99"/>
      <c r="E106" s="17"/>
      <c r="F106" s="4"/>
      <c r="G106" s="189" t="s">
        <v>23</v>
      </c>
      <c r="H106" s="189"/>
      <c r="I106" s="15"/>
      <c r="J106" s="18"/>
      <c r="K106" s="5">
        <f>SUM(K$22)</f>
        <v>2400</v>
      </c>
      <c r="L106" s="5">
        <f>SUM(L$22)</f>
        <v>4250</v>
      </c>
      <c r="M106" s="5">
        <f>SUM(M$22)</f>
        <v>8000</v>
      </c>
      <c r="N106" s="6">
        <f>SUM(N$22)</f>
        <v>3200</v>
      </c>
    </row>
    <row r="107" spans="2:24" ht="13.9" customHeight="1" x14ac:dyDescent="0.15">
      <c r="B107" s="97"/>
      <c r="C107" s="98"/>
      <c r="D107" s="99"/>
      <c r="E107" s="17"/>
      <c r="F107" s="4"/>
      <c r="G107" s="189" t="s">
        <v>25</v>
      </c>
      <c r="H107" s="189"/>
      <c r="I107" s="14"/>
      <c r="J107" s="16"/>
      <c r="K107" s="5">
        <f>SUM(K$23:K$23)</f>
        <v>0</v>
      </c>
      <c r="L107" s="5">
        <f>SUM(L$23:L$23)</f>
        <v>0</v>
      </c>
      <c r="M107" s="5">
        <f>SUM(M$23:M$23)</f>
        <v>0</v>
      </c>
      <c r="N107" s="6">
        <f>SUM(N$23:N$23)</f>
        <v>250</v>
      </c>
    </row>
    <row r="108" spans="2:24" ht="13.9" customHeight="1" x14ac:dyDescent="0.15">
      <c r="B108" s="97"/>
      <c r="C108" s="98"/>
      <c r="D108" s="99"/>
      <c r="E108" s="17"/>
      <c r="F108" s="4"/>
      <c r="G108" s="189" t="s">
        <v>86</v>
      </c>
      <c r="H108" s="189"/>
      <c r="I108" s="14"/>
      <c r="J108" s="16"/>
      <c r="K108" s="5">
        <f>SUM(K$24:K$26)</f>
        <v>0</v>
      </c>
      <c r="L108" s="5">
        <f>SUM(L$24:L$26)</f>
        <v>150</v>
      </c>
      <c r="M108" s="5">
        <f>SUM(M$24:M$26)</f>
        <v>0</v>
      </c>
      <c r="N108" s="6">
        <f>SUM(N$24:N$26)</f>
        <v>50</v>
      </c>
    </row>
    <row r="109" spans="2:24" ht="13.9" customHeight="1" x14ac:dyDescent="0.15">
      <c r="B109" s="97"/>
      <c r="C109" s="98"/>
      <c r="D109" s="99"/>
      <c r="E109" s="17"/>
      <c r="F109" s="4"/>
      <c r="G109" s="189" t="s">
        <v>87</v>
      </c>
      <c r="H109" s="189"/>
      <c r="I109" s="14"/>
      <c r="J109" s="16"/>
      <c r="K109" s="5">
        <f>SUM(K29:K44)</f>
        <v>12200</v>
      </c>
      <c r="L109" s="5">
        <f>SUM(L$29:L$44)</f>
        <v>19100</v>
      </c>
      <c r="M109" s="5">
        <f>SUM(M$29:M$44)</f>
        <v>18950</v>
      </c>
      <c r="N109" s="6">
        <f>SUM(N$29:N$44)</f>
        <v>16500</v>
      </c>
    </row>
    <row r="110" spans="2:24" ht="13.9" customHeight="1" x14ac:dyDescent="0.15">
      <c r="B110" s="97"/>
      <c r="C110" s="98"/>
      <c r="D110" s="99"/>
      <c r="E110" s="17"/>
      <c r="F110" s="4"/>
      <c r="G110" s="189" t="s">
        <v>83</v>
      </c>
      <c r="H110" s="189"/>
      <c r="I110" s="14"/>
      <c r="J110" s="16"/>
      <c r="K110" s="5">
        <f>SUM(K$45:K$47)</f>
        <v>0</v>
      </c>
      <c r="L110" s="5">
        <f>SUM(L$45:L$47)</f>
        <v>0</v>
      </c>
      <c r="M110" s="5">
        <f>SUM(M$45:M$47)</f>
        <v>0</v>
      </c>
      <c r="N110" s="6">
        <f>SUM(N$45:N$47)</f>
        <v>50</v>
      </c>
    </row>
    <row r="111" spans="2:24" ht="13.9" customHeight="1" x14ac:dyDescent="0.15">
      <c r="B111" s="97"/>
      <c r="C111" s="98"/>
      <c r="D111" s="99"/>
      <c r="E111" s="17"/>
      <c r="F111" s="4"/>
      <c r="G111" s="189" t="s">
        <v>26</v>
      </c>
      <c r="H111" s="189"/>
      <c r="I111" s="14"/>
      <c r="J111" s="16"/>
      <c r="K111" s="5">
        <f>SUM(K$48:K$80)</f>
        <v>3211</v>
      </c>
      <c r="L111" s="5">
        <f>SUM(L$48:L$80)</f>
        <v>2166</v>
      </c>
      <c r="M111" s="5">
        <f>SUM(M$48:M$80)</f>
        <v>3748</v>
      </c>
      <c r="N111" s="6">
        <f>SUM(N$48:N$80)</f>
        <v>8510</v>
      </c>
    </row>
    <row r="112" spans="2:24" ht="13.9" customHeight="1" x14ac:dyDescent="0.15">
      <c r="B112" s="97"/>
      <c r="C112" s="98"/>
      <c r="D112" s="99"/>
      <c r="E112" s="17"/>
      <c r="F112" s="4"/>
      <c r="G112" s="189" t="s">
        <v>49</v>
      </c>
      <c r="H112" s="189"/>
      <c r="I112" s="14"/>
      <c r="J112" s="16"/>
      <c r="K112" s="5">
        <f>SUM(K$27:K$28,K$95:K$96)</f>
        <v>202</v>
      </c>
      <c r="L112" s="5">
        <f>SUM(L27:L28,L$95:L$96)</f>
        <v>50</v>
      </c>
      <c r="M112" s="5">
        <f>SUM(M27:M28,M$95:M$96)</f>
        <v>500</v>
      </c>
      <c r="N112" s="6">
        <f>SUM(N27:N28,N$95:N$96)</f>
        <v>252</v>
      </c>
    </row>
    <row r="113" spans="2:14" ht="13.9" customHeight="1" thickBot="1" x14ac:dyDescent="0.2">
      <c r="B113" s="100"/>
      <c r="C113" s="101"/>
      <c r="D113" s="102"/>
      <c r="E113" s="19"/>
      <c r="F113" s="10"/>
      <c r="G113" s="192" t="s">
        <v>46</v>
      </c>
      <c r="H113" s="192"/>
      <c r="I113" s="20"/>
      <c r="J113" s="21"/>
      <c r="K113" s="11">
        <f>SUM(K$81:K$94,K$97)</f>
        <v>51</v>
      </c>
      <c r="L113" s="11">
        <f>SUM(L$81:L$94,L$97)</f>
        <v>306</v>
      </c>
      <c r="M113" s="11">
        <f>SUM(M$81:M$94,M$97)</f>
        <v>158</v>
      </c>
      <c r="N113" s="12">
        <f>SUM(N$81:N$94,N$97)</f>
        <v>164</v>
      </c>
    </row>
    <row r="114" spans="2:14" ht="18" customHeight="1" thickTop="1" x14ac:dyDescent="0.15">
      <c r="B114" s="193" t="s">
        <v>50</v>
      </c>
      <c r="C114" s="194"/>
      <c r="D114" s="195"/>
      <c r="E114" s="105"/>
      <c r="F114" s="103"/>
      <c r="G114" s="196" t="s">
        <v>51</v>
      </c>
      <c r="H114" s="196"/>
      <c r="I114" s="103"/>
      <c r="J114" s="104"/>
      <c r="K114" s="38" t="s">
        <v>52</v>
      </c>
      <c r="L114" s="44"/>
      <c r="M114" s="44"/>
      <c r="N114" s="57"/>
    </row>
    <row r="115" spans="2:14" ht="18" customHeight="1" x14ac:dyDescent="0.15">
      <c r="B115" s="106"/>
      <c r="C115" s="107"/>
      <c r="D115" s="107"/>
      <c r="E115" s="108"/>
      <c r="F115" s="109"/>
      <c r="G115" s="110"/>
      <c r="H115" s="110"/>
      <c r="I115" s="109"/>
      <c r="J115" s="111"/>
      <c r="K115" s="39" t="s">
        <v>53</v>
      </c>
      <c r="L115" s="45"/>
      <c r="M115" s="45"/>
      <c r="N115" s="48"/>
    </row>
    <row r="116" spans="2:14" ht="18" customHeight="1" x14ac:dyDescent="0.15">
      <c r="B116" s="97"/>
      <c r="C116" s="98"/>
      <c r="D116" s="98"/>
      <c r="E116" s="112"/>
      <c r="F116" s="26"/>
      <c r="G116" s="197" t="s">
        <v>54</v>
      </c>
      <c r="H116" s="197"/>
      <c r="I116" s="95"/>
      <c r="J116" s="96"/>
      <c r="K116" s="40" t="s">
        <v>55</v>
      </c>
      <c r="L116" s="46"/>
      <c r="M116" s="50"/>
      <c r="N116" s="46"/>
    </row>
    <row r="117" spans="2:14" ht="18" customHeight="1" x14ac:dyDescent="0.15">
      <c r="B117" s="97"/>
      <c r="C117" s="98"/>
      <c r="D117" s="98"/>
      <c r="E117" s="113"/>
      <c r="F117" s="98"/>
      <c r="G117" s="114"/>
      <c r="H117" s="114"/>
      <c r="I117" s="107"/>
      <c r="J117" s="115"/>
      <c r="K117" s="41" t="s">
        <v>97</v>
      </c>
      <c r="L117" s="47"/>
      <c r="M117" s="51"/>
      <c r="N117" s="47"/>
    </row>
    <row r="118" spans="2:14" ht="18" customHeight="1" x14ac:dyDescent="0.15">
      <c r="B118" s="97"/>
      <c r="C118" s="98"/>
      <c r="D118" s="98"/>
      <c r="E118" s="113"/>
      <c r="F118" s="98"/>
      <c r="G118" s="114"/>
      <c r="H118" s="114"/>
      <c r="I118" s="107"/>
      <c r="J118" s="115"/>
      <c r="K118" s="41" t="s">
        <v>90</v>
      </c>
      <c r="L118" s="45"/>
      <c r="M118" s="51"/>
      <c r="N118" s="47"/>
    </row>
    <row r="119" spans="2:14" ht="18" customHeight="1" x14ac:dyDescent="0.15">
      <c r="B119" s="97"/>
      <c r="C119" s="98"/>
      <c r="D119" s="98"/>
      <c r="E119" s="112"/>
      <c r="F119" s="26"/>
      <c r="G119" s="197" t="s">
        <v>56</v>
      </c>
      <c r="H119" s="197"/>
      <c r="I119" s="95"/>
      <c r="J119" s="96"/>
      <c r="K119" s="40" t="s">
        <v>101</v>
      </c>
      <c r="L119" s="46"/>
      <c r="M119" s="50"/>
      <c r="N119" s="46"/>
    </row>
    <row r="120" spans="2:14" ht="18" customHeight="1" x14ac:dyDescent="0.15">
      <c r="B120" s="97"/>
      <c r="C120" s="98"/>
      <c r="D120" s="98"/>
      <c r="E120" s="113"/>
      <c r="F120" s="98"/>
      <c r="G120" s="114"/>
      <c r="H120" s="114"/>
      <c r="I120" s="107"/>
      <c r="J120" s="115"/>
      <c r="K120" s="41" t="s">
        <v>98</v>
      </c>
      <c r="L120" s="47"/>
      <c r="M120" s="51"/>
      <c r="N120" s="47"/>
    </row>
    <row r="121" spans="2:14" ht="18" customHeight="1" x14ac:dyDescent="0.15">
      <c r="B121" s="97"/>
      <c r="C121" s="98"/>
      <c r="D121" s="98"/>
      <c r="E121" s="113"/>
      <c r="F121" s="98"/>
      <c r="G121" s="114"/>
      <c r="H121" s="114"/>
      <c r="I121" s="107"/>
      <c r="J121" s="115"/>
      <c r="K121" s="41" t="s">
        <v>99</v>
      </c>
      <c r="L121" s="47"/>
      <c r="M121" s="47"/>
      <c r="N121" s="47"/>
    </row>
    <row r="122" spans="2:14" ht="18" customHeight="1" x14ac:dyDescent="0.15">
      <c r="B122" s="97"/>
      <c r="C122" s="98"/>
      <c r="D122" s="98"/>
      <c r="E122" s="87"/>
      <c r="F122" s="88"/>
      <c r="G122" s="110"/>
      <c r="H122" s="110"/>
      <c r="I122" s="109"/>
      <c r="J122" s="111"/>
      <c r="K122" s="41" t="s">
        <v>100</v>
      </c>
      <c r="L122" s="48"/>
      <c r="M122" s="45"/>
      <c r="N122" s="48"/>
    </row>
    <row r="123" spans="2:14" ht="18" customHeight="1" x14ac:dyDescent="0.15">
      <c r="B123" s="116"/>
      <c r="C123" s="88"/>
      <c r="D123" s="88"/>
      <c r="E123" s="17"/>
      <c r="F123" s="4"/>
      <c r="G123" s="189" t="s">
        <v>57</v>
      </c>
      <c r="H123" s="189"/>
      <c r="I123" s="14"/>
      <c r="J123" s="16"/>
      <c r="K123" s="29" t="s">
        <v>158</v>
      </c>
      <c r="L123" s="49"/>
      <c r="M123" s="52"/>
      <c r="N123" s="49"/>
    </row>
    <row r="124" spans="2:14" ht="18" customHeight="1" x14ac:dyDescent="0.15">
      <c r="B124" s="190" t="s">
        <v>58</v>
      </c>
      <c r="C124" s="191"/>
      <c r="D124" s="191"/>
      <c r="E124" s="26"/>
      <c r="F124" s="26"/>
      <c r="G124" s="26"/>
      <c r="H124" s="26"/>
      <c r="I124" s="26"/>
      <c r="J124" s="26"/>
      <c r="K124" s="26"/>
      <c r="L124" s="26"/>
      <c r="M124" s="26"/>
      <c r="N124" s="58"/>
    </row>
    <row r="125" spans="2:14" ht="14.1" customHeight="1" x14ac:dyDescent="0.15">
      <c r="B125" s="117"/>
      <c r="C125" s="42" t="s">
        <v>59</v>
      </c>
      <c r="D125" s="118"/>
      <c r="E125" s="42"/>
      <c r="F125" s="42"/>
      <c r="G125" s="42"/>
      <c r="H125" s="42"/>
      <c r="I125" s="42"/>
      <c r="J125" s="42"/>
      <c r="K125" s="42"/>
      <c r="L125" s="42"/>
      <c r="M125" s="42"/>
      <c r="N125" s="59"/>
    </row>
    <row r="126" spans="2:14" ht="14.1" customHeight="1" x14ac:dyDescent="0.15">
      <c r="B126" s="117"/>
      <c r="C126" s="42" t="s">
        <v>60</v>
      </c>
      <c r="D126" s="118"/>
      <c r="E126" s="42"/>
      <c r="F126" s="42"/>
      <c r="G126" s="42"/>
      <c r="H126" s="42"/>
      <c r="I126" s="42"/>
      <c r="J126" s="42"/>
      <c r="K126" s="42"/>
      <c r="L126" s="42"/>
      <c r="M126" s="42"/>
      <c r="N126" s="59"/>
    </row>
    <row r="127" spans="2:14" ht="14.1" customHeight="1" x14ac:dyDescent="0.15">
      <c r="B127" s="117"/>
      <c r="C127" s="42" t="s">
        <v>61</v>
      </c>
      <c r="D127" s="118"/>
      <c r="E127" s="42"/>
      <c r="F127" s="42"/>
      <c r="G127" s="42"/>
      <c r="H127" s="42"/>
      <c r="I127" s="42"/>
      <c r="J127" s="42"/>
      <c r="K127" s="42"/>
      <c r="L127" s="42"/>
      <c r="M127" s="42"/>
      <c r="N127" s="59"/>
    </row>
    <row r="128" spans="2:14" ht="14.1" customHeight="1" x14ac:dyDescent="0.15">
      <c r="B128" s="117"/>
      <c r="C128" s="42" t="s">
        <v>136</v>
      </c>
      <c r="D128" s="118"/>
      <c r="E128" s="42"/>
      <c r="F128" s="42"/>
      <c r="G128" s="42"/>
      <c r="H128" s="42"/>
      <c r="I128" s="42"/>
      <c r="J128" s="42"/>
      <c r="K128" s="42"/>
      <c r="L128" s="42"/>
      <c r="M128" s="42"/>
      <c r="N128" s="59"/>
    </row>
    <row r="129" spans="2:14" ht="14.1" customHeight="1" x14ac:dyDescent="0.15">
      <c r="B129" s="119"/>
      <c r="C129" s="42" t="s">
        <v>137</v>
      </c>
      <c r="D129" s="42"/>
      <c r="E129" s="42"/>
      <c r="F129" s="42"/>
      <c r="G129" s="42"/>
      <c r="H129" s="42"/>
      <c r="I129" s="42"/>
      <c r="J129" s="42"/>
      <c r="K129" s="42"/>
      <c r="L129" s="42"/>
      <c r="M129" s="42"/>
      <c r="N129" s="59"/>
    </row>
    <row r="130" spans="2:14" ht="14.1" customHeight="1" x14ac:dyDescent="0.15">
      <c r="B130" s="119"/>
      <c r="C130" s="42" t="s">
        <v>133</v>
      </c>
      <c r="D130" s="42"/>
      <c r="E130" s="42"/>
      <c r="F130" s="42"/>
      <c r="G130" s="42"/>
      <c r="H130" s="42"/>
      <c r="I130" s="42"/>
      <c r="J130" s="42"/>
      <c r="K130" s="42"/>
      <c r="L130" s="42"/>
      <c r="M130" s="42"/>
      <c r="N130" s="59"/>
    </row>
    <row r="131" spans="2:14" ht="14.1" customHeight="1" x14ac:dyDescent="0.15">
      <c r="B131" s="119"/>
      <c r="C131" s="42" t="s">
        <v>95</v>
      </c>
      <c r="D131" s="42"/>
      <c r="E131" s="42"/>
      <c r="F131" s="42"/>
      <c r="G131" s="42"/>
      <c r="H131" s="42"/>
      <c r="I131" s="42"/>
      <c r="J131" s="42"/>
      <c r="K131" s="42"/>
      <c r="L131" s="42"/>
      <c r="M131" s="42"/>
      <c r="N131" s="59"/>
    </row>
    <row r="132" spans="2:14" ht="14.1" customHeight="1" x14ac:dyDescent="0.15">
      <c r="B132" s="119"/>
      <c r="C132" s="42" t="s">
        <v>96</v>
      </c>
      <c r="D132" s="42"/>
      <c r="E132" s="42"/>
      <c r="F132" s="42"/>
      <c r="G132" s="42"/>
      <c r="H132" s="42"/>
      <c r="I132" s="42"/>
      <c r="J132" s="42"/>
      <c r="K132" s="42"/>
      <c r="L132" s="42"/>
      <c r="M132" s="42"/>
      <c r="N132" s="59"/>
    </row>
    <row r="133" spans="2:14" ht="14.1" customHeight="1" x14ac:dyDescent="0.15">
      <c r="B133" s="119"/>
      <c r="C133" s="42" t="s">
        <v>84</v>
      </c>
      <c r="D133" s="42"/>
      <c r="E133" s="42"/>
      <c r="F133" s="42"/>
      <c r="G133" s="42"/>
      <c r="H133" s="42"/>
      <c r="I133" s="42"/>
      <c r="J133" s="42"/>
      <c r="K133" s="42"/>
      <c r="L133" s="42"/>
      <c r="M133" s="42"/>
      <c r="N133" s="59"/>
    </row>
    <row r="134" spans="2:14" ht="14.1" customHeight="1" x14ac:dyDescent="0.15">
      <c r="B134" s="119"/>
      <c r="C134" s="42" t="s">
        <v>142</v>
      </c>
      <c r="D134" s="42"/>
      <c r="E134" s="42"/>
      <c r="F134" s="42"/>
      <c r="G134" s="42"/>
      <c r="H134" s="42"/>
      <c r="I134" s="42"/>
      <c r="J134" s="42"/>
      <c r="K134" s="42"/>
      <c r="L134" s="42"/>
      <c r="M134" s="42"/>
      <c r="N134" s="59"/>
    </row>
    <row r="135" spans="2:14" ht="14.1" customHeight="1" x14ac:dyDescent="0.15">
      <c r="B135" s="119"/>
      <c r="C135" s="42" t="s">
        <v>138</v>
      </c>
      <c r="D135" s="42"/>
      <c r="E135" s="42"/>
      <c r="F135" s="42"/>
      <c r="G135" s="42"/>
      <c r="H135" s="42"/>
      <c r="I135" s="42"/>
      <c r="J135" s="42"/>
      <c r="K135" s="42"/>
      <c r="L135" s="42"/>
      <c r="M135" s="42"/>
      <c r="N135" s="59"/>
    </row>
    <row r="136" spans="2:14" ht="14.1" customHeight="1" x14ac:dyDescent="0.15">
      <c r="B136" s="119"/>
      <c r="C136" s="42" t="s">
        <v>139</v>
      </c>
      <c r="D136" s="42"/>
      <c r="E136" s="42"/>
      <c r="F136" s="42"/>
      <c r="G136" s="42"/>
      <c r="H136" s="42"/>
      <c r="I136" s="42"/>
      <c r="J136" s="42"/>
      <c r="K136" s="42"/>
      <c r="L136" s="42"/>
      <c r="M136" s="42"/>
      <c r="N136" s="59"/>
    </row>
    <row r="137" spans="2:14" ht="14.1" customHeight="1" x14ac:dyDescent="0.15">
      <c r="B137" s="119"/>
      <c r="C137" s="42" t="s">
        <v>140</v>
      </c>
      <c r="D137" s="42"/>
      <c r="E137" s="42"/>
      <c r="F137" s="42"/>
      <c r="G137" s="42"/>
      <c r="H137" s="42"/>
      <c r="I137" s="42"/>
      <c r="J137" s="42"/>
      <c r="K137" s="42"/>
      <c r="L137" s="42"/>
      <c r="M137" s="42"/>
      <c r="N137" s="59"/>
    </row>
    <row r="138" spans="2:14" ht="14.1" customHeight="1" x14ac:dyDescent="0.15">
      <c r="B138" s="119"/>
      <c r="C138" s="42" t="s">
        <v>129</v>
      </c>
      <c r="D138" s="42"/>
      <c r="E138" s="42"/>
      <c r="F138" s="42"/>
      <c r="G138" s="42"/>
      <c r="H138" s="42"/>
      <c r="I138" s="42"/>
      <c r="J138" s="42"/>
      <c r="K138" s="42"/>
      <c r="L138" s="42"/>
      <c r="M138" s="42"/>
      <c r="N138" s="59"/>
    </row>
    <row r="139" spans="2:14" ht="14.1" customHeight="1" x14ac:dyDescent="0.15">
      <c r="B139" s="119"/>
      <c r="C139" s="42" t="s">
        <v>141</v>
      </c>
      <c r="D139" s="42"/>
      <c r="E139" s="42"/>
      <c r="F139" s="42"/>
      <c r="G139" s="42"/>
      <c r="H139" s="42"/>
      <c r="I139" s="42"/>
      <c r="J139" s="42"/>
      <c r="K139" s="42"/>
      <c r="L139" s="42"/>
      <c r="M139" s="42"/>
      <c r="N139" s="59"/>
    </row>
    <row r="140" spans="2:14" ht="14.1" customHeight="1" x14ac:dyDescent="0.15">
      <c r="B140" s="119"/>
      <c r="C140" s="42" t="s">
        <v>197</v>
      </c>
      <c r="D140" s="42"/>
      <c r="E140" s="42"/>
      <c r="F140" s="42"/>
      <c r="G140" s="42"/>
      <c r="H140" s="42"/>
      <c r="I140" s="42"/>
      <c r="J140" s="42"/>
      <c r="K140" s="42"/>
      <c r="L140" s="42"/>
      <c r="M140" s="42"/>
      <c r="N140" s="59"/>
    </row>
    <row r="141" spans="2:14" ht="14.1" customHeight="1" x14ac:dyDescent="0.15">
      <c r="B141" s="119"/>
      <c r="C141" s="42" t="s">
        <v>135</v>
      </c>
      <c r="D141" s="42"/>
      <c r="E141" s="42"/>
      <c r="F141" s="42"/>
      <c r="G141" s="42"/>
      <c r="H141" s="42"/>
      <c r="I141" s="42"/>
      <c r="J141" s="42"/>
      <c r="K141" s="42"/>
      <c r="L141" s="42"/>
      <c r="M141" s="42"/>
      <c r="N141" s="59"/>
    </row>
    <row r="142" spans="2:14" x14ac:dyDescent="0.15">
      <c r="B142" s="120"/>
      <c r="C142" s="42" t="s">
        <v>150</v>
      </c>
      <c r="D142" s="70"/>
      <c r="E142" s="70"/>
      <c r="F142" s="70"/>
      <c r="G142" s="70"/>
      <c r="H142" s="70"/>
      <c r="I142" s="70"/>
      <c r="J142" s="70"/>
      <c r="K142" s="70"/>
      <c r="L142" s="70"/>
      <c r="M142" s="70"/>
      <c r="N142" s="71"/>
    </row>
    <row r="143" spans="2:14" x14ac:dyDescent="0.15">
      <c r="B143" s="120"/>
      <c r="C143" s="42" t="s">
        <v>144</v>
      </c>
      <c r="D143" s="70"/>
      <c r="E143" s="70"/>
      <c r="F143" s="70"/>
      <c r="G143" s="70"/>
      <c r="H143" s="70"/>
      <c r="I143" s="70"/>
      <c r="J143" s="70"/>
      <c r="K143" s="70"/>
      <c r="L143" s="70"/>
      <c r="M143" s="70"/>
      <c r="N143" s="71"/>
    </row>
    <row r="144" spans="2:14" ht="14.1" customHeight="1" x14ac:dyDescent="0.15">
      <c r="B144" s="119"/>
      <c r="C144" s="42" t="s">
        <v>116</v>
      </c>
      <c r="D144" s="42"/>
      <c r="E144" s="42"/>
      <c r="F144" s="42"/>
      <c r="G144" s="42"/>
      <c r="H144" s="42"/>
      <c r="I144" s="42"/>
      <c r="J144" s="42"/>
      <c r="K144" s="42"/>
      <c r="L144" s="42"/>
      <c r="M144" s="42"/>
      <c r="N144" s="59"/>
    </row>
    <row r="145" spans="2:14" ht="18" customHeight="1" x14ac:dyDescent="0.15">
      <c r="B145" s="119"/>
      <c r="C145" s="42" t="s">
        <v>62</v>
      </c>
      <c r="D145" s="42"/>
      <c r="E145" s="42"/>
      <c r="F145" s="42"/>
      <c r="G145" s="42"/>
      <c r="H145" s="42"/>
      <c r="I145" s="42"/>
      <c r="J145" s="42"/>
      <c r="K145" s="42"/>
      <c r="L145" s="42"/>
      <c r="M145" s="42"/>
      <c r="N145" s="59"/>
    </row>
    <row r="146" spans="2:14" x14ac:dyDescent="0.15">
      <c r="B146" s="120"/>
      <c r="C146" s="42" t="s">
        <v>134</v>
      </c>
      <c r="D146" s="70"/>
      <c r="E146" s="70"/>
      <c r="F146" s="70"/>
      <c r="G146" s="70"/>
      <c r="H146" s="70"/>
      <c r="I146" s="70"/>
      <c r="J146" s="70"/>
      <c r="K146" s="70"/>
      <c r="L146" s="70"/>
      <c r="M146" s="70"/>
      <c r="N146" s="71"/>
    </row>
    <row r="147" spans="2:14" x14ac:dyDescent="0.15">
      <c r="B147" s="120"/>
      <c r="C147" s="42" t="s">
        <v>164</v>
      </c>
      <c r="D147" s="70"/>
      <c r="E147" s="70"/>
      <c r="F147" s="70"/>
      <c r="G147" s="70"/>
      <c r="H147" s="70"/>
      <c r="I147" s="70"/>
      <c r="J147" s="70"/>
      <c r="K147" s="70"/>
      <c r="L147" s="70"/>
      <c r="M147" s="70"/>
      <c r="N147" s="71"/>
    </row>
    <row r="148" spans="2:14" ht="14.25" thickBot="1" x14ac:dyDescent="0.2">
      <c r="B148" s="121"/>
      <c r="C148" s="43" t="s">
        <v>145</v>
      </c>
      <c r="D148" s="68"/>
      <c r="E148" s="68"/>
      <c r="F148" s="68"/>
      <c r="G148" s="68"/>
      <c r="H148" s="68"/>
      <c r="I148" s="68"/>
      <c r="J148" s="68"/>
      <c r="K148" s="68"/>
      <c r="L148" s="68"/>
      <c r="M148" s="68"/>
      <c r="N148" s="69"/>
    </row>
  </sheetData>
  <mergeCells count="27">
    <mergeCell ref="D9:F9"/>
    <mergeCell ref="D4:G4"/>
    <mergeCell ref="D5:G5"/>
    <mergeCell ref="D6:G6"/>
    <mergeCell ref="D7:F7"/>
    <mergeCell ref="D8:F8"/>
    <mergeCell ref="G111:H111"/>
    <mergeCell ref="G10:H10"/>
    <mergeCell ref="C95:D95"/>
    <mergeCell ref="D102:G102"/>
    <mergeCell ref="D103:G103"/>
    <mergeCell ref="B104:I104"/>
    <mergeCell ref="B105:D105"/>
    <mergeCell ref="G105:H105"/>
    <mergeCell ref="G106:H106"/>
    <mergeCell ref="G107:H107"/>
    <mergeCell ref="G108:H108"/>
    <mergeCell ref="G109:H109"/>
    <mergeCell ref="G110:H110"/>
    <mergeCell ref="G123:H123"/>
    <mergeCell ref="B124:D124"/>
    <mergeCell ref="G112:H112"/>
    <mergeCell ref="G113:H113"/>
    <mergeCell ref="B114:D114"/>
    <mergeCell ref="G114:H114"/>
    <mergeCell ref="G116:H116"/>
    <mergeCell ref="G119:H119"/>
  </mergeCells>
  <phoneticPr fontId="24"/>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98" max="16383" man="1"/>
  </rowBreaks>
  <colBreaks count="1" manualBreakCount="1">
    <brk id="2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AC153"/>
  <sheetViews>
    <sheetView view="pageBreakPreview" zoomScale="75" zoomScaleNormal="75" zoomScaleSheetLayoutView="75" workbookViewId="0">
      <pane xSplit="10" ySplit="10" topLeftCell="K20" activePane="bottomRight" state="frozen"/>
      <selection activeCell="O15" sqref="O15"/>
      <selection pane="topRight" activeCell="O15" sqref="O15"/>
      <selection pane="bottomLeft" activeCell="O15" sqref="O15"/>
      <selection pane="bottomRight" activeCell="O15" sqref="O15"/>
    </sheetView>
  </sheetViews>
  <sheetFormatPr defaultRowHeight="13.5" x14ac:dyDescent="0.15"/>
  <cols>
    <col min="1" max="1" width="2.625" style="30" customWidth="1"/>
    <col min="2" max="2" width="4.75" style="30" customWidth="1"/>
    <col min="3" max="4" width="16.75" style="30" customWidth="1"/>
    <col min="5" max="5" width="1.75" style="30" customWidth="1"/>
    <col min="6" max="9" width="10.75" style="30" customWidth="1"/>
    <col min="10" max="10" width="1.75" style="30" customWidth="1"/>
    <col min="11" max="14" width="14.875" style="30" customWidth="1"/>
    <col min="15" max="15" width="9" style="30"/>
    <col min="16" max="20" width="9" style="30" hidden="1" customWidth="1"/>
    <col min="21" max="23" width="9" style="30"/>
    <col min="24" max="24" width="9.25" style="30" customWidth="1"/>
    <col min="25" max="16384" width="9" style="30"/>
  </cols>
  <sheetData>
    <row r="1" spans="2:24" ht="18" customHeight="1" x14ac:dyDescent="0.15"/>
    <row r="2" spans="2:24" ht="18" customHeight="1" x14ac:dyDescent="0.15">
      <c r="B2" s="72" t="s">
        <v>63</v>
      </c>
      <c r="U2" s="131"/>
    </row>
    <row r="3" spans="2:24" ht="9" customHeight="1" thickBot="1" x14ac:dyDescent="0.2"/>
    <row r="4" spans="2:24" ht="18" customHeight="1" x14ac:dyDescent="0.15">
      <c r="B4" s="73"/>
      <c r="C4" s="74"/>
      <c r="D4" s="201" t="s">
        <v>1</v>
      </c>
      <c r="E4" s="201"/>
      <c r="F4" s="201"/>
      <c r="G4" s="201"/>
      <c r="H4" s="74"/>
      <c r="I4" s="74"/>
      <c r="J4" s="75"/>
      <c r="K4" s="31" t="s">
        <v>64</v>
      </c>
      <c r="L4" s="31" t="s">
        <v>65</v>
      </c>
      <c r="M4" s="31" t="s">
        <v>66</v>
      </c>
      <c r="N4" s="55" t="s">
        <v>67</v>
      </c>
    </row>
    <row r="5" spans="2:24" ht="18" customHeight="1" x14ac:dyDescent="0.15">
      <c r="B5" s="76"/>
      <c r="C5" s="4"/>
      <c r="D5" s="189" t="s">
        <v>2</v>
      </c>
      <c r="E5" s="189"/>
      <c r="F5" s="189"/>
      <c r="G5" s="189"/>
      <c r="H5" s="4"/>
      <c r="I5" s="4"/>
      <c r="J5" s="77"/>
      <c r="K5" s="32" t="s">
        <v>244</v>
      </c>
      <c r="L5" s="32" t="str">
        <f>K5</f>
        <v>2020.6.1</v>
      </c>
      <c r="M5" s="32" t="str">
        <f>K5</f>
        <v>2020.6.1</v>
      </c>
      <c r="N5" s="129" t="str">
        <f>K5</f>
        <v>2020.6.1</v>
      </c>
    </row>
    <row r="6" spans="2:24" ht="18" customHeight="1" x14ac:dyDescent="0.15">
      <c r="B6" s="76"/>
      <c r="C6" s="4"/>
      <c r="D6" s="189" t="s">
        <v>3</v>
      </c>
      <c r="E6" s="189"/>
      <c r="F6" s="189"/>
      <c r="G6" s="189"/>
      <c r="H6" s="4"/>
      <c r="I6" s="4"/>
      <c r="J6" s="77"/>
      <c r="K6" s="122">
        <v>0.42777777777777781</v>
      </c>
      <c r="L6" s="122">
        <v>0.39583333333333331</v>
      </c>
      <c r="M6" s="122">
        <v>0.4548611111111111</v>
      </c>
      <c r="N6" s="123">
        <v>0.47986111111111113</v>
      </c>
    </row>
    <row r="7" spans="2:24" ht="18" customHeight="1" x14ac:dyDescent="0.15">
      <c r="B7" s="76"/>
      <c r="C7" s="4"/>
      <c r="D7" s="189" t="s">
        <v>4</v>
      </c>
      <c r="E7" s="205"/>
      <c r="F7" s="205"/>
      <c r="G7" s="78" t="s">
        <v>5</v>
      </c>
      <c r="H7" s="4"/>
      <c r="I7" s="4"/>
      <c r="J7" s="77"/>
      <c r="K7" s="124">
        <v>3</v>
      </c>
      <c r="L7" s="124">
        <v>1.75</v>
      </c>
      <c r="M7" s="124">
        <v>1.8</v>
      </c>
      <c r="N7" s="125">
        <v>1.79</v>
      </c>
    </row>
    <row r="8" spans="2:24" ht="18" customHeight="1" x14ac:dyDescent="0.15">
      <c r="B8" s="79"/>
      <c r="C8" s="26"/>
      <c r="D8" s="189" t="s">
        <v>6</v>
      </c>
      <c r="E8" s="189"/>
      <c r="F8" s="189"/>
      <c r="G8" s="78" t="s">
        <v>5</v>
      </c>
      <c r="H8" s="26"/>
      <c r="I8" s="26"/>
      <c r="J8" s="80"/>
      <c r="K8" s="33">
        <v>0.5</v>
      </c>
      <c r="L8" s="33">
        <v>0.5</v>
      </c>
      <c r="M8" s="33">
        <v>0.5</v>
      </c>
      <c r="N8" s="53">
        <v>0.5</v>
      </c>
    </row>
    <row r="9" spans="2:24" ht="18" customHeight="1" thickBot="1" x14ac:dyDescent="0.2">
      <c r="B9" s="81"/>
      <c r="C9" s="10"/>
      <c r="D9" s="192" t="s">
        <v>7</v>
      </c>
      <c r="E9" s="192"/>
      <c r="F9" s="192"/>
      <c r="G9" s="82" t="s">
        <v>8</v>
      </c>
      <c r="H9" s="10"/>
      <c r="I9" s="10"/>
      <c r="J9" s="83"/>
      <c r="K9" s="34">
        <v>100</v>
      </c>
      <c r="L9" s="34">
        <v>100</v>
      </c>
      <c r="M9" s="34">
        <v>100</v>
      </c>
      <c r="N9" s="54">
        <v>100</v>
      </c>
      <c r="Q9" s="84" t="s">
        <v>68</v>
      </c>
      <c r="R9" s="84" t="s">
        <v>69</v>
      </c>
      <c r="S9" s="84" t="s">
        <v>70</v>
      </c>
      <c r="T9" s="84" t="s">
        <v>71</v>
      </c>
      <c r="U9" s="84" t="s">
        <v>68</v>
      </c>
      <c r="V9" s="84" t="s">
        <v>69</v>
      </c>
      <c r="W9" s="84" t="s">
        <v>70</v>
      </c>
      <c r="X9" s="84" t="s">
        <v>71</v>
      </c>
    </row>
    <row r="10" spans="2:24" ht="18" customHeight="1" thickTop="1" x14ac:dyDescent="0.15">
      <c r="B10" s="85" t="s">
        <v>9</v>
      </c>
      <c r="C10" s="86" t="s">
        <v>10</v>
      </c>
      <c r="D10" s="86" t="s">
        <v>11</v>
      </c>
      <c r="E10" s="87"/>
      <c r="F10" s="88"/>
      <c r="G10" s="198" t="s">
        <v>12</v>
      </c>
      <c r="H10" s="198"/>
      <c r="I10" s="88"/>
      <c r="J10" s="89"/>
      <c r="K10" s="35"/>
      <c r="L10" s="35"/>
      <c r="M10" s="35"/>
      <c r="N10" s="126"/>
    </row>
    <row r="11" spans="2:24" ht="13.5" customHeight="1" x14ac:dyDescent="0.15">
      <c r="B11" s="1">
        <v>1</v>
      </c>
      <c r="C11" s="2" t="s">
        <v>92</v>
      </c>
      <c r="D11" s="2" t="s">
        <v>13</v>
      </c>
      <c r="E11" s="4"/>
      <c r="F11" s="4" t="s">
        <v>151</v>
      </c>
      <c r="G11" s="4"/>
      <c r="H11" s="4"/>
      <c r="I11" s="4"/>
      <c r="J11" s="4"/>
      <c r="K11" s="22" t="s">
        <v>169</v>
      </c>
      <c r="L11" s="22"/>
      <c r="M11" s="22" t="s">
        <v>169</v>
      </c>
      <c r="N11" s="23" t="s">
        <v>175</v>
      </c>
      <c r="P11" s="30" t="s">
        <v>14</v>
      </c>
      <c r="Q11" s="30" t="e">
        <f t="shared" ref="Q11:T14" si="0">IF(K11="",0,VALUE(MID(K11,2,LEN(K11)-2)))</f>
        <v>#VALUE!</v>
      </c>
      <c r="R11" s="30">
        <f t="shared" si="0"/>
        <v>0</v>
      </c>
      <c r="S11" s="30" t="e">
        <f t="shared" si="0"/>
        <v>#VALUE!</v>
      </c>
      <c r="T11" s="30">
        <f t="shared" si="0"/>
        <v>50</v>
      </c>
      <c r="U11" s="30">
        <f t="shared" ref="U11:X22" si="1">IF(K11="＋",0,IF(K11="(＋)",0,ABS(K11)))</f>
        <v>0</v>
      </c>
      <c r="V11" s="30">
        <f t="shared" si="1"/>
        <v>0</v>
      </c>
      <c r="W11" s="30">
        <f t="shared" si="1"/>
        <v>0</v>
      </c>
      <c r="X11" s="30">
        <f t="shared" si="1"/>
        <v>50</v>
      </c>
    </row>
    <row r="12" spans="2:24" ht="13.5" customHeight="1" x14ac:dyDescent="0.15">
      <c r="B12" s="1">
        <f t="shared" ref="B12:B75" si="2">B11+1</f>
        <v>2</v>
      </c>
      <c r="C12" s="3"/>
      <c r="D12" s="7"/>
      <c r="E12" s="4"/>
      <c r="F12" s="4" t="s">
        <v>110</v>
      </c>
      <c r="G12" s="4"/>
      <c r="H12" s="4"/>
      <c r="I12" s="4"/>
      <c r="J12" s="4"/>
      <c r="K12" s="22" t="s">
        <v>177</v>
      </c>
      <c r="L12" s="22" t="s">
        <v>175</v>
      </c>
      <c r="M12" s="128" t="s">
        <v>177</v>
      </c>
      <c r="N12" s="23" t="s">
        <v>245</v>
      </c>
      <c r="P12" s="30" t="s">
        <v>14</v>
      </c>
      <c r="Q12" s="30">
        <f t="shared" si="0"/>
        <v>100</v>
      </c>
      <c r="R12" s="30">
        <f t="shared" si="0"/>
        <v>50</v>
      </c>
      <c r="S12" s="30">
        <f t="shared" si="0"/>
        <v>100</v>
      </c>
      <c r="T12" s="30">
        <f t="shared" si="0"/>
        <v>250</v>
      </c>
      <c r="U12" s="30">
        <f t="shared" si="1"/>
        <v>100</v>
      </c>
      <c r="V12" s="30">
        <f t="shared" si="1"/>
        <v>50</v>
      </c>
      <c r="W12" s="30">
        <f t="shared" si="1"/>
        <v>100</v>
      </c>
      <c r="X12" s="30">
        <f t="shared" si="1"/>
        <v>250</v>
      </c>
    </row>
    <row r="13" spans="2:24" ht="13.9" customHeight="1" x14ac:dyDescent="0.15">
      <c r="B13" s="1">
        <f t="shared" si="2"/>
        <v>3</v>
      </c>
      <c r="C13" s="3"/>
      <c r="D13" s="7"/>
      <c r="E13" s="4"/>
      <c r="F13" s="4" t="s">
        <v>153</v>
      </c>
      <c r="G13" s="4"/>
      <c r="H13" s="4"/>
      <c r="I13" s="4"/>
      <c r="J13" s="4"/>
      <c r="K13" s="22" t="s">
        <v>169</v>
      </c>
      <c r="L13" s="22" t="s">
        <v>169</v>
      </c>
      <c r="M13" s="22" t="s">
        <v>169</v>
      </c>
      <c r="N13" s="23" t="s">
        <v>175</v>
      </c>
      <c r="P13" s="30" t="s">
        <v>14</v>
      </c>
      <c r="Q13" s="30" t="e">
        <f t="shared" si="0"/>
        <v>#VALUE!</v>
      </c>
      <c r="R13" s="30" t="e">
        <f t="shared" si="0"/>
        <v>#VALUE!</v>
      </c>
      <c r="S13" s="30" t="e">
        <f t="shared" si="0"/>
        <v>#VALUE!</v>
      </c>
      <c r="T13" s="30">
        <f t="shared" si="0"/>
        <v>50</v>
      </c>
      <c r="U13" s="30">
        <f t="shared" si="1"/>
        <v>0</v>
      </c>
      <c r="V13" s="30">
        <f t="shared" si="1"/>
        <v>0</v>
      </c>
      <c r="W13" s="30">
        <f t="shared" si="1"/>
        <v>0</v>
      </c>
      <c r="X13" s="30">
        <f t="shared" si="1"/>
        <v>50</v>
      </c>
    </row>
    <row r="14" spans="2:24" ht="13.5" customHeight="1" x14ac:dyDescent="0.15">
      <c r="B14" s="1">
        <f t="shared" si="2"/>
        <v>4</v>
      </c>
      <c r="C14" s="3"/>
      <c r="D14" s="7"/>
      <c r="E14" s="4"/>
      <c r="F14" s="4" t="s">
        <v>199</v>
      </c>
      <c r="G14" s="4"/>
      <c r="H14" s="4"/>
      <c r="I14" s="4"/>
      <c r="J14" s="4"/>
      <c r="K14" s="22"/>
      <c r="L14" s="22"/>
      <c r="M14" s="22" t="s">
        <v>175</v>
      </c>
      <c r="N14" s="23" t="s">
        <v>169</v>
      </c>
      <c r="P14" s="30" t="s">
        <v>14</v>
      </c>
      <c r="Q14" s="30">
        <f>IF(K14="",0,VALUE(MID(K14,2,LEN(K14)-2)))</f>
        <v>0</v>
      </c>
      <c r="R14" s="30">
        <f t="shared" si="0"/>
        <v>0</v>
      </c>
      <c r="S14" s="30">
        <f t="shared" si="0"/>
        <v>50</v>
      </c>
      <c r="T14" s="30" t="e">
        <f t="shared" si="0"/>
        <v>#VALUE!</v>
      </c>
      <c r="U14" s="30">
        <f t="shared" si="1"/>
        <v>0</v>
      </c>
      <c r="V14" s="30">
        <f t="shared" si="1"/>
        <v>0</v>
      </c>
      <c r="W14" s="30">
        <f t="shared" si="1"/>
        <v>50</v>
      </c>
      <c r="X14" s="30">
        <f t="shared" si="1"/>
        <v>0</v>
      </c>
    </row>
    <row r="15" spans="2:24" ht="13.9" customHeight="1" x14ac:dyDescent="0.15">
      <c r="B15" s="1">
        <f t="shared" si="2"/>
        <v>5</v>
      </c>
      <c r="C15" s="3"/>
      <c r="D15" s="7"/>
      <c r="E15" s="4"/>
      <c r="F15" s="4" t="s">
        <v>202</v>
      </c>
      <c r="G15" s="4"/>
      <c r="H15" s="4"/>
      <c r="I15" s="4"/>
      <c r="J15" s="4"/>
      <c r="K15" s="22" t="s">
        <v>168</v>
      </c>
      <c r="L15" s="22" t="s">
        <v>234</v>
      </c>
      <c r="M15" s="22" t="s">
        <v>171</v>
      </c>
      <c r="N15" s="23" t="s">
        <v>234</v>
      </c>
      <c r="P15" s="90" t="s">
        <v>203</v>
      </c>
      <c r="Q15" s="30" t="str">
        <f>K15</f>
        <v>(150)</v>
      </c>
      <c r="R15" s="30" t="str">
        <f>L15</f>
        <v>(300)</v>
      </c>
      <c r="S15" s="30" t="str">
        <f>M15</f>
        <v>(350)</v>
      </c>
      <c r="T15" s="30" t="str">
        <f>N15</f>
        <v>(300)</v>
      </c>
      <c r="U15" s="30">
        <f t="shared" si="1"/>
        <v>150</v>
      </c>
      <c r="V15" s="30">
        <f>IF(L15="＋",0,IF(L15="(＋)",0,ABS(L15)))</f>
        <v>300</v>
      </c>
      <c r="W15" s="30">
        <f t="shared" si="1"/>
        <v>350</v>
      </c>
      <c r="X15" s="30">
        <f t="shared" si="1"/>
        <v>300</v>
      </c>
    </row>
    <row r="16" spans="2:24" ht="13.9" customHeight="1" x14ac:dyDescent="0.15">
      <c r="B16" s="1">
        <f t="shared" si="2"/>
        <v>6</v>
      </c>
      <c r="C16" s="3"/>
      <c r="D16" s="7"/>
      <c r="E16" s="4"/>
      <c r="F16" s="4" t="s">
        <v>204</v>
      </c>
      <c r="G16" s="4"/>
      <c r="H16" s="4"/>
      <c r="I16" s="4"/>
      <c r="J16" s="4"/>
      <c r="K16" s="22" t="s">
        <v>163</v>
      </c>
      <c r="L16" s="22" t="s">
        <v>163</v>
      </c>
      <c r="M16" s="22" t="s">
        <v>163</v>
      </c>
      <c r="N16" s="23" t="s">
        <v>163</v>
      </c>
      <c r="P16" s="30" t="s">
        <v>14</v>
      </c>
      <c r="Q16" s="30" t="e">
        <f t="shared" ref="Q16:T18" si="3">IF(K16="",0,VALUE(MID(K16,2,LEN(K16)-2)))</f>
        <v>#VALUE!</v>
      </c>
      <c r="R16" s="30" t="e">
        <f t="shared" si="3"/>
        <v>#VALUE!</v>
      </c>
      <c r="S16" s="30" t="e">
        <f t="shared" si="3"/>
        <v>#VALUE!</v>
      </c>
      <c r="T16" s="30" t="e">
        <f t="shared" si="3"/>
        <v>#VALUE!</v>
      </c>
      <c r="U16" s="30">
        <f>IF(K16="＋",0,IF(K16="(＋)",0,ABS(K16)))</f>
        <v>0</v>
      </c>
      <c r="V16" s="30">
        <f>IF(L16="＋",0,IF(L16="(＋)",0,ABS(L16)))</f>
        <v>0</v>
      </c>
      <c r="W16" s="30">
        <f>IF(M16="＋",0,IF(M16="(＋)",0,ABS(M16)))</f>
        <v>0</v>
      </c>
      <c r="X16" s="30">
        <f>IF(N16="＋",0,IF(N16="(＋)",0,ABS(N16)))</f>
        <v>0</v>
      </c>
    </row>
    <row r="17" spans="2:24" ht="13.5" customHeight="1" x14ac:dyDescent="0.15">
      <c r="B17" s="1">
        <f t="shared" si="2"/>
        <v>7</v>
      </c>
      <c r="C17" s="3"/>
      <c r="D17" s="7"/>
      <c r="E17" s="4"/>
      <c r="F17" s="4" t="s">
        <v>205</v>
      </c>
      <c r="G17" s="4"/>
      <c r="H17" s="4"/>
      <c r="I17" s="4"/>
      <c r="J17" s="4"/>
      <c r="K17" s="22"/>
      <c r="L17" s="22"/>
      <c r="M17" s="22" t="s">
        <v>163</v>
      </c>
      <c r="N17" s="23"/>
      <c r="P17" s="30" t="s">
        <v>14</v>
      </c>
      <c r="Q17" s="30">
        <f t="shared" si="3"/>
        <v>0</v>
      </c>
      <c r="R17" s="30">
        <f t="shared" si="3"/>
        <v>0</v>
      </c>
      <c r="S17" s="30" t="e">
        <f t="shared" si="3"/>
        <v>#VALUE!</v>
      </c>
      <c r="T17" s="30">
        <f t="shared" si="3"/>
        <v>0</v>
      </c>
      <c r="U17" s="30">
        <f t="shared" si="1"/>
        <v>0</v>
      </c>
      <c r="V17" s="30">
        <f t="shared" si="1"/>
        <v>0</v>
      </c>
      <c r="W17" s="30">
        <f t="shared" si="1"/>
        <v>0</v>
      </c>
      <c r="X17" s="30">
        <f t="shared" si="1"/>
        <v>0</v>
      </c>
    </row>
    <row r="18" spans="2:24" ht="13.9" customHeight="1" x14ac:dyDescent="0.15">
      <c r="B18" s="1">
        <f t="shared" si="2"/>
        <v>8</v>
      </c>
      <c r="C18" s="3"/>
      <c r="D18" s="7"/>
      <c r="E18" s="4"/>
      <c r="F18" s="4" t="s">
        <v>178</v>
      </c>
      <c r="G18" s="4"/>
      <c r="H18" s="4"/>
      <c r="I18" s="4"/>
      <c r="J18" s="4"/>
      <c r="K18" s="22" t="s">
        <v>175</v>
      </c>
      <c r="L18" s="22" t="s">
        <v>175</v>
      </c>
      <c r="M18" s="22" t="s">
        <v>234</v>
      </c>
      <c r="N18" s="23" t="s">
        <v>246</v>
      </c>
      <c r="P18" s="30" t="s">
        <v>14</v>
      </c>
      <c r="Q18" s="30">
        <f t="shared" si="3"/>
        <v>50</v>
      </c>
      <c r="R18" s="30">
        <f t="shared" si="3"/>
        <v>50</v>
      </c>
      <c r="S18" s="30">
        <f t="shared" si="3"/>
        <v>300</v>
      </c>
      <c r="T18" s="30">
        <f t="shared" si="3"/>
        <v>450</v>
      </c>
      <c r="U18" s="30">
        <f t="shared" si="1"/>
        <v>50</v>
      </c>
      <c r="V18" s="30">
        <f t="shared" si="1"/>
        <v>50</v>
      </c>
      <c r="W18" s="30">
        <f t="shared" si="1"/>
        <v>300</v>
      </c>
      <c r="X18" s="30">
        <f t="shared" si="1"/>
        <v>450</v>
      </c>
    </row>
    <row r="19" spans="2:24" ht="13.5" customHeight="1" x14ac:dyDescent="0.15">
      <c r="B19" s="1">
        <f t="shared" si="2"/>
        <v>9</v>
      </c>
      <c r="C19" s="3"/>
      <c r="D19" s="7"/>
      <c r="E19" s="4"/>
      <c r="F19" s="4" t="s">
        <v>247</v>
      </c>
      <c r="G19" s="4"/>
      <c r="H19" s="4"/>
      <c r="I19" s="4"/>
      <c r="J19" s="4"/>
      <c r="K19" s="22"/>
      <c r="L19" s="22"/>
      <c r="M19" s="22" t="s">
        <v>169</v>
      </c>
      <c r="N19" s="23"/>
      <c r="U19" s="30">
        <f>IF(K19="＋",0,IF(K19="(＋)",0,ABS(K19)))</f>
        <v>0</v>
      </c>
      <c r="V19" s="30">
        <f>IF(L19="＋",0,IF(L19="(＋)",0,ABS(L19)))</f>
        <v>0</v>
      </c>
      <c r="W19" s="30">
        <f>IF(M19="＋",0,IF(M19="(＋)",0,ABS(M19)))</f>
        <v>0</v>
      </c>
      <c r="X19" s="30">
        <f>IF(N19="＋",0,IF(N19="(＋)",0,ABS(N19)))</f>
        <v>0</v>
      </c>
    </row>
    <row r="20" spans="2:24" ht="13.9" customHeight="1" x14ac:dyDescent="0.15">
      <c r="B20" s="1">
        <f t="shared" si="2"/>
        <v>10</v>
      </c>
      <c r="C20" s="3"/>
      <c r="D20" s="7"/>
      <c r="E20" s="4"/>
      <c r="F20" s="4" t="s">
        <v>211</v>
      </c>
      <c r="G20" s="4"/>
      <c r="H20" s="4"/>
      <c r="I20" s="4"/>
      <c r="J20" s="4"/>
      <c r="K20" s="22"/>
      <c r="L20" s="22" t="s">
        <v>169</v>
      </c>
      <c r="M20" s="22" t="s">
        <v>169</v>
      </c>
      <c r="N20" s="23" t="s">
        <v>175</v>
      </c>
      <c r="P20" s="90" t="s">
        <v>203</v>
      </c>
      <c r="Q20" s="30">
        <f>K20</f>
        <v>0</v>
      </c>
      <c r="R20" s="30" t="str">
        <f>L20</f>
        <v>(＋)</v>
      </c>
      <c r="S20" s="30" t="str">
        <f>M20</f>
        <v>(＋)</v>
      </c>
      <c r="T20" s="30" t="str">
        <f>N20</f>
        <v>(50)</v>
      </c>
      <c r="U20" s="30">
        <f t="shared" si="1"/>
        <v>0</v>
      </c>
      <c r="V20" s="30">
        <f t="shared" si="1"/>
        <v>0</v>
      </c>
      <c r="W20" s="30">
        <f t="shared" si="1"/>
        <v>0</v>
      </c>
      <c r="X20" s="30">
        <f t="shared" si="1"/>
        <v>50</v>
      </c>
    </row>
    <row r="21" spans="2:24" ht="13.5" customHeight="1" x14ac:dyDescent="0.15">
      <c r="B21" s="1">
        <f t="shared" si="2"/>
        <v>11</v>
      </c>
      <c r="C21" s="3"/>
      <c r="D21" s="7"/>
      <c r="E21" s="4"/>
      <c r="F21" s="4" t="s">
        <v>123</v>
      </c>
      <c r="G21" s="4"/>
      <c r="H21" s="4"/>
      <c r="I21" s="4"/>
      <c r="J21" s="4"/>
      <c r="K21" s="22"/>
      <c r="L21" s="22" t="s">
        <v>175</v>
      </c>
      <c r="M21" s="22"/>
      <c r="N21" s="23" t="s">
        <v>177</v>
      </c>
      <c r="U21" s="30">
        <f t="shared" si="1"/>
        <v>0</v>
      </c>
      <c r="V21" s="30">
        <f t="shared" si="1"/>
        <v>50</v>
      </c>
      <c r="W21" s="30">
        <f t="shared" si="1"/>
        <v>0</v>
      </c>
      <c r="X21" s="30">
        <f t="shared" si="1"/>
        <v>100</v>
      </c>
    </row>
    <row r="22" spans="2:24" ht="13.5" customHeight="1" x14ac:dyDescent="0.15">
      <c r="B22" s="1">
        <f t="shared" si="2"/>
        <v>12</v>
      </c>
      <c r="C22" s="3"/>
      <c r="D22" s="7"/>
      <c r="E22" s="4"/>
      <c r="F22" s="4" t="s">
        <v>121</v>
      </c>
      <c r="G22" s="4"/>
      <c r="H22" s="4"/>
      <c r="I22" s="4"/>
      <c r="J22" s="4"/>
      <c r="K22" s="22"/>
      <c r="L22" s="22" t="s">
        <v>168</v>
      </c>
      <c r="M22" s="22" t="s">
        <v>168</v>
      </c>
      <c r="N22" s="23" t="s">
        <v>175</v>
      </c>
      <c r="P22" s="30" t="s">
        <v>14</v>
      </c>
      <c r="Q22" s="30">
        <f>IF(K22="",0,VALUE(MID(K22,2,LEN(K22)-2)))</f>
        <v>0</v>
      </c>
      <c r="R22" s="30" t="e">
        <f>IF(#REF!="",0,VALUE(MID(#REF!,2,LEN(#REF!)-2)))</f>
        <v>#REF!</v>
      </c>
      <c r="S22" s="30">
        <f>IF(M22="",0,VALUE(MID(M22,2,LEN(M22)-2)))</f>
        <v>150</v>
      </c>
      <c r="T22" s="30">
        <f>IF(N22="",0,VALUE(MID(N22,2,LEN(N22)-2)))</f>
        <v>50</v>
      </c>
      <c r="U22" s="30">
        <f t="shared" si="1"/>
        <v>0</v>
      </c>
      <c r="V22" s="30">
        <f t="shared" si="1"/>
        <v>150</v>
      </c>
      <c r="W22" s="30">
        <f t="shared" si="1"/>
        <v>150</v>
      </c>
      <c r="X22" s="30">
        <f t="shared" si="1"/>
        <v>50</v>
      </c>
    </row>
    <row r="23" spans="2:24" ht="13.5" customHeight="1" x14ac:dyDescent="0.15">
      <c r="B23" s="1">
        <f t="shared" si="2"/>
        <v>13</v>
      </c>
      <c r="C23" s="2" t="s">
        <v>22</v>
      </c>
      <c r="D23" s="2" t="s">
        <v>23</v>
      </c>
      <c r="E23" s="4"/>
      <c r="F23" s="4" t="s">
        <v>119</v>
      </c>
      <c r="G23" s="4"/>
      <c r="H23" s="4"/>
      <c r="I23" s="4"/>
      <c r="J23" s="4"/>
      <c r="K23" s="28">
        <v>16500</v>
      </c>
      <c r="L23" s="24">
        <v>1150</v>
      </c>
      <c r="M23" s="24">
        <v>850</v>
      </c>
      <c r="N23" s="25">
        <v>1600</v>
      </c>
      <c r="P23" s="90"/>
      <c r="U23" s="30">
        <f>COUNTA(K11:K22)</f>
        <v>6</v>
      </c>
      <c r="V23" s="30">
        <f>COUNTA(L11:L22)</f>
        <v>8</v>
      </c>
      <c r="W23" s="30">
        <f>COUNTA(M11:M22)</f>
        <v>11</v>
      </c>
      <c r="X23" s="30">
        <f>COUNTA(N11:N22)</f>
        <v>10</v>
      </c>
    </row>
    <row r="24" spans="2:24" ht="13.5" customHeight="1" x14ac:dyDescent="0.15">
      <c r="B24" s="1">
        <f t="shared" si="2"/>
        <v>14</v>
      </c>
      <c r="C24" s="2" t="s">
        <v>24</v>
      </c>
      <c r="D24" s="2" t="s">
        <v>25</v>
      </c>
      <c r="E24" s="4"/>
      <c r="F24" s="4" t="s">
        <v>104</v>
      </c>
      <c r="G24" s="4"/>
      <c r="H24" s="4"/>
      <c r="I24" s="4"/>
      <c r="J24" s="4"/>
      <c r="K24" s="24">
        <v>250</v>
      </c>
      <c r="L24" s="28">
        <v>100</v>
      </c>
      <c r="M24" s="24">
        <v>150</v>
      </c>
      <c r="N24" s="25">
        <v>50</v>
      </c>
      <c r="P24" s="90"/>
    </row>
    <row r="25" spans="2:24" ht="13.5" customHeight="1" x14ac:dyDescent="0.15">
      <c r="B25" s="1">
        <f t="shared" si="2"/>
        <v>15</v>
      </c>
      <c r="C25" s="2" t="s">
        <v>93</v>
      </c>
      <c r="D25" s="2" t="s">
        <v>15</v>
      </c>
      <c r="E25" s="4"/>
      <c r="F25" s="4" t="s">
        <v>189</v>
      </c>
      <c r="G25" s="4"/>
      <c r="H25" s="4"/>
      <c r="I25" s="4"/>
      <c r="J25" s="4"/>
      <c r="K25" s="24">
        <v>4</v>
      </c>
      <c r="L25" s="24" t="s">
        <v>163</v>
      </c>
      <c r="M25" s="24"/>
      <c r="N25" s="25"/>
    </row>
    <row r="26" spans="2:24" ht="13.5" customHeight="1" x14ac:dyDescent="0.15">
      <c r="B26" s="1">
        <f t="shared" si="2"/>
        <v>16</v>
      </c>
      <c r="C26" s="7"/>
      <c r="D26" s="7"/>
      <c r="E26" s="4"/>
      <c r="F26" s="4" t="s">
        <v>248</v>
      </c>
      <c r="G26" s="4"/>
      <c r="H26" s="4"/>
      <c r="I26" s="4"/>
      <c r="J26" s="4"/>
      <c r="K26" s="24"/>
      <c r="L26" s="24" t="s">
        <v>163</v>
      </c>
      <c r="M26" s="24"/>
      <c r="N26" s="25"/>
    </row>
    <row r="27" spans="2:24" ht="14.85" customHeight="1" x14ac:dyDescent="0.15">
      <c r="B27" s="1">
        <f t="shared" si="2"/>
        <v>17</v>
      </c>
      <c r="C27" s="7"/>
      <c r="D27" s="7"/>
      <c r="E27" s="4"/>
      <c r="F27" s="4" t="s">
        <v>159</v>
      </c>
      <c r="G27" s="4"/>
      <c r="H27" s="4"/>
      <c r="I27" s="4"/>
      <c r="J27" s="4"/>
      <c r="K27" s="24">
        <v>150</v>
      </c>
      <c r="L27" s="24">
        <v>200</v>
      </c>
      <c r="M27" s="24">
        <v>200</v>
      </c>
      <c r="N27" s="25">
        <v>50</v>
      </c>
    </row>
    <row r="28" spans="2:24" ht="13.5" customHeight="1" x14ac:dyDescent="0.15">
      <c r="B28" s="1">
        <f t="shared" si="2"/>
        <v>18</v>
      </c>
      <c r="C28" s="7"/>
      <c r="D28" s="7"/>
      <c r="E28" s="4"/>
      <c r="F28" s="4" t="s">
        <v>249</v>
      </c>
      <c r="G28" s="4"/>
      <c r="H28" s="4"/>
      <c r="I28" s="4"/>
      <c r="J28" s="4"/>
      <c r="K28" s="28"/>
      <c r="L28" s="24">
        <v>50</v>
      </c>
      <c r="M28" s="24">
        <v>100</v>
      </c>
      <c r="N28" s="25"/>
    </row>
    <row r="29" spans="2:24" ht="13.9" customHeight="1" x14ac:dyDescent="0.15">
      <c r="B29" s="1">
        <f t="shared" si="2"/>
        <v>19</v>
      </c>
      <c r="C29" s="7"/>
      <c r="D29" s="2" t="s">
        <v>81</v>
      </c>
      <c r="E29" s="4"/>
      <c r="F29" s="4" t="s">
        <v>147</v>
      </c>
      <c r="G29" s="4"/>
      <c r="H29" s="4"/>
      <c r="I29" s="4"/>
      <c r="J29" s="4"/>
      <c r="K29" s="24" t="s">
        <v>163</v>
      </c>
      <c r="L29" s="24">
        <v>50</v>
      </c>
      <c r="M29" s="24"/>
      <c r="N29" s="25" t="s">
        <v>163</v>
      </c>
      <c r="U29" s="30">
        <f>COUNTA(K29:K29)</f>
        <v>1</v>
      </c>
      <c r="V29" s="30">
        <f>COUNTA(L29:L29)</f>
        <v>1</v>
      </c>
      <c r="W29" s="30">
        <f>COUNTA(M29:M29)</f>
        <v>0</v>
      </c>
      <c r="X29" s="30">
        <f>COUNTA(N29:N29)</f>
        <v>1</v>
      </c>
    </row>
    <row r="30" spans="2:24" ht="13.5" customHeight="1" x14ac:dyDescent="0.15">
      <c r="B30" s="1">
        <f t="shared" si="2"/>
        <v>20</v>
      </c>
      <c r="C30" s="7"/>
      <c r="D30" s="9" t="s">
        <v>72</v>
      </c>
      <c r="E30" s="4"/>
      <c r="F30" s="4" t="s">
        <v>85</v>
      </c>
      <c r="G30" s="4"/>
      <c r="H30" s="4"/>
      <c r="I30" s="4"/>
      <c r="J30" s="4"/>
      <c r="K30" s="24"/>
      <c r="L30" s="24"/>
      <c r="M30" s="24"/>
      <c r="N30" s="25">
        <v>1</v>
      </c>
      <c r="U30" s="30">
        <f>COUNTA(K30)</f>
        <v>0</v>
      </c>
      <c r="V30" s="30">
        <f>COUNTA(L30)</f>
        <v>0</v>
      </c>
      <c r="W30" s="30">
        <f>COUNTA(M30)</f>
        <v>0</v>
      </c>
      <c r="X30" s="30">
        <f>COUNTA(N30)</f>
        <v>1</v>
      </c>
    </row>
    <row r="31" spans="2:24" ht="13.9" customHeight="1" x14ac:dyDescent="0.15">
      <c r="B31" s="1">
        <f t="shared" si="2"/>
        <v>21</v>
      </c>
      <c r="C31" s="7"/>
      <c r="D31" s="2" t="s">
        <v>16</v>
      </c>
      <c r="E31" s="4"/>
      <c r="F31" s="4" t="s">
        <v>131</v>
      </c>
      <c r="G31" s="4"/>
      <c r="H31" s="4"/>
      <c r="I31" s="4"/>
      <c r="J31" s="4"/>
      <c r="K31" s="24" t="s">
        <v>163</v>
      </c>
      <c r="L31" s="24">
        <v>50</v>
      </c>
      <c r="M31" s="24">
        <v>100</v>
      </c>
      <c r="N31" s="25">
        <v>300</v>
      </c>
    </row>
    <row r="32" spans="2:24" ht="13.9" customHeight="1" x14ac:dyDescent="0.15">
      <c r="B32" s="1">
        <f t="shared" si="2"/>
        <v>22</v>
      </c>
      <c r="C32" s="7"/>
      <c r="D32" s="7"/>
      <c r="E32" s="4"/>
      <c r="F32" s="4" t="s">
        <v>117</v>
      </c>
      <c r="G32" s="4"/>
      <c r="H32" s="4"/>
      <c r="I32" s="4"/>
      <c r="J32" s="4"/>
      <c r="K32" s="24" t="s">
        <v>163</v>
      </c>
      <c r="L32" s="24"/>
      <c r="M32" s="24" t="s">
        <v>163</v>
      </c>
      <c r="N32" s="25"/>
    </row>
    <row r="33" spans="2:15" ht="13.5" customHeight="1" x14ac:dyDescent="0.15">
      <c r="B33" s="1">
        <f t="shared" si="2"/>
        <v>23</v>
      </c>
      <c r="C33" s="7"/>
      <c r="D33" s="7"/>
      <c r="E33" s="4"/>
      <c r="F33" s="4" t="s">
        <v>106</v>
      </c>
      <c r="G33" s="4"/>
      <c r="H33" s="4"/>
      <c r="I33" s="4"/>
      <c r="J33" s="4"/>
      <c r="K33" s="28">
        <v>450</v>
      </c>
      <c r="L33" s="24">
        <v>400</v>
      </c>
      <c r="M33" s="24">
        <v>1750</v>
      </c>
      <c r="N33" s="25">
        <v>1550</v>
      </c>
    </row>
    <row r="34" spans="2:15" ht="13.5" customHeight="1" x14ac:dyDescent="0.15">
      <c r="B34" s="1">
        <f t="shared" si="2"/>
        <v>24</v>
      </c>
      <c r="C34" s="7"/>
      <c r="D34" s="7"/>
      <c r="E34" s="4"/>
      <c r="F34" s="4" t="s">
        <v>118</v>
      </c>
      <c r="G34" s="4"/>
      <c r="H34" s="4"/>
      <c r="I34" s="4"/>
      <c r="J34" s="4"/>
      <c r="K34" s="24">
        <v>7600</v>
      </c>
      <c r="L34" s="24">
        <v>3350</v>
      </c>
      <c r="M34" s="24">
        <v>3550</v>
      </c>
      <c r="N34" s="25">
        <v>1250</v>
      </c>
      <c r="O34" s="67"/>
    </row>
    <row r="35" spans="2:15" ht="13.9" customHeight="1" x14ac:dyDescent="0.15">
      <c r="B35" s="1">
        <f t="shared" si="2"/>
        <v>25</v>
      </c>
      <c r="C35" s="7"/>
      <c r="D35" s="7"/>
      <c r="E35" s="4"/>
      <c r="F35" s="4" t="s">
        <v>107</v>
      </c>
      <c r="G35" s="4"/>
      <c r="H35" s="4"/>
      <c r="I35" s="4"/>
      <c r="J35" s="4"/>
      <c r="K35" s="24" t="s">
        <v>163</v>
      </c>
      <c r="L35" s="24">
        <v>4300</v>
      </c>
      <c r="M35" s="24">
        <v>9300</v>
      </c>
      <c r="N35" s="25">
        <v>5750</v>
      </c>
    </row>
    <row r="36" spans="2:15" ht="13.9" customHeight="1" x14ac:dyDescent="0.15">
      <c r="B36" s="1">
        <f t="shared" si="2"/>
        <v>26</v>
      </c>
      <c r="C36" s="7"/>
      <c r="D36" s="7"/>
      <c r="E36" s="4"/>
      <c r="F36" s="4" t="s">
        <v>250</v>
      </c>
      <c r="G36" s="4"/>
      <c r="H36" s="4"/>
      <c r="I36" s="4"/>
      <c r="J36" s="4"/>
      <c r="K36" s="24"/>
      <c r="L36" s="24"/>
      <c r="M36" s="24"/>
      <c r="N36" s="25" t="s">
        <v>163</v>
      </c>
    </row>
    <row r="37" spans="2:15" ht="13.5" customHeight="1" x14ac:dyDescent="0.15">
      <c r="B37" s="1">
        <f t="shared" si="2"/>
        <v>27</v>
      </c>
      <c r="C37" s="7"/>
      <c r="D37" s="7"/>
      <c r="E37" s="4"/>
      <c r="F37" s="4" t="s">
        <v>213</v>
      </c>
      <c r="G37" s="4"/>
      <c r="H37" s="4"/>
      <c r="I37" s="4"/>
      <c r="J37" s="4"/>
      <c r="K37" s="24"/>
      <c r="L37" s="24"/>
      <c r="M37" s="24"/>
      <c r="N37" s="25" t="s">
        <v>163</v>
      </c>
    </row>
    <row r="38" spans="2:15" ht="13.5" customHeight="1" x14ac:dyDescent="0.15">
      <c r="B38" s="1">
        <f t="shared" si="2"/>
        <v>28</v>
      </c>
      <c r="C38" s="7"/>
      <c r="D38" s="7"/>
      <c r="E38" s="4"/>
      <c r="F38" s="4" t="s">
        <v>17</v>
      </c>
      <c r="G38" s="4"/>
      <c r="H38" s="4"/>
      <c r="I38" s="4"/>
      <c r="J38" s="4"/>
      <c r="K38" s="28">
        <v>850</v>
      </c>
      <c r="L38" s="24">
        <v>1900</v>
      </c>
      <c r="M38" s="24">
        <v>3800</v>
      </c>
      <c r="N38" s="25">
        <v>4250</v>
      </c>
    </row>
    <row r="39" spans="2:15" ht="13.5" customHeight="1" x14ac:dyDescent="0.15">
      <c r="B39" s="1">
        <f t="shared" si="2"/>
        <v>29</v>
      </c>
      <c r="C39" s="7"/>
      <c r="D39" s="7"/>
      <c r="E39" s="4"/>
      <c r="F39" s="4" t="s">
        <v>109</v>
      </c>
      <c r="G39" s="4"/>
      <c r="H39" s="4"/>
      <c r="I39" s="4"/>
      <c r="J39" s="4"/>
      <c r="K39" s="24">
        <v>400</v>
      </c>
      <c r="L39" s="24">
        <v>400</v>
      </c>
      <c r="M39" s="24">
        <v>150</v>
      </c>
      <c r="N39" s="25" t="s">
        <v>163</v>
      </c>
    </row>
    <row r="40" spans="2:15" ht="13.5" customHeight="1" x14ac:dyDescent="0.15">
      <c r="B40" s="1">
        <f t="shared" si="2"/>
        <v>30</v>
      </c>
      <c r="C40" s="7"/>
      <c r="D40" s="7"/>
      <c r="E40" s="4"/>
      <c r="F40" s="4" t="s">
        <v>111</v>
      </c>
      <c r="G40" s="4"/>
      <c r="H40" s="4"/>
      <c r="I40" s="4"/>
      <c r="J40" s="4"/>
      <c r="K40" s="24">
        <v>1100</v>
      </c>
      <c r="L40" s="24">
        <v>550</v>
      </c>
      <c r="M40" s="24">
        <v>1500</v>
      </c>
      <c r="N40" s="25">
        <v>300</v>
      </c>
    </row>
    <row r="41" spans="2:15" ht="13.9" customHeight="1" x14ac:dyDescent="0.15">
      <c r="B41" s="1">
        <f t="shared" si="2"/>
        <v>31</v>
      </c>
      <c r="C41" s="7"/>
      <c r="D41" s="7"/>
      <c r="E41" s="4"/>
      <c r="F41" s="4" t="s">
        <v>18</v>
      </c>
      <c r="G41" s="4"/>
      <c r="H41" s="4"/>
      <c r="I41" s="4"/>
      <c r="J41" s="4"/>
      <c r="K41" s="24">
        <v>1600</v>
      </c>
      <c r="L41" s="24">
        <v>1000</v>
      </c>
      <c r="M41" s="24"/>
      <c r="N41" s="25">
        <v>450</v>
      </c>
    </row>
    <row r="42" spans="2:15" ht="13.9" customHeight="1" x14ac:dyDescent="0.15">
      <c r="B42" s="1">
        <f t="shared" si="2"/>
        <v>32</v>
      </c>
      <c r="C42" s="7"/>
      <c r="D42" s="7"/>
      <c r="E42" s="4"/>
      <c r="F42" s="4" t="s">
        <v>108</v>
      </c>
      <c r="G42" s="4"/>
      <c r="H42" s="4"/>
      <c r="I42" s="4"/>
      <c r="J42" s="4"/>
      <c r="K42" s="24"/>
      <c r="L42" s="24">
        <v>100</v>
      </c>
      <c r="M42" s="24">
        <v>50</v>
      </c>
      <c r="N42" s="25" t="s">
        <v>163</v>
      </c>
    </row>
    <row r="43" spans="2:15" ht="13.5" customHeight="1" x14ac:dyDescent="0.15">
      <c r="B43" s="1">
        <f t="shared" si="2"/>
        <v>33</v>
      </c>
      <c r="C43" s="7"/>
      <c r="D43" s="7"/>
      <c r="E43" s="4"/>
      <c r="F43" s="4" t="s">
        <v>251</v>
      </c>
      <c r="G43" s="4"/>
      <c r="H43" s="4"/>
      <c r="I43" s="4"/>
      <c r="J43" s="4"/>
      <c r="K43" s="24"/>
      <c r="L43" s="24"/>
      <c r="M43" s="24"/>
      <c r="N43" s="25">
        <v>1</v>
      </c>
    </row>
    <row r="44" spans="2:15" ht="13.5" customHeight="1" x14ac:dyDescent="0.15">
      <c r="B44" s="1">
        <f t="shared" si="2"/>
        <v>34</v>
      </c>
      <c r="C44" s="7"/>
      <c r="D44" s="7"/>
      <c r="E44" s="4"/>
      <c r="F44" s="4" t="s">
        <v>132</v>
      </c>
      <c r="G44" s="4"/>
      <c r="H44" s="4"/>
      <c r="I44" s="4"/>
      <c r="J44" s="4"/>
      <c r="K44" s="24">
        <v>50</v>
      </c>
      <c r="L44" s="24">
        <v>200</v>
      </c>
      <c r="M44" s="24">
        <v>300</v>
      </c>
      <c r="N44" s="25">
        <v>400</v>
      </c>
    </row>
    <row r="45" spans="2:15" ht="13.9" customHeight="1" x14ac:dyDescent="0.15">
      <c r="B45" s="1">
        <f t="shared" si="2"/>
        <v>35</v>
      </c>
      <c r="C45" s="7"/>
      <c r="D45" s="7"/>
      <c r="E45" s="4"/>
      <c r="F45" s="4" t="s">
        <v>19</v>
      </c>
      <c r="G45" s="4"/>
      <c r="H45" s="4"/>
      <c r="I45" s="4"/>
      <c r="J45" s="4"/>
      <c r="K45" s="28">
        <v>8000</v>
      </c>
      <c r="L45" s="24">
        <v>1800</v>
      </c>
      <c r="M45" s="24">
        <v>2100</v>
      </c>
      <c r="N45" s="25">
        <v>200</v>
      </c>
    </row>
    <row r="46" spans="2:15" ht="13.5" customHeight="1" x14ac:dyDescent="0.15">
      <c r="B46" s="1">
        <f t="shared" si="2"/>
        <v>36</v>
      </c>
      <c r="C46" s="7"/>
      <c r="D46" s="7"/>
      <c r="E46" s="4"/>
      <c r="F46" s="4" t="s">
        <v>20</v>
      </c>
      <c r="G46" s="4"/>
      <c r="H46" s="4"/>
      <c r="I46" s="4"/>
      <c r="J46" s="4"/>
      <c r="K46" s="24">
        <v>13000</v>
      </c>
      <c r="L46" s="24">
        <v>8500</v>
      </c>
      <c r="M46" s="60">
        <v>25500</v>
      </c>
      <c r="N46" s="66">
        <v>9500</v>
      </c>
    </row>
    <row r="47" spans="2:15" ht="13.9" customHeight="1" x14ac:dyDescent="0.15">
      <c r="B47" s="1">
        <f t="shared" si="2"/>
        <v>37</v>
      </c>
      <c r="C47" s="7"/>
      <c r="D47" s="7"/>
      <c r="E47" s="4"/>
      <c r="F47" s="4" t="s">
        <v>21</v>
      </c>
      <c r="G47" s="4"/>
      <c r="H47" s="4"/>
      <c r="I47" s="4"/>
      <c r="J47" s="4"/>
      <c r="K47" s="24" t="s">
        <v>163</v>
      </c>
      <c r="L47" s="24" t="s">
        <v>163</v>
      </c>
      <c r="M47" s="24" t="s">
        <v>163</v>
      </c>
      <c r="N47" s="25">
        <v>100</v>
      </c>
    </row>
    <row r="48" spans="2:15" ht="13.5" customHeight="1" x14ac:dyDescent="0.15">
      <c r="B48" s="1">
        <f t="shared" si="2"/>
        <v>38</v>
      </c>
      <c r="C48" s="2" t="s">
        <v>82</v>
      </c>
      <c r="D48" s="2" t="s">
        <v>83</v>
      </c>
      <c r="E48" s="4"/>
      <c r="F48" s="4" t="s">
        <v>102</v>
      </c>
      <c r="G48" s="4"/>
      <c r="H48" s="4"/>
      <c r="I48" s="4"/>
      <c r="J48" s="4"/>
      <c r="K48" s="28" t="s">
        <v>163</v>
      </c>
      <c r="L48" s="28"/>
      <c r="M48" s="24"/>
      <c r="N48" s="25">
        <v>200</v>
      </c>
    </row>
    <row r="49" spans="2:29" ht="13.9" customHeight="1" x14ac:dyDescent="0.15">
      <c r="B49" s="1">
        <f t="shared" si="2"/>
        <v>39</v>
      </c>
      <c r="C49" s="7"/>
      <c r="D49" s="7"/>
      <c r="E49" s="4"/>
      <c r="F49" s="4" t="s">
        <v>214</v>
      </c>
      <c r="G49" s="4"/>
      <c r="H49" s="4"/>
      <c r="I49" s="4"/>
      <c r="J49" s="4"/>
      <c r="K49" s="24" t="s">
        <v>163</v>
      </c>
      <c r="L49" s="24" t="s">
        <v>163</v>
      </c>
      <c r="M49" s="24" t="s">
        <v>163</v>
      </c>
      <c r="N49" s="25">
        <v>150</v>
      </c>
    </row>
    <row r="50" spans="2:29" ht="13.9" customHeight="1" x14ac:dyDescent="0.15">
      <c r="B50" s="1">
        <f t="shared" si="2"/>
        <v>40</v>
      </c>
      <c r="C50" s="7"/>
      <c r="D50" s="7"/>
      <c r="E50" s="4"/>
      <c r="F50" s="4" t="s">
        <v>252</v>
      </c>
      <c r="G50" s="4"/>
      <c r="H50" s="4"/>
      <c r="I50" s="4"/>
      <c r="J50" s="4"/>
      <c r="K50" s="24"/>
      <c r="L50" s="24"/>
      <c r="M50" s="24"/>
      <c r="N50" s="25" t="s">
        <v>163</v>
      </c>
      <c r="U50" s="30">
        <f>COUNTA(K48:K50)</f>
        <v>2</v>
      </c>
      <c r="V50" s="30">
        <f>COUNTA(L48:L50)</f>
        <v>1</v>
      </c>
      <c r="W50" s="30">
        <f>COUNTA(M48:M50)</f>
        <v>1</v>
      </c>
      <c r="X50" s="30">
        <f>COUNTA(N48:N50)</f>
        <v>3</v>
      </c>
    </row>
    <row r="51" spans="2:29" ht="13.9" customHeight="1" x14ac:dyDescent="0.15">
      <c r="B51" s="1">
        <f t="shared" si="2"/>
        <v>41</v>
      </c>
      <c r="C51" s="2" t="s">
        <v>94</v>
      </c>
      <c r="D51" s="2" t="s">
        <v>26</v>
      </c>
      <c r="E51" s="4"/>
      <c r="F51" s="4" t="s">
        <v>126</v>
      </c>
      <c r="G51" s="4"/>
      <c r="H51" s="4"/>
      <c r="I51" s="4"/>
      <c r="J51" s="4"/>
      <c r="K51" s="24"/>
      <c r="L51" s="28" t="s">
        <v>163</v>
      </c>
      <c r="M51" s="24" t="s">
        <v>163</v>
      </c>
      <c r="N51" s="25">
        <v>300</v>
      </c>
      <c r="Y51" s="132"/>
    </row>
    <row r="52" spans="2:29" ht="13.9" customHeight="1" x14ac:dyDescent="0.15">
      <c r="B52" s="1">
        <f t="shared" si="2"/>
        <v>42</v>
      </c>
      <c r="C52" s="7"/>
      <c r="D52" s="7"/>
      <c r="E52" s="4"/>
      <c r="F52" s="4" t="s">
        <v>253</v>
      </c>
      <c r="G52" s="4"/>
      <c r="H52" s="4"/>
      <c r="I52" s="4"/>
      <c r="J52" s="4"/>
      <c r="K52" s="24"/>
      <c r="L52" s="24"/>
      <c r="M52" s="24" t="s">
        <v>163</v>
      </c>
      <c r="N52" s="136"/>
      <c r="Y52" s="132"/>
    </row>
    <row r="53" spans="2:29" ht="13.9" customHeight="1" x14ac:dyDescent="0.15">
      <c r="B53" s="1">
        <f t="shared" si="2"/>
        <v>43</v>
      </c>
      <c r="C53" s="7"/>
      <c r="D53" s="7"/>
      <c r="E53" s="4"/>
      <c r="F53" s="4" t="s">
        <v>152</v>
      </c>
      <c r="G53" s="4"/>
      <c r="H53" s="4"/>
      <c r="I53" s="4"/>
      <c r="J53" s="4"/>
      <c r="K53" s="24">
        <v>750</v>
      </c>
      <c r="L53" s="24">
        <v>400</v>
      </c>
      <c r="M53" s="24">
        <v>350</v>
      </c>
      <c r="N53" s="25">
        <v>100</v>
      </c>
      <c r="Y53" s="132">
        <f>U96</f>
        <v>58</v>
      </c>
      <c r="Z53" s="132">
        <f>V96</f>
        <v>65</v>
      </c>
      <c r="AA53" s="132">
        <f>W96</f>
        <v>69</v>
      </c>
      <c r="AB53" s="132">
        <f>X96</f>
        <v>70</v>
      </c>
      <c r="AC53" s="132"/>
    </row>
    <row r="54" spans="2:29" ht="13.9" customHeight="1" x14ac:dyDescent="0.15">
      <c r="B54" s="1">
        <f t="shared" si="2"/>
        <v>44</v>
      </c>
      <c r="C54" s="7"/>
      <c r="D54" s="7"/>
      <c r="E54" s="4"/>
      <c r="F54" s="4" t="s">
        <v>27</v>
      </c>
      <c r="G54" s="4"/>
      <c r="H54" s="4"/>
      <c r="I54" s="4"/>
      <c r="J54" s="4"/>
      <c r="K54" s="24">
        <v>50</v>
      </c>
      <c r="L54" s="24" t="s">
        <v>163</v>
      </c>
      <c r="M54" s="24">
        <v>50</v>
      </c>
      <c r="N54" s="25">
        <v>50</v>
      </c>
      <c r="Y54" s="132"/>
    </row>
    <row r="55" spans="2:29" ht="13.5" customHeight="1" x14ac:dyDescent="0.15">
      <c r="B55" s="1">
        <f t="shared" si="2"/>
        <v>45</v>
      </c>
      <c r="C55" s="7"/>
      <c r="D55" s="7"/>
      <c r="E55" s="4"/>
      <c r="F55" s="4" t="s">
        <v>91</v>
      </c>
      <c r="G55" s="4"/>
      <c r="H55" s="4"/>
      <c r="I55" s="4"/>
      <c r="J55" s="4"/>
      <c r="K55" s="24">
        <v>50</v>
      </c>
      <c r="L55" s="24"/>
      <c r="M55" s="24"/>
      <c r="N55" s="25"/>
      <c r="Y55" s="133"/>
    </row>
    <row r="56" spans="2:29" ht="13.9" customHeight="1" x14ac:dyDescent="0.15">
      <c r="B56" s="1">
        <f t="shared" si="2"/>
        <v>46</v>
      </c>
      <c r="C56" s="7"/>
      <c r="D56" s="7"/>
      <c r="E56" s="4"/>
      <c r="F56" s="4" t="s">
        <v>236</v>
      </c>
      <c r="G56" s="4"/>
      <c r="H56" s="4"/>
      <c r="I56" s="4"/>
      <c r="J56" s="4"/>
      <c r="K56" s="24"/>
      <c r="L56" s="24"/>
      <c r="M56" s="24">
        <v>50</v>
      </c>
      <c r="N56" s="25"/>
      <c r="Y56" s="133"/>
    </row>
    <row r="57" spans="2:29" ht="13.5" customHeight="1" x14ac:dyDescent="0.15">
      <c r="B57" s="1">
        <f t="shared" si="2"/>
        <v>47</v>
      </c>
      <c r="C57" s="7"/>
      <c r="D57" s="7"/>
      <c r="E57" s="4"/>
      <c r="F57" s="4" t="s">
        <v>192</v>
      </c>
      <c r="G57" s="4"/>
      <c r="H57" s="4"/>
      <c r="I57" s="4"/>
      <c r="J57" s="4"/>
      <c r="K57" s="24"/>
      <c r="L57" s="24" t="s">
        <v>163</v>
      </c>
      <c r="M57" s="24" t="s">
        <v>163</v>
      </c>
      <c r="N57" s="25">
        <v>400</v>
      </c>
      <c r="Y57" s="134"/>
    </row>
    <row r="58" spans="2:29" ht="13.5" customHeight="1" x14ac:dyDescent="0.15">
      <c r="B58" s="1">
        <f t="shared" si="2"/>
        <v>48</v>
      </c>
      <c r="C58" s="7"/>
      <c r="D58" s="7"/>
      <c r="E58" s="4"/>
      <c r="F58" s="4" t="s">
        <v>218</v>
      </c>
      <c r="G58" s="4"/>
      <c r="H58" s="4"/>
      <c r="I58" s="4"/>
      <c r="J58" s="4"/>
      <c r="K58" s="24"/>
      <c r="L58" s="24"/>
      <c r="M58" s="24"/>
      <c r="N58" s="25" t="s">
        <v>163</v>
      </c>
      <c r="Y58" s="133"/>
    </row>
    <row r="59" spans="2:29" ht="13.9" customHeight="1" x14ac:dyDescent="0.15">
      <c r="B59" s="1">
        <f t="shared" si="2"/>
        <v>49</v>
      </c>
      <c r="C59" s="7"/>
      <c r="D59" s="7"/>
      <c r="E59" s="4"/>
      <c r="F59" s="4" t="s">
        <v>237</v>
      </c>
      <c r="G59" s="4"/>
      <c r="H59" s="4"/>
      <c r="I59" s="4"/>
      <c r="J59" s="4"/>
      <c r="K59" s="28"/>
      <c r="L59" s="28"/>
      <c r="M59" s="24" t="s">
        <v>163</v>
      </c>
      <c r="N59" s="25"/>
      <c r="Y59" s="133"/>
    </row>
    <row r="60" spans="2:29" ht="13.5" customHeight="1" x14ac:dyDescent="0.15">
      <c r="B60" s="1">
        <f t="shared" si="2"/>
        <v>50</v>
      </c>
      <c r="C60" s="7"/>
      <c r="D60" s="7"/>
      <c r="E60" s="4"/>
      <c r="F60" s="4" t="s">
        <v>238</v>
      </c>
      <c r="G60" s="4"/>
      <c r="H60" s="4"/>
      <c r="I60" s="4"/>
      <c r="J60" s="4"/>
      <c r="K60" s="28" t="s">
        <v>163</v>
      </c>
      <c r="L60" s="28"/>
      <c r="M60" s="24"/>
      <c r="N60" s="25"/>
      <c r="Y60" s="133"/>
    </row>
    <row r="61" spans="2:29" ht="13.5" customHeight="1" x14ac:dyDescent="0.15">
      <c r="B61" s="1">
        <f t="shared" si="2"/>
        <v>51</v>
      </c>
      <c r="C61" s="7"/>
      <c r="D61" s="7"/>
      <c r="E61" s="4"/>
      <c r="F61" s="4" t="s">
        <v>219</v>
      </c>
      <c r="G61" s="4"/>
      <c r="H61" s="4"/>
      <c r="I61" s="4"/>
      <c r="J61" s="4"/>
      <c r="K61" s="28" t="s">
        <v>163</v>
      </c>
      <c r="L61" s="28" t="s">
        <v>163</v>
      </c>
      <c r="M61" s="24"/>
      <c r="N61" s="25">
        <v>800</v>
      </c>
      <c r="Y61" s="133"/>
    </row>
    <row r="62" spans="2:29" ht="13.5" customHeight="1" x14ac:dyDescent="0.15">
      <c r="B62" s="1">
        <f t="shared" si="2"/>
        <v>52</v>
      </c>
      <c r="C62" s="7"/>
      <c r="D62" s="7"/>
      <c r="E62" s="4"/>
      <c r="F62" s="4" t="s">
        <v>254</v>
      </c>
      <c r="G62" s="4"/>
      <c r="H62" s="4"/>
      <c r="I62" s="4"/>
      <c r="J62" s="4"/>
      <c r="K62" s="28"/>
      <c r="L62" s="28"/>
      <c r="M62" s="24" t="s">
        <v>163</v>
      </c>
      <c r="N62" s="25"/>
      <c r="Y62" s="133"/>
    </row>
    <row r="63" spans="2:29" ht="13.5" customHeight="1" x14ac:dyDescent="0.15">
      <c r="B63" s="1">
        <f t="shared" si="2"/>
        <v>53</v>
      </c>
      <c r="C63" s="7"/>
      <c r="D63" s="7"/>
      <c r="E63" s="4"/>
      <c r="F63" s="4" t="s">
        <v>112</v>
      </c>
      <c r="G63" s="4"/>
      <c r="H63" s="4"/>
      <c r="I63" s="4"/>
      <c r="J63" s="4"/>
      <c r="K63" s="24">
        <v>400</v>
      </c>
      <c r="L63" s="24">
        <v>1000</v>
      </c>
      <c r="M63" s="24">
        <v>1000</v>
      </c>
      <c r="N63" s="25">
        <v>4400</v>
      </c>
      <c r="Y63" s="133"/>
    </row>
    <row r="64" spans="2:29" ht="13.5" customHeight="1" x14ac:dyDescent="0.15">
      <c r="B64" s="1">
        <f t="shared" si="2"/>
        <v>54</v>
      </c>
      <c r="C64" s="7"/>
      <c r="D64" s="7"/>
      <c r="E64" s="4"/>
      <c r="F64" s="4" t="s">
        <v>193</v>
      </c>
      <c r="G64" s="4"/>
      <c r="H64" s="4"/>
      <c r="I64" s="4"/>
      <c r="J64" s="4"/>
      <c r="K64" s="24">
        <v>64</v>
      </c>
      <c r="L64" s="24">
        <v>64</v>
      </c>
      <c r="M64" s="24"/>
      <c r="N64" s="25"/>
      <c r="Y64" s="132"/>
    </row>
    <row r="65" spans="2:25" ht="13.9" customHeight="1" x14ac:dyDescent="0.15">
      <c r="B65" s="1">
        <f t="shared" si="2"/>
        <v>55</v>
      </c>
      <c r="C65" s="7"/>
      <c r="D65" s="7"/>
      <c r="E65" s="4"/>
      <c r="F65" s="4" t="s">
        <v>239</v>
      </c>
      <c r="G65" s="4"/>
      <c r="H65" s="4"/>
      <c r="I65" s="4"/>
      <c r="J65" s="4"/>
      <c r="K65" s="24" t="s">
        <v>163</v>
      </c>
      <c r="L65" s="90">
        <v>50</v>
      </c>
      <c r="M65" s="24"/>
      <c r="N65" s="25"/>
      <c r="Y65" s="132"/>
    </row>
    <row r="66" spans="2:25" ht="13.9" customHeight="1" x14ac:dyDescent="0.15">
      <c r="B66" s="1">
        <f t="shared" si="2"/>
        <v>56</v>
      </c>
      <c r="C66" s="7"/>
      <c r="D66" s="7"/>
      <c r="E66" s="4"/>
      <c r="F66" s="4" t="s">
        <v>155</v>
      </c>
      <c r="G66" s="4"/>
      <c r="H66" s="4"/>
      <c r="I66" s="4"/>
      <c r="J66" s="4"/>
      <c r="K66" s="24"/>
      <c r="L66" s="137">
        <v>50</v>
      </c>
      <c r="M66" s="24">
        <v>100</v>
      </c>
      <c r="N66" s="25"/>
      <c r="Y66" s="132"/>
    </row>
    <row r="67" spans="2:25" ht="13.5" customHeight="1" x14ac:dyDescent="0.15">
      <c r="B67" s="1">
        <f t="shared" si="2"/>
        <v>57</v>
      </c>
      <c r="C67" s="7"/>
      <c r="D67" s="7"/>
      <c r="E67" s="4"/>
      <c r="F67" s="4" t="s">
        <v>241</v>
      </c>
      <c r="G67" s="4"/>
      <c r="H67" s="4"/>
      <c r="I67" s="4"/>
      <c r="J67" s="4"/>
      <c r="K67" s="24">
        <v>16</v>
      </c>
      <c r="L67" s="24"/>
      <c r="M67" s="24">
        <v>16</v>
      </c>
      <c r="N67" s="25"/>
      <c r="Y67" s="132"/>
    </row>
    <row r="68" spans="2:25" ht="13.9" customHeight="1" x14ac:dyDescent="0.15">
      <c r="B68" s="1">
        <f t="shared" si="2"/>
        <v>58</v>
      </c>
      <c r="C68" s="7"/>
      <c r="D68" s="7"/>
      <c r="E68" s="4"/>
      <c r="F68" s="4" t="s">
        <v>113</v>
      </c>
      <c r="G68" s="4"/>
      <c r="H68" s="4"/>
      <c r="I68" s="4"/>
      <c r="J68" s="4"/>
      <c r="K68" s="24">
        <v>100</v>
      </c>
      <c r="L68" s="24">
        <v>1100</v>
      </c>
      <c r="M68" s="24" t="s">
        <v>163</v>
      </c>
      <c r="N68" s="25">
        <v>200</v>
      </c>
      <c r="Y68" s="135"/>
    </row>
    <row r="69" spans="2:25" ht="13.5" customHeight="1" x14ac:dyDescent="0.15">
      <c r="B69" s="1">
        <f t="shared" si="2"/>
        <v>59</v>
      </c>
      <c r="C69" s="7"/>
      <c r="D69" s="7"/>
      <c r="E69" s="4"/>
      <c r="F69" s="4" t="s">
        <v>114</v>
      </c>
      <c r="G69" s="4"/>
      <c r="H69" s="4"/>
      <c r="I69" s="4"/>
      <c r="J69" s="4"/>
      <c r="K69" s="24">
        <v>500</v>
      </c>
      <c r="L69" s="24">
        <v>400</v>
      </c>
      <c r="M69" s="24">
        <v>150</v>
      </c>
      <c r="N69" s="25">
        <v>150</v>
      </c>
      <c r="Y69" s="132"/>
    </row>
    <row r="70" spans="2:25" ht="13.5" customHeight="1" x14ac:dyDescent="0.15">
      <c r="B70" s="1">
        <f t="shared" si="2"/>
        <v>60</v>
      </c>
      <c r="C70" s="7"/>
      <c r="D70" s="7"/>
      <c r="E70" s="4"/>
      <c r="F70" s="4" t="s">
        <v>242</v>
      </c>
      <c r="G70" s="4"/>
      <c r="H70" s="4"/>
      <c r="I70" s="4"/>
      <c r="J70" s="4"/>
      <c r="K70" s="24"/>
      <c r="L70" s="24">
        <v>150</v>
      </c>
      <c r="M70" s="24">
        <v>150</v>
      </c>
      <c r="N70" s="25">
        <v>200</v>
      </c>
      <c r="Y70" s="132"/>
    </row>
    <row r="71" spans="2:25" ht="13.9" customHeight="1" x14ac:dyDescent="0.15">
      <c r="B71" s="1">
        <f t="shared" si="2"/>
        <v>61</v>
      </c>
      <c r="C71" s="7"/>
      <c r="D71" s="7"/>
      <c r="E71" s="4"/>
      <c r="F71" s="4" t="s">
        <v>224</v>
      </c>
      <c r="G71" s="4"/>
      <c r="H71" s="4"/>
      <c r="I71" s="4"/>
      <c r="J71" s="4"/>
      <c r="K71" s="24"/>
      <c r="L71" s="24">
        <v>16</v>
      </c>
      <c r="M71" s="24"/>
      <c r="N71" s="25"/>
      <c r="Y71" s="132"/>
    </row>
    <row r="72" spans="2:25" ht="13.5" customHeight="1" x14ac:dyDescent="0.15">
      <c r="B72" s="1">
        <f t="shared" si="2"/>
        <v>62</v>
      </c>
      <c r="C72" s="7"/>
      <c r="D72" s="7"/>
      <c r="E72" s="4"/>
      <c r="F72" s="4" t="s">
        <v>30</v>
      </c>
      <c r="G72" s="4"/>
      <c r="H72" s="4"/>
      <c r="I72" s="4"/>
      <c r="J72" s="4"/>
      <c r="K72" s="28">
        <v>24</v>
      </c>
      <c r="L72" s="24">
        <v>72</v>
      </c>
      <c r="M72" s="24">
        <v>112</v>
      </c>
      <c r="N72" s="25">
        <v>136</v>
      </c>
      <c r="Y72" s="132"/>
    </row>
    <row r="73" spans="2:25" ht="13.5" customHeight="1" x14ac:dyDescent="0.15">
      <c r="B73" s="1">
        <f t="shared" si="2"/>
        <v>63</v>
      </c>
      <c r="C73" s="7"/>
      <c r="D73" s="7"/>
      <c r="E73" s="4"/>
      <c r="F73" s="4" t="s">
        <v>225</v>
      </c>
      <c r="G73" s="4"/>
      <c r="H73" s="4"/>
      <c r="I73" s="4"/>
      <c r="J73" s="4"/>
      <c r="K73" s="24" t="s">
        <v>163</v>
      </c>
      <c r="L73" s="24">
        <v>16</v>
      </c>
      <c r="M73" s="24">
        <v>40</v>
      </c>
      <c r="N73" s="25">
        <v>16</v>
      </c>
      <c r="Y73" s="132"/>
    </row>
    <row r="74" spans="2:25" ht="13.9" customHeight="1" x14ac:dyDescent="0.15">
      <c r="B74" s="1">
        <f t="shared" si="2"/>
        <v>64</v>
      </c>
      <c r="C74" s="7"/>
      <c r="D74" s="7"/>
      <c r="E74" s="4"/>
      <c r="F74" s="4" t="s">
        <v>31</v>
      </c>
      <c r="G74" s="4"/>
      <c r="H74" s="4"/>
      <c r="I74" s="4"/>
      <c r="J74" s="4"/>
      <c r="K74" s="28"/>
      <c r="L74" s="28">
        <v>8</v>
      </c>
      <c r="M74" s="24"/>
      <c r="N74" s="25">
        <v>8</v>
      </c>
      <c r="Y74" s="132"/>
    </row>
    <row r="75" spans="2:25" ht="13.9" customHeight="1" x14ac:dyDescent="0.15">
      <c r="B75" s="1">
        <f t="shared" si="2"/>
        <v>65</v>
      </c>
      <c r="C75" s="7"/>
      <c r="D75" s="7"/>
      <c r="E75" s="4"/>
      <c r="F75" s="4" t="s">
        <v>255</v>
      </c>
      <c r="G75" s="4"/>
      <c r="H75" s="4"/>
      <c r="I75" s="4"/>
      <c r="J75" s="4"/>
      <c r="K75" s="24"/>
      <c r="L75" s="24"/>
      <c r="M75" s="24" t="s">
        <v>163</v>
      </c>
      <c r="N75" s="25">
        <v>50</v>
      </c>
      <c r="Y75" s="132"/>
    </row>
    <row r="76" spans="2:25" ht="13.9" customHeight="1" x14ac:dyDescent="0.15">
      <c r="B76" s="1">
        <f t="shared" ref="B76:B95" si="4">B75+1</f>
        <v>66</v>
      </c>
      <c r="C76" s="7"/>
      <c r="D76" s="7"/>
      <c r="E76" s="4"/>
      <c r="F76" s="4" t="s">
        <v>88</v>
      </c>
      <c r="G76" s="4"/>
      <c r="H76" s="4"/>
      <c r="I76" s="4"/>
      <c r="J76" s="4"/>
      <c r="K76" s="28" t="s">
        <v>163</v>
      </c>
      <c r="L76" s="24">
        <v>600</v>
      </c>
      <c r="M76" s="24" t="s">
        <v>163</v>
      </c>
      <c r="N76" s="25">
        <v>400</v>
      </c>
      <c r="Y76" s="132"/>
    </row>
    <row r="77" spans="2:25" ht="13.9" customHeight="1" x14ac:dyDescent="0.15">
      <c r="B77" s="1">
        <f t="shared" si="4"/>
        <v>67</v>
      </c>
      <c r="C77" s="7"/>
      <c r="D77" s="7"/>
      <c r="E77" s="4"/>
      <c r="F77" s="4" t="s">
        <v>89</v>
      </c>
      <c r="G77" s="4"/>
      <c r="H77" s="4"/>
      <c r="I77" s="4"/>
      <c r="J77" s="4"/>
      <c r="K77" s="24">
        <v>400</v>
      </c>
      <c r="L77" s="24">
        <v>400</v>
      </c>
      <c r="M77" s="24">
        <v>600</v>
      </c>
      <c r="N77" s="25"/>
      <c r="Y77" s="132"/>
    </row>
    <row r="78" spans="2:25" ht="13.9" customHeight="1" x14ac:dyDescent="0.15">
      <c r="B78" s="1">
        <f t="shared" si="4"/>
        <v>68</v>
      </c>
      <c r="C78" s="7"/>
      <c r="D78" s="7"/>
      <c r="E78" s="4"/>
      <c r="F78" s="4" t="s">
        <v>105</v>
      </c>
      <c r="G78" s="4"/>
      <c r="H78" s="4"/>
      <c r="I78" s="4"/>
      <c r="J78" s="4"/>
      <c r="K78" s="24"/>
      <c r="L78" s="24"/>
      <c r="M78" s="24"/>
      <c r="N78" s="25" t="s">
        <v>163</v>
      </c>
      <c r="Y78" s="132"/>
    </row>
    <row r="79" spans="2:25" ht="13.5" customHeight="1" x14ac:dyDescent="0.15">
      <c r="B79" s="1">
        <f t="shared" si="4"/>
        <v>69</v>
      </c>
      <c r="C79" s="7"/>
      <c r="D79" s="7"/>
      <c r="E79" s="4"/>
      <c r="F79" s="4" t="s">
        <v>115</v>
      </c>
      <c r="G79" s="4"/>
      <c r="H79" s="4"/>
      <c r="I79" s="4"/>
      <c r="J79" s="4"/>
      <c r="K79" s="24">
        <v>700</v>
      </c>
      <c r="L79" s="24">
        <v>600</v>
      </c>
      <c r="M79" s="24">
        <v>2300</v>
      </c>
      <c r="N79" s="25">
        <v>1800</v>
      </c>
      <c r="Y79" s="132"/>
    </row>
    <row r="80" spans="2:25" ht="13.9" customHeight="1" x14ac:dyDescent="0.15">
      <c r="B80" s="1">
        <f t="shared" si="4"/>
        <v>70</v>
      </c>
      <c r="C80" s="7"/>
      <c r="D80" s="7"/>
      <c r="E80" s="4"/>
      <c r="F80" s="4" t="s">
        <v>127</v>
      </c>
      <c r="G80" s="4"/>
      <c r="H80" s="4"/>
      <c r="I80" s="4"/>
      <c r="J80" s="4"/>
      <c r="K80" s="28" t="s">
        <v>163</v>
      </c>
      <c r="L80" s="24" t="s">
        <v>163</v>
      </c>
      <c r="M80" s="24">
        <v>50</v>
      </c>
      <c r="N80" s="25">
        <v>550</v>
      </c>
      <c r="Y80" s="132"/>
    </row>
    <row r="81" spans="2:25" ht="13.5" customHeight="1" x14ac:dyDescent="0.15">
      <c r="B81" s="1">
        <f t="shared" si="4"/>
        <v>71</v>
      </c>
      <c r="C81" s="7"/>
      <c r="D81" s="7"/>
      <c r="E81" s="4"/>
      <c r="F81" s="4" t="s">
        <v>243</v>
      </c>
      <c r="G81" s="4"/>
      <c r="H81" s="4"/>
      <c r="I81" s="4"/>
      <c r="J81" s="4"/>
      <c r="K81" s="24"/>
      <c r="L81" s="24"/>
      <c r="M81" s="24" t="s">
        <v>163</v>
      </c>
      <c r="N81" s="25" t="s">
        <v>163</v>
      </c>
      <c r="Y81" s="132"/>
    </row>
    <row r="82" spans="2:25" ht="13.9" customHeight="1" x14ac:dyDescent="0.15">
      <c r="B82" s="1">
        <f t="shared" si="4"/>
        <v>72</v>
      </c>
      <c r="C82" s="7"/>
      <c r="D82" s="7"/>
      <c r="E82" s="4"/>
      <c r="F82" s="4" t="s">
        <v>120</v>
      </c>
      <c r="G82" s="4"/>
      <c r="H82" s="4"/>
      <c r="I82" s="4"/>
      <c r="J82" s="4"/>
      <c r="K82" s="24"/>
      <c r="L82" s="24" t="s">
        <v>163</v>
      </c>
      <c r="M82" s="24" t="s">
        <v>163</v>
      </c>
      <c r="N82" s="25">
        <v>100</v>
      </c>
      <c r="Y82" s="132"/>
    </row>
    <row r="83" spans="2:25" ht="13.9" customHeight="1" x14ac:dyDescent="0.15">
      <c r="B83" s="1">
        <f t="shared" si="4"/>
        <v>73</v>
      </c>
      <c r="C83" s="7"/>
      <c r="D83" s="7"/>
      <c r="E83" s="4"/>
      <c r="F83" s="4" t="s">
        <v>256</v>
      </c>
      <c r="G83" s="4"/>
      <c r="H83" s="4"/>
      <c r="I83" s="4"/>
      <c r="J83" s="4"/>
      <c r="K83" s="28"/>
      <c r="L83" s="24">
        <v>50</v>
      </c>
      <c r="M83" s="24"/>
      <c r="N83" s="25"/>
      <c r="Y83" s="132"/>
    </row>
    <row r="84" spans="2:25" ht="13.5" customHeight="1" x14ac:dyDescent="0.15">
      <c r="B84" s="1">
        <f t="shared" si="4"/>
        <v>74</v>
      </c>
      <c r="C84" s="7"/>
      <c r="D84" s="7"/>
      <c r="E84" s="4"/>
      <c r="F84" s="4" t="s">
        <v>33</v>
      </c>
      <c r="G84" s="4"/>
      <c r="H84" s="4"/>
      <c r="I84" s="4"/>
      <c r="J84" s="4"/>
      <c r="K84" s="24">
        <v>650</v>
      </c>
      <c r="L84" s="24">
        <v>750</v>
      </c>
      <c r="M84" s="24">
        <v>1000</v>
      </c>
      <c r="N84" s="25">
        <v>900</v>
      </c>
      <c r="Y84" s="132"/>
    </row>
    <row r="85" spans="2:25" ht="13.5" customHeight="1" x14ac:dyDescent="0.15">
      <c r="B85" s="1">
        <f t="shared" si="4"/>
        <v>75</v>
      </c>
      <c r="C85" s="2" t="s">
        <v>34</v>
      </c>
      <c r="D85" s="2" t="s">
        <v>35</v>
      </c>
      <c r="E85" s="4"/>
      <c r="F85" s="4" t="s">
        <v>257</v>
      </c>
      <c r="G85" s="4"/>
      <c r="H85" s="4"/>
      <c r="I85" s="4"/>
      <c r="J85" s="4"/>
      <c r="K85" s="24" t="s">
        <v>163</v>
      </c>
      <c r="L85" s="24">
        <v>1</v>
      </c>
      <c r="M85" s="24"/>
      <c r="N85" s="25"/>
    </row>
    <row r="86" spans="2:25" ht="13.9" customHeight="1" x14ac:dyDescent="0.15">
      <c r="B86" s="1">
        <f t="shared" si="4"/>
        <v>76</v>
      </c>
      <c r="C86" s="7"/>
      <c r="D86" s="7"/>
      <c r="E86" s="4"/>
      <c r="F86" s="4" t="s">
        <v>148</v>
      </c>
      <c r="G86" s="4"/>
      <c r="H86" s="4"/>
      <c r="I86" s="4"/>
      <c r="J86" s="4"/>
      <c r="K86" s="24" t="s">
        <v>163</v>
      </c>
      <c r="L86" s="24"/>
      <c r="M86" s="24" t="s">
        <v>163</v>
      </c>
      <c r="N86" s="25"/>
    </row>
    <row r="87" spans="2:25" ht="13.9" customHeight="1" x14ac:dyDescent="0.15">
      <c r="B87" s="1">
        <f t="shared" si="4"/>
        <v>77</v>
      </c>
      <c r="C87" s="7"/>
      <c r="D87" s="7"/>
      <c r="E87" s="4"/>
      <c r="F87" s="4" t="s">
        <v>258</v>
      </c>
      <c r="G87" s="4"/>
      <c r="H87" s="4"/>
      <c r="I87" s="4"/>
      <c r="J87" s="4"/>
      <c r="K87" s="24"/>
      <c r="L87" s="24"/>
      <c r="M87" s="24">
        <v>1</v>
      </c>
      <c r="N87" s="25">
        <v>2</v>
      </c>
    </row>
    <row r="88" spans="2:25" ht="13.5" customHeight="1" x14ac:dyDescent="0.15">
      <c r="B88" s="1">
        <f t="shared" si="4"/>
        <v>78</v>
      </c>
      <c r="C88" s="7"/>
      <c r="D88" s="7"/>
      <c r="E88" s="4"/>
      <c r="F88" s="4" t="s">
        <v>154</v>
      </c>
      <c r="G88" s="4"/>
      <c r="H88" s="4"/>
      <c r="I88" s="4"/>
      <c r="J88" s="4"/>
      <c r="K88" s="24"/>
      <c r="L88" s="28">
        <v>7</v>
      </c>
      <c r="M88" s="24">
        <v>2</v>
      </c>
      <c r="N88" s="25">
        <v>1</v>
      </c>
    </row>
    <row r="89" spans="2:25" ht="13.9" customHeight="1" x14ac:dyDescent="0.15">
      <c r="B89" s="1">
        <f t="shared" si="4"/>
        <v>79</v>
      </c>
      <c r="C89" s="7"/>
      <c r="D89" s="7"/>
      <c r="E89" s="4"/>
      <c r="F89" s="4" t="s">
        <v>128</v>
      </c>
      <c r="G89" s="4"/>
      <c r="H89" s="4"/>
      <c r="I89" s="4"/>
      <c r="J89" s="4"/>
      <c r="K89" s="24">
        <v>12</v>
      </c>
      <c r="L89" s="24">
        <v>13</v>
      </c>
      <c r="M89" s="24">
        <v>17</v>
      </c>
      <c r="N89" s="25">
        <v>12</v>
      </c>
    </row>
    <row r="90" spans="2:25" ht="13.9" customHeight="1" x14ac:dyDescent="0.15">
      <c r="B90" s="1">
        <f t="shared" si="4"/>
        <v>80</v>
      </c>
      <c r="C90" s="7"/>
      <c r="D90" s="7"/>
      <c r="E90" s="4"/>
      <c r="F90" s="4" t="s">
        <v>259</v>
      </c>
      <c r="G90" s="4"/>
      <c r="H90" s="4"/>
      <c r="I90" s="4"/>
      <c r="J90" s="4"/>
      <c r="K90" s="24">
        <v>1</v>
      </c>
      <c r="L90" s="24"/>
      <c r="M90" s="24"/>
      <c r="N90" s="25"/>
    </row>
    <row r="91" spans="2:25" ht="13.9" customHeight="1" x14ac:dyDescent="0.15">
      <c r="B91" s="1">
        <f t="shared" si="4"/>
        <v>81</v>
      </c>
      <c r="C91" s="7"/>
      <c r="D91" s="7"/>
      <c r="E91" s="4"/>
      <c r="F91" s="4" t="s">
        <v>77</v>
      </c>
      <c r="G91" s="4"/>
      <c r="H91" s="4"/>
      <c r="I91" s="4"/>
      <c r="J91" s="4"/>
      <c r="K91" s="24">
        <v>3</v>
      </c>
      <c r="L91" s="24">
        <v>1</v>
      </c>
      <c r="M91" s="24">
        <v>1</v>
      </c>
      <c r="N91" s="25">
        <v>2</v>
      </c>
    </row>
    <row r="92" spans="2:25" ht="13.5" customHeight="1" x14ac:dyDescent="0.15">
      <c r="B92" s="1">
        <f t="shared" si="4"/>
        <v>82</v>
      </c>
      <c r="C92" s="7"/>
      <c r="D92" s="7"/>
      <c r="E92" s="4"/>
      <c r="F92" s="4" t="s">
        <v>36</v>
      </c>
      <c r="G92" s="4"/>
      <c r="H92" s="4"/>
      <c r="I92" s="4"/>
      <c r="J92" s="4"/>
      <c r="K92" s="24"/>
      <c r="L92" s="24"/>
      <c r="M92" s="24"/>
      <c r="N92" s="25" t="s">
        <v>163</v>
      </c>
    </row>
    <row r="93" spans="2:25" ht="13.5" customHeight="1" x14ac:dyDescent="0.15">
      <c r="B93" s="1">
        <f t="shared" si="4"/>
        <v>83</v>
      </c>
      <c r="C93" s="2" t="s">
        <v>146</v>
      </c>
      <c r="D93" s="2" t="s">
        <v>78</v>
      </c>
      <c r="E93" s="4"/>
      <c r="F93" s="4" t="s">
        <v>196</v>
      </c>
      <c r="G93" s="4"/>
      <c r="H93" s="4"/>
      <c r="I93" s="4"/>
      <c r="J93" s="4"/>
      <c r="K93" s="24" t="s">
        <v>163</v>
      </c>
      <c r="L93" s="24"/>
      <c r="M93" s="24" t="s">
        <v>163</v>
      </c>
      <c r="N93" s="25"/>
    </row>
    <row r="94" spans="2:25" ht="13.5" customHeight="1" x14ac:dyDescent="0.15">
      <c r="B94" s="1">
        <f t="shared" si="4"/>
        <v>84</v>
      </c>
      <c r="C94" s="7"/>
      <c r="D94" s="2" t="s">
        <v>79</v>
      </c>
      <c r="E94" s="4"/>
      <c r="F94" s="4" t="s">
        <v>103</v>
      </c>
      <c r="G94" s="4"/>
      <c r="H94" s="4"/>
      <c r="I94" s="4"/>
      <c r="J94" s="4"/>
      <c r="K94" s="24"/>
      <c r="L94" s="24" t="s">
        <v>163</v>
      </c>
      <c r="M94" s="24">
        <v>22</v>
      </c>
      <c r="N94" s="25" t="s">
        <v>163</v>
      </c>
    </row>
    <row r="95" spans="2:25" ht="13.5" customHeight="1" thickBot="1" x14ac:dyDescent="0.2">
      <c r="B95" s="1">
        <f t="shared" si="4"/>
        <v>85</v>
      </c>
      <c r="C95" s="7"/>
      <c r="D95" s="2" t="s">
        <v>260</v>
      </c>
      <c r="E95" s="4"/>
      <c r="F95" s="4" t="s">
        <v>125</v>
      </c>
      <c r="G95" s="4"/>
      <c r="H95" s="4"/>
      <c r="I95" s="4"/>
      <c r="J95" s="4"/>
      <c r="K95" s="24">
        <v>7</v>
      </c>
      <c r="L95" s="24" t="s">
        <v>163</v>
      </c>
      <c r="M95" s="24">
        <v>2</v>
      </c>
      <c r="N95" s="25">
        <v>1</v>
      </c>
    </row>
    <row r="96" spans="2:25" ht="13.9" customHeight="1" x14ac:dyDescent="0.15">
      <c r="B96" s="92"/>
      <c r="C96" s="93"/>
      <c r="D96" s="93"/>
      <c r="E96" s="27"/>
      <c r="F96" s="27"/>
      <c r="G96" s="27"/>
      <c r="H96" s="27"/>
      <c r="I96" s="27"/>
      <c r="J96" s="27"/>
      <c r="K96" s="27"/>
      <c r="L96" s="27"/>
      <c r="M96" s="27"/>
      <c r="N96" s="27"/>
      <c r="U96" s="30">
        <f>COUNTA(K11:K108)</f>
        <v>58</v>
      </c>
      <c r="V96" s="30">
        <f>COUNTA(L11:L108)</f>
        <v>65</v>
      </c>
      <c r="W96" s="30">
        <f>COUNTA(M11:M108)</f>
        <v>69</v>
      </c>
      <c r="X96" s="30">
        <f>COUNTA(N11:N108)</f>
        <v>70</v>
      </c>
    </row>
    <row r="97" spans="2:24" ht="18" customHeight="1" x14ac:dyDescent="0.15"/>
    <row r="98" spans="2:24" ht="18" customHeight="1" x14ac:dyDescent="0.15">
      <c r="B98" s="72"/>
    </row>
    <row r="99" spans="2:24" ht="9" customHeight="1" thickBot="1" x14ac:dyDescent="0.2"/>
    <row r="100" spans="2:24" ht="18" customHeight="1" x14ac:dyDescent="0.15">
      <c r="B100" s="73"/>
      <c r="C100" s="74"/>
      <c r="D100" s="201" t="s">
        <v>1</v>
      </c>
      <c r="E100" s="201"/>
      <c r="F100" s="201"/>
      <c r="G100" s="201"/>
      <c r="H100" s="74"/>
      <c r="I100" s="74"/>
      <c r="J100" s="75"/>
      <c r="K100" s="31" t="s">
        <v>64</v>
      </c>
      <c r="L100" s="31" t="s">
        <v>65</v>
      </c>
      <c r="M100" s="31" t="s">
        <v>66</v>
      </c>
      <c r="N100" s="55" t="s">
        <v>67</v>
      </c>
      <c r="U100" s="30">
        <f>SUM(U11:U22,K23:K108)</f>
        <v>54431</v>
      </c>
      <c r="V100" s="30">
        <f>SUM(V11:V22,L23:L108)</f>
        <v>31398</v>
      </c>
      <c r="W100" s="30">
        <f>SUM(W11:W22,M23:M108)</f>
        <v>57413</v>
      </c>
      <c r="X100" s="30">
        <f>SUM(X11:X22,N23:N108)</f>
        <v>39180</v>
      </c>
    </row>
    <row r="101" spans="2:24" ht="18" customHeight="1" thickBot="1" x14ac:dyDescent="0.2">
      <c r="B101" s="79"/>
      <c r="C101" s="26"/>
      <c r="D101" s="197" t="s">
        <v>2</v>
      </c>
      <c r="E101" s="197"/>
      <c r="F101" s="197"/>
      <c r="G101" s="197"/>
      <c r="H101" s="26"/>
      <c r="I101" s="26"/>
      <c r="J101" s="80"/>
      <c r="K101" s="36" t="str">
        <f>K5</f>
        <v>2020.6.1</v>
      </c>
      <c r="L101" s="36" t="str">
        <f>L5</f>
        <v>2020.6.1</v>
      </c>
      <c r="M101" s="36" t="str">
        <f>M5</f>
        <v>2020.6.1</v>
      </c>
      <c r="N101" s="138" t="str">
        <f>N5</f>
        <v>2020.6.1</v>
      </c>
    </row>
    <row r="102" spans="2:24" ht="18" customHeight="1" thickTop="1" x14ac:dyDescent="0.15">
      <c r="B102" s="139" t="s">
        <v>9</v>
      </c>
      <c r="C102" s="140" t="s">
        <v>10</v>
      </c>
      <c r="D102" s="140" t="s">
        <v>11</v>
      </c>
      <c r="E102" s="141"/>
      <c r="F102" s="142"/>
      <c r="G102" s="198" t="s">
        <v>12</v>
      </c>
      <c r="H102" s="198"/>
      <c r="I102" s="142"/>
      <c r="J102" s="94"/>
      <c r="K102" s="37"/>
      <c r="L102" s="37"/>
      <c r="M102" s="37"/>
      <c r="N102" s="126"/>
    </row>
    <row r="103" spans="2:24" ht="13.5" customHeight="1" x14ac:dyDescent="0.15">
      <c r="B103" s="1">
        <f>B95+1</f>
        <v>86</v>
      </c>
      <c r="C103" s="7" t="s">
        <v>146</v>
      </c>
      <c r="D103" s="2" t="s">
        <v>260</v>
      </c>
      <c r="E103" s="4"/>
      <c r="F103" s="4" t="s">
        <v>38</v>
      </c>
      <c r="G103" s="4"/>
      <c r="H103" s="4"/>
      <c r="I103" s="4"/>
      <c r="J103" s="4"/>
      <c r="K103" s="24"/>
      <c r="L103" s="24"/>
      <c r="M103" s="24">
        <v>50</v>
      </c>
      <c r="N103" s="25">
        <v>50</v>
      </c>
    </row>
    <row r="104" spans="2:24" ht="13.5" customHeight="1" x14ac:dyDescent="0.15">
      <c r="B104" s="1">
        <f>B103+1</f>
        <v>87</v>
      </c>
      <c r="C104" s="8"/>
      <c r="D104" s="9" t="s">
        <v>39</v>
      </c>
      <c r="E104" s="4"/>
      <c r="F104" s="4" t="s">
        <v>40</v>
      </c>
      <c r="G104" s="4"/>
      <c r="H104" s="4"/>
      <c r="I104" s="4"/>
      <c r="J104" s="4"/>
      <c r="K104" s="24">
        <v>50</v>
      </c>
      <c r="L104" s="24">
        <v>50</v>
      </c>
      <c r="M104" s="24" t="s">
        <v>163</v>
      </c>
      <c r="N104" s="25">
        <v>50</v>
      </c>
    </row>
    <row r="105" spans="2:24" ht="13.5" customHeight="1" x14ac:dyDescent="0.15">
      <c r="B105" s="1">
        <f>B104+1</f>
        <v>88</v>
      </c>
      <c r="C105" s="2" t="s">
        <v>0</v>
      </c>
      <c r="D105" s="9" t="s">
        <v>41</v>
      </c>
      <c r="E105" s="4"/>
      <c r="F105" s="4" t="s">
        <v>42</v>
      </c>
      <c r="G105" s="4"/>
      <c r="H105" s="4"/>
      <c r="I105" s="4"/>
      <c r="J105" s="4"/>
      <c r="K105" s="24">
        <v>50</v>
      </c>
      <c r="L105" s="24">
        <v>50</v>
      </c>
      <c r="M105" s="24" t="s">
        <v>163</v>
      </c>
      <c r="N105" s="25">
        <v>100</v>
      </c>
      <c r="U105" s="30">
        <f>COUNTA(K85:K105)</f>
        <v>11</v>
      </c>
      <c r="V105" s="30">
        <f>COUNTA(L85:L105)</f>
        <v>10</v>
      </c>
      <c r="W105" s="30">
        <f>COUNTA(M85:M105)</f>
        <v>13</v>
      </c>
      <c r="X105" s="30">
        <f>COUNTA(N85:N105)</f>
        <v>12</v>
      </c>
    </row>
    <row r="106" spans="2:24" ht="13.5" customHeight="1" x14ac:dyDescent="0.15">
      <c r="B106" s="1">
        <f>B105+1</f>
        <v>89</v>
      </c>
      <c r="C106" s="199" t="s">
        <v>43</v>
      </c>
      <c r="D106" s="200"/>
      <c r="E106" s="4"/>
      <c r="F106" s="4" t="s">
        <v>44</v>
      </c>
      <c r="G106" s="4"/>
      <c r="H106" s="4"/>
      <c r="I106" s="4"/>
      <c r="J106" s="4"/>
      <c r="K106" s="24">
        <v>100</v>
      </c>
      <c r="L106" s="24">
        <v>150</v>
      </c>
      <c r="M106" s="24">
        <v>100</v>
      </c>
      <c r="N106" s="25">
        <v>150</v>
      </c>
    </row>
    <row r="107" spans="2:24" ht="13.5" customHeight="1" x14ac:dyDescent="0.15">
      <c r="B107" s="1">
        <f>B106+1</f>
        <v>90</v>
      </c>
      <c r="C107" s="3"/>
      <c r="D107" s="91"/>
      <c r="E107" s="4"/>
      <c r="F107" s="4" t="s">
        <v>45</v>
      </c>
      <c r="G107" s="4"/>
      <c r="H107" s="4"/>
      <c r="I107" s="4"/>
      <c r="J107" s="4"/>
      <c r="K107" s="24">
        <v>100</v>
      </c>
      <c r="L107" s="24">
        <v>100</v>
      </c>
      <c r="M107" s="24">
        <v>50</v>
      </c>
      <c r="N107" s="25">
        <v>150</v>
      </c>
    </row>
    <row r="108" spans="2:24" ht="13.9" customHeight="1" thickBot="1" x14ac:dyDescent="0.2">
      <c r="B108" s="1">
        <f>B107+1</f>
        <v>91</v>
      </c>
      <c r="C108" s="3"/>
      <c r="D108" s="91"/>
      <c r="E108" s="4"/>
      <c r="F108" s="4" t="s">
        <v>80</v>
      </c>
      <c r="G108" s="4"/>
      <c r="H108" s="4"/>
      <c r="I108" s="4"/>
      <c r="J108" s="4"/>
      <c r="K108" s="24">
        <v>150</v>
      </c>
      <c r="L108" s="24">
        <v>600</v>
      </c>
      <c r="M108" s="24">
        <v>850</v>
      </c>
      <c r="N108" s="25">
        <v>700</v>
      </c>
    </row>
    <row r="109" spans="2:24" ht="19.899999999999999" customHeight="1" thickTop="1" x14ac:dyDescent="0.15">
      <c r="B109" s="202" t="s">
        <v>47</v>
      </c>
      <c r="C109" s="203"/>
      <c r="D109" s="203"/>
      <c r="E109" s="203"/>
      <c r="F109" s="203"/>
      <c r="G109" s="203"/>
      <c r="H109" s="203"/>
      <c r="I109" s="203"/>
      <c r="J109" s="94"/>
      <c r="K109" s="37">
        <f>SUM(K110:K118)</f>
        <v>54431</v>
      </c>
      <c r="L109" s="37">
        <f>SUM(L110:L118)</f>
        <v>31398</v>
      </c>
      <c r="M109" s="37">
        <f>SUM(M110:M118)</f>
        <v>57413</v>
      </c>
      <c r="N109" s="56">
        <f>SUM(N110:N118)</f>
        <v>39180</v>
      </c>
    </row>
    <row r="110" spans="2:24" ht="13.9" customHeight="1" x14ac:dyDescent="0.15">
      <c r="B110" s="190" t="s">
        <v>48</v>
      </c>
      <c r="C110" s="191"/>
      <c r="D110" s="204"/>
      <c r="E110" s="13"/>
      <c r="F110" s="14"/>
      <c r="G110" s="189" t="s">
        <v>13</v>
      </c>
      <c r="H110" s="189"/>
      <c r="I110" s="14"/>
      <c r="J110" s="16"/>
      <c r="K110" s="5">
        <f>SUM(U$11:U$22)</f>
        <v>300</v>
      </c>
      <c r="L110" s="5">
        <f>SUM(V$11:V$22)</f>
        <v>600</v>
      </c>
      <c r="M110" s="5">
        <f>SUM(W$11:W$22)</f>
        <v>950</v>
      </c>
      <c r="N110" s="6">
        <f>SUM(X$11:X$22)</f>
        <v>1300</v>
      </c>
    </row>
    <row r="111" spans="2:24" ht="13.9" customHeight="1" x14ac:dyDescent="0.15">
      <c r="B111" s="97"/>
      <c r="C111" s="98"/>
      <c r="D111" s="99"/>
      <c r="E111" s="17"/>
      <c r="F111" s="4"/>
      <c r="G111" s="189" t="s">
        <v>23</v>
      </c>
      <c r="H111" s="189"/>
      <c r="I111" s="15"/>
      <c r="J111" s="18"/>
      <c r="K111" s="5">
        <f>SUM(K$23)</f>
        <v>16500</v>
      </c>
      <c r="L111" s="5">
        <f>SUM(L$23)</f>
        <v>1150</v>
      </c>
      <c r="M111" s="5">
        <f>SUM(M$23)</f>
        <v>850</v>
      </c>
      <c r="N111" s="6">
        <f>SUM(N$23)</f>
        <v>1600</v>
      </c>
    </row>
    <row r="112" spans="2:24" ht="13.9" customHeight="1" x14ac:dyDescent="0.15">
      <c r="B112" s="97"/>
      <c r="C112" s="98"/>
      <c r="D112" s="99"/>
      <c r="E112" s="17"/>
      <c r="F112" s="4"/>
      <c r="G112" s="189" t="s">
        <v>25</v>
      </c>
      <c r="H112" s="189"/>
      <c r="I112" s="14"/>
      <c r="J112" s="16"/>
      <c r="K112" s="5">
        <f>SUM(K$24:K$24)</f>
        <v>250</v>
      </c>
      <c r="L112" s="5">
        <f>SUM(L$24:L$24)</f>
        <v>100</v>
      </c>
      <c r="M112" s="5">
        <f>SUM(M$24:M$24)</f>
        <v>150</v>
      </c>
      <c r="N112" s="6">
        <f>SUM(N$24:N$24)</f>
        <v>50</v>
      </c>
    </row>
    <row r="113" spans="2:14" ht="13.9" customHeight="1" x14ac:dyDescent="0.15">
      <c r="B113" s="97"/>
      <c r="C113" s="98"/>
      <c r="D113" s="99"/>
      <c r="E113" s="17"/>
      <c r="F113" s="4"/>
      <c r="G113" s="189" t="s">
        <v>86</v>
      </c>
      <c r="H113" s="189"/>
      <c r="I113" s="14"/>
      <c r="J113" s="16"/>
      <c r="K113" s="5">
        <f>SUM(K$25:K$28)</f>
        <v>154</v>
      </c>
      <c r="L113" s="5">
        <f>SUM(L$25:L$28)</f>
        <v>250</v>
      </c>
      <c r="M113" s="5">
        <f>SUM(M$25:M$28)</f>
        <v>300</v>
      </c>
      <c r="N113" s="6">
        <f>SUM(N$25:N$28)</f>
        <v>50</v>
      </c>
    </row>
    <row r="114" spans="2:14" ht="13.9" customHeight="1" x14ac:dyDescent="0.15">
      <c r="B114" s="97"/>
      <c r="C114" s="98"/>
      <c r="D114" s="99"/>
      <c r="E114" s="17"/>
      <c r="F114" s="4"/>
      <c r="G114" s="189" t="s">
        <v>87</v>
      </c>
      <c r="H114" s="189"/>
      <c r="I114" s="14"/>
      <c r="J114" s="16"/>
      <c r="K114" s="5">
        <f>SUM(K31:K47)</f>
        <v>33050</v>
      </c>
      <c r="L114" s="5">
        <f>SUM(L$31:L$47)</f>
        <v>22550</v>
      </c>
      <c r="M114" s="5">
        <f>SUM(M$31:M$47)</f>
        <v>48100</v>
      </c>
      <c r="N114" s="6">
        <f>SUM(N$31:N$47)</f>
        <v>24051</v>
      </c>
    </row>
    <row r="115" spans="2:14" ht="13.9" customHeight="1" x14ac:dyDescent="0.15">
      <c r="B115" s="97"/>
      <c r="C115" s="98"/>
      <c r="D115" s="99"/>
      <c r="E115" s="17"/>
      <c r="F115" s="4"/>
      <c r="G115" s="189" t="s">
        <v>83</v>
      </c>
      <c r="H115" s="189"/>
      <c r="I115" s="14"/>
      <c r="J115" s="16"/>
      <c r="K115" s="5">
        <f>SUM(K$48:K$50)</f>
        <v>0</v>
      </c>
      <c r="L115" s="5">
        <f>SUM(L$48:L$50)</f>
        <v>0</v>
      </c>
      <c r="M115" s="5">
        <f>SUM(M$48:M$50)</f>
        <v>0</v>
      </c>
      <c r="N115" s="6">
        <f>SUM(N$48:N$50)</f>
        <v>350</v>
      </c>
    </row>
    <row r="116" spans="2:14" ht="13.9" customHeight="1" x14ac:dyDescent="0.15">
      <c r="B116" s="97"/>
      <c r="C116" s="98"/>
      <c r="D116" s="99"/>
      <c r="E116" s="17"/>
      <c r="F116" s="4"/>
      <c r="G116" s="189" t="s">
        <v>26</v>
      </c>
      <c r="H116" s="189"/>
      <c r="I116" s="14"/>
      <c r="J116" s="16"/>
      <c r="K116" s="5">
        <f>SUM(K$51:K$84)</f>
        <v>3704</v>
      </c>
      <c r="L116" s="5">
        <f>SUM(L$51:L$84)</f>
        <v>5726</v>
      </c>
      <c r="M116" s="5">
        <f>SUM(M$51:M$84)</f>
        <v>5968</v>
      </c>
      <c r="N116" s="6">
        <f>SUM(N$51:N$84)</f>
        <v>10560</v>
      </c>
    </row>
    <row r="117" spans="2:14" ht="13.9" customHeight="1" x14ac:dyDescent="0.15">
      <c r="B117" s="97"/>
      <c r="C117" s="98"/>
      <c r="D117" s="99"/>
      <c r="E117" s="17"/>
      <c r="F117" s="4"/>
      <c r="G117" s="189" t="s">
        <v>49</v>
      </c>
      <c r="H117" s="189"/>
      <c r="I117" s="14"/>
      <c r="J117" s="16"/>
      <c r="K117" s="5">
        <f>SUM(K$29:K$30,K$106:K$107)</f>
        <v>200</v>
      </c>
      <c r="L117" s="5">
        <f>SUM(L29:L30,L$106:L$107)</f>
        <v>300</v>
      </c>
      <c r="M117" s="5">
        <f>SUM(M29:M30,M$106:M$107)</f>
        <v>150</v>
      </c>
      <c r="N117" s="6">
        <f>SUM(N29:N30,N$106:N$107)</f>
        <v>301</v>
      </c>
    </row>
    <row r="118" spans="2:14" ht="13.9" customHeight="1" thickBot="1" x14ac:dyDescent="0.2">
      <c r="B118" s="100"/>
      <c r="C118" s="101"/>
      <c r="D118" s="102"/>
      <c r="E118" s="19"/>
      <c r="F118" s="10"/>
      <c r="G118" s="192" t="s">
        <v>46</v>
      </c>
      <c r="H118" s="192"/>
      <c r="I118" s="20"/>
      <c r="J118" s="21"/>
      <c r="K118" s="11">
        <f>SUM(K$85:K$105,K$108)</f>
        <v>273</v>
      </c>
      <c r="L118" s="11">
        <f>SUM(L$85:L$105,L$108)</f>
        <v>722</v>
      </c>
      <c r="M118" s="11">
        <f>SUM(M$85:M$105,M$108)</f>
        <v>945</v>
      </c>
      <c r="N118" s="12">
        <f>SUM(N$85:N$105,N$108)</f>
        <v>918</v>
      </c>
    </row>
    <row r="119" spans="2:14" ht="18" customHeight="1" thickTop="1" x14ac:dyDescent="0.15">
      <c r="B119" s="193" t="s">
        <v>50</v>
      </c>
      <c r="C119" s="194"/>
      <c r="D119" s="195"/>
      <c r="E119" s="105"/>
      <c r="F119" s="103"/>
      <c r="G119" s="196" t="s">
        <v>51</v>
      </c>
      <c r="H119" s="196"/>
      <c r="I119" s="103"/>
      <c r="J119" s="104"/>
      <c r="K119" s="38" t="s">
        <v>52</v>
      </c>
      <c r="L119" s="44"/>
      <c r="M119" s="44"/>
      <c r="N119" s="57"/>
    </row>
    <row r="120" spans="2:14" ht="18" customHeight="1" x14ac:dyDescent="0.15">
      <c r="B120" s="106"/>
      <c r="C120" s="107"/>
      <c r="D120" s="107"/>
      <c r="E120" s="108"/>
      <c r="F120" s="109"/>
      <c r="G120" s="110"/>
      <c r="H120" s="110"/>
      <c r="I120" s="109"/>
      <c r="J120" s="111"/>
      <c r="K120" s="39" t="s">
        <v>53</v>
      </c>
      <c r="L120" s="45"/>
      <c r="M120" s="45"/>
      <c r="N120" s="48"/>
    </row>
    <row r="121" spans="2:14" ht="18" customHeight="1" x14ac:dyDescent="0.15">
      <c r="B121" s="97"/>
      <c r="C121" s="98"/>
      <c r="D121" s="98"/>
      <c r="E121" s="112"/>
      <c r="F121" s="26"/>
      <c r="G121" s="197" t="s">
        <v>54</v>
      </c>
      <c r="H121" s="197"/>
      <c r="I121" s="95"/>
      <c r="J121" s="96"/>
      <c r="K121" s="40" t="s">
        <v>55</v>
      </c>
      <c r="L121" s="46"/>
      <c r="M121" s="50"/>
      <c r="N121" s="46"/>
    </row>
    <row r="122" spans="2:14" ht="18" customHeight="1" x14ac:dyDescent="0.15">
      <c r="B122" s="97"/>
      <c r="C122" s="98"/>
      <c r="D122" s="98"/>
      <c r="E122" s="113"/>
      <c r="F122" s="98"/>
      <c r="G122" s="114"/>
      <c r="H122" s="114"/>
      <c r="I122" s="107"/>
      <c r="J122" s="115"/>
      <c r="K122" s="41" t="s">
        <v>97</v>
      </c>
      <c r="L122" s="47"/>
      <c r="M122" s="51"/>
      <c r="N122" s="47"/>
    </row>
    <row r="123" spans="2:14" ht="18" customHeight="1" x14ac:dyDescent="0.15">
      <c r="B123" s="97"/>
      <c r="C123" s="98"/>
      <c r="D123" s="98"/>
      <c r="E123" s="113"/>
      <c r="F123" s="98"/>
      <c r="G123" s="114"/>
      <c r="H123" s="114"/>
      <c r="I123" s="107"/>
      <c r="J123" s="115"/>
      <c r="K123" s="41" t="s">
        <v>90</v>
      </c>
      <c r="L123" s="45"/>
      <c r="M123" s="51"/>
      <c r="N123" s="47"/>
    </row>
    <row r="124" spans="2:14" ht="18" customHeight="1" x14ac:dyDescent="0.15">
      <c r="B124" s="97"/>
      <c r="C124" s="98"/>
      <c r="D124" s="98"/>
      <c r="E124" s="112"/>
      <c r="F124" s="26"/>
      <c r="G124" s="197" t="s">
        <v>56</v>
      </c>
      <c r="H124" s="197"/>
      <c r="I124" s="95"/>
      <c r="J124" s="96"/>
      <c r="K124" s="40" t="s">
        <v>101</v>
      </c>
      <c r="L124" s="46"/>
      <c r="M124" s="50"/>
      <c r="N124" s="46"/>
    </row>
    <row r="125" spans="2:14" ht="18" customHeight="1" x14ac:dyDescent="0.15">
      <c r="B125" s="97"/>
      <c r="C125" s="98"/>
      <c r="D125" s="98"/>
      <c r="E125" s="113"/>
      <c r="F125" s="98"/>
      <c r="G125" s="114"/>
      <c r="H125" s="114"/>
      <c r="I125" s="107"/>
      <c r="J125" s="115"/>
      <c r="K125" s="41" t="s">
        <v>98</v>
      </c>
      <c r="L125" s="47"/>
      <c r="M125" s="51"/>
      <c r="N125" s="47"/>
    </row>
    <row r="126" spans="2:14" ht="18" customHeight="1" x14ac:dyDescent="0.15">
      <c r="B126" s="97"/>
      <c r="C126" s="98"/>
      <c r="D126" s="98"/>
      <c r="E126" s="113"/>
      <c r="F126" s="98"/>
      <c r="G126" s="114"/>
      <c r="H126" s="114"/>
      <c r="I126" s="107"/>
      <c r="J126" s="115"/>
      <c r="K126" s="41" t="s">
        <v>99</v>
      </c>
      <c r="L126" s="47"/>
      <c r="M126" s="47"/>
      <c r="N126" s="47"/>
    </row>
    <row r="127" spans="2:14" ht="18" customHeight="1" x14ac:dyDescent="0.15">
      <c r="B127" s="97"/>
      <c r="C127" s="98"/>
      <c r="D127" s="98"/>
      <c r="E127" s="87"/>
      <c r="F127" s="88"/>
      <c r="G127" s="110"/>
      <c r="H127" s="110"/>
      <c r="I127" s="109"/>
      <c r="J127" s="111"/>
      <c r="K127" s="41" t="s">
        <v>100</v>
      </c>
      <c r="L127" s="48"/>
      <c r="M127" s="45"/>
      <c r="N127" s="48"/>
    </row>
    <row r="128" spans="2:14" ht="18" customHeight="1" x14ac:dyDescent="0.15">
      <c r="B128" s="116"/>
      <c r="C128" s="88"/>
      <c r="D128" s="88"/>
      <c r="E128" s="17"/>
      <c r="F128" s="4"/>
      <c r="G128" s="189" t="s">
        <v>57</v>
      </c>
      <c r="H128" s="189"/>
      <c r="I128" s="14"/>
      <c r="J128" s="16"/>
      <c r="K128" s="29" t="s">
        <v>158</v>
      </c>
      <c r="L128" s="49"/>
      <c r="M128" s="52"/>
      <c r="N128" s="49"/>
    </row>
    <row r="129" spans="2:14" ht="18" customHeight="1" x14ac:dyDescent="0.15">
      <c r="B129" s="190" t="s">
        <v>58</v>
      </c>
      <c r="C129" s="191"/>
      <c r="D129" s="191"/>
      <c r="E129" s="26"/>
      <c r="F129" s="26"/>
      <c r="G129" s="26"/>
      <c r="H129" s="26"/>
      <c r="I129" s="26"/>
      <c r="J129" s="26"/>
      <c r="K129" s="26"/>
      <c r="L129" s="26"/>
      <c r="M129" s="26"/>
      <c r="N129" s="58"/>
    </row>
    <row r="130" spans="2:14" ht="14.1" customHeight="1" x14ac:dyDescent="0.15">
      <c r="B130" s="117"/>
      <c r="C130" s="42" t="s">
        <v>59</v>
      </c>
      <c r="D130" s="118"/>
      <c r="E130" s="42"/>
      <c r="F130" s="42"/>
      <c r="G130" s="42"/>
      <c r="H130" s="42"/>
      <c r="I130" s="42"/>
      <c r="J130" s="42"/>
      <c r="K130" s="42"/>
      <c r="L130" s="42"/>
      <c r="M130" s="42"/>
      <c r="N130" s="59"/>
    </row>
    <row r="131" spans="2:14" ht="14.1" customHeight="1" x14ac:dyDescent="0.15">
      <c r="B131" s="117"/>
      <c r="C131" s="42" t="s">
        <v>60</v>
      </c>
      <c r="D131" s="118"/>
      <c r="E131" s="42"/>
      <c r="F131" s="42"/>
      <c r="G131" s="42"/>
      <c r="H131" s="42"/>
      <c r="I131" s="42"/>
      <c r="J131" s="42"/>
      <c r="K131" s="42"/>
      <c r="L131" s="42"/>
      <c r="M131" s="42"/>
      <c r="N131" s="59"/>
    </row>
    <row r="132" spans="2:14" ht="14.1" customHeight="1" x14ac:dyDescent="0.15">
      <c r="B132" s="117"/>
      <c r="C132" s="42" t="s">
        <v>61</v>
      </c>
      <c r="D132" s="118"/>
      <c r="E132" s="42"/>
      <c r="F132" s="42"/>
      <c r="G132" s="42"/>
      <c r="H132" s="42"/>
      <c r="I132" s="42"/>
      <c r="J132" s="42"/>
      <c r="K132" s="42"/>
      <c r="L132" s="42"/>
      <c r="M132" s="42"/>
      <c r="N132" s="59"/>
    </row>
    <row r="133" spans="2:14" ht="14.1" customHeight="1" x14ac:dyDescent="0.15">
      <c r="B133" s="117"/>
      <c r="C133" s="42" t="s">
        <v>136</v>
      </c>
      <c r="D133" s="118"/>
      <c r="E133" s="42"/>
      <c r="F133" s="42"/>
      <c r="G133" s="42"/>
      <c r="H133" s="42"/>
      <c r="I133" s="42"/>
      <c r="J133" s="42"/>
      <c r="K133" s="42"/>
      <c r="L133" s="42"/>
      <c r="M133" s="42"/>
      <c r="N133" s="59"/>
    </row>
    <row r="134" spans="2:14" ht="14.1" customHeight="1" x14ac:dyDescent="0.15">
      <c r="B134" s="119"/>
      <c r="C134" s="42" t="s">
        <v>137</v>
      </c>
      <c r="D134" s="42"/>
      <c r="E134" s="42"/>
      <c r="F134" s="42"/>
      <c r="G134" s="42"/>
      <c r="H134" s="42"/>
      <c r="I134" s="42"/>
      <c r="J134" s="42"/>
      <c r="K134" s="42"/>
      <c r="L134" s="42"/>
      <c r="M134" s="42"/>
      <c r="N134" s="59"/>
    </row>
    <row r="135" spans="2:14" ht="14.1" customHeight="1" x14ac:dyDescent="0.15">
      <c r="B135" s="119"/>
      <c r="C135" s="42" t="s">
        <v>133</v>
      </c>
      <c r="D135" s="42"/>
      <c r="E135" s="42"/>
      <c r="F135" s="42"/>
      <c r="G135" s="42"/>
      <c r="H135" s="42"/>
      <c r="I135" s="42"/>
      <c r="J135" s="42"/>
      <c r="K135" s="42"/>
      <c r="L135" s="42"/>
      <c r="M135" s="42"/>
      <c r="N135" s="59"/>
    </row>
    <row r="136" spans="2:14" ht="14.1" customHeight="1" x14ac:dyDescent="0.15">
      <c r="B136" s="119"/>
      <c r="C136" s="42" t="s">
        <v>95</v>
      </c>
      <c r="D136" s="42"/>
      <c r="E136" s="42"/>
      <c r="F136" s="42"/>
      <c r="G136" s="42"/>
      <c r="H136" s="42"/>
      <c r="I136" s="42"/>
      <c r="J136" s="42"/>
      <c r="K136" s="42"/>
      <c r="L136" s="42"/>
      <c r="M136" s="42"/>
      <c r="N136" s="59"/>
    </row>
    <row r="137" spans="2:14" ht="14.1" customHeight="1" x14ac:dyDescent="0.15">
      <c r="B137" s="119"/>
      <c r="C137" s="42" t="s">
        <v>96</v>
      </c>
      <c r="D137" s="42"/>
      <c r="E137" s="42"/>
      <c r="F137" s="42"/>
      <c r="G137" s="42"/>
      <c r="H137" s="42"/>
      <c r="I137" s="42"/>
      <c r="J137" s="42"/>
      <c r="K137" s="42"/>
      <c r="L137" s="42"/>
      <c r="M137" s="42"/>
      <c r="N137" s="59"/>
    </row>
    <row r="138" spans="2:14" ht="14.1" customHeight="1" x14ac:dyDescent="0.15">
      <c r="B138" s="119"/>
      <c r="C138" s="42" t="s">
        <v>84</v>
      </c>
      <c r="D138" s="42"/>
      <c r="E138" s="42"/>
      <c r="F138" s="42"/>
      <c r="G138" s="42"/>
      <c r="H138" s="42"/>
      <c r="I138" s="42"/>
      <c r="J138" s="42"/>
      <c r="K138" s="42"/>
      <c r="L138" s="42"/>
      <c r="M138" s="42"/>
      <c r="N138" s="59"/>
    </row>
    <row r="139" spans="2:14" ht="14.1" customHeight="1" x14ac:dyDescent="0.15">
      <c r="B139" s="119"/>
      <c r="C139" s="42" t="s">
        <v>142</v>
      </c>
      <c r="D139" s="42"/>
      <c r="E139" s="42"/>
      <c r="F139" s="42"/>
      <c r="G139" s="42"/>
      <c r="H139" s="42"/>
      <c r="I139" s="42"/>
      <c r="J139" s="42"/>
      <c r="K139" s="42"/>
      <c r="L139" s="42"/>
      <c r="M139" s="42"/>
      <c r="N139" s="59"/>
    </row>
    <row r="140" spans="2:14" ht="14.1" customHeight="1" x14ac:dyDescent="0.15">
      <c r="B140" s="119"/>
      <c r="C140" s="42" t="s">
        <v>138</v>
      </c>
      <c r="D140" s="42"/>
      <c r="E140" s="42"/>
      <c r="F140" s="42"/>
      <c r="G140" s="42"/>
      <c r="H140" s="42"/>
      <c r="I140" s="42"/>
      <c r="J140" s="42"/>
      <c r="K140" s="42"/>
      <c r="L140" s="42"/>
      <c r="M140" s="42"/>
      <c r="N140" s="59"/>
    </row>
    <row r="141" spans="2:14" ht="14.1" customHeight="1" x14ac:dyDescent="0.15">
      <c r="B141" s="119"/>
      <c r="C141" s="42" t="s">
        <v>139</v>
      </c>
      <c r="D141" s="42"/>
      <c r="E141" s="42"/>
      <c r="F141" s="42"/>
      <c r="G141" s="42"/>
      <c r="H141" s="42"/>
      <c r="I141" s="42"/>
      <c r="J141" s="42"/>
      <c r="K141" s="42"/>
      <c r="L141" s="42"/>
      <c r="M141" s="42"/>
      <c r="N141" s="59"/>
    </row>
    <row r="142" spans="2:14" ht="14.1" customHeight="1" x14ac:dyDescent="0.15">
      <c r="B142" s="119"/>
      <c r="C142" s="42" t="s">
        <v>140</v>
      </c>
      <c r="D142" s="42"/>
      <c r="E142" s="42"/>
      <c r="F142" s="42"/>
      <c r="G142" s="42"/>
      <c r="H142" s="42"/>
      <c r="I142" s="42"/>
      <c r="J142" s="42"/>
      <c r="K142" s="42"/>
      <c r="L142" s="42"/>
      <c r="M142" s="42"/>
      <c r="N142" s="59"/>
    </row>
    <row r="143" spans="2:14" ht="14.1" customHeight="1" x14ac:dyDescent="0.15">
      <c r="B143" s="119"/>
      <c r="C143" s="42" t="s">
        <v>129</v>
      </c>
      <c r="D143" s="42"/>
      <c r="E143" s="42"/>
      <c r="F143" s="42"/>
      <c r="G143" s="42"/>
      <c r="H143" s="42"/>
      <c r="I143" s="42"/>
      <c r="J143" s="42"/>
      <c r="K143" s="42"/>
      <c r="L143" s="42"/>
      <c r="M143" s="42"/>
      <c r="N143" s="59"/>
    </row>
    <row r="144" spans="2:14" ht="14.1" customHeight="1" x14ac:dyDescent="0.15">
      <c r="B144" s="119"/>
      <c r="C144" s="42" t="s">
        <v>141</v>
      </c>
      <c r="D144" s="42"/>
      <c r="E144" s="42"/>
      <c r="F144" s="42"/>
      <c r="G144" s="42"/>
      <c r="H144" s="42"/>
      <c r="I144" s="42"/>
      <c r="J144" s="42"/>
      <c r="K144" s="42"/>
      <c r="L144" s="42"/>
      <c r="M144" s="42"/>
      <c r="N144" s="59"/>
    </row>
    <row r="145" spans="2:14" ht="14.1" customHeight="1" x14ac:dyDescent="0.15">
      <c r="B145" s="119"/>
      <c r="C145" s="42" t="s">
        <v>197</v>
      </c>
      <c r="D145" s="42"/>
      <c r="E145" s="42"/>
      <c r="F145" s="42"/>
      <c r="G145" s="42"/>
      <c r="H145" s="42"/>
      <c r="I145" s="42"/>
      <c r="J145" s="42"/>
      <c r="K145" s="42"/>
      <c r="L145" s="42"/>
      <c r="M145" s="42"/>
      <c r="N145" s="59"/>
    </row>
    <row r="146" spans="2:14" ht="14.1" customHeight="1" x14ac:dyDescent="0.15">
      <c r="B146" s="119"/>
      <c r="C146" s="42" t="s">
        <v>135</v>
      </c>
      <c r="D146" s="42"/>
      <c r="E146" s="42"/>
      <c r="F146" s="42"/>
      <c r="G146" s="42"/>
      <c r="H146" s="42"/>
      <c r="I146" s="42"/>
      <c r="J146" s="42"/>
      <c r="K146" s="42"/>
      <c r="L146" s="42"/>
      <c r="M146" s="42"/>
      <c r="N146" s="59"/>
    </row>
    <row r="147" spans="2:14" x14ac:dyDescent="0.15">
      <c r="B147" s="120"/>
      <c r="C147" s="42" t="s">
        <v>150</v>
      </c>
      <c r="D147" s="70"/>
      <c r="E147" s="70"/>
      <c r="F147" s="70"/>
      <c r="G147" s="70"/>
      <c r="H147" s="70"/>
      <c r="I147" s="70"/>
      <c r="J147" s="70"/>
      <c r="K147" s="70"/>
      <c r="L147" s="70"/>
      <c r="M147" s="70"/>
      <c r="N147" s="71"/>
    </row>
    <row r="148" spans="2:14" x14ac:dyDescent="0.15">
      <c r="B148" s="120"/>
      <c r="C148" s="42" t="s">
        <v>144</v>
      </c>
      <c r="D148" s="70"/>
      <c r="E148" s="70"/>
      <c r="F148" s="70"/>
      <c r="G148" s="70"/>
      <c r="H148" s="70"/>
      <c r="I148" s="70"/>
      <c r="J148" s="70"/>
      <c r="K148" s="70"/>
      <c r="L148" s="70"/>
      <c r="M148" s="70"/>
      <c r="N148" s="71"/>
    </row>
    <row r="149" spans="2:14" ht="14.1" customHeight="1" x14ac:dyDescent="0.15">
      <c r="B149" s="119"/>
      <c r="C149" s="42" t="s">
        <v>116</v>
      </c>
      <c r="D149" s="42"/>
      <c r="E149" s="42"/>
      <c r="F149" s="42"/>
      <c r="G149" s="42"/>
      <c r="H149" s="42"/>
      <c r="I149" s="42"/>
      <c r="J149" s="42"/>
      <c r="K149" s="42"/>
      <c r="L149" s="42"/>
      <c r="M149" s="42"/>
      <c r="N149" s="59"/>
    </row>
    <row r="150" spans="2:14" ht="18" customHeight="1" x14ac:dyDescent="0.15">
      <c r="B150" s="119"/>
      <c r="C150" s="42" t="s">
        <v>62</v>
      </c>
      <c r="D150" s="42"/>
      <c r="E150" s="42"/>
      <c r="F150" s="42"/>
      <c r="G150" s="42"/>
      <c r="H150" s="42"/>
      <c r="I150" s="42"/>
      <c r="J150" s="42"/>
      <c r="K150" s="42"/>
      <c r="L150" s="42"/>
      <c r="M150" s="42"/>
      <c r="N150" s="59"/>
    </row>
    <row r="151" spans="2:14" x14ac:dyDescent="0.15">
      <c r="B151" s="120"/>
      <c r="C151" s="42" t="s">
        <v>134</v>
      </c>
      <c r="D151" s="70"/>
      <c r="E151" s="70"/>
      <c r="F151" s="70"/>
      <c r="G151" s="70"/>
      <c r="H151" s="70"/>
      <c r="I151" s="70"/>
      <c r="J151" s="70"/>
      <c r="K151" s="70"/>
      <c r="L151" s="70"/>
      <c r="M151" s="70"/>
      <c r="N151" s="71"/>
    </row>
    <row r="152" spans="2:14" x14ac:dyDescent="0.15">
      <c r="B152" s="120"/>
      <c r="C152" s="42" t="s">
        <v>164</v>
      </c>
      <c r="D152" s="70"/>
      <c r="E152" s="70"/>
      <c r="F152" s="70"/>
      <c r="G152" s="70"/>
      <c r="H152" s="70"/>
      <c r="I152" s="70"/>
      <c r="J152" s="70"/>
      <c r="K152" s="70"/>
      <c r="L152" s="70"/>
      <c r="M152" s="70"/>
      <c r="N152" s="71"/>
    </row>
    <row r="153" spans="2:14" ht="14.25" thickBot="1" x14ac:dyDescent="0.2">
      <c r="B153" s="121"/>
      <c r="C153" s="43" t="s">
        <v>145</v>
      </c>
      <c r="D153" s="68"/>
      <c r="E153" s="68"/>
      <c r="F153" s="68"/>
      <c r="G153" s="68"/>
      <c r="H153" s="68"/>
      <c r="I153" s="68"/>
      <c r="J153" s="68"/>
      <c r="K153" s="68"/>
      <c r="L153" s="68"/>
      <c r="M153" s="68"/>
      <c r="N153" s="69"/>
    </row>
  </sheetData>
  <mergeCells count="28">
    <mergeCell ref="D9:F9"/>
    <mergeCell ref="D4:G4"/>
    <mergeCell ref="D5:G5"/>
    <mergeCell ref="D6:G6"/>
    <mergeCell ref="D7:F7"/>
    <mergeCell ref="D8:F8"/>
    <mergeCell ref="G114:H114"/>
    <mergeCell ref="G10:H10"/>
    <mergeCell ref="D100:G100"/>
    <mergeCell ref="D101:G101"/>
    <mergeCell ref="G102:H102"/>
    <mergeCell ref="C106:D106"/>
    <mergeCell ref="B109:I109"/>
    <mergeCell ref="B110:D110"/>
    <mergeCell ref="G110:H110"/>
    <mergeCell ref="G111:H111"/>
    <mergeCell ref="G112:H112"/>
    <mergeCell ref="G113:H113"/>
    <mergeCell ref="G121:H121"/>
    <mergeCell ref="G124:H124"/>
    <mergeCell ref="G128:H128"/>
    <mergeCell ref="B129:D129"/>
    <mergeCell ref="G115:H115"/>
    <mergeCell ref="G116:H116"/>
    <mergeCell ref="G117:H117"/>
    <mergeCell ref="G118:H118"/>
    <mergeCell ref="B119:D119"/>
    <mergeCell ref="G119:H119"/>
  </mergeCells>
  <phoneticPr fontId="24"/>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96" max="16383" man="1"/>
  </rowBreaks>
  <colBreaks count="1" manualBreakCount="1">
    <brk id="2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AC153"/>
  <sheetViews>
    <sheetView view="pageBreakPreview" zoomScale="75" zoomScaleNormal="75" zoomScaleSheetLayoutView="75" workbookViewId="0">
      <pane xSplit="10" ySplit="10" topLeftCell="K65" activePane="bottomRight" state="frozen"/>
      <selection activeCell="O15" sqref="O15"/>
      <selection pane="topRight" activeCell="O15" sqref="O15"/>
      <selection pane="bottomLeft" activeCell="O15" sqref="O15"/>
      <selection pane="bottomRight" activeCell="O15" sqref="O15"/>
    </sheetView>
  </sheetViews>
  <sheetFormatPr defaultRowHeight="13.5" x14ac:dyDescent="0.15"/>
  <cols>
    <col min="1" max="1" width="2.625" style="30" customWidth="1"/>
    <col min="2" max="2" width="4.75" style="30" customWidth="1"/>
    <col min="3" max="4" width="16.75" style="30" customWidth="1"/>
    <col min="5" max="5" width="1.75" style="30" customWidth="1"/>
    <col min="6" max="9" width="10.75" style="30" customWidth="1"/>
    <col min="10" max="10" width="1.75" style="30" customWidth="1"/>
    <col min="11" max="14" width="14.875" style="30" customWidth="1"/>
    <col min="15" max="15" width="9" style="30"/>
    <col min="16" max="20" width="9" style="30" hidden="1" customWidth="1"/>
    <col min="21" max="23" width="9" style="30"/>
    <col min="24" max="24" width="9.25" style="30" customWidth="1"/>
    <col min="25" max="16384" width="9" style="30"/>
  </cols>
  <sheetData>
    <row r="1" spans="2:24" ht="18" customHeight="1" x14ac:dyDescent="0.15"/>
    <row r="2" spans="2:24" ht="18" customHeight="1" x14ac:dyDescent="0.15">
      <c r="B2" s="72" t="s">
        <v>63</v>
      </c>
      <c r="U2" s="131"/>
    </row>
    <row r="3" spans="2:24" ht="9" customHeight="1" thickBot="1" x14ac:dyDescent="0.2"/>
    <row r="4" spans="2:24" ht="18" customHeight="1" x14ac:dyDescent="0.15">
      <c r="B4" s="73"/>
      <c r="C4" s="74"/>
      <c r="D4" s="201" t="s">
        <v>1</v>
      </c>
      <c r="E4" s="201"/>
      <c r="F4" s="201"/>
      <c r="G4" s="201"/>
      <c r="H4" s="74"/>
      <c r="I4" s="74"/>
      <c r="J4" s="75"/>
      <c r="K4" s="31" t="s">
        <v>64</v>
      </c>
      <c r="L4" s="31" t="s">
        <v>65</v>
      </c>
      <c r="M4" s="31" t="s">
        <v>66</v>
      </c>
      <c r="N4" s="55" t="s">
        <v>67</v>
      </c>
    </row>
    <row r="5" spans="2:24" ht="18" customHeight="1" x14ac:dyDescent="0.15">
      <c r="B5" s="76"/>
      <c r="C5" s="4"/>
      <c r="D5" s="189" t="s">
        <v>2</v>
      </c>
      <c r="E5" s="189"/>
      <c r="F5" s="189"/>
      <c r="G5" s="189"/>
      <c r="H5" s="4"/>
      <c r="I5" s="4"/>
      <c r="J5" s="77"/>
      <c r="K5" s="32" t="s">
        <v>261</v>
      </c>
      <c r="L5" s="32" t="str">
        <f>K5</f>
        <v>2020.6.15</v>
      </c>
      <c r="M5" s="32" t="str">
        <f>K5</f>
        <v>2020.6.15</v>
      </c>
      <c r="N5" s="129" t="str">
        <f>K5</f>
        <v>2020.6.15</v>
      </c>
    </row>
    <row r="6" spans="2:24" ht="18" customHeight="1" x14ac:dyDescent="0.15">
      <c r="B6" s="76"/>
      <c r="C6" s="4"/>
      <c r="D6" s="189" t="s">
        <v>3</v>
      </c>
      <c r="E6" s="189"/>
      <c r="F6" s="189"/>
      <c r="G6" s="189"/>
      <c r="H6" s="4"/>
      <c r="I6" s="4"/>
      <c r="J6" s="77"/>
      <c r="K6" s="122">
        <v>0.41111111111111115</v>
      </c>
      <c r="L6" s="122">
        <v>0.38263888888888892</v>
      </c>
      <c r="M6" s="122">
        <v>0.4375</v>
      </c>
      <c r="N6" s="123">
        <v>0.4604166666666667</v>
      </c>
    </row>
    <row r="7" spans="2:24" ht="18" customHeight="1" x14ac:dyDescent="0.15">
      <c r="B7" s="76"/>
      <c r="C7" s="4"/>
      <c r="D7" s="189" t="s">
        <v>4</v>
      </c>
      <c r="E7" s="205"/>
      <c r="F7" s="205"/>
      <c r="G7" s="78" t="s">
        <v>5</v>
      </c>
      <c r="H7" s="4"/>
      <c r="I7" s="4"/>
      <c r="J7" s="77"/>
      <c r="K7" s="124">
        <v>2.9</v>
      </c>
      <c r="L7" s="124">
        <v>1.6</v>
      </c>
      <c r="M7" s="124">
        <v>1.75</v>
      </c>
      <c r="N7" s="125">
        <v>1.7</v>
      </c>
    </row>
    <row r="8" spans="2:24" ht="18" customHeight="1" x14ac:dyDescent="0.15">
      <c r="B8" s="79"/>
      <c r="C8" s="26"/>
      <c r="D8" s="189" t="s">
        <v>6</v>
      </c>
      <c r="E8" s="189"/>
      <c r="F8" s="189"/>
      <c r="G8" s="78" t="s">
        <v>5</v>
      </c>
      <c r="H8" s="26"/>
      <c r="I8" s="26"/>
      <c r="J8" s="80"/>
      <c r="K8" s="33">
        <v>0.5</v>
      </c>
      <c r="L8" s="33">
        <v>0.5</v>
      </c>
      <c r="M8" s="33">
        <v>0.5</v>
      </c>
      <c r="N8" s="53">
        <v>0.5</v>
      </c>
    </row>
    <row r="9" spans="2:24" ht="18" customHeight="1" thickBot="1" x14ac:dyDescent="0.2">
      <c r="B9" s="81"/>
      <c r="C9" s="10"/>
      <c r="D9" s="192" t="s">
        <v>7</v>
      </c>
      <c r="E9" s="192"/>
      <c r="F9" s="192"/>
      <c r="G9" s="82" t="s">
        <v>8</v>
      </c>
      <c r="H9" s="10"/>
      <c r="I9" s="10"/>
      <c r="J9" s="83"/>
      <c r="K9" s="34">
        <v>100</v>
      </c>
      <c r="L9" s="34">
        <v>100</v>
      </c>
      <c r="M9" s="34">
        <v>100</v>
      </c>
      <c r="N9" s="54">
        <v>100</v>
      </c>
      <c r="Q9" s="84" t="s">
        <v>68</v>
      </c>
      <c r="R9" s="84" t="s">
        <v>69</v>
      </c>
      <c r="S9" s="84" t="s">
        <v>70</v>
      </c>
      <c r="T9" s="84" t="s">
        <v>71</v>
      </c>
      <c r="U9" s="84" t="s">
        <v>68</v>
      </c>
      <c r="V9" s="84" t="s">
        <v>69</v>
      </c>
      <c r="W9" s="84" t="s">
        <v>70</v>
      </c>
      <c r="X9" s="84" t="s">
        <v>71</v>
      </c>
    </row>
    <row r="10" spans="2:24" ht="18" customHeight="1" thickTop="1" x14ac:dyDescent="0.15">
      <c r="B10" s="85" t="s">
        <v>9</v>
      </c>
      <c r="C10" s="86" t="s">
        <v>10</v>
      </c>
      <c r="D10" s="86" t="s">
        <v>11</v>
      </c>
      <c r="E10" s="87"/>
      <c r="F10" s="88"/>
      <c r="G10" s="198" t="s">
        <v>12</v>
      </c>
      <c r="H10" s="198"/>
      <c r="I10" s="88"/>
      <c r="J10" s="89"/>
      <c r="K10" s="35"/>
      <c r="L10" s="35"/>
      <c r="M10" s="35"/>
      <c r="N10" s="126"/>
    </row>
    <row r="11" spans="2:24" ht="13.5" customHeight="1" x14ac:dyDescent="0.15">
      <c r="B11" s="1">
        <v>1</v>
      </c>
      <c r="C11" s="2" t="s">
        <v>92</v>
      </c>
      <c r="D11" s="2" t="s">
        <v>13</v>
      </c>
      <c r="E11" s="4"/>
      <c r="F11" s="4" t="s">
        <v>110</v>
      </c>
      <c r="G11" s="4"/>
      <c r="H11" s="4"/>
      <c r="I11" s="4"/>
      <c r="J11" s="4"/>
      <c r="K11" s="22" t="s">
        <v>175</v>
      </c>
      <c r="L11" s="22" t="s">
        <v>177</v>
      </c>
      <c r="M11" s="128" t="s">
        <v>168</v>
      </c>
      <c r="N11" s="23" t="s">
        <v>168</v>
      </c>
      <c r="P11" s="30" t="s">
        <v>14</v>
      </c>
      <c r="Q11" s="30">
        <f t="shared" ref="Q11:T13" si="0">IF(K11="",0,VALUE(MID(K11,2,LEN(K11)-2)))</f>
        <v>50</v>
      </c>
      <c r="R11" s="30">
        <f t="shared" si="0"/>
        <v>100</v>
      </c>
      <c r="S11" s="30">
        <f t="shared" si="0"/>
        <v>150</v>
      </c>
      <c r="T11" s="30">
        <f t="shared" si="0"/>
        <v>150</v>
      </c>
      <c r="U11" s="30">
        <f t="shared" ref="U11:X23" si="1">IF(K11="＋",0,IF(K11="(＋)",0,ABS(K11)))</f>
        <v>50</v>
      </c>
      <c r="V11" s="30">
        <f t="shared" si="1"/>
        <v>100</v>
      </c>
      <c r="W11" s="30">
        <f t="shared" si="1"/>
        <v>150</v>
      </c>
      <c r="X11" s="30">
        <f t="shared" si="1"/>
        <v>150</v>
      </c>
    </row>
    <row r="12" spans="2:24" ht="13.9" customHeight="1" x14ac:dyDescent="0.15">
      <c r="B12" s="1">
        <f t="shared" ref="B12:B75" si="2">B11+1</f>
        <v>2</v>
      </c>
      <c r="C12" s="3"/>
      <c r="D12" s="7"/>
      <c r="E12" s="4"/>
      <c r="F12" s="4" t="s">
        <v>153</v>
      </c>
      <c r="G12" s="4"/>
      <c r="H12" s="4"/>
      <c r="I12" s="4"/>
      <c r="J12" s="4"/>
      <c r="K12" s="22" t="s">
        <v>169</v>
      </c>
      <c r="L12" s="22" t="s">
        <v>169</v>
      </c>
      <c r="M12" s="22"/>
      <c r="N12" s="23" t="s">
        <v>175</v>
      </c>
      <c r="P12" s="30" t="s">
        <v>14</v>
      </c>
      <c r="Q12" s="30" t="e">
        <f t="shared" si="0"/>
        <v>#VALUE!</v>
      </c>
      <c r="R12" s="30" t="e">
        <f t="shared" si="0"/>
        <v>#VALUE!</v>
      </c>
      <c r="S12" s="30">
        <f t="shared" si="0"/>
        <v>0</v>
      </c>
      <c r="T12" s="30">
        <f t="shared" si="0"/>
        <v>50</v>
      </c>
      <c r="U12" s="30">
        <f t="shared" si="1"/>
        <v>0</v>
      </c>
      <c r="V12" s="30">
        <f t="shared" si="1"/>
        <v>0</v>
      </c>
      <c r="W12" s="30">
        <f t="shared" si="1"/>
        <v>0</v>
      </c>
      <c r="X12" s="30">
        <f t="shared" si="1"/>
        <v>50</v>
      </c>
    </row>
    <row r="13" spans="2:24" ht="13.5" customHeight="1" x14ac:dyDescent="0.15">
      <c r="B13" s="1">
        <f t="shared" si="2"/>
        <v>3</v>
      </c>
      <c r="C13" s="3"/>
      <c r="D13" s="7"/>
      <c r="E13" s="4"/>
      <c r="F13" s="4" t="s">
        <v>233</v>
      </c>
      <c r="G13" s="4"/>
      <c r="H13" s="4"/>
      <c r="I13" s="4"/>
      <c r="J13" s="4"/>
      <c r="K13" s="22"/>
      <c r="L13" s="22"/>
      <c r="M13" s="22"/>
      <c r="N13" s="23" t="s">
        <v>169</v>
      </c>
      <c r="P13" s="30" t="s">
        <v>14</v>
      </c>
      <c r="Q13" s="30">
        <f>IF(K13="",0,VALUE(MID(K13,2,LEN(K13)-2)))</f>
        <v>0</v>
      </c>
      <c r="R13" s="30">
        <f t="shared" si="0"/>
        <v>0</v>
      </c>
      <c r="S13" s="30">
        <f t="shared" si="0"/>
        <v>0</v>
      </c>
      <c r="T13" s="30" t="e">
        <f t="shared" si="0"/>
        <v>#VALUE!</v>
      </c>
      <c r="U13" s="30">
        <f t="shared" si="1"/>
        <v>0</v>
      </c>
      <c r="V13" s="30">
        <f t="shared" si="1"/>
        <v>0</v>
      </c>
      <c r="W13" s="30">
        <f t="shared" si="1"/>
        <v>0</v>
      </c>
      <c r="X13" s="30">
        <f t="shared" si="1"/>
        <v>0</v>
      </c>
    </row>
    <row r="14" spans="2:24" ht="13.9" customHeight="1" x14ac:dyDescent="0.15">
      <c r="B14" s="1">
        <f t="shared" si="2"/>
        <v>4</v>
      </c>
      <c r="C14" s="3"/>
      <c r="D14" s="7"/>
      <c r="E14" s="4"/>
      <c r="F14" s="4" t="s">
        <v>202</v>
      </c>
      <c r="G14" s="4"/>
      <c r="H14" s="4"/>
      <c r="I14" s="4"/>
      <c r="J14" s="4"/>
      <c r="K14" s="22" t="s">
        <v>168</v>
      </c>
      <c r="L14" s="22" t="s">
        <v>167</v>
      </c>
      <c r="M14" s="22" t="s">
        <v>168</v>
      </c>
      <c r="N14" s="23" t="s">
        <v>168</v>
      </c>
      <c r="P14" s="90" t="s">
        <v>203</v>
      </c>
      <c r="Q14" s="30" t="str">
        <f>K14</f>
        <v>(150)</v>
      </c>
      <c r="R14" s="30" t="str">
        <f>L14</f>
        <v>(200)</v>
      </c>
      <c r="S14" s="30" t="str">
        <f>M14</f>
        <v>(150)</v>
      </c>
      <c r="T14" s="30" t="str">
        <f>N14</f>
        <v>(150)</v>
      </c>
      <c r="U14" s="30">
        <f t="shared" si="1"/>
        <v>150</v>
      </c>
      <c r="V14" s="30">
        <f>IF(L14="＋",0,IF(L14="(＋)",0,ABS(L14)))</f>
        <v>200</v>
      </c>
      <c r="W14" s="30">
        <f t="shared" si="1"/>
        <v>150</v>
      </c>
      <c r="X14" s="30">
        <f t="shared" si="1"/>
        <v>150</v>
      </c>
    </row>
    <row r="15" spans="2:24" ht="13.9" customHeight="1" x14ac:dyDescent="0.15">
      <c r="B15" s="1">
        <f t="shared" si="2"/>
        <v>5</v>
      </c>
      <c r="C15" s="3"/>
      <c r="D15" s="7"/>
      <c r="E15" s="4"/>
      <c r="F15" s="4" t="s">
        <v>204</v>
      </c>
      <c r="G15" s="4"/>
      <c r="H15" s="4"/>
      <c r="I15" s="4"/>
      <c r="J15" s="4"/>
      <c r="K15" s="22" t="s">
        <v>163</v>
      </c>
      <c r="L15" s="22" t="s">
        <v>163</v>
      </c>
      <c r="M15" s="22" t="s">
        <v>262</v>
      </c>
      <c r="N15" s="23" t="s">
        <v>263</v>
      </c>
      <c r="P15" s="30" t="s">
        <v>14</v>
      </c>
      <c r="Q15" s="30" t="e">
        <f t="shared" ref="Q15:T16" si="3">IF(K15="",0,VALUE(MID(K15,2,LEN(K15)-2)))</f>
        <v>#VALUE!</v>
      </c>
      <c r="R15" s="30" t="e">
        <f t="shared" si="3"/>
        <v>#VALUE!</v>
      </c>
      <c r="S15" s="30">
        <f t="shared" si="3"/>
        <v>0</v>
      </c>
      <c r="T15" s="30" t="e">
        <f t="shared" si="3"/>
        <v>#VALUE!</v>
      </c>
      <c r="U15" s="30">
        <f>IF(K15="＋",0,IF(K15="(＋)",0,ABS(K15)))</f>
        <v>0</v>
      </c>
      <c r="V15" s="30">
        <f>IF(L15="＋",0,IF(L15="(＋)",0,ABS(L15)))</f>
        <v>0</v>
      </c>
      <c r="W15" s="30">
        <f>IF(M15="＋",0,IF(M15="(＋)",0,ABS(M15)))</f>
        <v>400</v>
      </c>
      <c r="X15" s="30">
        <f>IF(N15="＋",0,IF(N15="(＋)",0,ABS(N15)))</f>
        <v>50</v>
      </c>
    </row>
    <row r="16" spans="2:24" ht="13.5" customHeight="1" x14ac:dyDescent="0.15">
      <c r="B16" s="1">
        <f t="shared" si="2"/>
        <v>6</v>
      </c>
      <c r="C16" s="3"/>
      <c r="D16" s="7"/>
      <c r="E16" s="4"/>
      <c r="F16" s="4" t="s">
        <v>205</v>
      </c>
      <c r="G16" s="4"/>
      <c r="H16" s="4"/>
      <c r="I16" s="4"/>
      <c r="J16" s="4"/>
      <c r="K16" s="22" t="s">
        <v>163</v>
      </c>
      <c r="L16" s="22" t="s">
        <v>163</v>
      </c>
      <c r="M16" s="22"/>
      <c r="N16" s="23" t="s">
        <v>163</v>
      </c>
      <c r="P16" s="30" t="s">
        <v>14</v>
      </c>
      <c r="Q16" s="30" t="e">
        <f t="shared" si="3"/>
        <v>#VALUE!</v>
      </c>
      <c r="R16" s="30" t="e">
        <f t="shared" si="3"/>
        <v>#VALUE!</v>
      </c>
      <c r="S16" s="30">
        <f t="shared" si="3"/>
        <v>0</v>
      </c>
      <c r="T16" s="30" t="e">
        <f t="shared" si="3"/>
        <v>#VALUE!</v>
      </c>
      <c r="U16" s="30">
        <f t="shared" si="1"/>
        <v>0</v>
      </c>
      <c r="V16" s="30">
        <f t="shared" si="1"/>
        <v>0</v>
      </c>
      <c r="W16" s="30">
        <f t="shared" si="1"/>
        <v>0</v>
      </c>
      <c r="X16" s="30">
        <f t="shared" si="1"/>
        <v>0</v>
      </c>
    </row>
    <row r="17" spans="2:24" ht="13.9" customHeight="1" x14ac:dyDescent="0.15">
      <c r="B17" s="1">
        <f t="shared" si="2"/>
        <v>7</v>
      </c>
      <c r="C17" s="3"/>
      <c r="D17" s="7"/>
      <c r="E17" s="4"/>
      <c r="F17" s="4" t="s">
        <v>264</v>
      </c>
      <c r="G17" s="4"/>
      <c r="H17" s="4"/>
      <c r="I17" s="4"/>
      <c r="J17" s="4"/>
      <c r="K17" s="22" t="s">
        <v>169</v>
      </c>
      <c r="L17" s="22"/>
      <c r="M17" s="22"/>
      <c r="N17" s="23"/>
      <c r="P17" s="90" t="s">
        <v>203</v>
      </c>
      <c r="Q17" s="30" t="str">
        <f>K17</f>
        <v>(＋)</v>
      </c>
      <c r="R17" s="30">
        <f>L17</f>
        <v>0</v>
      </c>
      <c r="S17" s="30">
        <f>M17</f>
        <v>0</v>
      </c>
      <c r="T17" s="30">
        <f>N17</f>
        <v>0</v>
      </c>
      <c r="U17" s="30">
        <f t="shared" si="1"/>
        <v>0</v>
      </c>
      <c r="V17" s="30">
        <f t="shared" si="1"/>
        <v>0</v>
      </c>
      <c r="W17" s="30">
        <f t="shared" si="1"/>
        <v>0</v>
      </c>
      <c r="X17" s="30">
        <f t="shared" si="1"/>
        <v>0</v>
      </c>
    </row>
    <row r="18" spans="2:24" ht="13.9" customHeight="1" x14ac:dyDescent="0.15">
      <c r="B18" s="1">
        <f t="shared" si="2"/>
        <v>8</v>
      </c>
      <c r="C18" s="3"/>
      <c r="D18" s="7"/>
      <c r="E18" s="4"/>
      <c r="F18" s="4" t="s">
        <v>178</v>
      </c>
      <c r="G18" s="4"/>
      <c r="H18" s="4"/>
      <c r="I18" s="4"/>
      <c r="J18" s="4"/>
      <c r="K18" s="22"/>
      <c r="L18" s="22"/>
      <c r="M18" s="22" t="s">
        <v>175</v>
      </c>
      <c r="N18" s="23" t="s">
        <v>177</v>
      </c>
      <c r="P18" s="30" t="s">
        <v>14</v>
      </c>
      <c r="Q18" s="30">
        <f>IF(K18="",0,VALUE(MID(K18,2,LEN(K18)-2)))</f>
        <v>0</v>
      </c>
      <c r="R18" s="30">
        <f>IF(L18="",0,VALUE(MID(L18,2,LEN(L18)-2)))</f>
        <v>0</v>
      </c>
      <c r="S18" s="30">
        <f>IF(M18="",0,VALUE(MID(M18,2,LEN(M18)-2)))</f>
        <v>50</v>
      </c>
      <c r="T18" s="30">
        <f>IF(N18="",0,VALUE(MID(N18,2,LEN(N18)-2)))</f>
        <v>100</v>
      </c>
      <c r="U18" s="30">
        <f t="shared" si="1"/>
        <v>0</v>
      </c>
      <c r="V18" s="30">
        <f t="shared" si="1"/>
        <v>0</v>
      </c>
      <c r="W18" s="30">
        <f t="shared" si="1"/>
        <v>50</v>
      </c>
      <c r="X18" s="30">
        <f t="shared" si="1"/>
        <v>100</v>
      </c>
    </row>
    <row r="19" spans="2:24" ht="13.5" customHeight="1" x14ac:dyDescent="0.15">
      <c r="B19" s="1">
        <f t="shared" si="2"/>
        <v>9</v>
      </c>
      <c r="C19" s="3"/>
      <c r="D19" s="7"/>
      <c r="E19" s="4"/>
      <c r="F19" s="4" t="s">
        <v>210</v>
      </c>
      <c r="G19" s="4"/>
      <c r="H19" s="4"/>
      <c r="I19" s="4"/>
      <c r="J19" s="4"/>
      <c r="K19" s="22"/>
      <c r="L19" s="22"/>
      <c r="M19" s="22" t="s">
        <v>169</v>
      </c>
      <c r="N19" s="23" t="s">
        <v>169</v>
      </c>
      <c r="U19" s="30">
        <f>IF(K19="＋",0,IF(K19="(＋)",0,ABS(K19)))</f>
        <v>0</v>
      </c>
      <c r="V19" s="30">
        <f>IF(L19="＋",0,IF(L19="(＋)",0,ABS(L19)))</f>
        <v>0</v>
      </c>
      <c r="W19" s="30">
        <f>IF(M19="＋",0,IF(M19="(＋)",0,ABS(M19)))</f>
        <v>0</v>
      </c>
      <c r="X19" s="30">
        <f>IF(N19="＋",0,IF(N19="(＋)",0,ABS(N19)))</f>
        <v>0</v>
      </c>
    </row>
    <row r="20" spans="2:24" ht="13.9" customHeight="1" x14ac:dyDescent="0.15">
      <c r="B20" s="1">
        <f t="shared" si="2"/>
        <v>10</v>
      </c>
      <c r="C20" s="3"/>
      <c r="D20" s="7"/>
      <c r="E20" s="4"/>
      <c r="F20" s="4" t="s">
        <v>211</v>
      </c>
      <c r="G20" s="4"/>
      <c r="H20" s="4"/>
      <c r="I20" s="4"/>
      <c r="J20" s="4"/>
      <c r="K20" s="22" t="s">
        <v>169</v>
      </c>
      <c r="L20" s="22" t="s">
        <v>169</v>
      </c>
      <c r="M20" s="22" t="s">
        <v>169</v>
      </c>
      <c r="N20" s="23" t="s">
        <v>175</v>
      </c>
      <c r="P20" s="90" t="s">
        <v>203</v>
      </c>
      <c r="Q20" s="30" t="str">
        <f>K20</f>
        <v>(＋)</v>
      </c>
      <c r="R20" s="30" t="str">
        <f>L20</f>
        <v>(＋)</v>
      </c>
      <c r="S20" s="30" t="str">
        <f>M20</f>
        <v>(＋)</v>
      </c>
      <c r="T20" s="30" t="str">
        <f>N20</f>
        <v>(50)</v>
      </c>
      <c r="U20" s="30">
        <f t="shared" si="1"/>
        <v>0</v>
      </c>
      <c r="V20" s="30">
        <f t="shared" si="1"/>
        <v>0</v>
      </c>
      <c r="W20" s="30">
        <f t="shared" si="1"/>
        <v>0</v>
      </c>
      <c r="X20" s="30">
        <f t="shared" si="1"/>
        <v>50</v>
      </c>
    </row>
    <row r="21" spans="2:24" ht="13.9" customHeight="1" x14ac:dyDescent="0.15">
      <c r="B21" s="1">
        <f t="shared" si="2"/>
        <v>11</v>
      </c>
      <c r="C21" s="3"/>
      <c r="D21" s="7"/>
      <c r="E21" s="4"/>
      <c r="F21" s="4" t="s">
        <v>122</v>
      </c>
      <c r="G21" s="4"/>
      <c r="H21" s="4"/>
      <c r="I21" s="4"/>
      <c r="J21" s="4"/>
      <c r="K21" s="22" t="s">
        <v>169</v>
      </c>
      <c r="L21" s="22" t="s">
        <v>265</v>
      </c>
      <c r="M21" s="22"/>
      <c r="N21" s="23" t="s">
        <v>169</v>
      </c>
      <c r="P21" s="30" t="s">
        <v>14</v>
      </c>
      <c r="Q21" s="30" t="e">
        <f>IF(K21="",0,VALUE(MID(K21,2,LEN(K21)-2)))</f>
        <v>#VALUE!</v>
      </c>
      <c r="R21" s="30">
        <f>IF(L23="",0,VALUE(MID(L23,2,LEN(L23)-2)))</f>
        <v>150</v>
      </c>
      <c r="S21" s="30">
        <f>IF(M21="",0,VALUE(MID(M21,2,LEN(M21)-2)))</f>
        <v>0</v>
      </c>
      <c r="T21" s="30" t="e">
        <f>IF(N21="",0,VALUE(MID(N21,2,LEN(N21)-2)))</f>
        <v>#VALUE!</v>
      </c>
      <c r="U21" s="30">
        <f t="shared" si="1"/>
        <v>0</v>
      </c>
      <c r="V21" s="30">
        <f t="shared" si="1"/>
        <v>0</v>
      </c>
      <c r="W21" s="30">
        <f t="shared" si="1"/>
        <v>0</v>
      </c>
      <c r="X21" s="30">
        <f t="shared" si="1"/>
        <v>0</v>
      </c>
    </row>
    <row r="22" spans="2:24" ht="13.5" customHeight="1" x14ac:dyDescent="0.15">
      <c r="B22" s="1">
        <f t="shared" si="2"/>
        <v>12</v>
      </c>
      <c r="C22" s="3"/>
      <c r="D22" s="7"/>
      <c r="E22" s="4"/>
      <c r="F22" s="4" t="s">
        <v>123</v>
      </c>
      <c r="G22" s="4"/>
      <c r="H22" s="4"/>
      <c r="I22" s="4"/>
      <c r="J22" s="4"/>
      <c r="K22" s="22" t="s">
        <v>177</v>
      </c>
      <c r="L22" s="22" t="s">
        <v>245</v>
      </c>
      <c r="M22" s="22" t="s">
        <v>171</v>
      </c>
      <c r="N22" s="23" t="s">
        <v>245</v>
      </c>
      <c r="U22" s="30">
        <f t="shared" si="1"/>
        <v>100</v>
      </c>
      <c r="V22" s="30">
        <f t="shared" si="1"/>
        <v>250</v>
      </c>
      <c r="W22" s="30">
        <f t="shared" si="1"/>
        <v>350</v>
      </c>
      <c r="X22" s="30">
        <f t="shared" si="1"/>
        <v>250</v>
      </c>
    </row>
    <row r="23" spans="2:24" ht="13.5" customHeight="1" x14ac:dyDescent="0.15">
      <c r="B23" s="1">
        <f t="shared" si="2"/>
        <v>13</v>
      </c>
      <c r="C23" s="3"/>
      <c r="D23" s="7"/>
      <c r="E23" s="4"/>
      <c r="F23" s="4" t="s">
        <v>121</v>
      </c>
      <c r="G23" s="4"/>
      <c r="H23" s="4"/>
      <c r="I23" s="4"/>
      <c r="J23" s="4"/>
      <c r="K23" s="22" t="s">
        <v>177</v>
      </c>
      <c r="L23" s="22" t="s">
        <v>168</v>
      </c>
      <c r="M23" s="22" t="s">
        <v>168</v>
      </c>
      <c r="N23" s="23" t="s">
        <v>245</v>
      </c>
      <c r="P23" s="30" t="s">
        <v>14</v>
      </c>
      <c r="Q23" s="30">
        <f>IF(K23="",0,VALUE(MID(K23,2,LEN(K23)-2)))</f>
        <v>100</v>
      </c>
      <c r="R23" s="30" t="e">
        <f>IF(#REF!="",0,VALUE(MID(#REF!,2,LEN(#REF!)-2)))</f>
        <v>#REF!</v>
      </c>
      <c r="S23" s="30">
        <f>IF(M23="",0,VALUE(MID(M23,2,LEN(M23)-2)))</f>
        <v>150</v>
      </c>
      <c r="T23" s="30">
        <f>IF(N23="",0,VALUE(MID(N23,2,LEN(N23)-2)))</f>
        <v>250</v>
      </c>
      <c r="U23" s="30">
        <f t="shared" si="1"/>
        <v>100</v>
      </c>
      <c r="V23" s="30">
        <f t="shared" si="1"/>
        <v>150</v>
      </c>
      <c r="W23" s="30">
        <f t="shared" si="1"/>
        <v>150</v>
      </c>
      <c r="X23" s="30">
        <f t="shared" si="1"/>
        <v>250</v>
      </c>
    </row>
    <row r="24" spans="2:24" ht="13.5" customHeight="1" x14ac:dyDescent="0.15">
      <c r="B24" s="1">
        <f t="shared" si="2"/>
        <v>14</v>
      </c>
      <c r="C24" s="2" t="s">
        <v>22</v>
      </c>
      <c r="D24" s="2" t="s">
        <v>23</v>
      </c>
      <c r="E24" s="4"/>
      <c r="F24" s="4" t="s">
        <v>119</v>
      </c>
      <c r="G24" s="4"/>
      <c r="H24" s="4"/>
      <c r="I24" s="4"/>
      <c r="J24" s="4"/>
      <c r="K24" s="28">
        <v>150</v>
      </c>
      <c r="L24" s="24">
        <v>750</v>
      </c>
      <c r="M24" s="24">
        <v>800</v>
      </c>
      <c r="N24" s="25">
        <v>550</v>
      </c>
      <c r="P24" s="90"/>
      <c r="U24" s="30">
        <f>COUNTA(K11:K23)</f>
        <v>10</v>
      </c>
      <c r="V24" s="30">
        <f>COUNTA(L11:L23)</f>
        <v>9</v>
      </c>
      <c r="W24" s="30">
        <f>COUNTA(M11:M23)</f>
        <v>8</v>
      </c>
      <c r="X24" s="30">
        <f>COUNTA(N11:N23)</f>
        <v>12</v>
      </c>
    </row>
    <row r="25" spans="2:24" ht="13.5" customHeight="1" x14ac:dyDescent="0.15">
      <c r="B25" s="1">
        <f t="shared" si="2"/>
        <v>15</v>
      </c>
      <c r="C25" s="2" t="s">
        <v>24</v>
      </c>
      <c r="D25" s="2" t="s">
        <v>25</v>
      </c>
      <c r="E25" s="4"/>
      <c r="F25" s="4" t="s">
        <v>266</v>
      </c>
      <c r="G25" s="4"/>
      <c r="H25" s="4"/>
      <c r="I25" s="4"/>
      <c r="J25" s="4"/>
      <c r="K25" s="24"/>
      <c r="L25" s="24" t="s">
        <v>163</v>
      </c>
      <c r="M25" s="24"/>
      <c r="N25" s="25"/>
      <c r="P25" s="90"/>
      <c r="U25" s="30">
        <f>COUNTA(K11:K23)</f>
        <v>10</v>
      </c>
    </row>
    <row r="26" spans="2:24" ht="13.5" customHeight="1" x14ac:dyDescent="0.15">
      <c r="B26" s="1">
        <f t="shared" si="2"/>
        <v>16</v>
      </c>
      <c r="C26" s="7"/>
      <c r="D26" s="7"/>
      <c r="E26" s="4"/>
      <c r="F26" s="4" t="s">
        <v>104</v>
      </c>
      <c r="G26" s="4"/>
      <c r="H26" s="4"/>
      <c r="I26" s="4"/>
      <c r="J26" s="4"/>
      <c r="K26" s="24">
        <v>400</v>
      </c>
      <c r="L26" s="28">
        <v>50</v>
      </c>
      <c r="M26" s="24">
        <v>150</v>
      </c>
      <c r="N26" s="25">
        <v>100</v>
      </c>
      <c r="P26" s="90"/>
    </row>
    <row r="27" spans="2:24" ht="14.85" customHeight="1" x14ac:dyDescent="0.15">
      <c r="B27" s="1">
        <f t="shared" si="2"/>
        <v>17</v>
      </c>
      <c r="C27" s="2" t="s">
        <v>93</v>
      </c>
      <c r="D27" s="2" t="s">
        <v>15</v>
      </c>
      <c r="E27" s="4"/>
      <c r="F27" s="4" t="s">
        <v>159</v>
      </c>
      <c r="G27" s="4"/>
      <c r="H27" s="4"/>
      <c r="I27" s="4"/>
      <c r="J27" s="4"/>
      <c r="K27" s="24">
        <v>50</v>
      </c>
      <c r="L27" s="24" t="s">
        <v>163</v>
      </c>
      <c r="M27" s="24" t="s">
        <v>163</v>
      </c>
      <c r="N27" s="25" t="s">
        <v>163</v>
      </c>
    </row>
    <row r="28" spans="2:24" ht="13.9" customHeight="1" x14ac:dyDescent="0.15">
      <c r="B28" s="1">
        <f t="shared" si="2"/>
        <v>18</v>
      </c>
      <c r="C28" s="7"/>
      <c r="D28" s="2" t="s">
        <v>16</v>
      </c>
      <c r="E28" s="4"/>
      <c r="F28" s="4" t="s">
        <v>131</v>
      </c>
      <c r="G28" s="4"/>
      <c r="H28" s="4"/>
      <c r="I28" s="4"/>
      <c r="J28" s="4"/>
      <c r="K28" s="24" t="s">
        <v>163</v>
      </c>
      <c r="L28" s="24">
        <v>150</v>
      </c>
      <c r="M28" s="24">
        <v>350</v>
      </c>
      <c r="N28" s="25" t="s">
        <v>163</v>
      </c>
    </row>
    <row r="29" spans="2:24" ht="13.9" customHeight="1" x14ac:dyDescent="0.15">
      <c r="B29" s="1">
        <f t="shared" si="2"/>
        <v>19</v>
      </c>
      <c r="C29" s="7"/>
      <c r="D29" s="7"/>
      <c r="E29" s="4"/>
      <c r="F29" s="4" t="s">
        <v>117</v>
      </c>
      <c r="G29" s="4"/>
      <c r="H29" s="4"/>
      <c r="I29" s="4"/>
      <c r="J29" s="4"/>
      <c r="K29" s="24"/>
      <c r="L29" s="24"/>
      <c r="M29" s="24"/>
      <c r="N29" s="25" t="s">
        <v>163</v>
      </c>
    </row>
    <row r="30" spans="2:24" ht="13.5" customHeight="1" x14ac:dyDescent="0.15">
      <c r="B30" s="1">
        <f t="shared" si="2"/>
        <v>20</v>
      </c>
      <c r="C30" s="7"/>
      <c r="D30" s="7"/>
      <c r="E30" s="4"/>
      <c r="F30" s="4" t="s">
        <v>106</v>
      </c>
      <c r="G30" s="4"/>
      <c r="H30" s="4"/>
      <c r="I30" s="4"/>
      <c r="J30" s="4"/>
      <c r="K30" s="28" t="s">
        <v>163</v>
      </c>
      <c r="L30" s="24">
        <v>1650</v>
      </c>
      <c r="M30" s="24">
        <v>150</v>
      </c>
      <c r="N30" s="25">
        <v>1050</v>
      </c>
    </row>
    <row r="31" spans="2:24" ht="13.5" customHeight="1" x14ac:dyDescent="0.15">
      <c r="B31" s="1">
        <f t="shared" si="2"/>
        <v>21</v>
      </c>
      <c r="C31" s="7"/>
      <c r="D31" s="7"/>
      <c r="E31" s="4"/>
      <c r="F31" s="4" t="s">
        <v>118</v>
      </c>
      <c r="G31" s="4"/>
      <c r="H31" s="4"/>
      <c r="I31" s="4"/>
      <c r="J31" s="4"/>
      <c r="K31" s="24">
        <v>2350</v>
      </c>
      <c r="L31" s="24">
        <v>3400</v>
      </c>
      <c r="M31" s="24">
        <v>4100</v>
      </c>
      <c r="N31" s="25">
        <v>1150</v>
      </c>
      <c r="O31" s="67"/>
    </row>
    <row r="32" spans="2:24" ht="13.9" customHeight="1" x14ac:dyDescent="0.15">
      <c r="B32" s="1">
        <f t="shared" si="2"/>
        <v>22</v>
      </c>
      <c r="C32" s="7"/>
      <c r="D32" s="7"/>
      <c r="E32" s="4"/>
      <c r="F32" s="4" t="s">
        <v>107</v>
      </c>
      <c r="G32" s="4"/>
      <c r="H32" s="4"/>
      <c r="I32" s="4"/>
      <c r="J32" s="4"/>
      <c r="K32" s="24">
        <v>100</v>
      </c>
      <c r="L32" s="24">
        <v>2800</v>
      </c>
      <c r="M32" s="24">
        <v>6700</v>
      </c>
      <c r="N32" s="25">
        <v>3600</v>
      </c>
    </row>
    <row r="33" spans="2:25" ht="13.9" customHeight="1" x14ac:dyDescent="0.15">
      <c r="B33" s="1">
        <f t="shared" si="2"/>
        <v>23</v>
      </c>
      <c r="C33" s="7"/>
      <c r="D33" s="7"/>
      <c r="E33" s="4"/>
      <c r="F33" s="4" t="s">
        <v>267</v>
      </c>
      <c r="G33" s="4"/>
      <c r="H33" s="4"/>
      <c r="I33" s="4"/>
      <c r="J33" s="4"/>
      <c r="K33" s="24"/>
      <c r="L33" s="24">
        <v>50</v>
      </c>
      <c r="M33" s="24"/>
      <c r="N33" s="25"/>
    </row>
    <row r="34" spans="2:25" ht="13.5" customHeight="1" x14ac:dyDescent="0.15">
      <c r="B34" s="1">
        <f t="shared" si="2"/>
        <v>24</v>
      </c>
      <c r="C34" s="7"/>
      <c r="D34" s="7"/>
      <c r="E34" s="4"/>
      <c r="F34" s="4" t="s">
        <v>17</v>
      </c>
      <c r="G34" s="4"/>
      <c r="H34" s="4"/>
      <c r="I34" s="4"/>
      <c r="J34" s="4"/>
      <c r="K34" s="28">
        <v>50</v>
      </c>
      <c r="L34" s="24">
        <v>450</v>
      </c>
      <c r="M34" s="24">
        <v>300</v>
      </c>
      <c r="N34" s="25">
        <v>400</v>
      </c>
    </row>
    <row r="35" spans="2:25" ht="13.5" customHeight="1" x14ac:dyDescent="0.15">
      <c r="B35" s="1">
        <f t="shared" si="2"/>
        <v>25</v>
      </c>
      <c r="C35" s="7"/>
      <c r="D35" s="7"/>
      <c r="E35" s="4"/>
      <c r="F35" s="4" t="s">
        <v>109</v>
      </c>
      <c r="G35" s="4"/>
      <c r="H35" s="4"/>
      <c r="I35" s="4"/>
      <c r="J35" s="4"/>
      <c r="K35" s="24" t="s">
        <v>163</v>
      </c>
      <c r="L35" s="24" t="s">
        <v>163</v>
      </c>
      <c r="M35" s="24">
        <v>400</v>
      </c>
      <c r="N35" s="25" t="s">
        <v>163</v>
      </c>
    </row>
    <row r="36" spans="2:25" ht="13.5" customHeight="1" x14ac:dyDescent="0.15">
      <c r="B36" s="1">
        <f t="shared" si="2"/>
        <v>26</v>
      </c>
      <c r="C36" s="7"/>
      <c r="D36" s="7"/>
      <c r="E36" s="4"/>
      <c r="F36" s="4" t="s">
        <v>111</v>
      </c>
      <c r="G36" s="4"/>
      <c r="H36" s="4"/>
      <c r="I36" s="4"/>
      <c r="J36" s="4"/>
      <c r="K36" s="24">
        <v>250</v>
      </c>
      <c r="L36" s="24">
        <v>250</v>
      </c>
      <c r="M36" s="24">
        <v>150</v>
      </c>
      <c r="N36" s="25">
        <v>200</v>
      </c>
    </row>
    <row r="37" spans="2:25" ht="13.9" customHeight="1" x14ac:dyDescent="0.15">
      <c r="B37" s="1">
        <f t="shared" si="2"/>
        <v>27</v>
      </c>
      <c r="C37" s="7"/>
      <c r="D37" s="7"/>
      <c r="E37" s="4"/>
      <c r="F37" s="4" t="s">
        <v>18</v>
      </c>
      <c r="G37" s="4"/>
      <c r="H37" s="4"/>
      <c r="I37" s="4"/>
      <c r="J37" s="4"/>
      <c r="K37" s="24">
        <v>400</v>
      </c>
      <c r="L37" s="24">
        <v>300</v>
      </c>
      <c r="M37" s="24">
        <v>450</v>
      </c>
      <c r="N37" s="25">
        <v>450</v>
      </c>
    </row>
    <row r="38" spans="2:25" ht="13.5" customHeight="1" x14ac:dyDescent="0.15">
      <c r="B38" s="1">
        <f t="shared" si="2"/>
        <v>28</v>
      </c>
      <c r="C38" s="7"/>
      <c r="D38" s="7"/>
      <c r="E38" s="4"/>
      <c r="F38" s="4" t="s">
        <v>132</v>
      </c>
      <c r="G38" s="4"/>
      <c r="H38" s="4"/>
      <c r="I38" s="4"/>
      <c r="J38" s="4"/>
      <c r="K38" s="24"/>
      <c r="L38" s="24">
        <v>150</v>
      </c>
      <c r="M38" s="24">
        <v>100</v>
      </c>
      <c r="N38" s="25" t="s">
        <v>163</v>
      </c>
    </row>
    <row r="39" spans="2:25" ht="13.9" customHeight="1" x14ac:dyDescent="0.15">
      <c r="B39" s="1">
        <f t="shared" si="2"/>
        <v>29</v>
      </c>
      <c r="C39" s="7"/>
      <c r="D39" s="7"/>
      <c r="E39" s="4"/>
      <c r="F39" s="4" t="s">
        <v>268</v>
      </c>
      <c r="G39" s="4"/>
      <c r="H39" s="4"/>
      <c r="I39" s="4"/>
      <c r="J39" s="4"/>
      <c r="K39" s="24"/>
      <c r="L39" s="24" t="s">
        <v>163</v>
      </c>
      <c r="M39" s="24" t="s">
        <v>163</v>
      </c>
      <c r="N39" s="25"/>
    </row>
    <row r="40" spans="2:25" ht="13.9" customHeight="1" x14ac:dyDescent="0.15">
      <c r="B40" s="1">
        <f t="shared" si="2"/>
        <v>30</v>
      </c>
      <c r="C40" s="7"/>
      <c r="D40" s="7"/>
      <c r="E40" s="4"/>
      <c r="F40" s="4" t="s">
        <v>149</v>
      </c>
      <c r="G40" s="4"/>
      <c r="H40" s="4"/>
      <c r="I40" s="4"/>
      <c r="J40" s="4"/>
      <c r="K40" s="28">
        <v>50</v>
      </c>
      <c r="L40" s="24">
        <v>100</v>
      </c>
      <c r="M40" s="24">
        <v>150</v>
      </c>
      <c r="N40" s="25"/>
      <c r="Y40" s="130"/>
    </row>
    <row r="41" spans="2:25" ht="13.9" customHeight="1" x14ac:dyDescent="0.15">
      <c r="B41" s="1">
        <f t="shared" si="2"/>
        <v>31</v>
      </c>
      <c r="C41" s="7"/>
      <c r="D41" s="7"/>
      <c r="E41" s="4"/>
      <c r="F41" s="4" t="s">
        <v>19</v>
      </c>
      <c r="G41" s="4"/>
      <c r="H41" s="4"/>
      <c r="I41" s="4"/>
      <c r="J41" s="4"/>
      <c r="K41" s="28">
        <v>1000</v>
      </c>
      <c r="L41" s="24">
        <v>150</v>
      </c>
      <c r="M41" s="24">
        <v>50</v>
      </c>
      <c r="N41" s="25">
        <v>50</v>
      </c>
    </row>
    <row r="42" spans="2:25" ht="13.5" customHeight="1" x14ac:dyDescent="0.15">
      <c r="B42" s="1">
        <f t="shared" si="2"/>
        <v>32</v>
      </c>
      <c r="C42" s="7"/>
      <c r="D42" s="7"/>
      <c r="E42" s="4"/>
      <c r="F42" s="4" t="s">
        <v>20</v>
      </c>
      <c r="G42" s="4"/>
      <c r="H42" s="4"/>
      <c r="I42" s="4"/>
      <c r="J42" s="4"/>
      <c r="K42" s="24">
        <v>5000</v>
      </c>
      <c r="L42" s="24">
        <v>13500</v>
      </c>
      <c r="M42" s="60">
        <v>7500</v>
      </c>
      <c r="N42" s="66">
        <v>3750</v>
      </c>
    </row>
    <row r="43" spans="2:25" ht="13.9" customHeight="1" x14ac:dyDescent="0.15">
      <c r="B43" s="1">
        <f t="shared" si="2"/>
        <v>33</v>
      </c>
      <c r="C43" s="7"/>
      <c r="D43" s="7"/>
      <c r="E43" s="4"/>
      <c r="F43" s="4" t="s">
        <v>21</v>
      </c>
      <c r="G43" s="4"/>
      <c r="H43" s="4"/>
      <c r="I43" s="4"/>
      <c r="J43" s="4"/>
      <c r="K43" s="24" t="s">
        <v>163</v>
      </c>
      <c r="L43" s="24">
        <v>50</v>
      </c>
      <c r="M43" s="24">
        <v>150</v>
      </c>
      <c r="N43" s="25">
        <v>100</v>
      </c>
    </row>
    <row r="44" spans="2:25" ht="13.5" customHeight="1" x14ac:dyDescent="0.15">
      <c r="B44" s="1">
        <f t="shared" si="2"/>
        <v>34</v>
      </c>
      <c r="C44" s="2" t="s">
        <v>82</v>
      </c>
      <c r="D44" s="2" t="s">
        <v>83</v>
      </c>
      <c r="E44" s="4"/>
      <c r="F44" s="4" t="s">
        <v>102</v>
      </c>
      <c r="G44" s="4"/>
      <c r="H44" s="4"/>
      <c r="I44" s="4"/>
      <c r="J44" s="4"/>
      <c r="K44" s="28" t="s">
        <v>163</v>
      </c>
      <c r="L44" s="28">
        <v>50</v>
      </c>
      <c r="M44" s="24">
        <v>100</v>
      </c>
      <c r="N44" s="25">
        <v>100</v>
      </c>
    </row>
    <row r="45" spans="2:25" ht="13.9" customHeight="1" x14ac:dyDescent="0.15">
      <c r="B45" s="1">
        <f t="shared" si="2"/>
        <v>35</v>
      </c>
      <c r="C45" s="7"/>
      <c r="D45" s="7"/>
      <c r="E45" s="4"/>
      <c r="F45" s="4" t="s">
        <v>214</v>
      </c>
      <c r="G45" s="4"/>
      <c r="H45" s="4"/>
      <c r="I45" s="4"/>
      <c r="J45" s="4"/>
      <c r="K45" s="24">
        <v>50</v>
      </c>
      <c r="L45" s="24" t="s">
        <v>163</v>
      </c>
      <c r="M45" s="24">
        <v>100</v>
      </c>
      <c r="N45" s="25">
        <v>50</v>
      </c>
    </row>
    <row r="46" spans="2:25" ht="13.9" customHeight="1" x14ac:dyDescent="0.15">
      <c r="B46" s="1">
        <f t="shared" si="2"/>
        <v>36</v>
      </c>
      <c r="C46" s="7"/>
      <c r="D46" s="7"/>
      <c r="E46" s="4"/>
      <c r="F46" s="4" t="s">
        <v>215</v>
      </c>
      <c r="G46" s="4"/>
      <c r="H46" s="4"/>
      <c r="I46" s="4"/>
      <c r="J46" s="4"/>
      <c r="K46" s="24">
        <v>50</v>
      </c>
      <c r="L46" s="24" t="s">
        <v>163</v>
      </c>
      <c r="M46" s="24">
        <v>150</v>
      </c>
      <c r="N46" s="25">
        <v>50</v>
      </c>
      <c r="U46" s="30">
        <f>COUNTA(K44:K46)</f>
        <v>3</v>
      </c>
      <c r="V46" s="30">
        <f>COUNTA(L44:L46)</f>
        <v>3</v>
      </c>
      <c r="W46" s="30">
        <f>COUNTA(M44:M46)</f>
        <v>3</v>
      </c>
      <c r="X46" s="30">
        <f>COUNTA(N44:N46)</f>
        <v>3</v>
      </c>
    </row>
    <row r="47" spans="2:25" ht="13.9" customHeight="1" x14ac:dyDescent="0.15">
      <c r="B47" s="1">
        <f t="shared" si="2"/>
        <v>37</v>
      </c>
      <c r="C47" s="2" t="s">
        <v>94</v>
      </c>
      <c r="D47" s="2" t="s">
        <v>26</v>
      </c>
      <c r="E47" s="4"/>
      <c r="F47" s="4" t="s">
        <v>269</v>
      </c>
      <c r="G47" s="4"/>
      <c r="H47" s="4"/>
      <c r="I47" s="4"/>
      <c r="J47" s="4"/>
      <c r="K47" s="24" t="s">
        <v>163</v>
      </c>
      <c r="L47" s="24"/>
      <c r="M47" s="24"/>
      <c r="N47" s="25"/>
    </row>
    <row r="48" spans="2:25" ht="13.9" customHeight="1" x14ac:dyDescent="0.15">
      <c r="B48" s="1">
        <f t="shared" si="2"/>
        <v>38</v>
      </c>
      <c r="C48" s="143"/>
      <c r="D48" s="143"/>
      <c r="E48" s="4"/>
      <c r="F48" s="4" t="s">
        <v>126</v>
      </c>
      <c r="G48" s="4"/>
      <c r="H48" s="4"/>
      <c r="I48" s="4"/>
      <c r="J48" s="4"/>
      <c r="K48" s="24">
        <v>2000</v>
      </c>
      <c r="L48" s="28"/>
      <c r="M48" s="24" t="s">
        <v>163</v>
      </c>
      <c r="N48" s="25"/>
      <c r="Y48" s="132"/>
    </row>
    <row r="49" spans="2:29" ht="13.9" customHeight="1" x14ac:dyDescent="0.15">
      <c r="B49" s="1">
        <f t="shared" si="2"/>
        <v>39</v>
      </c>
      <c r="C49" s="7"/>
      <c r="D49" s="7"/>
      <c r="E49" s="4"/>
      <c r="F49" s="4" t="s">
        <v>216</v>
      </c>
      <c r="G49" s="4"/>
      <c r="H49" s="4"/>
      <c r="I49" s="4"/>
      <c r="J49" s="4"/>
      <c r="K49" s="24" t="s">
        <v>163</v>
      </c>
      <c r="L49" s="24" t="s">
        <v>163</v>
      </c>
      <c r="M49" s="24">
        <v>50</v>
      </c>
      <c r="N49" s="136" t="s">
        <v>163</v>
      </c>
      <c r="Y49" s="132"/>
    </row>
    <row r="50" spans="2:29" ht="13.9" customHeight="1" x14ac:dyDescent="0.15">
      <c r="B50" s="1">
        <f t="shared" si="2"/>
        <v>40</v>
      </c>
      <c r="C50" s="7"/>
      <c r="D50" s="7"/>
      <c r="E50" s="4"/>
      <c r="F50" s="4" t="s">
        <v>152</v>
      </c>
      <c r="G50" s="4"/>
      <c r="H50" s="4"/>
      <c r="I50" s="4"/>
      <c r="J50" s="4"/>
      <c r="K50" s="24" t="s">
        <v>163</v>
      </c>
      <c r="L50" s="24" t="s">
        <v>163</v>
      </c>
      <c r="M50" s="24">
        <v>50</v>
      </c>
      <c r="N50" s="25"/>
      <c r="Y50" s="132">
        <f>U96</f>
        <v>64</v>
      </c>
      <c r="Z50" s="132">
        <f>V96</f>
        <v>65</v>
      </c>
      <c r="AA50" s="132">
        <f>W96</f>
        <v>71</v>
      </c>
      <c r="AB50" s="132">
        <f>X96</f>
        <v>64</v>
      </c>
      <c r="AC50" s="132"/>
    </row>
    <row r="51" spans="2:29" ht="13.9" customHeight="1" x14ac:dyDescent="0.15">
      <c r="B51" s="1">
        <f t="shared" si="2"/>
        <v>41</v>
      </c>
      <c r="C51" s="7"/>
      <c r="D51" s="7"/>
      <c r="E51" s="4"/>
      <c r="F51" s="4" t="s">
        <v>27</v>
      </c>
      <c r="G51" s="4"/>
      <c r="H51" s="4"/>
      <c r="I51" s="4"/>
      <c r="J51" s="4"/>
      <c r="K51" s="24">
        <v>50</v>
      </c>
      <c r="L51" s="24"/>
      <c r="M51" s="24"/>
      <c r="N51" s="25"/>
      <c r="Y51" s="132"/>
    </row>
    <row r="52" spans="2:29" ht="13.5" customHeight="1" x14ac:dyDescent="0.15">
      <c r="B52" s="1">
        <f t="shared" si="2"/>
        <v>42</v>
      </c>
      <c r="C52" s="7"/>
      <c r="D52" s="7"/>
      <c r="E52" s="4"/>
      <c r="F52" s="4" t="s">
        <v>91</v>
      </c>
      <c r="G52" s="4"/>
      <c r="H52" s="4"/>
      <c r="I52" s="4"/>
      <c r="J52" s="4"/>
      <c r="K52" s="24">
        <v>50</v>
      </c>
      <c r="L52" s="24"/>
      <c r="M52" s="24"/>
      <c r="N52" s="25"/>
      <c r="Y52" s="133"/>
    </row>
    <row r="53" spans="2:29" ht="13.9" customHeight="1" x14ac:dyDescent="0.15">
      <c r="B53" s="1">
        <f t="shared" si="2"/>
        <v>43</v>
      </c>
      <c r="C53" s="7"/>
      <c r="D53" s="7"/>
      <c r="E53" s="4"/>
      <c r="F53" s="4" t="s">
        <v>217</v>
      </c>
      <c r="G53" s="4"/>
      <c r="H53" s="4"/>
      <c r="I53" s="4"/>
      <c r="J53" s="4"/>
      <c r="K53" s="24"/>
      <c r="L53" s="24" t="s">
        <v>163</v>
      </c>
      <c r="M53" s="24">
        <v>50</v>
      </c>
      <c r="N53" s="25"/>
      <c r="Y53" s="133"/>
    </row>
    <row r="54" spans="2:29" ht="13.9" customHeight="1" x14ac:dyDescent="0.15">
      <c r="B54" s="1">
        <f t="shared" si="2"/>
        <v>44</v>
      </c>
      <c r="C54" s="7"/>
      <c r="D54" s="7"/>
      <c r="E54" s="4"/>
      <c r="F54" s="4" t="s">
        <v>162</v>
      </c>
      <c r="G54" s="4"/>
      <c r="H54" s="4"/>
      <c r="I54" s="4"/>
      <c r="J54" s="4"/>
      <c r="K54" s="24"/>
      <c r="L54" s="24"/>
      <c r="M54" s="24"/>
      <c r="N54" s="25" t="s">
        <v>163</v>
      </c>
      <c r="Y54" s="133"/>
    </row>
    <row r="55" spans="2:29" ht="13.5" customHeight="1" x14ac:dyDescent="0.15">
      <c r="B55" s="1">
        <f t="shared" si="2"/>
        <v>45</v>
      </c>
      <c r="C55" s="7"/>
      <c r="D55" s="7"/>
      <c r="E55" s="4"/>
      <c r="F55" s="4" t="s">
        <v>192</v>
      </c>
      <c r="G55" s="4"/>
      <c r="H55" s="4"/>
      <c r="I55" s="4"/>
      <c r="J55" s="4"/>
      <c r="K55" s="24">
        <v>400</v>
      </c>
      <c r="L55" s="24">
        <v>800</v>
      </c>
      <c r="M55" s="24">
        <v>400</v>
      </c>
      <c r="N55" s="25">
        <v>400</v>
      </c>
      <c r="Y55" s="134"/>
    </row>
    <row r="56" spans="2:29" ht="13.5" customHeight="1" x14ac:dyDescent="0.15">
      <c r="B56" s="1">
        <f t="shared" si="2"/>
        <v>46</v>
      </c>
      <c r="C56" s="7"/>
      <c r="D56" s="7"/>
      <c r="E56" s="4"/>
      <c r="F56" s="4" t="s">
        <v>270</v>
      </c>
      <c r="G56" s="4"/>
      <c r="H56" s="4"/>
      <c r="I56" s="4"/>
      <c r="J56" s="4"/>
      <c r="K56" s="24"/>
      <c r="L56" s="24"/>
      <c r="M56" s="24" t="s">
        <v>163</v>
      </c>
      <c r="N56" s="25"/>
      <c r="Y56" s="133"/>
    </row>
    <row r="57" spans="2:29" ht="13.5" customHeight="1" x14ac:dyDescent="0.15">
      <c r="B57" s="1">
        <f t="shared" si="2"/>
        <v>47</v>
      </c>
      <c r="C57" s="7"/>
      <c r="D57" s="7"/>
      <c r="E57" s="4"/>
      <c r="F57" s="4" t="s">
        <v>218</v>
      </c>
      <c r="G57" s="4"/>
      <c r="H57" s="4"/>
      <c r="I57" s="4"/>
      <c r="J57" s="4"/>
      <c r="K57" s="24" t="s">
        <v>163</v>
      </c>
      <c r="L57" s="24"/>
      <c r="M57" s="24"/>
      <c r="N57" s="25"/>
      <c r="Y57" s="133"/>
    </row>
    <row r="58" spans="2:29" ht="13.5" customHeight="1" x14ac:dyDescent="0.15">
      <c r="B58" s="1">
        <f t="shared" si="2"/>
        <v>48</v>
      </c>
      <c r="C58" s="7"/>
      <c r="D58" s="7"/>
      <c r="E58" s="4"/>
      <c r="F58" s="4" t="s">
        <v>219</v>
      </c>
      <c r="G58" s="4"/>
      <c r="H58" s="4"/>
      <c r="I58" s="4"/>
      <c r="J58" s="4"/>
      <c r="K58" s="28"/>
      <c r="L58" s="28" t="s">
        <v>163</v>
      </c>
      <c r="M58" s="24" t="s">
        <v>163</v>
      </c>
      <c r="N58" s="25" t="s">
        <v>163</v>
      </c>
      <c r="Y58" s="133"/>
    </row>
    <row r="59" spans="2:29" ht="13.5" customHeight="1" x14ac:dyDescent="0.15">
      <c r="B59" s="1">
        <f t="shared" si="2"/>
        <v>49</v>
      </c>
      <c r="C59" s="7"/>
      <c r="D59" s="7"/>
      <c r="E59" s="4"/>
      <c r="F59" s="4" t="s">
        <v>254</v>
      </c>
      <c r="G59" s="4"/>
      <c r="H59" s="4"/>
      <c r="I59" s="4"/>
      <c r="J59" s="4"/>
      <c r="K59" s="28"/>
      <c r="L59" s="28"/>
      <c r="M59" s="24">
        <v>800</v>
      </c>
      <c r="N59" s="25"/>
      <c r="Y59" s="133"/>
    </row>
    <row r="60" spans="2:29" ht="13.9" customHeight="1" x14ac:dyDescent="0.15">
      <c r="B60" s="1">
        <f t="shared" si="2"/>
        <v>50</v>
      </c>
      <c r="C60" s="7"/>
      <c r="D60" s="7"/>
      <c r="E60" s="4"/>
      <c r="F60" s="4" t="s">
        <v>220</v>
      </c>
      <c r="G60" s="4"/>
      <c r="H60" s="4"/>
      <c r="I60" s="4"/>
      <c r="J60" s="4"/>
      <c r="K60" s="24"/>
      <c r="L60" s="24" t="s">
        <v>163</v>
      </c>
      <c r="M60" s="24">
        <v>300</v>
      </c>
      <c r="N60" s="25" t="s">
        <v>163</v>
      </c>
      <c r="Y60" s="132"/>
    </row>
    <row r="61" spans="2:29" ht="13.5" customHeight="1" x14ac:dyDescent="0.15">
      <c r="B61" s="1">
        <f t="shared" si="2"/>
        <v>51</v>
      </c>
      <c r="C61" s="7"/>
      <c r="D61" s="7"/>
      <c r="E61" s="4"/>
      <c r="F61" s="4" t="s">
        <v>112</v>
      </c>
      <c r="G61" s="4"/>
      <c r="H61" s="4"/>
      <c r="I61" s="4"/>
      <c r="J61" s="4"/>
      <c r="K61" s="24"/>
      <c r="L61" s="24">
        <v>1600</v>
      </c>
      <c r="M61" s="24" t="s">
        <v>163</v>
      </c>
      <c r="N61" s="25" t="s">
        <v>163</v>
      </c>
      <c r="Y61" s="133"/>
    </row>
    <row r="62" spans="2:29" ht="13.5" customHeight="1" x14ac:dyDescent="0.15">
      <c r="B62" s="1">
        <f t="shared" si="2"/>
        <v>52</v>
      </c>
      <c r="C62" s="7"/>
      <c r="D62" s="7"/>
      <c r="E62" s="4"/>
      <c r="F62" s="4" t="s">
        <v>221</v>
      </c>
      <c r="G62" s="4"/>
      <c r="H62" s="4"/>
      <c r="I62" s="4"/>
      <c r="J62" s="4"/>
      <c r="K62" s="24" t="s">
        <v>163</v>
      </c>
      <c r="L62" s="24"/>
      <c r="M62" s="24"/>
      <c r="N62" s="25"/>
      <c r="Y62" s="132"/>
    </row>
    <row r="63" spans="2:29" ht="13.9" customHeight="1" x14ac:dyDescent="0.15">
      <c r="B63" s="1">
        <f t="shared" si="2"/>
        <v>53</v>
      </c>
      <c r="C63" s="7"/>
      <c r="D63" s="7"/>
      <c r="E63" s="4"/>
      <c r="F63" s="4" t="s">
        <v>222</v>
      </c>
      <c r="G63" s="4"/>
      <c r="H63" s="4"/>
      <c r="I63" s="4"/>
      <c r="J63" s="4"/>
      <c r="K63" s="24"/>
      <c r="L63" s="90" t="s">
        <v>163</v>
      </c>
      <c r="M63" s="24"/>
      <c r="N63" s="25"/>
      <c r="Y63" s="132"/>
    </row>
    <row r="64" spans="2:29" ht="13.9" customHeight="1" x14ac:dyDescent="0.15">
      <c r="B64" s="1">
        <f t="shared" si="2"/>
        <v>54</v>
      </c>
      <c r="C64" s="7"/>
      <c r="D64" s="7"/>
      <c r="E64" s="4"/>
      <c r="F64" s="4" t="s">
        <v>155</v>
      </c>
      <c r="G64" s="4"/>
      <c r="H64" s="4"/>
      <c r="I64" s="4"/>
      <c r="J64" s="4"/>
      <c r="K64" s="24">
        <v>800</v>
      </c>
      <c r="L64" s="137"/>
      <c r="M64" s="24">
        <v>100</v>
      </c>
      <c r="N64" s="25">
        <v>100</v>
      </c>
      <c r="Y64" s="132"/>
    </row>
    <row r="65" spans="2:25" ht="13.5" customHeight="1" x14ac:dyDescent="0.15">
      <c r="B65" s="1">
        <f t="shared" si="2"/>
        <v>55</v>
      </c>
      <c r="C65" s="7"/>
      <c r="D65" s="7"/>
      <c r="E65" s="4"/>
      <c r="F65" s="4" t="s">
        <v>223</v>
      </c>
      <c r="G65" s="4"/>
      <c r="H65" s="4"/>
      <c r="I65" s="4"/>
      <c r="J65" s="4"/>
      <c r="K65" s="24" t="s">
        <v>163</v>
      </c>
      <c r="L65" s="24"/>
      <c r="M65" s="24"/>
      <c r="N65" s="25"/>
      <c r="Y65" s="132"/>
    </row>
    <row r="66" spans="2:25" ht="13.9" customHeight="1" x14ac:dyDescent="0.15">
      <c r="B66" s="1">
        <f t="shared" si="2"/>
        <v>56</v>
      </c>
      <c r="C66" s="7"/>
      <c r="D66" s="7"/>
      <c r="E66" s="4"/>
      <c r="F66" s="4" t="s">
        <v>271</v>
      </c>
      <c r="G66" s="4"/>
      <c r="H66" s="4"/>
      <c r="I66" s="4"/>
      <c r="J66" s="4"/>
      <c r="K66" s="24" t="s">
        <v>163</v>
      </c>
      <c r="L66" s="24"/>
      <c r="M66" s="24"/>
      <c r="N66" s="25"/>
      <c r="Y66" s="132"/>
    </row>
    <row r="67" spans="2:25" ht="13.9" customHeight="1" x14ac:dyDescent="0.15">
      <c r="B67" s="1">
        <f t="shared" si="2"/>
        <v>57</v>
      </c>
      <c r="C67" s="7"/>
      <c r="D67" s="7"/>
      <c r="E67" s="4"/>
      <c r="F67" s="4" t="s">
        <v>113</v>
      </c>
      <c r="G67" s="4"/>
      <c r="H67" s="4"/>
      <c r="I67" s="4"/>
      <c r="J67" s="4"/>
      <c r="K67" s="24">
        <v>400</v>
      </c>
      <c r="L67" s="24">
        <v>800</v>
      </c>
      <c r="M67" s="24" t="s">
        <v>163</v>
      </c>
      <c r="N67" s="25">
        <v>200</v>
      </c>
      <c r="Y67" s="135"/>
    </row>
    <row r="68" spans="2:25" ht="13.5" customHeight="1" x14ac:dyDescent="0.15">
      <c r="B68" s="1">
        <f t="shared" si="2"/>
        <v>58</v>
      </c>
      <c r="C68" s="7"/>
      <c r="D68" s="7"/>
      <c r="E68" s="4"/>
      <c r="F68" s="4" t="s">
        <v>114</v>
      </c>
      <c r="G68" s="4"/>
      <c r="H68" s="4"/>
      <c r="I68" s="4"/>
      <c r="J68" s="4"/>
      <c r="K68" s="24" t="s">
        <v>163</v>
      </c>
      <c r="L68" s="24">
        <v>100</v>
      </c>
      <c r="M68" s="24">
        <v>450</v>
      </c>
      <c r="N68" s="25">
        <v>200</v>
      </c>
      <c r="Y68" s="132"/>
    </row>
    <row r="69" spans="2:25" ht="13.5" customHeight="1" x14ac:dyDescent="0.15">
      <c r="B69" s="1">
        <f t="shared" si="2"/>
        <v>59</v>
      </c>
      <c r="C69" s="7"/>
      <c r="D69" s="7"/>
      <c r="E69" s="4"/>
      <c r="F69" s="4" t="s">
        <v>242</v>
      </c>
      <c r="G69" s="4"/>
      <c r="H69" s="4"/>
      <c r="I69" s="4"/>
      <c r="J69" s="4"/>
      <c r="K69" s="24">
        <v>200</v>
      </c>
      <c r="L69" s="24">
        <v>250</v>
      </c>
      <c r="M69" s="24">
        <v>400</v>
      </c>
      <c r="N69" s="25">
        <v>300</v>
      </c>
      <c r="Y69" s="132"/>
    </row>
    <row r="70" spans="2:25" ht="13.9" customHeight="1" x14ac:dyDescent="0.15">
      <c r="B70" s="1">
        <f t="shared" si="2"/>
        <v>60</v>
      </c>
      <c r="C70" s="7"/>
      <c r="D70" s="7"/>
      <c r="E70" s="4"/>
      <c r="F70" s="4" t="s">
        <v>224</v>
      </c>
      <c r="G70" s="4"/>
      <c r="H70" s="4"/>
      <c r="I70" s="4"/>
      <c r="J70" s="4"/>
      <c r="K70" s="24" t="s">
        <v>163</v>
      </c>
      <c r="L70" s="24" t="s">
        <v>163</v>
      </c>
      <c r="M70" s="24">
        <v>8</v>
      </c>
      <c r="N70" s="25"/>
      <c r="Y70" s="132"/>
    </row>
    <row r="71" spans="2:25" ht="13.5" customHeight="1" x14ac:dyDescent="0.15">
      <c r="B71" s="1">
        <f t="shared" si="2"/>
        <v>61</v>
      </c>
      <c r="C71" s="7"/>
      <c r="D71" s="7"/>
      <c r="E71" s="4"/>
      <c r="F71" s="4" t="s">
        <v>29</v>
      </c>
      <c r="G71" s="4"/>
      <c r="H71" s="4"/>
      <c r="I71" s="4"/>
      <c r="J71" s="4"/>
      <c r="K71" s="28" t="s">
        <v>163</v>
      </c>
      <c r="L71" s="24"/>
      <c r="M71" s="24">
        <v>8</v>
      </c>
      <c r="N71" s="25"/>
      <c r="Y71" s="132"/>
    </row>
    <row r="72" spans="2:25" ht="13.5" customHeight="1" x14ac:dyDescent="0.15">
      <c r="B72" s="1">
        <f t="shared" si="2"/>
        <v>62</v>
      </c>
      <c r="C72" s="7"/>
      <c r="D72" s="7"/>
      <c r="E72" s="4"/>
      <c r="F72" s="4" t="s">
        <v>30</v>
      </c>
      <c r="G72" s="4"/>
      <c r="H72" s="4"/>
      <c r="I72" s="4"/>
      <c r="J72" s="4"/>
      <c r="K72" s="28">
        <v>64</v>
      </c>
      <c r="L72" s="24">
        <v>8</v>
      </c>
      <c r="M72" s="24">
        <v>128</v>
      </c>
      <c r="N72" s="25">
        <v>32</v>
      </c>
      <c r="Y72" s="132"/>
    </row>
    <row r="73" spans="2:25" ht="13.5" customHeight="1" x14ac:dyDescent="0.15">
      <c r="B73" s="1">
        <f t="shared" si="2"/>
        <v>63</v>
      </c>
      <c r="C73" s="7"/>
      <c r="D73" s="7"/>
      <c r="E73" s="4"/>
      <c r="F73" s="4" t="s">
        <v>225</v>
      </c>
      <c r="G73" s="4"/>
      <c r="H73" s="4"/>
      <c r="I73" s="4"/>
      <c r="J73" s="4"/>
      <c r="K73" s="24"/>
      <c r="L73" s="24"/>
      <c r="M73" s="24">
        <v>16</v>
      </c>
      <c r="N73" s="25">
        <v>16</v>
      </c>
      <c r="Y73" s="132"/>
    </row>
    <row r="74" spans="2:25" ht="13.9" customHeight="1" x14ac:dyDescent="0.15">
      <c r="B74" s="1">
        <f t="shared" si="2"/>
        <v>64</v>
      </c>
      <c r="C74" s="7"/>
      <c r="D74" s="7"/>
      <c r="E74" s="4"/>
      <c r="F74" s="4" t="s">
        <v>31</v>
      </c>
      <c r="G74" s="4"/>
      <c r="H74" s="4"/>
      <c r="I74" s="4"/>
      <c r="J74" s="4"/>
      <c r="K74" s="28"/>
      <c r="L74" s="28" t="s">
        <v>163</v>
      </c>
      <c r="M74" s="24" t="s">
        <v>163</v>
      </c>
      <c r="N74" s="25">
        <v>16</v>
      </c>
      <c r="Y74" s="132"/>
    </row>
    <row r="75" spans="2:25" ht="13.9" customHeight="1" x14ac:dyDescent="0.15">
      <c r="B75" s="1">
        <f t="shared" si="2"/>
        <v>65</v>
      </c>
      <c r="C75" s="7"/>
      <c r="D75" s="7"/>
      <c r="E75" s="4"/>
      <c r="F75" s="4" t="s">
        <v>255</v>
      </c>
      <c r="G75" s="4"/>
      <c r="H75" s="4"/>
      <c r="I75" s="4"/>
      <c r="J75" s="4"/>
      <c r="K75" s="24"/>
      <c r="L75" s="24"/>
      <c r="M75" s="24" t="s">
        <v>163</v>
      </c>
      <c r="N75" s="25" t="s">
        <v>163</v>
      </c>
      <c r="Y75" s="132"/>
    </row>
    <row r="76" spans="2:25" ht="13.9" customHeight="1" x14ac:dyDescent="0.15">
      <c r="B76" s="1">
        <f t="shared" ref="B76:B95" si="4">B75+1</f>
        <v>66</v>
      </c>
      <c r="C76" s="7"/>
      <c r="D76" s="7"/>
      <c r="E76" s="4"/>
      <c r="F76" s="4" t="s">
        <v>272</v>
      </c>
      <c r="G76" s="4"/>
      <c r="H76" s="4"/>
      <c r="I76" s="4"/>
      <c r="J76" s="4"/>
      <c r="K76" s="28"/>
      <c r="L76" s="24" t="s">
        <v>163</v>
      </c>
      <c r="M76" s="24"/>
      <c r="N76" s="25"/>
      <c r="Y76" s="132"/>
    </row>
    <row r="77" spans="2:25" ht="13.9" customHeight="1" x14ac:dyDescent="0.15">
      <c r="B77" s="1">
        <f t="shared" si="4"/>
        <v>67</v>
      </c>
      <c r="C77" s="7"/>
      <c r="D77" s="7"/>
      <c r="E77" s="4"/>
      <c r="F77" s="4" t="s">
        <v>88</v>
      </c>
      <c r="G77" s="4"/>
      <c r="H77" s="4"/>
      <c r="I77" s="4"/>
      <c r="J77" s="4"/>
      <c r="K77" s="28" t="s">
        <v>163</v>
      </c>
      <c r="L77" s="24" t="s">
        <v>163</v>
      </c>
      <c r="M77" s="24" t="s">
        <v>163</v>
      </c>
      <c r="N77" s="25" t="s">
        <v>163</v>
      </c>
      <c r="Y77" s="132"/>
    </row>
    <row r="78" spans="2:25" ht="13.9" customHeight="1" x14ac:dyDescent="0.15">
      <c r="B78" s="1">
        <f t="shared" si="4"/>
        <v>68</v>
      </c>
      <c r="C78" s="7"/>
      <c r="D78" s="7"/>
      <c r="E78" s="4"/>
      <c r="F78" s="4" t="s">
        <v>89</v>
      </c>
      <c r="G78" s="4"/>
      <c r="H78" s="4"/>
      <c r="I78" s="4"/>
      <c r="J78" s="4"/>
      <c r="K78" s="24">
        <v>600</v>
      </c>
      <c r="L78" s="24">
        <v>700</v>
      </c>
      <c r="M78" s="24">
        <v>400</v>
      </c>
      <c r="N78" s="25" t="s">
        <v>163</v>
      </c>
      <c r="Y78" s="132"/>
    </row>
    <row r="79" spans="2:25" ht="13.9" customHeight="1" x14ac:dyDescent="0.15">
      <c r="B79" s="1">
        <f t="shared" si="4"/>
        <v>69</v>
      </c>
      <c r="C79" s="7"/>
      <c r="D79" s="7"/>
      <c r="E79" s="4"/>
      <c r="F79" s="4" t="s">
        <v>105</v>
      </c>
      <c r="G79" s="4"/>
      <c r="H79" s="4"/>
      <c r="I79" s="4"/>
      <c r="J79" s="4"/>
      <c r="K79" s="24"/>
      <c r="L79" s="24"/>
      <c r="M79" s="24" t="s">
        <v>163</v>
      </c>
      <c r="N79" s="25">
        <v>200</v>
      </c>
      <c r="Y79" s="132"/>
    </row>
    <row r="80" spans="2:25" ht="13.5" customHeight="1" x14ac:dyDescent="0.15">
      <c r="B80" s="1">
        <f t="shared" si="4"/>
        <v>70</v>
      </c>
      <c r="C80" s="7"/>
      <c r="D80" s="7"/>
      <c r="E80" s="4"/>
      <c r="F80" s="4" t="s">
        <v>115</v>
      </c>
      <c r="G80" s="4"/>
      <c r="H80" s="4"/>
      <c r="I80" s="4"/>
      <c r="J80" s="4"/>
      <c r="K80" s="24">
        <v>1300</v>
      </c>
      <c r="L80" s="24">
        <v>1600</v>
      </c>
      <c r="M80" s="24">
        <v>1300</v>
      </c>
      <c r="N80" s="25">
        <v>1700</v>
      </c>
      <c r="Y80" s="132"/>
    </row>
    <row r="81" spans="2:25" ht="13.9" customHeight="1" x14ac:dyDescent="0.15">
      <c r="B81" s="1">
        <f t="shared" si="4"/>
        <v>71</v>
      </c>
      <c r="C81" s="7"/>
      <c r="D81" s="7"/>
      <c r="E81" s="4"/>
      <c r="F81" s="4" t="s">
        <v>127</v>
      </c>
      <c r="G81" s="4"/>
      <c r="H81" s="4"/>
      <c r="I81" s="4"/>
      <c r="J81" s="4"/>
      <c r="K81" s="28" t="s">
        <v>163</v>
      </c>
      <c r="L81" s="24">
        <v>100</v>
      </c>
      <c r="M81" s="24">
        <v>100</v>
      </c>
      <c r="N81" s="25">
        <v>50</v>
      </c>
      <c r="Y81" s="132"/>
    </row>
    <row r="82" spans="2:25" ht="13.5" customHeight="1" x14ac:dyDescent="0.15">
      <c r="B82" s="1">
        <f t="shared" si="4"/>
        <v>72</v>
      </c>
      <c r="C82" s="7"/>
      <c r="D82" s="7"/>
      <c r="E82" s="4"/>
      <c r="F82" s="4" t="s">
        <v>243</v>
      </c>
      <c r="G82" s="4"/>
      <c r="H82" s="4"/>
      <c r="I82" s="4"/>
      <c r="J82" s="4"/>
      <c r="K82" s="24" t="s">
        <v>163</v>
      </c>
      <c r="L82" s="24" t="s">
        <v>163</v>
      </c>
      <c r="M82" s="24">
        <v>2</v>
      </c>
      <c r="N82" s="25" t="s">
        <v>163</v>
      </c>
      <c r="Y82" s="132"/>
    </row>
    <row r="83" spans="2:25" ht="13.9" customHeight="1" x14ac:dyDescent="0.15">
      <c r="B83" s="1">
        <f t="shared" si="4"/>
        <v>73</v>
      </c>
      <c r="C83" s="7"/>
      <c r="D83" s="7"/>
      <c r="E83" s="4"/>
      <c r="F83" s="4" t="s">
        <v>120</v>
      </c>
      <c r="G83" s="4"/>
      <c r="H83" s="4"/>
      <c r="I83" s="4"/>
      <c r="J83" s="4"/>
      <c r="K83" s="24" t="s">
        <v>163</v>
      </c>
      <c r="L83" s="24" t="s">
        <v>163</v>
      </c>
      <c r="M83" s="24">
        <v>100</v>
      </c>
      <c r="N83" s="25">
        <v>100</v>
      </c>
      <c r="Y83" s="132"/>
    </row>
    <row r="84" spans="2:25" ht="13.9" customHeight="1" x14ac:dyDescent="0.15">
      <c r="B84" s="1">
        <f t="shared" si="4"/>
        <v>74</v>
      </c>
      <c r="C84" s="7"/>
      <c r="D84" s="7"/>
      <c r="E84" s="4"/>
      <c r="F84" s="4" t="s">
        <v>256</v>
      </c>
      <c r="G84" s="4"/>
      <c r="H84" s="4"/>
      <c r="I84" s="4"/>
      <c r="J84" s="4"/>
      <c r="K84" s="28"/>
      <c r="L84" s="24" t="s">
        <v>163</v>
      </c>
      <c r="M84" s="24"/>
      <c r="N84" s="25"/>
      <c r="Y84" s="132"/>
    </row>
    <row r="85" spans="2:25" ht="13.5" customHeight="1" x14ac:dyDescent="0.15">
      <c r="B85" s="1">
        <f t="shared" si="4"/>
        <v>75</v>
      </c>
      <c r="C85" s="7"/>
      <c r="D85" s="7"/>
      <c r="E85" s="4"/>
      <c r="F85" s="4" t="s">
        <v>227</v>
      </c>
      <c r="G85" s="4"/>
      <c r="H85" s="4"/>
      <c r="I85" s="4"/>
      <c r="J85" s="4"/>
      <c r="K85" s="24"/>
      <c r="L85" s="24"/>
      <c r="M85" s="24">
        <v>32</v>
      </c>
      <c r="N85" s="25"/>
      <c r="Y85" s="132"/>
    </row>
    <row r="86" spans="2:25" ht="12.75" customHeight="1" x14ac:dyDescent="0.15">
      <c r="B86" s="1">
        <f t="shared" si="4"/>
        <v>76</v>
      </c>
      <c r="C86" s="7"/>
      <c r="D86" s="7"/>
      <c r="E86" s="4"/>
      <c r="F86" s="4" t="s">
        <v>33</v>
      </c>
      <c r="G86" s="4"/>
      <c r="H86" s="4"/>
      <c r="I86" s="4"/>
      <c r="J86" s="4"/>
      <c r="K86" s="24">
        <v>1050</v>
      </c>
      <c r="L86" s="24">
        <v>1150</v>
      </c>
      <c r="M86" s="24">
        <v>1700</v>
      </c>
      <c r="N86" s="25">
        <v>2250</v>
      </c>
      <c r="Y86" s="132"/>
    </row>
    <row r="87" spans="2:25" ht="13.9" customHeight="1" x14ac:dyDescent="0.15">
      <c r="B87" s="1">
        <f t="shared" si="4"/>
        <v>77</v>
      </c>
      <c r="C87" s="2" t="s">
        <v>75</v>
      </c>
      <c r="D87" s="2" t="s">
        <v>76</v>
      </c>
      <c r="E87" s="4"/>
      <c r="F87" s="4" t="s">
        <v>124</v>
      </c>
      <c r="G87" s="4"/>
      <c r="H87" s="4"/>
      <c r="I87" s="4"/>
      <c r="J87" s="4"/>
      <c r="K87" s="24"/>
      <c r="L87" s="24"/>
      <c r="M87" s="24"/>
      <c r="N87" s="25" t="s">
        <v>163</v>
      </c>
    </row>
    <row r="88" spans="2:25" ht="13.9" customHeight="1" x14ac:dyDescent="0.15">
      <c r="B88" s="1">
        <f t="shared" si="4"/>
        <v>78</v>
      </c>
      <c r="C88" s="2" t="s">
        <v>34</v>
      </c>
      <c r="D88" s="2" t="s">
        <v>35</v>
      </c>
      <c r="E88" s="4"/>
      <c r="F88" s="4" t="s">
        <v>148</v>
      </c>
      <c r="G88" s="4"/>
      <c r="H88" s="4"/>
      <c r="I88" s="4"/>
      <c r="J88" s="4"/>
      <c r="K88" s="24"/>
      <c r="L88" s="24"/>
      <c r="M88" s="24">
        <v>1</v>
      </c>
      <c r="N88" s="25">
        <v>1</v>
      </c>
    </row>
    <row r="89" spans="2:25" ht="13.5" customHeight="1" x14ac:dyDescent="0.15">
      <c r="B89" s="1">
        <f t="shared" si="4"/>
        <v>79</v>
      </c>
      <c r="C89" s="7"/>
      <c r="D89" s="7"/>
      <c r="E89" s="4"/>
      <c r="F89" s="4" t="s">
        <v>273</v>
      </c>
      <c r="G89" s="4"/>
      <c r="H89" s="4"/>
      <c r="I89" s="4"/>
      <c r="J89" s="4"/>
      <c r="K89" s="24"/>
      <c r="L89" s="24"/>
      <c r="M89" s="24" t="s">
        <v>163</v>
      </c>
      <c r="N89" s="25"/>
    </row>
    <row r="90" spans="2:25" ht="13.5" customHeight="1" x14ac:dyDescent="0.15">
      <c r="B90" s="1">
        <f t="shared" si="4"/>
        <v>80</v>
      </c>
      <c r="C90" s="7"/>
      <c r="D90" s="7"/>
      <c r="E90" s="4"/>
      <c r="F90" s="4" t="s">
        <v>231</v>
      </c>
      <c r="G90" s="4"/>
      <c r="H90" s="4"/>
      <c r="I90" s="4"/>
      <c r="J90" s="4"/>
      <c r="K90" s="24"/>
      <c r="L90" s="28"/>
      <c r="M90" s="24">
        <v>1</v>
      </c>
      <c r="N90" s="25"/>
    </row>
    <row r="91" spans="2:25" ht="13.9" customHeight="1" x14ac:dyDescent="0.15">
      <c r="B91" s="1">
        <f t="shared" si="4"/>
        <v>81</v>
      </c>
      <c r="C91" s="7"/>
      <c r="D91" s="7"/>
      <c r="E91" s="4"/>
      <c r="F91" s="4" t="s">
        <v>128</v>
      </c>
      <c r="G91" s="4"/>
      <c r="H91" s="4"/>
      <c r="I91" s="4"/>
      <c r="J91" s="4"/>
      <c r="K91" s="24">
        <v>1</v>
      </c>
      <c r="L91" s="24">
        <v>2</v>
      </c>
      <c r="M91" s="24">
        <v>5</v>
      </c>
      <c r="N91" s="25"/>
    </row>
    <row r="92" spans="2:25" ht="13.9" customHeight="1" x14ac:dyDescent="0.15">
      <c r="B92" s="1">
        <f t="shared" si="4"/>
        <v>82</v>
      </c>
      <c r="C92" s="7"/>
      <c r="D92" s="7"/>
      <c r="E92" s="4"/>
      <c r="F92" s="4" t="s">
        <v>77</v>
      </c>
      <c r="G92" s="4"/>
      <c r="H92" s="4"/>
      <c r="I92" s="4"/>
      <c r="J92" s="4"/>
      <c r="K92" s="24"/>
      <c r="L92" s="24"/>
      <c r="M92" s="24">
        <v>3</v>
      </c>
      <c r="N92" s="25">
        <v>3</v>
      </c>
    </row>
    <row r="93" spans="2:25" ht="13.5" customHeight="1" x14ac:dyDescent="0.15">
      <c r="B93" s="1">
        <f t="shared" si="4"/>
        <v>83</v>
      </c>
      <c r="C93" s="7"/>
      <c r="D93" s="7"/>
      <c r="E93" s="4"/>
      <c r="F93" s="4" t="s">
        <v>36</v>
      </c>
      <c r="G93" s="4"/>
      <c r="H93" s="4"/>
      <c r="I93" s="4"/>
      <c r="J93" s="4"/>
      <c r="K93" s="24"/>
      <c r="L93" s="24"/>
      <c r="M93" s="24">
        <v>1</v>
      </c>
      <c r="N93" s="25"/>
    </row>
    <row r="94" spans="2:25" ht="13.5" customHeight="1" x14ac:dyDescent="0.15">
      <c r="B94" s="1">
        <f t="shared" si="4"/>
        <v>84</v>
      </c>
      <c r="C94" s="2" t="s">
        <v>146</v>
      </c>
      <c r="D94" s="2" t="s">
        <v>79</v>
      </c>
      <c r="E94" s="4"/>
      <c r="F94" s="4" t="s">
        <v>103</v>
      </c>
      <c r="G94" s="4"/>
      <c r="H94" s="4"/>
      <c r="I94" s="4"/>
      <c r="J94" s="4"/>
      <c r="K94" s="24" t="s">
        <v>163</v>
      </c>
      <c r="L94" s="24" t="s">
        <v>163</v>
      </c>
      <c r="M94" s="24"/>
      <c r="N94" s="25" t="s">
        <v>163</v>
      </c>
    </row>
    <row r="95" spans="2:25" ht="13.5" customHeight="1" thickBot="1" x14ac:dyDescent="0.2">
      <c r="B95" s="1">
        <f t="shared" si="4"/>
        <v>85</v>
      </c>
      <c r="C95" s="7"/>
      <c r="D95" s="2" t="s">
        <v>37</v>
      </c>
      <c r="E95" s="4"/>
      <c r="F95" s="4" t="s">
        <v>125</v>
      </c>
      <c r="G95" s="4"/>
      <c r="H95" s="4"/>
      <c r="I95" s="4"/>
      <c r="J95" s="4"/>
      <c r="K95" s="24" t="s">
        <v>163</v>
      </c>
      <c r="L95" s="24" t="s">
        <v>163</v>
      </c>
      <c r="M95" s="24">
        <v>1</v>
      </c>
      <c r="N95" s="25"/>
    </row>
    <row r="96" spans="2:25" ht="13.9" customHeight="1" x14ac:dyDescent="0.15">
      <c r="B96" s="92"/>
      <c r="C96" s="93"/>
      <c r="D96" s="93"/>
      <c r="E96" s="27"/>
      <c r="F96" s="27"/>
      <c r="G96" s="27"/>
      <c r="H96" s="27"/>
      <c r="I96" s="27"/>
      <c r="J96" s="27"/>
      <c r="K96" s="27"/>
      <c r="L96" s="27"/>
      <c r="M96" s="27"/>
      <c r="N96" s="27"/>
      <c r="U96" s="30">
        <f>COUNTA(K11:K108)</f>
        <v>64</v>
      </c>
      <c r="V96" s="30">
        <f>COUNTA(L11:L108)</f>
        <v>65</v>
      </c>
      <c r="W96" s="30">
        <f>COUNTA(M11:M108)</f>
        <v>71</v>
      </c>
      <c r="X96" s="30">
        <f>COUNTA(N11:N108)</f>
        <v>64</v>
      </c>
    </row>
    <row r="97" spans="2:24" ht="18" customHeight="1" x14ac:dyDescent="0.15"/>
    <row r="98" spans="2:24" ht="18" customHeight="1" x14ac:dyDescent="0.15">
      <c r="B98" s="72"/>
    </row>
    <row r="99" spans="2:24" ht="9" customHeight="1" thickBot="1" x14ac:dyDescent="0.2"/>
    <row r="100" spans="2:24" ht="18" customHeight="1" x14ac:dyDescent="0.15">
      <c r="B100" s="73"/>
      <c r="C100" s="74"/>
      <c r="D100" s="201" t="s">
        <v>1</v>
      </c>
      <c r="E100" s="201"/>
      <c r="F100" s="201"/>
      <c r="G100" s="201"/>
      <c r="H100" s="74"/>
      <c r="I100" s="74"/>
      <c r="J100" s="75"/>
      <c r="K100" s="31" t="s">
        <v>64</v>
      </c>
      <c r="L100" s="31" t="s">
        <v>65</v>
      </c>
      <c r="M100" s="31" t="s">
        <v>66</v>
      </c>
      <c r="N100" s="55" t="s">
        <v>67</v>
      </c>
      <c r="U100" s="30">
        <f>SUM(U11:U23,K24:K108)</f>
        <v>17640</v>
      </c>
      <c r="V100" s="30">
        <f>SUM(V11:V23,L24:L108)</f>
        <v>32010</v>
      </c>
      <c r="W100" s="30">
        <f>SUM(W11:W23,M24:M108)</f>
        <v>29831</v>
      </c>
      <c r="X100" s="30">
        <f>SUM(X11:X23,N24:N108)</f>
        <v>18443</v>
      </c>
    </row>
    <row r="101" spans="2:24" ht="18" customHeight="1" thickBot="1" x14ac:dyDescent="0.2">
      <c r="B101" s="79"/>
      <c r="C101" s="26"/>
      <c r="D101" s="197" t="s">
        <v>2</v>
      </c>
      <c r="E101" s="197"/>
      <c r="F101" s="197"/>
      <c r="G101" s="197"/>
      <c r="H101" s="26"/>
      <c r="I101" s="26"/>
      <c r="J101" s="80"/>
      <c r="K101" s="36" t="str">
        <f>K5</f>
        <v>2020.6.15</v>
      </c>
      <c r="L101" s="36" t="str">
        <f>L5</f>
        <v>2020.6.15</v>
      </c>
      <c r="M101" s="36" t="str">
        <f>M5</f>
        <v>2020.6.15</v>
      </c>
      <c r="N101" s="54" t="str">
        <f>N5</f>
        <v>2020.6.15</v>
      </c>
    </row>
    <row r="102" spans="2:24" ht="18" customHeight="1" thickTop="1" x14ac:dyDescent="0.15">
      <c r="B102" s="139" t="s">
        <v>9</v>
      </c>
      <c r="C102" s="140" t="s">
        <v>10</v>
      </c>
      <c r="D102" s="140" t="s">
        <v>11</v>
      </c>
      <c r="E102" s="141"/>
      <c r="F102" s="142"/>
      <c r="G102" s="198" t="s">
        <v>12</v>
      </c>
      <c r="H102" s="198"/>
      <c r="I102" s="142"/>
      <c r="J102" s="94"/>
      <c r="K102" s="37"/>
      <c r="L102" s="37"/>
      <c r="M102" s="37"/>
      <c r="N102" s="126"/>
    </row>
    <row r="103" spans="2:24" ht="13.5" customHeight="1" x14ac:dyDescent="0.15">
      <c r="B103" s="1">
        <f>B95+1</f>
        <v>86</v>
      </c>
      <c r="C103" s="7" t="s">
        <v>274</v>
      </c>
      <c r="D103" s="8" t="s">
        <v>37</v>
      </c>
      <c r="E103" s="4"/>
      <c r="F103" s="4" t="s">
        <v>38</v>
      </c>
      <c r="G103" s="4"/>
      <c r="H103" s="4"/>
      <c r="I103" s="4"/>
      <c r="J103" s="4"/>
      <c r="K103" s="24">
        <v>50</v>
      </c>
      <c r="L103" s="24">
        <v>50</v>
      </c>
      <c r="M103" s="24"/>
      <c r="N103" s="25">
        <v>50</v>
      </c>
    </row>
    <row r="104" spans="2:24" ht="13.5" customHeight="1" x14ac:dyDescent="0.15">
      <c r="B104" s="1">
        <f>B103+1</f>
        <v>87</v>
      </c>
      <c r="C104" s="8"/>
      <c r="D104" s="9" t="s">
        <v>39</v>
      </c>
      <c r="E104" s="4"/>
      <c r="F104" s="4" t="s">
        <v>40</v>
      </c>
      <c r="G104" s="4"/>
      <c r="H104" s="4"/>
      <c r="I104" s="4"/>
      <c r="J104" s="4"/>
      <c r="K104" s="24" t="s">
        <v>163</v>
      </c>
      <c r="L104" s="24" t="s">
        <v>163</v>
      </c>
      <c r="M104" s="24">
        <v>50</v>
      </c>
      <c r="N104" s="25">
        <v>50</v>
      </c>
    </row>
    <row r="105" spans="2:24" ht="13.5" customHeight="1" x14ac:dyDescent="0.15">
      <c r="B105" s="1">
        <f>B104+1</f>
        <v>88</v>
      </c>
      <c r="C105" s="2" t="s">
        <v>0</v>
      </c>
      <c r="D105" s="9" t="s">
        <v>41</v>
      </c>
      <c r="E105" s="4"/>
      <c r="F105" s="4" t="s">
        <v>42</v>
      </c>
      <c r="G105" s="4"/>
      <c r="H105" s="4"/>
      <c r="I105" s="4"/>
      <c r="J105" s="4"/>
      <c r="K105" s="24">
        <v>50</v>
      </c>
      <c r="L105" s="24">
        <v>50</v>
      </c>
      <c r="M105" s="24" t="s">
        <v>163</v>
      </c>
      <c r="N105" s="25"/>
      <c r="U105" s="30">
        <f>COUNTA(K87:K105)</f>
        <v>8</v>
      </c>
      <c r="V105" s="30">
        <f>COUNTA(L87:L105)</f>
        <v>8</v>
      </c>
      <c r="W105" s="30">
        <f>COUNTA(M87:M105)</f>
        <v>11</v>
      </c>
      <c r="X105" s="30">
        <f>COUNTA(N87:N105)</f>
        <v>8</v>
      </c>
    </row>
    <row r="106" spans="2:24" ht="13.5" customHeight="1" x14ac:dyDescent="0.15">
      <c r="B106" s="1">
        <f>B105+1</f>
        <v>89</v>
      </c>
      <c r="C106" s="199" t="s">
        <v>43</v>
      </c>
      <c r="D106" s="200"/>
      <c r="E106" s="4"/>
      <c r="F106" s="4" t="s">
        <v>44</v>
      </c>
      <c r="G106" s="4"/>
      <c r="H106" s="4"/>
      <c r="I106" s="4"/>
      <c r="J106" s="4"/>
      <c r="K106" s="24">
        <v>100</v>
      </c>
      <c r="L106" s="24">
        <v>50</v>
      </c>
      <c r="M106" s="24">
        <v>75</v>
      </c>
      <c r="N106" s="25">
        <v>50</v>
      </c>
    </row>
    <row r="107" spans="2:24" ht="13.5" customHeight="1" x14ac:dyDescent="0.15">
      <c r="B107" s="1">
        <f>B106+1</f>
        <v>90</v>
      </c>
      <c r="C107" s="3"/>
      <c r="D107" s="91"/>
      <c r="E107" s="4"/>
      <c r="F107" s="4" t="s">
        <v>45</v>
      </c>
      <c r="G107" s="4"/>
      <c r="H107" s="4"/>
      <c r="I107" s="4"/>
      <c r="J107" s="4"/>
      <c r="K107" s="24">
        <v>175</v>
      </c>
      <c r="L107" s="24">
        <v>25</v>
      </c>
      <c r="M107" s="24">
        <v>150</v>
      </c>
      <c r="N107" s="25">
        <v>25</v>
      </c>
    </row>
    <row r="108" spans="2:24" ht="13.9" customHeight="1" thickBot="1" x14ac:dyDescent="0.2">
      <c r="B108" s="1">
        <f>B107+1</f>
        <v>91</v>
      </c>
      <c r="C108" s="3"/>
      <c r="D108" s="91"/>
      <c r="E108" s="4"/>
      <c r="F108" s="4" t="s">
        <v>80</v>
      </c>
      <c r="G108" s="4"/>
      <c r="H108" s="4"/>
      <c r="I108" s="4"/>
      <c r="J108" s="4"/>
      <c r="K108" s="24">
        <v>50</v>
      </c>
      <c r="L108" s="24">
        <v>175</v>
      </c>
      <c r="M108" s="24">
        <v>50</v>
      </c>
      <c r="N108" s="25">
        <v>50</v>
      </c>
    </row>
    <row r="109" spans="2:24" ht="19.899999999999999" customHeight="1" thickTop="1" x14ac:dyDescent="0.15">
      <c r="B109" s="202" t="s">
        <v>47</v>
      </c>
      <c r="C109" s="203"/>
      <c r="D109" s="203"/>
      <c r="E109" s="203"/>
      <c r="F109" s="203"/>
      <c r="G109" s="203"/>
      <c r="H109" s="203"/>
      <c r="I109" s="203"/>
      <c r="J109" s="94"/>
      <c r="K109" s="37">
        <f>SUM(K110:K118)</f>
        <v>17640</v>
      </c>
      <c r="L109" s="37">
        <f>SUM(L110:L118)</f>
        <v>32010</v>
      </c>
      <c r="M109" s="37">
        <f>SUM(M110:M118)</f>
        <v>29831</v>
      </c>
      <c r="N109" s="56">
        <f>SUM(N110:N118)</f>
        <v>18443</v>
      </c>
    </row>
    <row r="110" spans="2:24" ht="13.9" customHeight="1" x14ac:dyDescent="0.15">
      <c r="B110" s="190" t="s">
        <v>48</v>
      </c>
      <c r="C110" s="191"/>
      <c r="D110" s="204"/>
      <c r="E110" s="13"/>
      <c r="F110" s="14"/>
      <c r="G110" s="189" t="s">
        <v>13</v>
      </c>
      <c r="H110" s="189"/>
      <c r="I110" s="14"/>
      <c r="J110" s="16"/>
      <c r="K110" s="5">
        <f>SUM(U$11:U$23)</f>
        <v>400</v>
      </c>
      <c r="L110" s="5">
        <f>SUM(V$11:V$23)</f>
        <v>700</v>
      </c>
      <c r="M110" s="5">
        <f>SUM(W$11:W$23)</f>
        <v>1250</v>
      </c>
      <c r="N110" s="6">
        <f>SUM(X$11:X$23)</f>
        <v>1050</v>
      </c>
    </row>
    <row r="111" spans="2:24" ht="13.9" customHeight="1" x14ac:dyDescent="0.15">
      <c r="B111" s="97"/>
      <c r="C111" s="98"/>
      <c r="D111" s="99"/>
      <c r="E111" s="17"/>
      <c r="F111" s="4"/>
      <c r="G111" s="189" t="s">
        <v>23</v>
      </c>
      <c r="H111" s="189"/>
      <c r="I111" s="15"/>
      <c r="J111" s="18"/>
      <c r="K111" s="5">
        <f>SUM(K$24)</f>
        <v>150</v>
      </c>
      <c r="L111" s="5">
        <f>SUM(L$24)</f>
        <v>750</v>
      </c>
      <c r="M111" s="5">
        <f>SUM(M$24)</f>
        <v>800</v>
      </c>
      <c r="N111" s="6">
        <f>SUM(N$24)</f>
        <v>550</v>
      </c>
    </row>
    <row r="112" spans="2:24" ht="13.9" customHeight="1" x14ac:dyDescent="0.15">
      <c r="B112" s="97"/>
      <c r="C112" s="98"/>
      <c r="D112" s="99"/>
      <c r="E112" s="17"/>
      <c r="F112" s="4"/>
      <c r="G112" s="189" t="s">
        <v>25</v>
      </c>
      <c r="H112" s="189"/>
      <c r="I112" s="14"/>
      <c r="J112" s="16"/>
      <c r="K112" s="5">
        <f>SUM(K$25:K$26)</f>
        <v>400</v>
      </c>
      <c r="L112" s="5">
        <f>SUM(L$25:L$26)</f>
        <v>50</v>
      </c>
      <c r="M112" s="5">
        <f>SUM(M$25:M$26)</f>
        <v>150</v>
      </c>
      <c r="N112" s="6">
        <f>SUM(N$25:N$26)</f>
        <v>100</v>
      </c>
    </row>
    <row r="113" spans="2:14" ht="13.9" customHeight="1" x14ac:dyDescent="0.15">
      <c r="B113" s="97"/>
      <c r="C113" s="98"/>
      <c r="D113" s="99"/>
      <c r="E113" s="17"/>
      <c r="F113" s="4"/>
      <c r="G113" s="189" t="s">
        <v>86</v>
      </c>
      <c r="H113" s="189"/>
      <c r="I113" s="14"/>
      <c r="J113" s="16"/>
      <c r="K113" s="5">
        <f>SUM(K$27:K$27)</f>
        <v>50</v>
      </c>
      <c r="L113" s="5">
        <f>SUM(L$27:L$27)</f>
        <v>0</v>
      </c>
      <c r="M113" s="5">
        <f>SUM(M$27:M$27)</f>
        <v>0</v>
      </c>
      <c r="N113" s="6">
        <f>SUM(N$27:N$27)</f>
        <v>0</v>
      </c>
    </row>
    <row r="114" spans="2:14" ht="13.9" customHeight="1" x14ac:dyDescent="0.15">
      <c r="B114" s="97"/>
      <c r="C114" s="98"/>
      <c r="D114" s="99"/>
      <c r="E114" s="17"/>
      <c r="F114" s="4"/>
      <c r="G114" s="189" t="s">
        <v>87</v>
      </c>
      <c r="H114" s="189"/>
      <c r="I114" s="14"/>
      <c r="J114" s="16"/>
      <c r="K114" s="5">
        <f>SUM(K28:K43)</f>
        <v>9200</v>
      </c>
      <c r="L114" s="5">
        <f>SUM(L$28:L$43)</f>
        <v>23000</v>
      </c>
      <c r="M114" s="5">
        <f>SUM(M$28:M$43)</f>
        <v>20550</v>
      </c>
      <c r="N114" s="6">
        <f>SUM(N$28:N$43)</f>
        <v>10750</v>
      </c>
    </row>
    <row r="115" spans="2:14" ht="13.9" customHeight="1" x14ac:dyDescent="0.15">
      <c r="B115" s="97"/>
      <c r="C115" s="98"/>
      <c r="D115" s="99"/>
      <c r="E115" s="17"/>
      <c r="F115" s="4"/>
      <c r="G115" s="189" t="s">
        <v>83</v>
      </c>
      <c r="H115" s="189"/>
      <c r="I115" s="14"/>
      <c r="J115" s="16"/>
      <c r="K115" s="5">
        <f>SUM(K$44:K$46)</f>
        <v>100</v>
      </c>
      <c r="L115" s="5">
        <f>SUM(L$44:L$46)</f>
        <v>50</v>
      </c>
      <c r="M115" s="5">
        <f>SUM(M$44:M$46)</f>
        <v>350</v>
      </c>
      <c r="N115" s="6">
        <f>SUM(N$44:N$46)</f>
        <v>200</v>
      </c>
    </row>
    <row r="116" spans="2:14" ht="13.9" customHeight="1" x14ac:dyDescent="0.15">
      <c r="B116" s="97"/>
      <c r="C116" s="98"/>
      <c r="D116" s="99"/>
      <c r="E116" s="17"/>
      <c r="F116" s="4"/>
      <c r="G116" s="189" t="s">
        <v>26</v>
      </c>
      <c r="H116" s="189"/>
      <c r="I116" s="14"/>
      <c r="J116" s="16"/>
      <c r="K116" s="5">
        <f>SUM(K$47:K$86)</f>
        <v>6914</v>
      </c>
      <c r="L116" s="5">
        <f>SUM(L$47:L$86)</f>
        <v>7108</v>
      </c>
      <c r="M116" s="5">
        <f>SUM(M$47:M$86)</f>
        <v>6394</v>
      </c>
      <c r="N116" s="6">
        <f>SUM(N$47:N$86)</f>
        <v>5564</v>
      </c>
    </row>
    <row r="117" spans="2:14" ht="13.9" customHeight="1" x14ac:dyDescent="0.15">
      <c r="B117" s="97"/>
      <c r="C117" s="98"/>
      <c r="D117" s="99"/>
      <c r="E117" s="17"/>
      <c r="F117" s="4"/>
      <c r="G117" s="189" t="s">
        <v>49</v>
      </c>
      <c r="H117" s="189"/>
      <c r="I117" s="14"/>
      <c r="J117" s="16"/>
      <c r="K117" s="5">
        <f>SUM(K$106:K$107)</f>
        <v>275</v>
      </c>
      <c r="L117" s="5">
        <f>SUM(L$106:L$107)</f>
        <v>75</v>
      </c>
      <c r="M117" s="5">
        <f>SUM(M$106:M$107)</f>
        <v>225</v>
      </c>
      <c r="N117" s="6">
        <f>SUM(N$106:N$107)</f>
        <v>75</v>
      </c>
    </row>
    <row r="118" spans="2:14" ht="13.9" customHeight="1" thickBot="1" x14ac:dyDescent="0.2">
      <c r="B118" s="100"/>
      <c r="C118" s="101"/>
      <c r="D118" s="102"/>
      <c r="E118" s="19"/>
      <c r="F118" s="10"/>
      <c r="G118" s="192" t="s">
        <v>46</v>
      </c>
      <c r="H118" s="192"/>
      <c r="I118" s="20"/>
      <c r="J118" s="21"/>
      <c r="K118" s="11">
        <f>SUM(K$87:K$105,K$108)</f>
        <v>151</v>
      </c>
      <c r="L118" s="11">
        <f>SUM(L$87:L$105,L$108)</f>
        <v>277</v>
      </c>
      <c r="M118" s="11">
        <f>SUM(M$87:M$105,M$108)</f>
        <v>112</v>
      </c>
      <c r="N118" s="12">
        <f>SUM(N$87:N$105,N$108)</f>
        <v>154</v>
      </c>
    </row>
    <row r="119" spans="2:14" ht="18" customHeight="1" thickTop="1" x14ac:dyDescent="0.15">
      <c r="B119" s="193" t="s">
        <v>50</v>
      </c>
      <c r="C119" s="194"/>
      <c r="D119" s="195"/>
      <c r="E119" s="105"/>
      <c r="F119" s="103"/>
      <c r="G119" s="196" t="s">
        <v>51</v>
      </c>
      <c r="H119" s="196"/>
      <c r="I119" s="103"/>
      <c r="J119" s="104"/>
      <c r="K119" s="38" t="s">
        <v>52</v>
      </c>
      <c r="L119" s="44"/>
      <c r="M119" s="44"/>
      <c r="N119" s="57"/>
    </row>
    <row r="120" spans="2:14" ht="18" customHeight="1" x14ac:dyDescent="0.15">
      <c r="B120" s="106"/>
      <c r="C120" s="107"/>
      <c r="D120" s="107"/>
      <c r="E120" s="108"/>
      <c r="F120" s="109"/>
      <c r="G120" s="110"/>
      <c r="H120" s="110"/>
      <c r="I120" s="109"/>
      <c r="J120" s="111"/>
      <c r="K120" s="39" t="s">
        <v>53</v>
      </c>
      <c r="L120" s="45"/>
      <c r="M120" s="45"/>
      <c r="N120" s="48"/>
    </row>
    <row r="121" spans="2:14" ht="18" customHeight="1" x14ac:dyDescent="0.15">
      <c r="B121" s="97"/>
      <c r="C121" s="98"/>
      <c r="D121" s="98"/>
      <c r="E121" s="112"/>
      <c r="F121" s="26"/>
      <c r="G121" s="197" t="s">
        <v>54</v>
      </c>
      <c r="H121" s="197"/>
      <c r="I121" s="95"/>
      <c r="J121" s="96"/>
      <c r="K121" s="40" t="s">
        <v>55</v>
      </c>
      <c r="L121" s="46"/>
      <c r="M121" s="50"/>
      <c r="N121" s="46"/>
    </row>
    <row r="122" spans="2:14" ht="18" customHeight="1" x14ac:dyDescent="0.15">
      <c r="B122" s="97"/>
      <c r="C122" s="98"/>
      <c r="D122" s="98"/>
      <c r="E122" s="113"/>
      <c r="F122" s="98"/>
      <c r="G122" s="114"/>
      <c r="H122" s="114"/>
      <c r="I122" s="107"/>
      <c r="J122" s="115"/>
      <c r="K122" s="41" t="s">
        <v>97</v>
      </c>
      <c r="L122" s="47"/>
      <c r="M122" s="51"/>
      <c r="N122" s="47"/>
    </row>
    <row r="123" spans="2:14" ht="18" customHeight="1" x14ac:dyDescent="0.15">
      <c r="B123" s="97"/>
      <c r="C123" s="98"/>
      <c r="D123" s="98"/>
      <c r="E123" s="113"/>
      <c r="F123" s="98"/>
      <c r="G123" s="114"/>
      <c r="H123" s="114"/>
      <c r="I123" s="107"/>
      <c r="J123" s="115"/>
      <c r="K123" s="41" t="s">
        <v>90</v>
      </c>
      <c r="L123" s="45"/>
      <c r="M123" s="51"/>
      <c r="N123" s="47"/>
    </row>
    <row r="124" spans="2:14" ht="18" customHeight="1" x14ac:dyDescent="0.15">
      <c r="B124" s="97"/>
      <c r="C124" s="98"/>
      <c r="D124" s="98"/>
      <c r="E124" s="112"/>
      <c r="F124" s="26"/>
      <c r="G124" s="197" t="s">
        <v>56</v>
      </c>
      <c r="H124" s="197"/>
      <c r="I124" s="95"/>
      <c r="J124" s="96"/>
      <c r="K124" s="40" t="s">
        <v>101</v>
      </c>
      <c r="L124" s="46"/>
      <c r="M124" s="50"/>
      <c r="N124" s="46"/>
    </row>
    <row r="125" spans="2:14" ht="18" customHeight="1" x14ac:dyDescent="0.15">
      <c r="B125" s="97"/>
      <c r="C125" s="98"/>
      <c r="D125" s="98"/>
      <c r="E125" s="113"/>
      <c r="F125" s="98"/>
      <c r="G125" s="114"/>
      <c r="H125" s="114"/>
      <c r="I125" s="107"/>
      <c r="J125" s="115"/>
      <c r="K125" s="41" t="s">
        <v>98</v>
      </c>
      <c r="L125" s="47"/>
      <c r="M125" s="51"/>
      <c r="N125" s="47"/>
    </row>
    <row r="126" spans="2:14" ht="18" customHeight="1" x14ac:dyDescent="0.15">
      <c r="B126" s="97"/>
      <c r="C126" s="98"/>
      <c r="D126" s="98"/>
      <c r="E126" s="113"/>
      <c r="F126" s="98"/>
      <c r="G126" s="114"/>
      <c r="H126" s="114"/>
      <c r="I126" s="107"/>
      <c r="J126" s="115"/>
      <c r="K126" s="41" t="s">
        <v>99</v>
      </c>
      <c r="L126" s="47"/>
      <c r="M126" s="47"/>
      <c r="N126" s="47"/>
    </row>
    <row r="127" spans="2:14" ht="18" customHeight="1" x14ac:dyDescent="0.15">
      <c r="B127" s="97"/>
      <c r="C127" s="98"/>
      <c r="D127" s="98"/>
      <c r="E127" s="87"/>
      <c r="F127" s="88"/>
      <c r="G127" s="110"/>
      <c r="H127" s="110"/>
      <c r="I127" s="109"/>
      <c r="J127" s="111"/>
      <c r="K127" s="41" t="s">
        <v>100</v>
      </c>
      <c r="L127" s="48"/>
      <c r="M127" s="45"/>
      <c r="N127" s="48"/>
    </row>
    <row r="128" spans="2:14" ht="18" customHeight="1" x14ac:dyDescent="0.15">
      <c r="B128" s="116"/>
      <c r="C128" s="88"/>
      <c r="D128" s="88"/>
      <c r="E128" s="17"/>
      <c r="F128" s="4"/>
      <c r="G128" s="189" t="s">
        <v>57</v>
      </c>
      <c r="H128" s="189"/>
      <c r="I128" s="14"/>
      <c r="J128" s="16"/>
      <c r="K128" s="29" t="s">
        <v>158</v>
      </c>
      <c r="L128" s="49"/>
      <c r="M128" s="52"/>
      <c r="N128" s="49"/>
    </row>
    <row r="129" spans="2:14" ht="18" customHeight="1" x14ac:dyDescent="0.15">
      <c r="B129" s="190" t="s">
        <v>58</v>
      </c>
      <c r="C129" s="191"/>
      <c r="D129" s="191"/>
      <c r="E129" s="26"/>
      <c r="F129" s="26"/>
      <c r="G129" s="26"/>
      <c r="H129" s="26"/>
      <c r="I129" s="26"/>
      <c r="J129" s="26"/>
      <c r="K129" s="26"/>
      <c r="L129" s="26"/>
      <c r="M129" s="26"/>
      <c r="N129" s="58"/>
    </row>
    <row r="130" spans="2:14" ht="14.1" customHeight="1" x14ac:dyDescent="0.15">
      <c r="B130" s="117"/>
      <c r="C130" s="42" t="s">
        <v>59</v>
      </c>
      <c r="D130" s="118"/>
      <c r="E130" s="42"/>
      <c r="F130" s="42"/>
      <c r="G130" s="42"/>
      <c r="H130" s="42"/>
      <c r="I130" s="42"/>
      <c r="J130" s="42"/>
      <c r="K130" s="42"/>
      <c r="L130" s="42"/>
      <c r="M130" s="42"/>
      <c r="N130" s="59"/>
    </row>
    <row r="131" spans="2:14" ht="14.1" customHeight="1" x14ac:dyDescent="0.15">
      <c r="B131" s="117"/>
      <c r="C131" s="42" t="s">
        <v>60</v>
      </c>
      <c r="D131" s="118"/>
      <c r="E131" s="42"/>
      <c r="F131" s="42"/>
      <c r="G131" s="42"/>
      <c r="H131" s="42"/>
      <c r="I131" s="42"/>
      <c r="J131" s="42"/>
      <c r="K131" s="42"/>
      <c r="L131" s="42"/>
      <c r="M131" s="42"/>
      <c r="N131" s="59"/>
    </row>
    <row r="132" spans="2:14" ht="14.1" customHeight="1" x14ac:dyDescent="0.15">
      <c r="B132" s="117"/>
      <c r="C132" s="42" t="s">
        <v>61</v>
      </c>
      <c r="D132" s="118"/>
      <c r="E132" s="42"/>
      <c r="F132" s="42"/>
      <c r="G132" s="42"/>
      <c r="H132" s="42"/>
      <c r="I132" s="42"/>
      <c r="J132" s="42"/>
      <c r="K132" s="42"/>
      <c r="L132" s="42"/>
      <c r="M132" s="42"/>
      <c r="N132" s="59"/>
    </row>
    <row r="133" spans="2:14" ht="14.1" customHeight="1" x14ac:dyDescent="0.15">
      <c r="B133" s="117"/>
      <c r="C133" s="42" t="s">
        <v>136</v>
      </c>
      <c r="D133" s="118"/>
      <c r="E133" s="42"/>
      <c r="F133" s="42"/>
      <c r="G133" s="42"/>
      <c r="H133" s="42"/>
      <c r="I133" s="42"/>
      <c r="J133" s="42"/>
      <c r="K133" s="42"/>
      <c r="L133" s="42"/>
      <c r="M133" s="42"/>
      <c r="N133" s="59"/>
    </row>
    <row r="134" spans="2:14" ht="14.1" customHeight="1" x14ac:dyDescent="0.15">
      <c r="B134" s="119"/>
      <c r="C134" s="42" t="s">
        <v>137</v>
      </c>
      <c r="D134" s="42"/>
      <c r="E134" s="42"/>
      <c r="F134" s="42"/>
      <c r="G134" s="42"/>
      <c r="H134" s="42"/>
      <c r="I134" s="42"/>
      <c r="J134" s="42"/>
      <c r="K134" s="42"/>
      <c r="L134" s="42"/>
      <c r="M134" s="42"/>
      <c r="N134" s="59"/>
    </row>
    <row r="135" spans="2:14" ht="14.1" customHeight="1" x14ac:dyDescent="0.15">
      <c r="B135" s="119"/>
      <c r="C135" s="42" t="s">
        <v>133</v>
      </c>
      <c r="D135" s="42"/>
      <c r="E135" s="42"/>
      <c r="F135" s="42"/>
      <c r="G135" s="42"/>
      <c r="H135" s="42"/>
      <c r="I135" s="42"/>
      <c r="J135" s="42"/>
      <c r="K135" s="42"/>
      <c r="L135" s="42"/>
      <c r="M135" s="42"/>
      <c r="N135" s="59"/>
    </row>
    <row r="136" spans="2:14" ht="14.1" customHeight="1" x14ac:dyDescent="0.15">
      <c r="B136" s="119"/>
      <c r="C136" s="42" t="s">
        <v>95</v>
      </c>
      <c r="D136" s="42"/>
      <c r="E136" s="42"/>
      <c r="F136" s="42"/>
      <c r="G136" s="42"/>
      <c r="H136" s="42"/>
      <c r="I136" s="42"/>
      <c r="J136" s="42"/>
      <c r="K136" s="42"/>
      <c r="L136" s="42"/>
      <c r="M136" s="42"/>
      <c r="N136" s="59"/>
    </row>
    <row r="137" spans="2:14" ht="14.1" customHeight="1" x14ac:dyDescent="0.15">
      <c r="B137" s="119"/>
      <c r="C137" s="42" t="s">
        <v>96</v>
      </c>
      <c r="D137" s="42"/>
      <c r="E137" s="42"/>
      <c r="F137" s="42"/>
      <c r="G137" s="42"/>
      <c r="H137" s="42"/>
      <c r="I137" s="42"/>
      <c r="J137" s="42"/>
      <c r="K137" s="42"/>
      <c r="L137" s="42"/>
      <c r="M137" s="42"/>
      <c r="N137" s="59"/>
    </row>
    <row r="138" spans="2:14" ht="14.1" customHeight="1" x14ac:dyDescent="0.15">
      <c r="B138" s="119"/>
      <c r="C138" s="42" t="s">
        <v>84</v>
      </c>
      <c r="D138" s="42"/>
      <c r="E138" s="42"/>
      <c r="F138" s="42"/>
      <c r="G138" s="42"/>
      <c r="H138" s="42"/>
      <c r="I138" s="42"/>
      <c r="J138" s="42"/>
      <c r="K138" s="42"/>
      <c r="L138" s="42"/>
      <c r="M138" s="42"/>
      <c r="N138" s="59"/>
    </row>
    <row r="139" spans="2:14" ht="14.1" customHeight="1" x14ac:dyDescent="0.15">
      <c r="B139" s="119"/>
      <c r="C139" s="42" t="s">
        <v>142</v>
      </c>
      <c r="D139" s="42"/>
      <c r="E139" s="42"/>
      <c r="F139" s="42"/>
      <c r="G139" s="42"/>
      <c r="H139" s="42"/>
      <c r="I139" s="42"/>
      <c r="J139" s="42"/>
      <c r="K139" s="42"/>
      <c r="L139" s="42"/>
      <c r="M139" s="42"/>
      <c r="N139" s="59"/>
    </row>
    <row r="140" spans="2:14" ht="14.1" customHeight="1" x14ac:dyDescent="0.15">
      <c r="B140" s="119"/>
      <c r="C140" s="42" t="s">
        <v>138</v>
      </c>
      <c r="D140" s="42"/>
      <c r="E140" s="42"/>
      <c r="F140" s="42"/>
      <c r="G140" s="42"/>
      <c r="H140" s="42"/>
      <c r="I140" s="42"/>
      <c r="J140" s="42"/>
      <c r="K140" s="42"/>
      <c r="L140" s="42"/>
      <c r="M140" s="42"/>
      <c r="N140" s="59"/>
    </row>
    <row r="141" spans="2:14" ht="14.1" customHeight="1" x14ac:dyDescent="0.15">
      <c r="B141" s="119"/>
      <c r="C141" s="42" t="s">
        <v>139</v>
      </c>
      <c r="D141" s="42"/>
      <c r="E141" s="42"/>
      <c r="F141" s="42"/>
      <c r="G141" s="42"/>
      <c r="H141" s="42"/>
      <c r="I141" s="42"/>
      <c r="J141" s="42"/>
      <c r="K141" s="42"/>
      <c r="L141" s="42"/>
      <c r="M141" s="42"/>
      <c r="N141" s="59"/>
    </row>
    <row r="142" spans="2:14" ht="14.1" customHeight="1" x14ac:dyDescent="0.15">
      <c r="B142" s="119"/>
      <c r="C142" s="42" t="s">
        <v>140</v>
      </c>
      <c r="D142" s="42"/>
      <c r="E142" s="42"/>
      <c r="F142" s="42"/>
      <c r="G142" s="42"/>
      <c r="H142" s="42"/>
      <c r="I142" s="42"/>
      <c r="J142" s="42"/>
      <c r="K142" s="42"/>
      <c r="L142" s="42"/>
      <c r="M142" s="42"/>
      <c r="N142" s="59"/>
    </row>
    <row r="143" spans="2:14" ht="14.1" customHeight="1" x14ac:dyDescent="0.15">
      <c r="B143" s="119"/>
      <c r="C143" s="42" t="s">
        <v>129</v>
      </c>
      <c r="D143" s="42"/>
      <c r="E143" s="42"/>
      <c r="F143" s="42"/>
      <c r="G143" s="42"/>
      <c r="H143" s="42"/>
      <c r="I143" s="42"/>
      <c r="J143" s="42"/>
      <c r="K143" s="42"/>
      <c r="L143" s="42"/>
      <c r="M143" s="42"/>
      <c r="N143" s="59"/>
    </row>
    <row r="144" spans="2:14" ht="14.1" customHeight="1" x14ac:dyDescent="0.15">
      <c r="B144" s="119"/>
      <c r="C144" s="42" t="s">
        <v>141</v>
      </c>
      <c r="D144" s="42"/>
      <c r="E144" s="42"/>
      <c r="F144" s="42"/>
      <c r="G144" s="42"/>
      <c r="H144" s="42"/>
      <c r="I144" s="42"/>
      <c r="J144" s="42"/>
      <c r="K144" s="42"/>
      <c r="L144" s="42"/>
      <c r="M144" s="42"/>
      <c r="N144" s="59"/>
    </row>
    <row r="145" spans="2:14" ht="14.1" customHeight="1" x14ac:dyDescent="0.15">
      <c r="B145" s="119"/>
      <c r="C145" s="42" t="s">
        <v>197</v>
      </c>
      <c r="D145" s="42"/>
      <c r="E145" s="42"/>
      <c r="F145" s="42"/>
      <c r="G145" s="42"/>
      <c r="H145" s="42"/>
      <c r="I145" s="42"/>
      <c r="J145" s="42"/>
      <c r="K145" s="42"/>
      <c r="L145" s="42"/>
      <c r="M145" s="42"/>
      <c r="N145" s="59"/>
    </row>
    <row r="146" spans="2:14" ht="14.1" customHeight="1" x14ac:dyDescent="0.15">
      <c r="B146" s="119"/>
      <c r="C146" s="42" t="s">
        <v>135</v>
      </c>
      <c r="D146" s="42"/>
      <c r="E146" s="42"/>
      <c r="F146" s="42"/>
      <c r="G146" s="42"/>
      <c r="H146" s="42"/>
      <c r="I146" s="42"/>
      <c r="J146" s="42"/>
      <c r="K146" s="42"/>
      <c r="L146" s="42"/>
      <c r="M146" s="42"/>
      <c r="N146" s="59"/>
    </row>
    <row r="147" spans="2:14" x14ac:dyDescent="0.15">
      <c r="B147" s="120"/>
      <c r="C147" s="42" t="s">
        <v>150</v>
      </c>
      <c r="D147" s="70"/>
      <c r="E147" s="70"/>
      <c r="F147" s="70"/>
      <c r="G147" s="70"/>
      <c r="H147" s="70"/>
      <c r="I147" s="70"/>
      <c r="J147" s="70"/>
      <c r="K147" s="70"/>
      <c r="L147" s="70"/>
      <c r="M147" s="70"/>
      <c r="N147" s="71"/>
    </row>
    <row r="148" spans="2:14" x14ac:dyDescent="0.15">
      <c r="B148" s="120"/>
      <c r="C148" s="42" t="s">
        <v>144</v>
      </c>
      <c r="D148" s="70"/>
      <c r="E148" s="70"/>
      <c r="F148" s="70"/>
      <c r="G148" s="70"/>
      <c r="H148" s="70"/>
      <c r="I148" s="70"/>
      <c r="J148" s="70"/>
      <c r="K148" s="70"/>
      <c r="L148" s="70"/>
      <c r="M148" s="70"/>
      <c r="N148" s="71"/>
    </row>
    <row r="149" spans="2:14" ht="14.1" customHeight="1" x14ac:dyDescent="0.15">
      <c r="B149" s="119"/>
      <c r="C149" s="42" t="s">
        <v>116</v>
      </c>
      <c r="D149" s="42"/>
      <c r="E149" s="42"/>
      <c r="F149" s="42"/>
      <c r="G149" s="42"/>
      <c r="H149" s="42"/>
      <c r="I149" s="42"/>
      <c r="J149" s="42"/>
      <c r="K149" s="42"/>
      <c r="L149" s="42"/>
      <c r="M149" s="42"/>
      <c r="N149" s="59"/>
    </row>
    <row r="150" spans="2:14" ht="18" customHeight="1" x14ac:dyDescent="0.15">
      <c r="B150" s="119"/>
      <c r="C150" s="42" t="s">
        <v>62</v>
      </c>
      <c r="D150" s="42"/>
      <c r="E150" s="42"/>
      <c r="F150" s="42"/>
      <c r="G150" s="42"/>
      <c r="H150" s="42"/>
      <c r="I150" s="42"/>
      <c r="J150" s="42"/>
      <c r="K150" s="42"/>
      <c r="L150" s="42"/>
      <c r="M150" s="42"/>
      <c r="N150" s="59"/>
    </row>
    <row r="151" spans="2:14" x14ac:dyDescent="0.15">
      <c r="B151" s="120"/>
      <c r="C151" s="42" t="s">
        <v>134</v>
      </c>
      <c r="D151" s="70"/>
      <c r="E151" s="70"/>
      <c r="F151" s="70"/>
      <c r="G151" s="70"/>
      <c r="H151" s="70"/>
      <c r="I151" s="70"/>
      <c r="J151" s="70"/>
      <c r="K151" s="70"/>
      <c r="L151" s="70"/>
      <c r="M151" s="70"/>
      <c r="N151" s="71"/>
    </row>
    <row r="152" spans="2:14" x14ac:dyDescent="0.15">
      <c r="B152" s="120"/>
      <c r="C152" s="42" t="s">
        <v>164</v>
      </c>
      <c r="D152" s="70"/>
      <c r="E152" s="70"/>
      <c r="F152" s="70"/>
      <c r="G152" s="70"/>
      <c r="H152" s="70"/>
      <c r="I152" s="70"/>
      <c r="J152" s="70"/>
      <c r="K152" s="70"/>
      <c r="L152" s="70"/>
      <c r="M152" s="70"/>
      <c r="N152" s="71"/>
    </row>
    <row r="153" spans="2:14" ht="14.25" thickBot="1" x14ac:dyDescent="0.2">
      <c r="B153" s="121"/>
      <c r="C153" s="43" t="s">
        <v>145</v>
      </c>
      <c r="D153" s="68"/>
      <c r="E153" s="68"/>
      <c r="F153" s="68"/>
      <c r="G153" s="68"/>
      <c r="H153" s="68"/>
      <c r="I153" s="68"/>
      <c r="J153" s="68"/>
      <c r="K153" s="68"/>
      <c r="L153" s="68"/>
      <c r="M153" s="68"/>
      <c r="N153" s="69"/>
    </row>
  </sheetData>
  <mergeCells count="28">
    <mergeCell ref="D9:F9"/>
    <mergeCell ref="D4:G4"/>
    <mergeCell ref="D5:G5"/>
    <mergeCell ref="D6:G6"/>
    <mergeCell ref="D7:F7"/>
    <mergeCell ref="D8:F8"/>
    <mergeCell ref="G114:H114"/>
    <mergeCell ref="G10:H10"/>
    <mergeCell ref="D100:G100"/>
    <mergeCell ref="D101:G101"/>
    <mergeCell ref="G102:H102"/>
    <mergeCell ref="C106:D106"/>
    <mergeCell ref="B109:I109"/>
    <mergeCell ref="B110:D110"/>
    <mergeCell ref="G110:H110"/>
    <mergeCell ref="G111:H111"/>
    <mergeCell ref="G112:H112"/>
    <mergeCell ref="G113:H113"/>
    <mergeCell ref="G121:H121"/>
    <mergeCell ref="G124:H124"/>
    <mergeCell ref="G128:H128"/>
    <mergeCell ref="B129:D129"/>
    <mergeCell ref="G115:H115"/>
    <mergeCell ref="G116:H116"/>
    <mergeCell ref="G117:H117"/>
    <mergeCell ref="G118:H118"/>
    <mergeCell ref="B119:D119"/>
    <mergeCell ref="G119:H119"/>
  </mergeCells>
  <phoneticPr fontId="24"/>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96" max="16383" man="1"/>
  </rowBreaks>
  <colBreaks count="1" manualBreakCount="1">
    <brk id="2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AC160"/>
  <sheetViews>
    <sheetView view="pageBreakPreview" zoomScale="75" zoomScaleNormal="75" zoomScaleSheetLayoutView="75" workbookViewId="0">
      <pane xSplit="10" ySplit="10" topLeftCell="K11" activePane="bottomRight" state="frozen"/>
      <selection activeCell="O15" sqref="O15"/>
      <selection pane="topRight" activeCell="O15" sqref="O15"/>
      <selection pane="bottomLeft" activeCell="O15" sqref="O15"/>
      <selection pane="bottomRight" activeCell="O15" sqref="O15"/>
    </sheetView>
  </sheetViews>
  <sheetFormatPr defaultRowHeight="13.5" x14ac:dyDescent="0.15"/>
  <cols>
    <col min="1" max="1" width="2.625" style="30" customWidth="1"/>
    <col min="2" max="2" width="4.75" style="30" customWidth="1"/>
    <col min="3" max="4" width="16.75" style="30" customWidth="1"/>
    <col min="5" max="5" width="1.75" style="30" customWidth="1"/>
    <col min="6" max="9" width="10.75" style="30" customWidth="1"/>
    <col min="10" max="10" width="1.75" style="30" customWidth="1"/>
    <col min="11" max="14" width="14.875" style="30" customWidth="1"/>
    <col min="15" max="15" width="9" style="30"/>
    <col min="16" max="20" width="9" style="30" hidden="1" customWidth="1"/>
    <col min="21" max="23" width="9" style="30"/>
    <col min="24" max="24" width="9.25" style="30" customWidth="1"/>
    <col min="25" max="16384" width="9" style="30"/>
  </cols>
  <sheetData>
    <row r="1" spans="2:24" ht="18" customHeight="1" x14ac:dyDescent="0.15"/>
    <row r="2" spans="2:24" ht="18" customHeight="1" x14ac:dyDescent="0.15">
      <c r="B2" s="72" t="s">
        <v>63</v>
      </c>
      <c r="U2" s="131"/>
    </row>
    <row r="3" spans="2:24" ht="9" customHeight="1" thickBot="1" x14ac:dyDescent="0.2"/>
    <row r="4" spans="2:24" ht="18" customHeight="1" x14ac:dyDescent="0.15">
      <c r="B4" s="73"/>
      <c r="C4" s="74"/>
      <c r="D4" s="201" t="s">
        <v>1</v>
      </c>
      <c r="E4" s="201"/>
      <c r="F4" s="201"/>
      <c r="G4" s="201"/>
      <c r="H4" s="74"/>
      <c r="I4" s="74"/>
      <c r="J4" s="75"/>
      <c r="K4" s="31" t="s">
        <v>64</v>
      </c>
      <c r="L4" s="31" t="s">
        <v>65</v>
      </c>
      <c r="M4" s="31" t="s">
        <v>66</v>
      </c>
      <c r="N4" s="55" t="s">
        <v>67</v>
      </c>
    </row>
    <row r="5" spans="2:24" ht="18" customHeight="1" x14ac:dyDescent="0.15">
      <c r="B5" s="76"/>
      <c r="C5" s="4"/>
      <c r="D5" s="189" t="s">
        <v>2</v>
      </c>
      <c r="E5" s="189"/>
      <c r="F5" s="189"/>
      <c r="G5" s="189"/>
      <c r="H5" s="4"/>
      <c r="I5" s="4"/>
      <c r="J5" s="77"/>
      <c r="K5" s="32" t="s">
        <v>275</v>
      </c>
      <c r="L5" s="32" t="str">
        <f>K5</f>
        <v>2020.7.14</v>
      </c>
      <c r="M5" s="32" t="str">
        <f>K5</f>
        <v>2020.7.14</v>
      </c>
      <c r="N5" s="129" t="str">
        <f>K5</f>
        <v>2020.7.14</v>
      </c>
    </row>
    <row r="6" spans="2:24" ht="18" customHeight="1" x14ac:dyDescent="0.15">
      <c r="B6" s="76"/>
      <c r="C6" s="4"/>
      <c r="D6" s="189" t="s">
        <v>3</v>
      </c>
      <c r="E6" s="189"/>
      <c r="F6" s="189"/>
      <c r="G6" s="189"/>
      <c r="H6" s="4"/>
      <c r="I6" s="4"/>
      <c r="J6" s="77"/>
      <c r="K6" s="122">
        <v>0.41875000000000001</v>
      </c>
      <c r="L6" s="122">
        <v>0.3743055555555555</v>
      </c>
      <c r="M6" s="122">
        <v>0.44097222222222227</v>
      </c>
      <c r="N6" s="123">
        <v>0.46111111111111108</v>
      </c>
    </row>
    <row r="7" spans="2:24" ht="18" customHeight="1" x14ac:dyDescent="0.15">
      <c r="B7" s="76"/>
      <c r="C7" s="4"/>
      <c r="D7" s="189" t="s">
        <v>4</v>
      </c>
      <c r="E7" s="205"/>
      <c r="F7" s="205"/>
      <c r="G7" s="78" t="s">
        <v>5</v>
      </c>
      <c r="H7" s="4"/>
      <c r="I7" s="4"/>
      <c r="J7" s="77"/>
      <c r="K7" s="124">
        <v>2.8</v>
      </c>
      <c r="L7" s="124">
        <v>1.6</v>
      </c>
      <c r="M7" s="124">
        <v>1.73</v>
      </c>
      <c r="N7" s="125">
        <v>1.71</v>
      </c>
    </row>
    <row r="8" spans="2:24" ht="18" customHeight="1" x14ac:dyDescent="0.15">
      <c r="B8" s="79"/>
      <c r="C8" s="26"/>
      <c r="D8" s="189" t="s">
        <v>6</v>
      </c>
      <c r="E8" s="189"/>
      <c r="F8" s="189"/>
      <c r="G8" s="78" t="s">
        <v>5</v>
      </c>
      <c r="H8" s="26"/>
      <c r="I8" s="26"/>
      <c r="J8" s="80"/>
      <c r="K8" s="33">
        <v>0.5</v>
      </c>
      <c r="L8" s="33">
        <v>0.5</v>
      </c>
      <c r="M8" s="33">
        <v>0.5</v>
      </c>
      <c r="N8" s="53">
        <v>0.5</v>
      </c>
    </row>
    <row r="9" spans="2:24" ht="18" customHeight="1" thickBot="1" x14ac:dyDescent="0.2">
      <c r="B9" s="81"/>
      <c r="C9" s="10"/>
      <c r="D9" s="192" t="s">
        <v>7</v>
      </c>
      <c r="E9" s="192"/>
      <c r="F9" s="192"/>
      <c r="G9" s="82" t="s">
        <v>8</v>
      </c>
      <c r="H9" s="10"/>
      <c r="I9" s="10"/>
      <c r="J9" s="83"/>
      <c r="K9" s="34">
        <v>100</v>
      </c>
      <c r="L9" s="34">
        <v>100</v>
      </c>
      <c r="M9" s="34">
        <v>100</v>
      </c>
      <c r="N9" s="54">
        <v>100</v>
      </c>
      <c r="Q9" s="84" t="s">
        <v>68</v>
      </c>
      <c r="R9" s="84" t="s">
        <v>69</v>
      </c>
      <c r="S9" s="84" t="s">
        <v>70</v>
      </c>
      <c r="T9" s="84" t="s">
        <v>71</v>
      </c>
      <c r="U9" s="84" t="s">
        <v>68</v>
      </c>
      <c r="V9" s="84" t="s">
        <v>69</v>
      </c>
      <c r="W9" s="84" t="s">
        <v>70</v>
      </c>
      <c r="X9" s="84" t="s">
        <v>71</v>
      </c>
    </row>
    <row r="10" spans="2:24" ht="18" customHeight="1" thickTop="1" x14ac:dyDescent="0.15">
      <c r="B10" s="85" t="s">
        <v>9</v>
      </c>
      <c r="C10" s="86" t="s">
        <v>10</v>
      </c>
      <c r="D10" s="86" t="s">
        <v>11</v>
      </c>
      <c r="E10" s="87"/>
      <c r="F10" s="88"/>
      <c r="G10" s="198" t="s">
        <v>12</v>
      </c>
      <c r="H10" s="198"/>
      <c r="I10" s="88"/>
      <c r="J10" s="89"/>
      <c r="K10" s="35"/>
      <c r="L10" s="35"/>
      <c r="M10" s="35"/>
      <c r="N10" s="126"/>
    </row>
    <row r="11" spans="2:24" ht="13.5" customHeight="1" x14ac:dyDescent="0.15">
      <c r="B11" s="1">
        <v>1</v>
      </c>
      <c r="C11" s="2" t="s">
        <v>92</v>
      </c>
      <c r="D11" s="2" t="s">
        <v>13</v>
      </c>
      <c r="E11" s="4"/>
      <c r="F11" s="4" t="s">
        <v>276</v>
      </c>
      <c r="G11" s="4"/>
      <c r="H11" s="4"/>
      <c r="I11" s="4"/>
      <c r="J11" s="4"/>
      <c r="K11" s="22"/>
      <c r="L11" s="22"/>
      <c r="M11" s="22" t="s">
        <v>169</v>
      </c>
      <c r="N11" s="23"/>
      <c r="P11" s="30" t="s">
        <v>14</v>
      </c>
      <c r="Q11" s="30">
        <f t="shared" ref="Q11:T15" si="0">IF(K11="",0,VALUE(MID(K11,2,LEN(K11)-2)))</f>
        <v>0</v>
      </c>
      <c r="R11" s="30">
        <f t="shared" si="0"/>
        <v>0</v>
      </c>
      <c r="S11" s="30" t="e">
        <f t="shared" si="0"/>
        <v>#VALUE!</v>
      </c>
      <c r="T11" s="30">
        <f t="shared" si="0"/>
        <v>0</v>
      </c>
      <c r="U11" s="30">
        <f t="shared" ref="U11:X25" si="1">IF(K11="＋",0,IF(K11="(＋)",0,ABS(K11)))</f>
        <v>0</v>
      </c>
      <c r="V11" s="30">
        <f t="shared" si="1"/>
        <v>0</v>
      </c>
      <c r="W11" s="30">
        <f t="shared" si="1"/>
        <v>0</v>
      </c>
      <c r="X11" s="30">
        <f t="shared" si="1"/>
        <v>0</v>
      </c>
    </row>
    <row r="12" spans="2:24" ht="13.5" customHeight="1" x14ac:dyDescent="0.15">
      <c r="B12" s="1">
        <f>B11+1</f>
        <v>2</v>
      </c>
      <c r="C12" s="3"/>
      <c r="D12" s="7"/>
      <c r="E12" s="4"/>
      <c r="F12" s="4" t="s">
        <v>110</v>
      </c>
      <c r="G12" s="4"/>
      <c r="H12" s="4"/>
      <c r="I12" s="4"/>
      <c r="J12" s="4"/>
      <c r="K12" s="22" t="s">
        <v>188</v>
      </c>
      <c r="L12" s="22" t="s">
        <v>174</v>
      </c>
      <c r="M12" s="128" t="s">
        <v>277</v>
      </c>
      <c r="N12" s="23" t="s">
        <v>245</v>
      </c>
      <c r="P12" s="30" t="s">
        <v>14</v>
      </c>
      <c r="Q12" s="30">
        <f t="shared" si="0"/>
        <v>325</v>
      </c>
      <c r="R12" s="30">
        <f t="shared" si="0"/>
        <v>375</v>
      </c>
      <c r="S12" s="30">
        <f t="shared" si="0"/>
        <v>475</v>
      </c>
      <c r="T12" s="30">
        <f t="shared" si="0"/>
        <v>250</v>
      </c>
      <c r="U12" s="30">
        <f t="shared" si="1"/>
        <v>325</v>
      </c>
      <c r="V12" s="30">
        <f t="shared" si="1"/>
        <v>375</v>
      </c>
      <c r="W12" s="30">
        <f t="shared" si="1"/>
        <v>475</v>
      </c>
      <c r="X12" s="30">
        <f t="shared" si="1"/>
        <v>250</v>
      </c>
    </row>
    <row r="13" spans="2:24" ht="13.9" customHeight="1" x14ac:dyDescent="0.15">
      <c r="B13" s="1">
        <f t="shared" ref="B13:B76" si="2">B12+1</f>
        <v>3</v>
      </c>
      <c r="C13" s="3"/>
      <c r="D13" s="7"/>
      <c r="E13" s="4"/>
      <c r="F13" s="4" t="s">
        <v>153</v>
      </c>
      <c r="G13" s="4"/>
      <c r="H13" s="4"/>
      <c r="I13" s="4"/>
      <c r="J13" s="4"/>
      <c r="K13" s="22" t="s">
        <v>177</v>
      </c>
      <c r="L13" s="22" t="s">
        <v>169</v>
      </c>
      <c r="M13" s="22" t="s">
        <v>186</v>
      </c>
      <c r="N13" s="23"/>
      <c r="P13" s="30" t="s">
        <v>14</v>
      </c>
      <c r="Q13" s="30">
        <f t="shared" si="0"/>
        <v>100</v>
      </c>
      <c r="R13" s="30" t="e">
        <f t="shared" si="0"/>
        <v>#VALUE!</v>
      </c>
      <c r="S13" s="30">
        <f t="shared" si="0"/>
        <v>125</v>
      </c>
      <c r="T13" s="30">
        <f t="shared" si="0"/>
        <v>0</v>
      </c>
      <c r="U13" s="30">
        <f t="shared" si="1"/>
        <v>100</v>
      </c>
      <c r="V13" s="30">
        <f t="shared" si="1"/>
        <v>0</v>
      </c>
      <c r="W13" s="30">
        <f t="shared" si="1"/>
        <v>125</v>
      </c>
      <c r="X13" s="30">
        <f t="shared" si="1"/>
        <v>0</v>
      </c>
    </row>
    <row r="14" spans="2:24" ht="13.5" customHeight="1" x14ac:dyDescent="0.15">
      <c r="B14" s="1">
        <f t="shared" si="2"/>
        <v>4</v>
      </c>
      <c r="C14" s="3"/>
      <c r="D14" s="7"/>
      <c r="E14" s="4"/>
      <c r="F14" s="4" t="s">
        <v>199</v>
      </c>
      <c r="G14" s="4"/>
      <c r="H14" s="4"/>
      <c r="I14" s="4"/>
      <c r="J14" s="4"/>
      <c r="K14" s="22" t="s">
        <v>165</v>
      </c>
      <c r="L14" s="22"/>
      <c r="M14" s="22"/>
      <c r="N14" s="23" t="s">
        <v>165</v>
      </c>
      <c r="P14" s="30" t="s">
        <v>14</v>
      </c>
      <c r="Q14" s="30">
        <f>IF(K14="",0,VALUE(MID(K14,2,LEN(K14)-2)))</f>
        <v>25</v>
      </c>
      <c r="R14" s="30">
        <f t="shared" si="0"/>
        <v>0</v>
      </c>
      <c r="S14" s="30">
        <f t="shared" si="0"/>
        <v>0</v>
      </c>
      <c r="T14" s="30">
        <f t="shared" si="0"/>
        <v>25</v>
      </c>
      <c r="U14" s="30">
        <f t="shared" si="1"/>
        <v>25</v>
      </c>
      <c r="V14" s="30">
        <f t="shared" si="1"/>
        <v>0</v>
      </c>
      <c r="W14" s="30">
        <f t="shared" si="1"/>
        <v>0</v>
      </c>
      <c r="X14" s="30">
        <f t="shared" si="1"/>
        <v>25</v>
      </c>
    </row>
    <row r="15" spans="2:24" ht="13.5" customHeight="1" x14ac:dyDescent="0.15">
      <c r="B15" s="1">
        <f t="shared" si="2"/>
        <v>5</v>
      </c>
      <c r="C15" s="3"/>
      <c r="D15" s="7"/>
      <c r="E15" s="4"/>
      <c r="F15" s="4" t="s">
        <v>200</v>
      </c>
      <c r="G15" s="4"/>
      <c r="H15" s="4"/>
      <c r="I15" s="4"/>
      <c r="J15" s="4"/>
      <c r="K15" s="22"/>
      <c r="L15" s="22"/>
      <c r="M15" s="22" t="s">
        <v>169</v>
      </c>
      <c r="N15" s="23" t="s">
        <v>169</v>
      </c>
      <c r="P15" s="30" t="s">
        <v>14</v>
      </c>
      <c r="Q15" s="30">
        <f>IF(K15="",0,VALUE(MID(K15,2,LEN(K15)-2)))</f>
        <v>0</v>
      </c>
      <c r="R15" s="30">
        <f t="shared" si="0"/>
        <v>0</v>
      </c>
      <c r="S15" s="30" t="e">
        <f t="shared" si="0"/>
        <v>#VALUE!</v>
      </c>
      <c r="T15" s="30" t="e">
        <f t="shared" si="0"/>
        <v>#VALUE!</v>
      </c>
      <c r="U15" s="30">
        <f t="shared" si="1"/>
        <v>0</v>
      </c>
      <c r="V15" s="30">
        <f t="shared" si="1"/>
        <v>0</v>
      </c>
      <c r="W15" s="30">
        <f t="shared" si="1"/>
        <v>0</v>
      </c>
      <c r="X15" s="30">
        <f t="shared" si="1"/>
        <v>0</v>
      </c>
    </row>
    <row r="16" spans="2:24" ht="13.9" customHeight="1" x14ac:dyDescent="0.15">
      <c r="B16" s="1">
        <f t="shared" si="2"/>
        <v>6</v>
      </c>
      <c r="C16" s="3"/>
      <c r="D16" s="7"/>
      <c r="E16" s="4"/>
      <c r="F16" s="4" t="s">
        <v>202</v>
      </c>
      <c r="G16" s="4"/>
      <c r="H16" s="4"/>
      <c r="I16" s="4"/>
      <c r="J16" s="4"/>
      <c r="K16" s="22" t="s">
        <v>278</v>
      </c>
      <c r="L16" s="22" t="s">
        <v>279</v>
      </c>
      <c r="M16" s="22" t="s">
        <v>280</v>
      </c>
      <c r="N16" s="23" t="s">
        <v>281</v>
      </c>
      <c r="P16" s="90" t="s">
        <v>203</v>
      </c>
      <c r="Q16" s="30" t="str">
        <f>K16</f>
        <v>(550)</v>
      </c>
      <c r="R16" s="30" t="str">
        <f>L16</f>
        <v>(525)</v>
      </c>
      <c r="S16" s="30" t="str">
        <f>M16</f>
        <v>(1875)</v>
      </c>
      <c r="T16" s="30" t="str">
        <f>N16</f>
        <v>(575)</v>
      </c>
      <c r="U16" s="30">
        <f t="shared" si="1"/>
        <v>550</v>
      </c>
      <c r="V16" s="30">
        <f>IF(L16="＋",0,IF(L16="(＋)",0,ABS(L16)))</f>
        <v>525</v>
      </c>
      <c r="W16" s="30">
        <f t="shared" si="1"/>
        <v>1875</v>
      </c>
      <c r="X16" s="30">
        <f t="shared" si="1"/>
        <v>575</v>
      </c>
    </row>
    <row r="17" spans="2:24" ht="13.9" customHeight="1" x14ac:dyDescent="0.15">
      <c r="B17" s="1">
        <f t="shared" si="2"/>
        <v>7</v>
      </c>
      <c r="C17" s="3"/>
      <c r="D17" s="7"/>
      <c r="E17" s="4"/>
      <c r="F17" s="4" t="s">
        <v>204</v>
      </c>
      <c r="G17" s="4"/>
      <c r="H17" s="4"/>
      <c r="I17" s="4"/>
      <c r="J17" s="4"/>
      <c r="K17" s="22" t="s">
        <v>282</v>
      </c>
      <c r="L17" s="22" t="s">
        <v>283</v>
      </c>
      <c r="M17" s="22" t="s">
        <v>284</v>
      </c>
      <c r="N17" s="23" t="s">
        <v>285</v>
      </c>
      <c r="P17" s="30" t="s">
        <v>14</v>
      </c>
      <c r="Q17" s="30">
        <f>IF(K17="",0,VALUE(MID(K17,2,LEN(K17)-2)))</f>
        <v>5</v>
      </c>
      <c r="R17" s="30">
        <f>IF(L17="",0,VALUE(MID(L17,2,LEN(L17)-2)))</f>
        <v>5</v>
      </c>
      <c r="S17" s="30">
        <f>IF(M17="",0,VALUE(MID(M17,2,LEN(M17)-2)))</f>
        <v>0</v>
      </c>
      <c r="T17" s="30">
        <f>IF(N17="",0,VALUE(MID(N17,2,LEN(N17)-2)))</f>
        <v>2</v>
      </c>
      <c r="U17" s="30">
        <f>IF(K17="＋",0,IF(K17="(＋)",0,ABS(K17)))</f>
        <v>450</v>
      </c>
      <c r="V17" s="30">
        <f>IF(L17="＋",0,IF(L17="(＋)",0,ABS(L17)))</f>
        <v>250</v>
      </c>
      <c r="W17" s="30">
        <f>IF(M17="＋",0,IF(M17="(＋)",0,ABS(M17)))</f>
        <v>200</v>
      </c>
      <c r="X17" s="30">
        <f>IF(N17="＋",0,IF(N17="(＋)",0,ABS(N17)))</f>
        <v>225</v>
      </c>
    </row>
    <row r="18" spans="2:24" ht="13.5" customHeight="1" x14ac:dyDescent="0.15">
      <c r="B18" s="1">
        <f t="shared" si="2"/>
        <v>8</v>
      </c>
      <c r="C18" s="3"/>
      <c r="D18" s="7"/>
      <c r="E18" s="4"/>
      <c r="F18" s="4" t="s">
        <v>286</v>
      </c>
      <c r="G18" s="4"/>
      <c r="H18" s="4"/>
      <c r="I18" s="4"/>
      <c r="J18" s="4"/>
      <c r="K18" s="22"/>
      <c r="L18" s="22"/>
      <c r="M18" s="22"/>
      <c r="N18" s="23" t="s">
        <v>163</v>
      </c>
      <c r="P18" s="30" t="s">
        <v>14</v>
      </c>
      <c r="Q18" s="30">
        <f t="shared" ref="Q18:T19" si="3">IF(K18="",0,VALUE(MID(K18,2,LEN(K18)-2)))</f>
        <v>0</v>
      </c>
      <c r="R18" s="30">
        <f t="shared" si="3"/>
        <v>0</v>
      </c>
      <c r="S18" s="30">
        <f t="shared" si="3"/>
        <v>0</v>
      </c>
      <c r="T18" s="30" t="e">
        <f t="shared" si="3"/>
        <v>#VALUE!</v>
      </c>
      <c r="U18" s="30">
        <f t="shared" si="1"/>
        <v>0</v>
      </c>
      <c r="V18" s="30">
        <f t="shared" si="1"/>
        <v>0</v>
      </c>
      <c r="W18" s="30">
        <f t="shared" si="1"/>
        <v>0</v>
      </c>
      <c r="X18" s="30">
        <f t="shared" si="1"/>
        <v>0</v>
      </c>
    </row>
    <row r="19" spans="2:24" ht="13.5" customHeight="1" x14ac:dyDescent="0.15">
      <c r="B19" s="1">
        <f t="shared" si="2"/>
        <v>9</v>
      </c>
      <c r="C19" s="3"/>
      <c r="D19" s="7"/>
      <c r="E19" s="4"/>
      <c r="F19" s="4" t="s">
        <v>205</v>
      </c>
      <c r="G19" s="4"/>
      <c r="H19" s="4"/>
      <c r="I19" s="4"/>
      <c r="J19" s="4"/>
      <c r="K19" s="22"/>
      <c r="L19" s="22" t="s">
        <v>163</v>
      </c>
      <c r="M19" s="22" t="s">
        <v>163</v>
      </c>
      <c r="N19" s="23" t="s">
        <v>163</v>
      </c>
      <c r="P19" s="30" t="s">
        <v>14</v>
      </c>
      <c r="Q19" s="30">
        <f t="shared" si="3"/>
        <v>0</v>
      </c>
      <c r="R19" s="30" t="e">
        <f t="shared" si="3"/>
        <v>#VALUE!</v>
      </c>
      <c r="S19" s="30" t="e">
        <f t="shared" si="3"/>
        <v>#VALUE!</v>
      </c>
      <c r="T19" s="30" t="e">
        <f t="shared" si="3"/>
        <v>#VALUE!</v>
      </c>
      <c r="U19" s="30">
        <f t="shared" si="1"/>
        <v>0</v>
      </c>
      <c r="V19" s="30">
        <f t="shared" si="1"/>
        <v>0</v>
      </c>
      <c r="W19" s="30">
        <f t="shared" si="1"/>
        <v>0</v>
      </c>
      <c r="X19" s="30">
        <f t="shared" si="1"/>
        <v>0</v>
      </c>
    </row>
    <row r="20" spans="2:24" ht="13.9" customHeight="1" x14ac:dyDescent="0.15">
      <c r="B20" s="1">
        <f t="shared" si="2"/>
        <v>10</v>
      </c>
      <c r="C20" s="3"/>
      <c r="D20" s="7"/>
      <c r="E20" s="4"/>
      <c r="F20" s="4" t="s">
        <v>264</v>
      </c>
      <c r="G20" s="4"/>
      <c r="H20" s="4"/>
      <c r="I20" s="4"/>
      <c r="J20" s="4"/>
      <c r="K20" s="22" t="s">
        <v>169</v>
      </c>
      <c r="L20" s="22"/>
      <c r="M20" s="22"/>
      <c r="N20" s="23"/>
      <c r="P20" s="90" t="s">
        <v>203</v>
      </c>
      <c r="Q20" s="30" t="str">
        <f>K20</f>
        <v>(＋)</v>
      </c>
      <c r="R20" s="30">
        <f>L20</f>
        <v>0</v>
      </c>
      <c r="S20" s="30">
        <f>M20</f>
        <v>0</v>
      </c>
      <c r="T20" s="30">
        <f>N20</f>
        <v>0</v>
      </c>
      <c r="U20" s="30">
        <f t="shared" si="1"/>
        <v>0</v>
      </c>
      <c r="V20" s="30">
        <f t="shared" si="1"/>
        <v>0</v>
      </c>
      <c r="W20" s="30">
        <f t="shared" si="1"/>
        <v>0</v>
      </c>
      <c r="X20" s="30">
        <f t="shared" si="1"/>
        <v>0</v>
      </c>
    </row>
    <row r="21" spans="2:24" ht="13.9" customHeight="1" x14ac:dyDescent="0.15">
      <c r="B21" s="1">
        <f t="shared" si="2"/>
        <v>11</v>
      </c>
      <c r="C21" s="3"/>
      <c r="D21" s="7"/>
      <c r="E21" s="4"/>
      <c r="F21" s="4" t="s">
        <v>178</v>
      </c>
      <c r="G21" s="4"/>
      <c r="H21" s="4"/>
      <c r="I21" s="4"/>
      <c r="J21" s="4"/>
      <c r="K21" s="22" t="s">
        <v>168</v>
      </c>
      <c r="L21" s="22" t="s">
        <v>165</v>
      </c>
      <c r="M21" s="22" t="s">
        <v>186</v>
      </c>
      <c r="N21" s="23" t="s">
        <v>168</v>
      </c>
      <c r="P21" s="30" t="s">
        <v>14</v>
      </c>
      <c r="Q21" s="30">
        <f>IF(K21="",0,VALUE(MID(K21,2,LEN(K21)-2)))</f>
        <v>150</v>
      </c>
      <c r="R21" s="30">
        <f>IF(L21="",0,VALUE(MID(L21,2,LEN(L21)-2)))</f>
        <v>25</v>
      </c>
      <c r="S21" s="30">
        <f>IF(M21="",0,VALUE(MID(M21,2,LEN(M21)-2)))</f>
        <v>125</v>
      </c>
      <c r="T21" s="30">
        <f>IF(N21="",0,VALUE(MID(N21,2,LEN(N21)-2)))</f>
        <v>150</v>
      </c>
      <c r="U21" s="30">
        <f t="shared" si="1"/>
        <v>150</v>
      </c>
      <c r="V21" s="30">
        <f t="shared" si="1"/>
        <v>25</v>
      </c>
      <c r="W21" s="30">
        <f t="shared" si="1"/>
        <v>125</v>
      </c>
      <c r="X21" s="30">
        <f t="shared" si="1"/>
        <v>150</v>
      </c>
    </row>
    <row r="22" spans="2:24" ht="13.9" customHeight="1" x14ac:dyDescent="0.15">
      <c r="B22" s="1">
        <f t="shared" si="2"/>
        <v>12</v>
      </c>
      <c r="C22" s="3"/>
      <c r="D22" s="7"/>
      <c r="E22" s="4"/>
      <c r="F22" s="4" t="s">
        <v>211</v>
      </c>
      <c r="G22" s="4"/>
      <c r="H22" s="4"/>
      <c r="I22" s="4"/>
      <c r="J22" s="4"/>
      <c r="K22" s="22"/>
      <c r="L22" s="22" t="s">
        <v>169</v>
      </c>
      <c r="M22" s="22" t="s">
        <v>169</v>
      </c>
      <c r="N22" s="23" t="s">
        <v>169</v>
      </c>
      <c r="P22" s="90" t="s">
        <v>203</v>
      </c>
      <c r="Q22" s="30">
        <f>K22</f>
        <v>0</v>
      </c>
      <c r="R22" s="30" t="str">
        <f>L22</f>
        <v>(＋)</v>
      </c>
      <c r="S22" s="30" t="str">
        <f>M22</f>
        <v>(＋)</v>
      </c>
      <c r="T22" s="30" t="str">
        <f>N22</f>
        <v>(＋)</v>
      </c>
      <c r="U22" s="30">
        <f t="shared" si="1"/>
        <v>0</v>
      </c>
      <c r="V22" s="30">
        <f t="shared" si="1"/>
        <v>0</v>
      </c>
      <c r="W22" s="30">
        <f t="shared" si="1"/>
        <v>0</v>
      </c>
      <c r="X22" s="30">
        <f t="shared" si="1"/>
        <v>0</v>
      </c>
    </row>
    <row r="23" spans="2:24" ht="13.9" customHeight="1" x14ac:dyDescent="0.15">
      <c r="B23" s="1">
        <f t="shared" si="2"/>
        <v>13</v>
      </c>
      <c r="C23" s="3"/>
      <c r="D23" s="7"/>
      <c r="E23" s="4"/>
      <c r="F23" s="4" t="s">
        <v>122</v>
      </c>
      <c r="G23" s="4"/>
      <c r="H23" s="4"/>
      <c r="I23" s="4"/>
      <c r="J23" s="4"/>
      <c r="K23" s="22" t="s">
        <v>169</v>
      </c>
      <c r="L23" s="22" t="s">
        <v>169</v>
      </c>
      <c r="M23" s="22"/>
      <c r="N23" s="23" t="s">
        <v>169</v>
      </c>
      <c r="P23" s="30" t="s">
        <v>14</v>
      </c>
      <c r="Q23" s="30" t="e">
        <f>IF(K23="",0,VALUE(MID(K23,2,LEN(K23)-2)))</f>
        <v>#VALUE!</v>
      </c>
      <c r="R23" s="30">
        <f>IF(L25="",0,VALUE(MID(L25,2,LEN(L25)-2)))</f>
        <v>250</v>
      </c>
      <c r="S23" s="30">
        <f>IF(M23="",0,VALUE(MID(M23,2,LEN(M23)-2)))</f>
        <v>0</v>
      </c>
      <c r="T23" s="30" t="e">
        <f>IF(N23="",0,VALUE(MID(N23,2,LEN(N23)-2)))</f>
        <v>#VALUE!</v>
      </c>
      <c r="U23" s="30">
        <f t="shared" si="1"/>
        <v>0</v>
      </c>
      <c r="V23" s="30">
        <f t="shared" si="1"/>
        <v>0</v>
      </c>
      <c r="W23" s="30">
        <f t="shared" si="1"/>
        <v>0</v>
      </c>
      <c r="X23" s="30">
        <f t="shared" si="1"/>
        <v>0</v>
      </c>
    </row>
    <row r="24" spans="2:24" ht="13.5" customHeight="1" x14ac:dyDescent="0.15">
      <c r="B24" s="1">
        <f t="shared" si="2"/>
        <v>14</v>
      </c>
      <c r="C24" s="3"/>
      <c r="D24" s="7"/>
      <c r="E24" s="4"/>
      <c r="F24" s="4" t="s">
        <v>123</v>
      </c>
      <c r="G24" s="4"/>
      <c r="H24" s="4"/>
      <c r="I24" s="4"/>
      <c r="J24" s="4"/>
      <c r="K24" s="22" t="s">
        <v>171</v>
      </c>
      <c r="L24" s="22" t="s">
        <v>175</v>
      </c>
      <c r="M24" s="22" t="s">
        <v>287</v>
      </c>
      <c r="N24" s="23" t="s">
        <v>167</v>
      </c>
      <c r="U24" s="30">
        <f t="shared" si="1"/>
        <v>350</v>
      </c>
      <c r="V24" s="30">
        <f t="shared" si="1"/>
        <v>50</v>
      </c>
      <c r="W24" s="30">
        <f t="shared" si="1"/>
        <v>675</v>
      </c>
      <c r="X24" s="30">
        <f t="shared" si="1"/>
        <v>200</v>
      </c>
    </row>
    <row r="25" spans="2:24" ht="13.5" customHeight="1" x14ac:dyDescent="0.15">
      <c r="B25" s="1">
        <f t="shared" si="2"/>
        <v>15</v>
      </c>
      <c r="C25" s="3"/>
      <c r="D25" s="7"/>
      <c r="E25" s="4"/>
      <c r="F25" s="4" t="s">
        <v>121</v>
      </c>
      <c r="G25" s="4"/>
      <c r="H25" s="4"/>
      <c r="I25" s="4"/>
      <c r="J25" s="4"/>
      <c r="K25" s="22" t="s">
        <v>166</v>
      </c>
      <c r="L25" s="22" t="s">
        <v>245</v>
      </c>
      <c r="M25" s="22" t="s">
        <v>174</v>
      </c>
      <c r="N25" s="144" t="s">
        <v>168</v>
      </c>
      <c r="P25" s="30" t="s">
        <v>14</v>
      </c>
      <c r="Q25" s="30">
        <f>IF(K25="",0,VALUE(MID(K25,2,LEN(K25)-2)))</f>
        <v>75</v>
      </c>
      <c r="R25" s="30" t="e">
        <f>IF(#REF!="",0,VALUE(MID(#REF!,2,LEN(#REF!)-2)))</f>
        <v>#REF!</v>
      </c>
      <c r="S25" s="30">
        <f>IF(M25="",0,VALUE(MID(M25,2,LEN(M25)-2)))</f>
        <v>375</v>
      </c>
      <c r="T25" s="30">
        <f>IF(N25="",0,VALUE(MID(N25,2,LEN(N25)-2)))</f>
        <v>150</v>
      </c>
      <c r="U25" s="30">
        <f t="shared" si="1"/>
        <v>75</v>
      </c>
      <c r="V25" s="30">
        <f t="shared" si="1"/>
        <v>250</v>
      </c>
      <c r="W25" s="30">
        <f t="shared" si="1"/>
        <v>375</v>
      </c>
      <c r="X25" s="30">
        <f t="shared" si="1"/>
        <v>150</v>
      </c>
    </row>
    <row r="26" spans="2:24" ht="13.5" customHeight="1" x14ac:dyDescent="0.15">
      <c r="B26" s="1">
        <f t="shared" si="2"/>
        <v>16</v>
      </c>
      <c r="C26" s="2" t="s">
        <v>22</v>
      </c>
      <c r="D26" s="2" t="s">
        <v>23</v>
      </c>
      <c r="E26" s="4"/>
      <c r="F26" s="4" t="s">
        <v>119</v>
      </c>
      <c r="G26" s="4"/>
      <c r="H26" s="4"/>
      <c r="I26" s="4"/>
      <c r="J26" s="4"/>
      <c r="K26" s="28">
        <v>1875</v>
      </c>
      <c r="L26" s="24">
        <v>1000</v>
      </c>
      <c r="M26" s="24">
        <v>1300</v>
      </c>
      <c r="N26" s="25">
        <v>450</v>
      </c>
      <c r="P26" s="90"/>
    </row>
    <row r="27" spans="2:24" ht="13.5" customHeight="1" x14ac:dyDescent="0.15">
      <c r="B27" s="1">
        <f t="shared" si="2"/>
        <v>17</v>
      </c>
      <c r="C27" s="2" t="s">
        <v>24</v>
      </c>
      <c r="D27" s="2" t="s">
        <v>25</v>
      </c>
      <c r="E27" s="4"/>
      <c r="F27" s="4" t="s">
        <v>288</v>
      </c>
      <c r="G27" s="4"/>
      <c r="H27" s="4"/>
      <c r="I27" s="4"/>
      <c r="J27" s="4"/>
      <c r="K27" s="24" t="s">
        <v>163</v>
      </c>
      <c r="L27" s="24">
        <v>25</v>
      </c>
      <c r="M27" s="24">
        <v>50</v>
      </c>
      <c r="N27" s="145" t="s">
        <v>163</v>
      </c>
      <c r="P27" s="90"/>
    </row>
    <row r="28" spans="2:24" ht="13.5" customHeight="1" x14ac:dyDescent="0.15">
      <c r="B28" s="1">
        <f t="shared" si="2"/>
        <v>18</v>
      </c>
      <c r="C28" s="7"/>
      <c r="D28" s="7"/>
      <c r="E28" s="4"/>
      <c r="F28" s="4" t="s">
        <v>104</v>
      </c>
      <c r="G28" s="4"/>
      <c r="H28" s="4"/>
      <c r="I28" s="4"/>
      <c r="J28" s="4"/>
      <c r="K28" s="24">
        <v>125</v>
      </c>
      <c r="L28" s="28">
        <v>200</v>
      </c>
      <c r="M28" s="24">
        <v>325</v>
      </c>
      <c r="N28" s="25">
        <v>100</v>
      </c>
      <c r="P28" s="90"/>
    </row>
    <row r="29" spans="2:24" ht="14.85" customHeight="1" x14ac:dyDescent="0.15">
      <c r="B29" s="1">
        <f t="shared" si="2"/>
        <v>19</v>
      </c>
      <c r="C29" s="2" t="s">
        <v>93</v>
      </c>
      <c r="D29" s="2" t="s">
        <v>15</v>
      </c>
      <c r="E29" s="4"/>
      <c r="F29" s="4" t="s">
        <v>159</v>
      </c>
      <c r="G29" s="4"/>
      <c r="H29" s="4"/>
      <c r="I29" s="4"/>
      <c r="J29" s="4"/>
      <c r="K29" s="24">
        <v>100</v>
      </c>
      <c r="L29" s="24">
        <v>100</v>
      </c>
      <c r="M29" s="24">
        <v>25</v>
      </c>
      <c r="N29" s="25">
        <v>50</v>
      </c>
    </row>
    <row r="30" spans="2:24" ht="13.9" customHeight="1" x14ac:dyDescent="0.15">
      <c r="B30" s="1">
        <f t="shared" si="2"/>
        <v>20</v>
      </c>
      <c r="C30" s="7"/>
      <c r="D30" s="2" t="s">
        <v>81</v>
      </c>
      <c r="E30" s="4"/>
      <c r="F30" s="4" t="s">
        <v>147</v>
      </c>
      <c r="G30" s="4"/>
      <c r="H30" s="4"/>
      <c r="I30" s="4"/>
      <c r="J30" s="4"/>
      <c r="K30" s="24"/>
      <c r="L30" s="24"/>
      <c r="M30" s="24"/>
      <c r="N30" s="25">
        <v>25</v>
      </c>
      <c r="U30" s="30">
        <f>COUNTA(K30:K30)</f>
        <v>0</v>
      </c>
      <c r="V30" s="30">
        <f>COUNTA(L30:L30)</f>
        <v>0</v>
      </c>
      <c r="W30" s="30">
        <f>COUNTA(M30:M30)</f>
        <v>0</v>
      </c>
      <c r="X30" s="30">
        <f>COUNTA(N30:N30)</f>
        <v>1</v>
      </c>
    </row>
    <row r="31" spans="2:24" ht="13.5" customHeight="1" x14ac:dyDescent="0.15">
      <c r="B31" s="1">
        <f t="shared" si="2"/>
        <v>21</v>
      </c>
      <c r="C31" s="7"/>
      <c r="D31" s="9" t="s">
        <v>72</v>
      </c>
      <c r="E31" s="4"/>
      <c r="F31" s="4" t="s">
        <v>85</v>
      </c>
      <c r="G31" s="4"/>
      <c r="H31" s="4"/>
      <c r="I31" s="4"/>
      <c r="J31" s="4"/>
      <c r="K31" s="24">
        <v>21</v>
      </c>
      <c r="L31" s="24">
        <v>5</v>
      </c>
      <c r="M31" s="24">
        <v>26</v>
      </c>
      <c r="N31" s="25">
        <v>6</v>
      </c>
      <c r="U31" s="30">
        <f>COUNTA(K31)</f>
        <v>1</v>
      </c>
      <c r="V31" s="30">
        <f>COUNTA(L31)</f>
        <v>1</v>
      </c>
      <c r="W31" s="30">
        <f>COUNTA(M31)</f>
        <v>1</v>
      </c>
      <c r="X31" s="30">
        <f>COUNTA(N31)</f>
        <v>1</v>
      </c>
    </row>
    <row r="32" spans="2:24" ht="13.9" customHeight="1" x14ac:dyDescent="0.15">
      <c r="B32" s="1">
        <f t="shared" si="2"/>
        <v>22</v>
      </c>
      <c r="C32" s="7"/>
      <c r="D32" s="2" t="s">
        <v>16</v>
      </c>
      <c r="E32" s="4"/>
      <c r="F32" s="4" t="s">
        <v>131</v>
      </c>
      <c r="G32" s="4"/>
      <c r="H32" s="4"/>
      <c r="I32" s="4"/>
      <c r="J32" s="4"/>
      <c r="K32" s="24">
        <v>50</v>
      </c>
      <c r="L32" s="24">
        <v>75</v>
      </c>
      <c r="M32" s="24">
        <v>25</v>
      </c>
      <c r="N32" s="25">
        <v>125</v>
      </c>
    </row>
    <row r="33" spans="2:25" ht="13.5" customHeight="1" x14ac:dyDescent="0.15">
      <c r="B33" s="1">
        <f t="shared" si="2"/>
        <v>23</v>
      </c>
      <c r="C33" s="7"/>
      <c r="D33" s="7"/>
      <c r="E33" s="4"/>
      <c r="F33" s="4" t="s">
        <v>106</v>
      </c>
      <c r="G33" s="4"/>
      <c r="H33" s="4"/>
      <c r="I33" s="4"/>
      <c r="J33" s="4"/>
      <c r="K33" s="28">
        <v>150</v>
      </c>
      <c r="L33" s="24">
        <v>1600</v>
      </c>
      <c r="M33" s="24">
        <v>550</v>
      </c>
      <c r="N33" s="25">
        <v>1475</v>
      </c>
    </row>
    <row r="34" spans="2:25" ht="13.5" customHeight="1" x14ac:dyDescent="0.15">
      <c r="B34" s="1">
        <f t="shared" si="2"/>
        <v>24</v>
      </c>
      <c r="C34" s="7"/>
      <c r="D34" s="7"/>
      <c r="E34" s="4"/>
      <c r="F34" s="4" t="s">
        <v>118</v>
      </c>
      <c r="G34" s="4"/>
      <c r="H34" s="4"/>
      <c r="I34" s="4"/>
      <c r="J34" s="4"/>
      <c r="K34" s="24">
        <v>550</v>
      </c>
      <c r="L34" s="24">
        <v>250</v>
      </c>
      <c r="M34" s="24">
        <v>350</v>
      </c>
      <c r="N34" s="25">
        <v>325</v>
      </c>
      <c r="O34" s="67"/>
    </row>
    <row r="35" spans="2:25" ht="13.9" customHeight="1" x14ac:dyDescent="0.15">
      <c r="B35" s="1">
        <f t="shared" si="2"/>
        <v>25</v>
      </c>
      <c r="C35" s="7"/>
      <c r="D35" s="7"/>
      <c r="E35" s="4"/>
      <c r="F35" s="4" t="s">
        <v>107</v>
      </c>
      <c r="G35" s="4"/>
      <c r="H35" s="4"/>
      <c r="I35" s="4"/>
      <c r="J35" s="4"/>
      <c r="K35" s="24">
        <v>1300</v>
      </c>
      <c r="L35" s="24">
        <v>600</v>
      </c>
      <c r="M35" s="24">
        <v>1175</v>
      </c>
      <c r="N35" s="25">
        <v>550</v>
      </c>
    </row>
    <row r="36" spans="2:25" ht="13.9" customHeight="1" x14ac:dyDescent="0.15">
      <c r="B36" s="1">
        <f t="shared" si="2"/>
        <v>26</v>
      </c>
      <c r="C36" s="7"/>
      <c r="D36" s="7"/>
      <c r="E36" s="4"/>
      <c r="F36" s="4" t="s">
        <v>250</v>
      </c>
      <c r="G36" s="4"/>
      <c r="H36" s="4"/>
      <c r="I36" s="4"/>
      <c r="J36" s="4"/>
      <c r="K36" s="24"/>
      <c r="L36" s="24"/>
      <c r="M36" s="24"/>
      <c r="N36" s="25" t="s">
        <v>163</v>
      </c>
    </row>
    <row r="37" spans="2:25" ht="13.9" customHeight="1" x14ac:dyDescent="0.15">
      <c r="B37" s="1">
        <f t="shared" si="2"/>
        <v>27</v>
      </c>
      <c r="C37" s="7"/>
      <c r="D37" s="7"/>
      <c r="E37" s="4"/>
      <c r="F37" s="4" t="s">
        <v>267</v>
      </c>
      <c r="G37" s="4"/>
      <c r="H37" s="4"/>
      <c r="I37" s="4"/>
      <c r="J37" s="4"/>
      <c r="K37" s="24"/>
      <c r="L37" s="24"/>
      <c r="M37" s="24"/>
      <c r="N37" s="25">
        <v>25</v>
      </c>
    </row>
    <row r="38" spans="2:25" ht="13.9" customHeight="1" x14ac:dyDescent="0.15">
      <c r="B38" s="1">
        <f t="shared" si="2"/>
        <v>28</v>
      </c>
      <c r="C38" s="7"/>
      <c r="D38" s="7"/>
      <c r="E38" s="4"/>
      <c r="F38" s="4" t="s">
        <v>289</v>
      </c>
      <c r="G38" s="4"/>
      <c r="H38" s="4"/>
      <c r="I38" s="4"/>
      <c r="J38" s="4"/>
      <c r="K38" s="24"/>
      <c r="L38" s="24"/>
      <c r="M38" s="24"/>
      <c r="N38" s="25">
        <v>1</v>
      </c>
    </row>
    <row r="39" spans="2:25" ht="13.5" customHeight="1" x14ac:dyDescent="0.15">
      <c r="B39" s="1">
        <f t="shared" si="2"/>
        <v>29</v>
      </c>
      <c r="C39" s="7"/>
      <c r="D39" s="7"/>
      <c r="E39" s="4"/>
      <c r="F39" s="4" t="s">
        <v>17</v>
      </c>
      <c r="G39" s="4"/>
      <c r="H39" s="4"/>
      <c r="I39" s="4"/>
      <c r="J39" s="4"/>
      <c r="K39" s="28">
        <v>250</v>
      </c>
      <c r="L39" s="24">
        <v>600</v>
      </c>
      <c r="M39" s="24">
        <v>500</v>
      </c>
      <c r="N39" s="25">
        <v>475</v>
      </c>
    </row>
    <row r="40" spans="2:25" ht="13.5" customHeight="1" x14ac:dyDescent="0.15">
      <c r="B40" s="1">
        <f t="shared" si="2"/>
        <v>30</v>
      </c>
      <c r="C40" s="7"/>
      <c r="D40" s="7"/>
      <c r="E40" s="4"/>
      <c r="F40" s="4" t="s">
        <v>109</v>
      </c>
      <c r="G40" s="4"/>
      <c r="H40" s="4"/>
      <c r="I40" s="4"/>
      <c r="J40" s="4"/>
      <c r="K40" s="24" t="s">
        <v>163</v>
      </c>
      <c r="L40" s="24" t="s">
        <v>163</v>
      </c>
      <c r="M40" s="24" t="s">
        <v>163</v>
      </c>
      <c r="N40" s="25">
        <v>75</v>
      </c>
    </row>
    <row r="41" spans="2:25" ht="13.5" customHeight="1" x14ac:dyDescent="0.15">
      <c r="B41" s="1">
        <f t="shared" si="2"/>
        <v>31</v>
      </c>
      <c r="C41" s="7"/>
      <c r="D41" s="7"/>
      <c r="E41" s="4"/>
      <c r="F41" s="4" t="s">
        <v>111</v>
      </c>
      <c r="G41" s="4"/>
      <c r="H41" s="4"/>
      <c r="I41" s="4"/>
      <c r="J41" s="4"/>
      <c r="K41" s="24">
        <v>50</v>
      </c>
      <c r="L41" s="24">
        <v>150</v>
      </c>
      <c r="M41" s="24">
        <v>225</v>
      </c>
      <c r="N41" s="25">
        <v>225</v>
      </c>
    </row>
    <row r="42" spans="2:25" ht="13.9" customHeight="1" x14ac:dyDescent="0.15">
      <c r="B42" s="1">
        <f t="shared" si="2"/>
        <v>32</v>
      </c>
      <c r="C42" s="7"/>
      <c r="D42" s="7"/>
      <c r="E42" s="4"/>
      <c r="F42" s="4" t="s">
        <v>18</v>
      </c>
      <c r="G42" s="4"/>
      <c r="H42" s="4"/>
      <c r="I42" s="4"/>
      <c r="J42" s="4"/>
      <c r="K42" s="24">
        <v>525</v>
      </c>
      <c r="L42" s="24">
        <v>2475</v>
      </c>
      <c r="M42" s="24">
        <v>2525</v>
      </c>
      <c r="N42" s="25">
        <v>2100</v>
      </c>
    </row>
    <row r="43" spans="2:25" ht="13.5" customHeight="1" x14ac:dyDescent="0.15">
      <c r="B43" s="1">
        <f t="shared" si="2"/>
        <v>33</v>
      </c>
      <c r="C43" s="7"/>
      <c r="D43" s="7"/>
      <c r="E43" s="4"/>
      <c r="F43" s="4" t="s">
        <v>160</v>
      </c>
      <c r="G43" s="4"/>
      <c r="H43" s="4"/>
      <c r="I43" s="4"/>
      <c r="J43" s="4"/>
      <c r="K43" s="24"/>
      <c r="L43" s="24"/>
      <c r="M43" s="24" t="s">
        <v>163</v>
      </c>
      <c r="N43" s="25" t="s">
        <v>163</v>
      </c>
    </row>
    <row r="44" spans="2:25" ht="13.5" customHeight="1" x14ac:dyDescent="0.15">
      <c r="B44" s="1">
        <f t="shared" si="2"/>
        <v>34</v>
      </c>
      <c r="C44" s="7"/>
      <c r="D44" s="7"/>
      <c r="E44" s="4"/>
      <c r="F44" s="4" t="s">
        <v>132</v>
      </c>
      <c r="G44" s="4"/>
      <c r="H44" s="4"/>
      <c r="I44" s="4"/>
      <c r="J44" s="4"/>
      <c r="K44" s="24" t="s">
        <v>163</v>
      </c>
      <c r="L44" s="24">
        <v>100</v>
      </c>
      <c r="M44" s="24">
        <v>175</v>
      </c>
      <c r="N44" s="25">
        <v>50</v>
      </c>
    </row>
    <row r="45" spans="2:25" ht="13.9" customHeight="1" x14ac:dyDescent="0.15">
      <c r="B45" s="1">
        <f t="shared" si="2"/>
        <v>35</v>
      </c>
      <c r="C45" s="7"/>
      <c r="D45" s="7"/>
      <c r="E45" s="4"/>
      <c r="F45" s="4" t="s">
        <v>268</v>
      </c>
      <c r="G45" s="4"/>
      <c r="H45" s="4"/>
      <c r="I45" s="4"/>
      <c r="J45" s="4"/>
      <c r="K45" s="24"/>
      <c r="L45" s="24"/>
      <c r="M45" s="24" t="s">
        <v>163</v>
      </c>
      <c r="N45" s="25" t="s">
        <v>163</v>
      </c>
    </row>
    <row r="46" spans="2:25" ht="13.9" customHeight="1" x14ac:dyDescent="0.15">
      <c r="B46" s="1">
        <f t="shared" si="2"/>
        <v>36</v>
      </c>
      <c r="C46" s="7"/>
      <c r="D46" s="7"/>
      <c r="E46" s="4"/>
      <c r="F46" s="4" t="s">
        <v>149</v>
      </c>
      <c r="G46" s="4"/>
      <c r="H46" s="4"/>
      <c r="I46" s="4"/>
      <c r="J46" s="4"/>
      <c r="K46" s="28">
        <v>25</v>
      </c>
      <c r="L46" s="24" t="s">
        <v>163</v>
      </c>
      <c r="M46" s="24">
        <v>25</v>
      </c>
      <c r="N46" s="25">
        <v>25</v>
      </c>
      <c r="Y46" s="130"/>
    </row>
    <row r="47" spans="2:25" ht="13.9" customHeight="1" x14ac:dyDescent="0.15">
      <c r="B47" s="1">
        <f t="shared" si="2"/>
        <v>37</v>
      </c>
      <c r="C47" s="7"/>
      <c r="D47" s="7"/>
      <c r="E47" s="4"/>
      <c r="F47" s="4" t="s">
        <v>19</v>
      </c>
      <c r="G47" s="4"/>
      <c r="H47" s="4"/>
      <c r="I47" s="4"/>
      <c r="J47" s="4"/>
      <c r="K47" s="24">
        <v>375</v>
      </c>
      <c r="L47" s="24">
        <v>875</v>
      </c>
      <c r="M47" s="24">
        <v>750</v>
      </c>
      <c r="N47" s="25">
        <v>500</v>
      </c>
    </row>
    <row r="48" spans="2:25" ht="13.5" customHeight="1" x14ac:dyDescent="0.15">
      <c r="B48" s="1">
        <f t="shared" si="2"/>
        <v>38</v>
      </c>
      <c r="C48" s="7"/>
      <c r="D48" s="7"/>
      <c r="E48" s="4"/>
      <c r="F48" s="4" t="s">
        <v>20</v>
      </c>
      <c r="G48" s="4"/>
      <c r="H48" s="4"/>
      <c r="I48" s="4"/>
      <c r="J48" s="4"/>
      <c r="K48" s="24">
        <v>3500</v>
      </c>
      <c r="L48" s="24">
        <v>2875</v>
      </c>
      <c r="M48" s="60">
        <v>3200</v>
      </c>
      <c r="N48" s="66">
        <v>475</v>
      </c>
    </row>
    <row r="49" spans="2:29" ht="13.9" customHeight="1" x14ac:dyDescent="0.15">
      <c r="B49" s="1">
        <f t="shared" si="2"/>
        <v>39</v>
      </c>
      <c r="C49" s="7"/>
      <c r="D49" s="7"/>
      <c r="E49" s="4"/>
      <c r="F49" s="4" t="s">
        <v>21</v>
      </c>
      <c r="G49" s="4"/>
      <c r="H49" s="4"/>
      <c r="I49" s="4"/>
      <c r="J49" s="4"/>
      <c r="K49" s="24" t="s">
        <v>163</v>
      </c>
      <c r="L49" s="24" t="s">
        <v>163</v>
      </c>
      <c r="M49" s="24">
        <v>75</v>
      </c>
      <c r="N49" s="25">
        <v>50</v>
      </c>
    </row>
    <row r="50" spans="2:29" ht="13.5" customHeight="1" x14ac:dyDescent="0.15">
      <c r="B50" s="1">
        <f t="shared" si="2"/>
        <v>40</v>
      </c>
      <c r="C50" s="2" t="s">
        <v>82</v>
      </c>
      <c r="D50" s="2" t="s">
        <v>83</v>
      </c>
      <c r="E50" s="4"/>
      <c r="F50" s="4" t="s">
        <v>102</v>
      </c>
      <c r="G50" s="4"/>
      <c r="H50" s="4"/>
      <c r="I50" s="4"/>
      <c r="J50" s="4"/>
      <c r="K50" s="28">
        <v>25</v>
      </c>
      <c r="L50" s="28" t="s">
        <v>163</v>
      </c>
      <c r="M50" s="24" t="s">
        <v>163</v>
      </c>
      <c r="N50" s="25">
        <v>25</v>
      </c>
    </row>
    <row r="51" spans="2:29" ht="13.9" customHeight="1" x14ac:dyDescent="0.15">
      <c r="B51" s="1">
        <f t="shared" si="2"/>
        <v>41</v>
      </c>
      <c r="C51" s="7"/>
      <c r="D51" s="7"/>
      <c r="E51" s="4"/>
      <c r="F51" s="4" t="s">
        <v>214</v>
      </c>
      <c r="G51" s="4"/>
      <c r="H51" s="4"/>
      <c r="I51" s="4"/>
      <c r="J51" s="4"/>
      <c r="K51" s="24"/>
      <c r="L51" s="24" t="s">
        <v>163</v>
      </c>
      <c r="M51" s="24">
        <v>25</v>
      </c>
      <c r="N51" s="25">
        <v>25</v>
      </c>
    </row>
    <row r="52" spans="2:29" ht="13.9" customHeight="1" x14ac:dyDescent="0.15">
      <c r="B52" s="1">
        <f t="shared" si="2"/>
        <v>42</v>
      </c>
      <c r="C52" s="7"/>
      <c r="D52" s="7"/>
      <c r="E52" s="4"/>
      <c r="F52" s="4" t="s">
        <v>215</v>
      </c>
      <c r="G52" s="4"/>
      <c r="H52" s="4"/>
      <c r="I52" s="4"/>
      <c r="J52" s="4"/>
      <c r="K52" s="24" t="s">
        <v>163</v>
      </c>
      <c r="L52" s="24" t="s">
        <v>163</v>
      </c>
      <c r="M52" s="24" t="s">
        <v>163</v>
      </c>
      <c r="N52" s="25"/>
      <c r="U52" s="30">
        <f>COUNTA(K50:K52)</f>
        <v>2</v>
      </c>
      <c r="V52" s="30">
        <f>COUNTA(L50:L52)</f>
        <v>3</v>
      </c>
      <c r="W52" s="30">
        <f>COUNTA(M50:M52)</f>
        <v>3</v>
      </c>
      <c r="X52" s="30">
        <f>COUNTA(N50:N52)</f>
        <v>2</v>
      </c>
    </row>
    <row r="53" spans="2:29" ht="13.9" customHeight="1" x14ac:dyDescent="0.15">
      <c r="B53" s="1">
        <f t="shared" si="2"/>
        <v>43</v>
      </c>
      <c r="C53" s="2" t="s">
        <v>94</v>
      </c>
      <c r="D53" s="2" t="s">
        <v>26</v>
      </c>
      <c r="E53" s="4"/>
      <c r="F53" s="4" t="s">
        <v>126</v>
      </c>
      <c r="G53" s="4"/>
      <c r="H53" s="4"/>
      <c r="I53" s="4"/>
      <c r="J53" s="4"/>
      <c r="K53" s="24">
        <v>3300</v>
      </c>
      <c r="L53" s="28" t="s">
        <v>163</v>
      </c>
      <c r="M53" s="24">
        <v>600</v>
      </c>
      <c r="N53" s="25" t="s">
        <v>163</v>
      </c>
      <c r="Y53" s="132"/>
    </row>
    <row r="54" spans="2:29" ht="13.9" customHeight="1" x14ac:dyDescent="0.15">
      <c r="B54" s="1">
        <f t="shared" si="2"/>
        <v>44</v>
      </c>
      <c r="C54" s="7"/>
      <c r="D54" s="7"/>
      <c r="E54" s="4"/>
      <c r="F54" s="4" t="s">
        <v>253</v>
      </c>
      <c r="G54" s="4"/>
      <c r="H54" s="4"/>
      <c r="I54" s="4"/>
      <c r="J54" s="4"/>
      <c r="K54" s="24">
        <v>100</v>
      </c>
      <c r="L54" s="24"/>
      <c r="M54" s="24"/>
      <c r="N54" s="136"/>
      <c r="Y54" s="132"/>
    </row>
    <row r="55" spans="2:29" ht="13.9" customHeight="1" x14ac:dyDescent="0.15">
      <c r="B55" s="1">
        <f t="shared" si="2"/>
        <v>45</v>
      </c>
      <c r="C55" s="7"/>
      <c r="D55" s="7"/>
      <c r="E55" s="4"/>
      <c r="F55" s="4" t="s">
        <v>152</v>
      </c>
      <c r="G55" s="4"/>
      <c r="H55" s="4"/>
      <c r="I55" s="4"/>
      <c r="J55" s="4"/>
      <c r="K55" s="24">
        <v>25</v>
      </c>
      <c r="L55" s="24">
        <v>25</v>
      </c>
      <c r="M55" s="24">
        <v>75</v>
      </c>
      <c r="N55" s="25">
        <v>25</v>
      </c>
      <c r="Y55" s="146">
        <f>COUNTA(K11:K58)</f>
        <v>35</v>
      </c>
      <c r="Z55" s="146">
        <f>COUNTA(L11:L58)</f>
        <v>35</v>
      </c>
      <c r="AA55" s="146">
        <f>COUNTA(M11:M58)</f>
        <v>37</v>
      </c>
      <c r="AB55" s="146">
        <f>COUNTA(N11:N58)</f>
        <v>41</v>
      </c>
      <c r="AC55" s="132"/>
    </row>
    <row r="56" spans="2:29" ht="13.9" customHeight="1" x14ac:dyDescent="0.15">
      <c r="B56" s="1">
        <f t="shared" si="2"/>
        <v>46</v>
      </c>
      <c r="C56" s="7"/>
      <c r="D56" s="7"/>
      <c r="E56" s="4"/>
      <c r="F56" s="4" t="s">
        <v>290</v>
      </c>
      <c r="G56" s="4"/>
      <c r="H56" s="4"/>
      <c r="I56" s="4"/>
      <c r="J56" s="4"/>
      <c r="K56" s="24" t="s">
        <v>163</v>
      </c>
      <c r="L56" s="24" t="s">
        <v>163</v>
      </c>
      <c r="M56" s="24" t="s">
        <v>163</v>
      </c>
      <c r="N56" s="25"/>
      <c r="Y56" s="132">
        <f>SUM(U11:U25,K26:K58)</f>
        <v>14396</v>
      </c>
      <c r="Z56" s="132">
        <f>SUM(V11:V25,L26:L58)</f>
        <v>12455</v>
      </c>
      <c r="AA56" s="132">
        <f>SUM(W11:W25,M26:M58)</f>
        <v>15851</v>
      </c>
      <c r="AB56" s="132">
        <f>SUM(X11:X25,N26:N58)</f>
        <v>8757</v>
      </c>
      <c r="AC56" s="132"/>
    </row>
    <row r="57" spans="2:29" ht="13.9" customHeight="1" x14ac:dyDescent="0.15">
      <c r="B57" s="1">
        <f t="shared" si="2"/>
        <v>47</v>
      </c>
      <c r="C57" s="7"/>
      <c r="D57" s="7"/>
      <c r="E57" s="4"/>
      <c r="F57" s="4" t="s">
        <v>27</v>
      </c>
      <c r="G57" s="4"/>
      <c r="H57" s="4"/>
      <c r="I57" s="4"/>
      <c r="J57" s="4"/>
      <c r="K57" s="24"/>
      <c r="L57" s="24">
        <v>25</v>
      </c>
      <c r="M57" s="24"/>
      <c r="N57" s="25"/>
      <c r="Y57" s="132"/>
    </row>
    <row r="58" spans="2:29" ht="13.5" customHeight="1" x14ac:dyDescent="0.15">
      <c r="B58" s="1">
        <f t="shared" si="2"/>
        <v>48</v>
      </c>
      <c r="C58" s="7"/>
      <c r="D58" s="7"/>
      <c r="E58" s="4"/>
      <c r="F58" s="4" t="s">
        <v>91</v>
      </c>
      <c r="G58" s="4"/>
      <c r="H58" s="4"/>
      <c r="I58" s="4"/>
      <c r="J58" s="4"/>
      <c r="K58" s="24">
        <v>25</v>
      </c>
      <c r="L58" s="24"/>
      <c r="M58" s="24"/>
      <c r="N58" s="25" t="s">
        <v>163</v>
      </c>
      <c r="Y58" s="133"/>
    </row>
    <row r="59" spans="2:29" ht="13.9" customHeight="1" x14ac:dyDescent="0.15">
      <c r="B59" s="1">
        <f t="shared" si="2"/>
        <v>49</v>
      </c>
      <c r="C59" s="7"/>
      <c r="D59" s="7"/>
      <c r="E59" s="4"/>
      <c r="F59" s="4" t="s">
        <v>236</v>
      </c>
      <c r="G59" s="4"/>
      <c r="H59" s="4"/>
      <c r="I59" s="4"/>
      <c r="J59" s="4"/>
      <c r="K59" s="24"/>
      <c r="L59" s="24"/>
      <c r="M59" s="24"/>
      <c r="N59" s="25" t="s">
        <v>163</v>
      </c>
      <c r="Y59" s="133"/>
    </row>
    <row r="60" spans="2:29" ht="13.9" customHeight="1" x14ac:dyDescent="0.15">
      <c r="B60" s="1">
        <f t="shared" si="2"/>
        <v>50</v>
      </c>
      <c r="C60" s="7"/>
      <c r="D60" s="7"/>
      <c r="E60" s="4"/>
      <c r="F60" s="4" t="s">
        <v>191</v>
      </c>
      <c r="G60" s="4"/>
      <c r="H60" s="4"/>
      <c r="I60" s="4"/>
      <c r="J60" s="4"/>
      <c r="K60" s="24" t="s">
        <v>163</v>
      </c>
      <c r="L60" s="24"/>
      <c r="M60" s="24"/>
      <c r="N60" s="25" t="s">
        <v>163</v>
      </c>
      <c r="Y60" s="133"/>
    </row>
    <row r="61" spans="2:29" ht="13.5" customHeight="1" x14ac:dyDescent="0.15">
      <c r="B61" s="1">
        <f t="shared" si="2"/>
        <v>51</v>
      </c>
      <c r="C61" s="7"/>
      <c r="D61" s="7"/>
      <c r="E61" s="4"/>
      <c r="F61" s="4" t="s">
        <v>192</v>
      </c>
      <c r="G61" s="4"/>
      <c r="H61" s="4"/>
      <c r="I61" s="4"/>
      <c r="J61" s="4"/>
      <c r="K61" s="24" t="s">
        <v>163</v>
      </c>
      <c r="L61" s="24"/>
      <c r="M61" s="24" t="s">
        <v>163</v>
      </c>
      <c r="N61" s="25">
        <v>150</v>
      </c>
      <c r="Y61" s="134"/>
    </row>
    <row r="62" spans="2:29" ht="13.5" customHeight="1" x14ac:dyDescent="0.15">
      <c r="B62" s="1">
        <f t="shared" si="2"/>
        <v>52</v>
      </c>
      <c r="C62" s="7"/>
      <c r="D62" s="7"/>
      <c r="E62" s="4"/>
      <c r="F62" s="4" t="s">
        <v>291</v>
      </c>
      <c r="G62" s="4"/>
      <c r="H62" s="4"/>
      <c r="I62" s="4"/>
      <c r="J62" s="4"/>
      <c r="K62" s="24"/>
      <c r="L62" s="24"/>
      <c r="M62" s="24">
        <v>25</v>
      </c>
      <c r="N62" s="25" t="s">
        <v>163</v>
      </c>
      <c r="Y62" s="133"/>
    </row>
    <row r="63" spans="2:29" ht="13.5" customHeight="1" x14ac:dyDescent="0.15">
      <c r="B63" s="1">
        <f t="shared" si="2"/>
        <v>53</v>
      </c>
      <c r="C63" s="7"/>
      <c r="D63" s="7"/>
      <c r="E63" s="4"/>
      <c r="F63" s="4" t="s">
        <v>218</v>
      </c>
      <c r="G63" s="4"/>
      <c r="H63" s="4"/>
      <c r="I63" s="4"/>
      <c r="J63" s="4"/>
      <c r="K63" s="24" t="s">
        <v>163</v>
      </c>
      <c r="L63" s="24" t="s">
        <v>163</v>
      </c>
      <c r="M63" s="24"/>
      <c r="N63" s="25" t="s">
        <v>163</v>
      </c>
      <c r="Y63" s="133"/>
    </row>
    <row r="64" spans="2:29" ht="13.9" customHeight="1" x14ac:dyDescent="0.15">
      <c r="B64" s="1">
        <f t="shared" si="2"/>
        <v>54</v>
      </c>
      <c r="C64" s="7"/>
      <c r="D64" s="7"/>
      <c r="E64" s="4"/>
      <c r="F64" s="4" t="s">
        <v>237</v>
      </c>
      <c r="G64" s="4"/>
      <c r="H64" s="4"/>
      <c r="I64" s="4"/>
      <c r="J64" s="4"/>
      <c r="K64" s="28" t="s">
        <v>163</v>
      </c>
      <c r="L64" s="28"/>
      <c r="M64" s="24"/>
      <c r="N64" s="25"/>
      <c r="Y64" s="133"/>
    </row>
    <row r="65" spans="2:25" ht="13.5" customHeight="1" x14ac:dyDescent="0.15">
      <c r="B65" s="1">
        <f t="shared" si="2"/>
        <v>55</v>
      </c>
      <c r="C65" s="7"/>
      <c r="D65" s="7"/>
      <c r="E65" s="4"/>
      <c r="F65" s="4" t="s">
        <v>219</v>
      </c>
      <c r="G65" s="4"/>
      <c r="H65" s="4"/>
      <c r="I65" s="4"/>
      <c r="J65" s="4"/>
      <c r="K65" s="28"/>
      <c r="L65" s="28">
        <v>200</v>
      </c>
      <c r="M65" s="24" t="s">
        <v>163</v>
      </c>
      <c r="N65" s="25" t="s">
        <v>163</v>
      </c>
      <c r="Y65" s="133"/>
    </row>
    <row r="66" spans="2:25" ht="13.9" customHeight="1" x14ac:dyDescent="0.15">
      <c r="B66" s="1">
        <f t="shared" si="2"/>
        <v>56</v>
      </c>
      <c r="C66" s="7"/>
      <c r="D66" s="7"/>
      <c r="E66" s="4"/>
      <c r="F66" s="4" t="s">
        <v>220</v>
      </c>
      <c r="G66" s="4"/>
      <c r="H66" s="4"/>
      <c r="I66" s="4"/>
      <c r="J66" s="4"/>
      <c r="K66" s="24">
        <v>50</v>
      </c>
      <c r="L66" s="24">
        <v>375</v>
      </c>
      <c r="M66" s="24">
        <v>150</v>
      </c>
      <c r="N66" s="25">
        <v>650</v>
      </c>
      <c r="Y66" s="132"/>
    </row>
    <row r="67" spans="2:25" ht="13.5" customHeight="1" x14ac:dyDescent="0.15">
      <c r="B67" s="1">
        <f t="shared" si="2"/>
        <v>57</v>
      </c>
      <c r="C67" s="7"/>
      <c r="D67" s="7"/>
      <c r="E67" s="4"/>
      <c r="F67" s="4" t="s">
        <v>112</v>
      </c>
      <c r="G67" s="4"/>
      <c r="H67" s="4"/>
      <c r="I67" s="4"/>
      <c r="J67" s="4"/>
      <c r="K67" s="24">
        <v>400</v>
      </c>
      <c r="L67" s="24">
        <v>600</v>
      </c>
      <c r="M67" s="24">
        <v>1000</v>
      </c>
      <c r="N67" s="25" t="s">
        <v>163</v>
      </c>
      <c r="Y67" s="133"/>
    </row>
    <row r="68" spans="2:25" ht="13.5" customHeight="1" x14ac:dyDescent="0.15">
      <c r="B68" s="1">
        <f t="shared" si="2"/>
        <v>58</v>
      </c>
      <c r="C68" s="7"/>
      <c r="D68" s="7"/>
      <c r="E68" s="4"/>
      <c r="F68" s="4" t="s">
        <v>193</v>
      </c>
      <c r="G68" s="4"/>
      <c r="H68" s="4"/>
      <c r="I68" s="4"/>
      <c r="J68" s="4"/>
      <c r="K68" s="24"/>
      <c r="L68" s="24"/>
      <c r="M68" s="24">
        <v>32</v>
      </c>
      <c r="N68" s="25">
        <v>16</v>
      </c>
      <c r="Y68" s="132"/>
    </row>
    <row r="69" spans="2:25" ht="13.9" customHeight="1" x14ac:dyDescent="0.15">
      <c r="B69" s="1">
        <f t="shared" si="2"/>
        <v>59</v>
      </c>
      <c r="C69" s="7"/>
      <c r="D69" s="7"/>
      <c r="E69" s="4"/>
      <c r="F69" s="4" t="s">
        <v>155</v>
      </c>
      <c r="G69" s="4"/>
      <c r="H69" s="4"/>
      <c r="I69" s="4"/>
      <c r="J69" s="4"/>
      <c r="K69" s="24">
        <v>75</v>
      </c>
      <c r="L69" s="137">
        <v>75</v>
      </c>
      <c r="M69" s="24">
        <v>75</v>
      </c>
      <c r="N69" s="25">
        <v>75</v>
      </c>
      <c r="Y69" s="132"/>
    </row>
    <row r="70" spans="2:25" ht="13.5" customHeight="1" x14ac:dyDescent="0.15">
      <c r="B70" s="1">
        <f t="shared" si="2"/>
        <v>60</v>
      </c>
      <c r="C70" s="7"/>
      <c r="D70" s="7"/>
      <c r="E70" s="4"/>
      <c r="F70" s="4" t="s">
        <v>241</v>
      </c>
      <c r="G70" s="4"/>
      <c r="H70" s="4"/>
      <c r="I70" s="4"/>
      <c r="J70" s="4"/>
      <c r="K70" s="24">
        <v>56</v>
      </c>
      <c r="L70" s="24" t="s">
        <v>163</v>
      </c>
      <c r="M70" s="24">
        <v>16</v>
      </c>
      <c r="N70" s="25"/>
      <c r="Y70" s="132"/>
    </row>
    <row r="71" spans="2:25" ht="13.9" customHeight="1" x14ac:dyDescent="0.15">
      <c r="B71" s="1">
        <f t="shared" si="2"/>
        <v>61</v>
      </c>
      <c r="C71" s="7"/>
      <c r="D71" s="7"/>
      <c r="E71" s="4"/>
      <c r="F71" s="4" t="s">
        <v>292</v>
      </c>
      <c r="G71" s="4"/>
      <c r="H71" s="4"/>
      <c r="I71" s="4"/>
      <c r="J71" s="4"/>
      <c r="K71" s="24"/>
      <c r="L71" s="24">
        <v>25</v>
      </c>
      <c r="M71" s="24" t="s">
        <v>163</v>
      </c>
      <c r="N71" s="25" t="s">
        <v>163</v>
      </c>
      <c r="Y71" s="132"/>
    </row>
    <row r="72" spans="2:25" ht="13.9" customHeight="1" x14ac:dyDescent="0.15">
      <c r="B72" s="1">
        <f t="shared" si="2"/>
        <v>62</v>
      </c>
      <c r="C72" s="7"/>
      <c r="D72" s="7"/>
      <c r="E72" s="4"/>
      <c r="F72" s="4" t="s">
        <v>113</v>
      </c>
      <c r="G72" s="4"/>
      <c r="H72" s="4"/>
      <c r="I72" s="4"/>
      <c r="J72" s="4"/>
      <c r="K72" s="24">
        <v>100</v>
      </c>
      <c r="L72" s="24">
        <v>200</v>
      </c>
      <c r="M72" s="24">
        <v>200</v>
      </c>
      <c r="N72" s="25" t="s">
        <v>163</v>
      </c>
      <c r="Y72" s="135"/>
    </row>
    <row r="73" spans="2:25" ht="13.5" customHeight="1" x14ac:dyDescent="0.15">
      <c r="B73" s="1">
        <f t="shared" si="2"/>
        <v>63</v>
      </c>
      <c r="C73" s="7"/>
      <c r="D73" s="7"/>
      <c r="E73" s="4"/>
      <c r="F73" s="4" t="s">
        <v>114</v>
      </c>
      <c r="G73" s="4"/>
      <c r="H73" s="4"/>
      <c r="I73" s="4"/>
      <c r="J73" s="4"/>
      <c r="K73" s="24">
        <v>75</v>
      </c>
      <c r="L73" s="24">
        <v>200</v>
      </c>
      <c r="M73" s="24">
        <v>175</v>
      </c>
      <c r="N73" s="25">
        <v>50</v>
      </c>
      <c r="Y73" s="132"/>
    </row>
    <row r="74" spans="2:25" ht="14.25" customHeight="1" x14ac:dyDescent="0.15">
      <c r="B74" s="1">
        <f t="shared" si="2"/>
        <v>64</v>
      </c>
      <c r="C74" s="7"/>
      <c r="D74" s="7"/>
      <c r="E74" s="4"/>
      <c r="F74" s="4" t="s">
        <v>293</v>
      </c>
      <c r="G74" s="4"/>
      <c r="H74" s="4"/>
      <c r="I74" s="4"/>
      <c r="J74" s="4"/>
      <c r="K74" s="24" t="s">
        <v>163</v>
      </c>
      <c r="L74" s="24"/>
      <c r="M74" s="24"/>
      <c r="N74" s="25"/>
      <c r="Y74" s="132"/>
    </row>
    <row r="75" spans="2:25" ht="13.5" customHeight="1" x14ac:dyDescent="0.15">
      <c r="B75" s="1">
        <f t="shared" si="2"/>
        <v>65</v>
      </c>
      <c r="C75" s="7"/>
      <c r="D75" s="7"/>
      <c r="E75" s="4"/>
      <c r="F75" s="4" t="s">
        <v>242</v>
      </c>
      <c r="G75" s="4"/>
      <c r="H75" s="4"/>
      <c r="I75" s="4"/>
      <c r="J75" s="4"/>
      <c r="K75" s="24"/>
      <c r="L75" s="24">
        <v>75</v>
      </c>
      <c r="M75" s="24">
        <v>150</v>
      </c>
      <c r="N75" s="25">
        <v>75</v>
      </c>
      <c r="Y75" s="132"/>
    </row>
    <row r="76" spans="2:25" ht="13.9" customHeight="1" x14ac:dyDescent="0.15">
      <c r="B76" s="1">
        <f t="shared" si="2"/>
        <v>66</v>
      </c>
      <c r="C76" s="7"/>
      <c r="D76" s="7"/>
      <c r="E76" s="4"/>
      <c r="F76" s="4" t="s">
        <v>224</v>
      </c>
      <c r="G76" s="4"/>
      <c r="H76" s="4"/>
      <c r="I76" s="4"/>
      <c r="J76" s="4"/>
      <c r="K76" s="24">
        <v>112</v>
      </c>
      <c r="L76" s="24">
        <v>56</v>
      </c>
      <c r="M76" s="24">
        <v>16</v>
      </c>
      <c r="N76" s="25">
        <v>24</v>
      </c>
      <c r="Y76" s="132"/>
    </row>
    <row r="77" spans="2:25" ht="13.5" customHeight="1" x14ac:dyDescent="0.15">
      <c r="B77" s="1">
        <f t="shared" ref="B77:B95" si="4">B76+1</f>
        <v>67</v>
      </c>
      <c r="C77" s="7"/>
      <c r="D77" s="7"/>
      <c r="E77" s="4"/>
      <c r="F77" s="4" t="s">
        <v>29</v>
      </c>
      <c r="G77" s="4"/>
      <c r="H77" s="4"/>
      <c r="I77" s="4"/>
      <c r="J77" s="4"/>
      <c r="K77" s="28"/>
      <c r="L77" s="24"/>
      <c r="M77" s="24"/>
      <c r="N77" s="25" t="s">
        <v>163</v>
      </c>
      <c r="Y77" s="132"/>
    </row>
    <row r="78" spans="2:25" ht="13.5" customHeight="1" x14ac:dyDescent="0.15">
      <c r="B78" s="1">
        <f t="shared" si="4"/>
        <v>68</v>
      </c>
      <c r="C78" s="7"/>
      <c r="D78" s="7"/>
      <c r="E78" s="4"/>
      <c r="F78" s="4" t="s">
        <v>30</v>
      </c>
      <c r="G78" s="4"/>
      <c r="H78" s="4"/>
      <c r="I78" s="4"/>
      <c r="J78" s="4"/>
      <c r="K78" s="28">
        <v>216</v>
      </c>
      <c r="L78" s="24">
        <v>88</v>
      </c>
      <c r="M78" s="24">
        <v>136</v>
      </c>
      <c r="N78" s="25">
        <v>112</v>
      </c>
      <c r="Y78" s="132"/>
    </row>
    <row r="79" spans="2:25" ht="13.5" customHeight="1" x14ac:dyDescent="0.15">
      <c r="B79" s="1">
        <f t="shared" si="4"/>
        <v>69</v>
      </c>
      <c r="C79" s="7"/>
      <c r="D79" s="7"/>
      <c r="E79" s="4"/>
      <c r="F79" s="4" t="s">
        <v>225</v>
      </c>
      <c r="G79" s="4"/>
      <c r="H79" s="4"/>
      <c r="I79" s="4"/>
      <c r="J79" s="4"/>
      <c r="K79" s="24">
        <v>64</v>
      </c>
      <c r="L79" s="24">
        <v>24</v>
      </c>
      <c r="M79" s="24" t="s">
        <v>163</v>
      </c>
      <c r="N79" s="25">
        <v>40</v>
      </c>
      <c r="Y79" s="132"/>
    </row>
    <row r="80" spans="2:25" ht="13.9" customHeight="1" x14ac:dyDescent="0.15">
      <c r="B80" s="1">
        <f t="shared" si="4"/>
        <v>70</v>
      </c>
      <c r="C80" s="7"/>
      <c r="D80" s="7"/>
      <c r="E80" s="4"/>
      <c r="F80" s="4" t="s">
        <v>31</v>
      </c>
      <c r="G80" s="4"/>
      <c r="H80" s="4"/>
      <c r="I80" s="4"/>
      <c r="J80" s="4"/>
      <c r="K80" s="28">
        <v>8</v>
      </c>
      <c r="L80" s="28" t="s">
        <v>163</v>
      </c>
      <c r="M80" s="24"/>
      <c r="N80" s="25"/>
      <c r="Y80" s="132"/>
    </row>
    <row r="81" spans="2:25" ht="13.9" customHeight="1" x14ac:dyDescent="0.15">
      <c r="B81" s="1">
        <f t="shared" si="4"/>
        <v>71</v>
      </c>
      <c r="C81" s="7"/>
      <c r="D81" s="7"/>
      <c r="E81" s="4"/>
      <c r="F81" s="4" t="s">
        <v>255</v>
      </c>
      <c r="G81" s="4"/>
      <c r="H81" s="4"/>
      <c r="I81" s="4"/>
      <c r="J81" s="4"/>
      <c r="K81" s="24" t="s">
        <v>163</v>
      </c>
      <c r="L81" s="24"/>
      <c r="M81" s="24" t="s">
        <v>163</v>
      </c>
      <c r="N81" s="25"/>
      <c r="Y81" s="132"/>
    </row>
    <row r="82" spans="2:25" ht="13.9" customHeight="1" x14ac:dyDescent="0.15">
      <c r="B82" s="1">
        <f t="shared" si="4"/>
        <v>72</v>
      </c>
      <c r="C82" s="7"/>
      <c r="D82" s="7"/>
      <c r="E82" s="4"/>
      <c r="F82" s="4" t="s">
        <v>272</v>
      </c>
      <c r="G82" s="4"/>
      <c r="H82" s="4"/>
      <c r="I82" s="4"/>
      <c r="J82" s="4"/>
      <c r="K82" s="28"/>
      <c r="L82" s="24" t="s">
        <v>163</v>
      </c>
      <c r="M82" s="24"/>
      <c r="N82" s="25"/>
      <c r="Y82" s="132"/>
    </row>
    <row r="83" spans="2:25" ht="13.9" customHeight="1" x14ac:dyDescent="0.15">
      <c r="B83" s="1">
        <f t="shared" si="4"/>
        <v>73</v>
      </c>
      <c r="C83" s="7"/>
      <c r="D83" s="7"/>
      <c r="E83" s="4"/>
      <c r="F83" s="4" t="s">
        <v>88</v>
      </c>
      <c r="G83" s="4"/>
      <c r="H83" s="4"/>
      <c r="I83" s="4"/>
      <c r="J83" s="4"/>
      <c r="K83" s="28">
        <v>100</v>
      </c>
      <c r="L83" s="24"/>
      <c r="M83" s="24">
        <v>300</v>
      </c>
      <c r="N83" s="25">
        <v>100</v>
      </c>
      <c r="Y83" s="132"/>
    </row>
    <row r="84" spans="2:25" ht="13.9" customHeight="1" x14ac:dyDescent="0.15">
      <c r="B84" s="1">
        <f t="shared" si="4"/>
        <v>74</v>
      </c>
      <c r="C84" s="7"/>
      <c r="D84" s="7"/>
      <c r="E84" s="4"/>
      <c r="F84" s="4" t="s">
        <v>89</v>
      </c>
      <c r="G84" s="4"/>
      <c r="H84" s="4"/>
      <c r="I84" s="4"/>
      <c r="J84" s="4"/>
      <c r="K84" s="24">
        <v>100</v>
      </c>
      <c r="L84" s="24"/>
      <c r="M84" s="24">
        <v>100</v>
      </c>
      <c r="N84" s="25" t="s">
        <v>163</v>
      </c>
      <c r="Y84" s="132"/>
    </row>
    <row r="85" spans="2:25" ht="13.9" customHeight="1" x14ac:dyDescent="0.15">
      <c r="B85" s="1">
        <f t="shared" si="4"/>
        <v>75</v>
      </c>
      <c r="C85" s="7"/>
      <c r="D85" s="7"/>
      <c r="E85" s="4"/>
      <c r="F85" s="4" t="s">
        <v>105</v>
      </c>
      <c r="G85" s="4"/>
      <c r="H85" s="4"/>
      <c r="I85" s="4"/>
      <c r="J85" s="4"/>
      <c r="K85" s="24" t="s">
        <v>163</v>
      </c>
      <c r="L85" s="24" t="s">
        <v>163</v>
      </c>
      <c r="M85" s="24" t="s">
        <v>163</v>
      </c>
      <c r="N85" s="25" t="s">
        <v>163</v>
      </c>
      <c r="Y85" s="132"/>
    </row>
    <row r="86" spans="2:25" ht="13.5" customHeight="1" x14ac:dyDescent="0.15">
      <c r="B86" s="1">
        <f t="shared" si="4"/>
        <v>76</v>
      </c>
      <c r="C86" s="7"/>
      <c r="D86" s="7"/>
      <c r="E86" s="4"/>
      <c r="F86" s="4" t="s">
        <v>115</v>
      </c>
      <c r="G86" s="4"/>
      <c r="H86" s="4"/>
      <c r="I86" s="4"/>
      <c r="J86" s="4"/>
      <c r="K86" s="24">
        <v>500</v>
      </c>
      <c r="L86" s="24">
        <v>550</v>
      </c>
      <c r="M86" s="24">
        <v>450</v>
      </c>
      <c r="N86" s="25">
        <v>400</v>
      </c>
      <c r="Y86" s="132"/>
    </row>
    <row r="87" spans="2:25" ht="13.9" customHeight="1" x14ac:dyDescent="0.15">
      <c r="B87" s="1">
        <f t="shared" si="4"/>
        <v>77</v>
      </c>
      <c r="C87" s="7"/>
      <c r="D87" s="7"/>
      <c r="E87" s="4"/>
      <c r="F87" s="4" t="s">
        <v>127</v>
      </c>
      <c r="G87" s="4"/>
      <c r="H87" s="4"/>
      <c r="I87" s="4"/>
      <c r="J87" s="4"/>
      <c r="K87" s="28">
        <v>25</v>
      </c>
      <c r="L87" s="24">
        <v>25</v>
      </c>
      <c r="M87" s="24">
        <v>25</v>
      </c>
      <c r="N87" s="25" t="s">
        <v>163</v>
      </c>
      <c r="Y87" s="132"/>
    </row>
    <row r="88" spans="2:25" ht="13.5" customHeight="1" x14ac:dyDescent="0.15">
      <c r="B88" s="1">
        <f t="shared" si="4"/>
        <v>78</v>
      </c>
      <c r="C88" s="7"/>
      <c r="D88" s="7"/>
      <c r="E88" s="4"/>
      <c r="F88" s="4" t="s">
        <v>243</v>
      </c>
      <c r="G88" s="4"/>
      <c r="H88" s="4"/>
      <c r="I88" s="4"/>
      <c r="J88" s="4"/>
      <c r="K88" s="24" t="s">
        <v>163</v>
      </c>
      <c r="L88" s="24"/>
      <c r="M88" s="24"/>
      <c r="N88" s="25">
        <v>1</v>
      </c>
      <c r="Y88" s="132"/>
    </row>
    <row r="89" spans="2:25" ht="13.9" customHeight="1" x14ac:dyDescent="0.15">
      <c r="B89" s="1">
        <f t="shared" si="4"/>
        <v>79</v>
      </c>
      <c r="C89" s="7"/>
      <c r="D89" s="7"/>
      <c r="E89" s="4"/>
      <c r="F89" s="4" t="s">
        <v>120</v>
      </c>
      <c r="G89" s="4"/>
      <c r="H89" s="4"/>
      <c r="I89" s="4"/>
      <c r="J89" s="4"/>
      <c r="K89" s="24">
        <v>50</v>
      </c>
      <c r="L89" s="24" t="s">
        <v>163</v>
      </c>
      <c r="M89" s="24">
        <v>50</v>
      </c>
      <c r="N89" s="25">
        <v>25</v>
      </c>
      <c r="Y89" s="132"/>
    </row>
    <row r="90" spans="2:25" ht="13.5" customHeight="1" x14ac:dyDescent="0.15">
      <c r="B90" s="1">
        <f t="shared" si="4"/>
        <v>80</v>
      </c>
      <c r="C90" s="7"/>
      <c r="D90" s="7"/>
      <c r="E90" s="4"/>
      <c r="F90" s="4" t="s">
        <v>32</v>
      </c>
      <c r="G90" s="4"/>
      <c r="H90" s="4"/>
      <c r="I90" s="4"/>
      <c r="J90" s="4"/>
      <c r="K90" s="24" t="s">
        <v>163</v>
      </c>
      <c r="L90" s="24">
        <v>300</v>
      </c>
      <c r="M90" s="24">
        <v>200</v>
      </c>
      <c r="N90" s="25">
        <v>100</v>
      </c>
      <c r="Y90" s="132"/>
    </row>
    <row r="91" spans="2:25" ht="13.9" customHeight="1" x14ac:dyDescent="0.15">
      <c r="B91" s="1">
        <f t="shared" si="4"/>
        <v>81</v>
      </c>
      <c r="C91" s="7"/>
      <c r="D91" s="7"/>
      <c r="E91" s="4"/>
      <c r="F91" s="4" t="s">
        <v>226</v>
      </c>
      <c r="G91" s="4"/>
      <c r="H91" s="4"/>
      <c r="I91" s="4"/>
      <c r="J91" s="4"/>
      <c r="K91" s="24"/>
      <c r="L91" s="24"/>
      <c r="M91" s="24"/>
      <c r="N91" s="25">
        <v>100</v>
      </c>
      <c r="Y91" s="132"/>
    </row>
    <row r="92" spans="2:25" ht="13.9" customHeight="1" x14ac:dyDescent="0.15">
      <c r="B92" s="1">
        <f t="shared" si="4"/>
        <v>82</v>
      </c>
      <c r="C92" s="7"/>
      <c r="D92" s="7"/>
      <c r="E92" s="4"/>
      <c r="F92" s="4" t="s">
        <v>157</v>
      </c>
      <c r="G92" s="4"/>
      <c r="H92" s="4"/>
      <c r="I92" s="4"/>
      <c r="J92" s="4"/>
      <c r="K92" s="28" t="s">
        <v>163</v>
      </c>
      <c r="L92" s="24">
        <v>25</v>
      </c>
      <c r="M92" s="24" t="s">
        <v>163</v>
      </c>
      <c r="N92" s="25">
        <v>25</v>
      </c>
      <c r="Y92" s="132"/>
    </row>
    <row r="93" spans="2:25" ht="13.9" customHeight="1" x14ac:dyDescent="0.15">
      <c r="B93" s="1">
        <f t="shared" si="4"/>
        <v>83</v>
      </c>
      <c r="C93" s="7"/>
      <c r="D93" s="7"/>
      <c r="E93" s="4"/>
      <c r="F93" s="4" t="s">
        <v>33</v>
      </c>
      <c r="G93" s="4"/>
      <c r="H93" s="4"/>
      <c r="I93" s="4"/>
      <c r="J93" s="4"/>
      <c r="K93" s="24">
        <v>750</v>
      </c>
      <c r="L93" s="24">
        <v>900</v>
      </c>
      <c r="M93" s="24">
        <v>1825</v>
      </c>
      <c r="N93" s="25">
        <v>1075</v>
      </c>
      <c r="Y93" s="132"/>
    </row>
    <row r="94" spans="2:25" ht="13.5" customHeight="1" x14ac:dyDescent="0.15">
      <c r="B94" s="1">
        <f t="shared" si="4"/>
        <v>84</v>
      </c>
      <c r="C94" s="2" t="s">
        <v>34</v>
      </c>
      <c r="D94" s="2" t="s">
        <v>35</v>
      </c>
      <c r="E94" s="4"/>
      <c r="F94" s="4" t="s">
        <v>257</v>
      </c>
      <c r="G94" s="4"/>
      <c r="H94" s="4"/>
      <c r="I94" s="4"/>
      <c r="J94" s="4"/>
      <c r="K94" s="24"/>
      <c r="L94" s="24" t="s">
        <v>163</v>
      </c>
      <c r="M94" s="24"/>
      <c r="N94" s="25" t="s">
        <v>163</v>
      </c>
    </row>
    <row r="95" spans="2:25" ht="13.9" customHeight="1" thickBot="1" x14ac:dyDescent="0.2">
      <c r="B95" s="1">
        <f t="shared" si="4"/>
        <v>85</v>
      </c>
      <c r="C95" s="7"/>
      <c r="D95" s="7"/>
      <c r="E95" s="4"/>
      <c r="F95" s="4" t="s">
        <v>148</v>
      </c>
      <c r="G95" s="4"/>
      <c r="H95" s="4"/>
      <c r="I95" s="4"/>
      <c r="J95" s="4"/>
      <c r="K95" s="24">
        <v>1</v>
      </c>
      <c r="L95" s="24"/>
      <c r="M95" s="24"/>
      <c r="N95" s="25" t="s">
        <v>163</v>
      </c>
    </row>
    <row r="96" spans="2:25" ht="13.9" customHeight="1" x14ac:dyDescent="0.15">
      <c r="B96" s="92"/>
      <c r="C96" s="93"/>
      <c r="D96" s="93"/>
      <c r="E96" s="27"/>
      <c r="F96" s="27"/>
      <c r="G96" s="27"/>
      <c r="H96" s="27"/>
      <c r="I96" s="27"/>
      <c r="J96" s="27"/>
      <c r="K96" s="27"/>
      <c r="L96" s="27"/>
      <c r="M96" s="27"/>
      <c r="N96" s="27"/>
      <c r="U96" s="30">
        <f>COUNTA(K11:K115)</f>
        <v>74</v>
      </c>
      <c r="V96" s="30">
        <f>COUNTA(L11:L115)</f>
        <v>69</v>
      </c>
      <c r="W96" s="30">
        <f>COUNTA(M11:M115)</f>
        <v>72</v>
      </c>
      <c r="X96" s="30">
        <f>COUNTA(N11:N115)</f>
        <v>84</v>
      </c>
    </row>
    <row r="97" spans="2:24" ht="18" customHeight="1" x14ac:dyDescent="0.15"/>
    <row r="98" spans="2:24" ht="18" customHeight="1" x14ac:dyDescent="0.15">
      <c r="B98" s="72"/>
    </row>
    <row r="99" spans="2:24" ht="9" customHeight="1" thickBot="1" x14ac:dyDescent="0.2"/>
    <row r="100" spans="2:24" ht="18" customHeight="1" x14ac:dyDescent="0.15">
      <c r="B100" s="73"/>
      <c r="C100" s="74"/>
      <c r="D100" s="201" t="s">
        <v>1</v>
      </c>
      <c r="E100" s="201"/>
      <c r="F100" s="201"/>
      <c r="G100" s="201"/>
      <c r="H100" s="74"/>
      <c r="I100" s="74"/>
      <c r="J100" s="75"/>
      <c r="K100" s="31" t="s">
        <v>64</v>
      </c>
      <c r="L100" s="31" t="s">
        <v>65</v>
      </c>
      <c r="M100" s="31" t="s">
        <v>66</v>
      </c>
      <c r="N100" s="55" t="s">
        <v>67</v>
      </c>
      <c r="U100" s="30">
        <f>SUM(U11:U25,K26:K115)</f>
        <v>17637</v>
      </c>
      <c r="V100" s="30">
        <f>SUM(V11:V25,L26:L115)</f>
        <v>16760</v>
      </c>
      <c r="W100" s="30">
        <f>SUM(W11:W25,M26:M115)</f>
        <v>21203</v>
      </c>
      <c r="X100" s="30">
        <f>SUM(X11:X25,N26:N115)</f>
        <v>12608</v>
      </c>
    </row>
    <row r="101" spans="2:24" ht="18" customHeight="1" thickBot="1" x14ac:dyDescent="0.2">
      <c r="B101" s="79"/>
      <c r="C101" s="26"/>
      <c r="D101" s="197" t="s">
        <v>2</v>
      </c>
      <c r="E101" s="197"/>
      <c r="F101" s="197"/>
      <c r="G101" s="197"/>
      <c r="H101" s="26"/>
      <c r="I101" s="26"/>
      <c r="J101" s="80"/>
      <c r="K101" s="36" t="str">
        <f>K5</f>
        <v>2020.7.14</v>
      </c>
      <c r="L101" s="36" t="str">
        <f>L5</f>
        <v>2020.7.14</v>
      </c>
      <c r="M101" s="36" t="str">
        <f>M5</f>
        <v>2020.7.14</v>
      </c>
      <c r="N101" s="54" t="str">
        <f>N5</f>
        <v>2020.7.14</v>
      </c>
    </row>
    <row r="102" spans="2:24" ht="18" customHeight="1" thickTop="1" x14ac:dyDescent="0.15">
      <c r="B102" s="139" t="s">
        <v>9</v>
      </c>
      <c r="C102" s="140" t="s">
        <v>10</v>
      </c>
      <c r="D102" s="140" t="s">
        <v>11</v>
      </c>
      <c r="E102" s="141"/>
      <c r="F102" s="142"/>
      <c r="G102" s="198" t="s">
        <v>12</v>
      </c>
      <c r="H102" s="198"/>
      <c r="I102" s="142"/>
      <c r="J102" s="94"/>
      <c r="K102" s="37"/>
      <c r="L102" s="37"/>
      <c r="M102" s="37"/>
      <c r="N102" s="126"/>
    </row>
    <row r="103" spans="2:24" ht="13.9" customHeight="1" x14ac:dyDescent="0.15">
      <c r="B103" s="1">
        <f>B95+1</f>
        <v>86</v>
      </c>
      <c r="C103" s="7" t="s">
        <v>34</v>
      </c>
      <c r="D103" s="7" t="s">
        <v>35</v>
      </c>
      <c r="E103" s="4"/>
      <c r="F103" s="4" t="s">
        <v>128</v>
      </c>
      <c r="G103" s="4"/>
      <c r="H103" s="4"/>
      <c r="I103" s="4"/>
      <c r="J103" s="4"/>
      <c r="K103" s="24"/>
      <c r="L103" s="24"/>
      <c r="M103" s="24">
        <v>1</v>
      </c>
      <c r="N103" s="25">
        <v>3</v>
      </c>
    </row>
    <row r="104" spans="2:24" ht="13.5" customHeight="1" x14ac:dyDescent="0.15">
      <c r="B104" s="1">
        <f t="shared" ref="B104:B115" si="5">B103+1</f>
        <v>87</v>
      </c>
      <c r="C104" s="7"/>
      <c r="D104" s="7"/>
      <c r="E104" s="4"/>
      <c r="F104" s="4" t="s">
        <v>294</v>
      </c>
      <c r="G104" s="4"/>
      <c r="H104" s="4"/>
      <c r="I104" s="4"/>
      <c r="J104" s="4"/>
      <c r="K104" s="24">
        <v>1</v>
      </c>
      <c r="L104" s="24"/>
      <c r="M104" s="24"/>
      <c r="N104" s="25"/>
    </row>
    <row r="105" spans="2:24" ht="13.9" customHeight="1" x14ac:dyDescent="0.15">
      <c r="B105" s="1">
        <f t="shared" si="5"/>
        <v>88</v>
      </c>
      <c r="C105" s="7"/>
      <c r="D105" s="7"/>
      <c r="E105" s="4"/>
      <c r="F105" s="4" t="s">
        <v>295</v>
      </c>
      <c r="G105" s="4"/>
      <c r="H105" s="4"/>
      <c r="I105" s="4"/>
      <c r="J105" s="4"/>
      <c r="K105" s="24"/>
      <c r="L105" s="24" t="s">
        <v>163</v>
      </c>
      <c r="M105" s="24"/>
      <c r="N105" s="25"/>
    </row>
    <row r="106" spans="2:24" ht="13.9" customHeight="1" x14ac:dyDescent="0.15">
      <c r="B106" s="1">
        <f t="shared" si="5"/>
        <v>89</v>
      </c>
      <c r="C106" s="7"/>
      <c r="D106" s="7"/>
      <c r="E106" s="4"/>
      <c r="F106" s="4" t="s">
        <v>296</v>
      </c>
      <c r="G106" s="4"/>
      <c r="H106" s="4"/>
      <c r="I106" s="4"/>
      <c r="J106" s="4"/>
      <c r="K106" s="24">
        <v>2</v>
      </c>
      <c r="L106" s="24">
        <v>2</v>
      </c>
      <c r="M106" s="24">
        <v>1</v>
      </c>
      <c r="N106" s="25">
        <v>1</v>
      </c>
    </row>
    <row r="107" spans="2:24" ht="13.5" customHeight="1" x14ac:dyDescent="0.15">
      <c r="B107" s="1">
        <f t="shared" si="5"/>
        <v>90</v>
      </c>
      <c r="C107" s="7"/>
      <c r="D107" s="7"/>
      <c r="E107" s="4"/>
      <c r="F107" s="4" t="s">
        <v>36</v>
      </c>
      <c r="G107" s="4"/>
      <c r="H107" s="4"/>
      <c r="I107" s="4"/>
      <c r="J107" s="4"/>
      <c r="K107" s="24">
        <v>1</v>
      </c>
      <c r="L107" s="24"/>
      <c r="M107" s="24"/>
      <c r="N107" s="25"/>
    </row>
    <row r="108" spans="2:24" ht="13.5" customHeight="1" x14ac:dyDescent="0.15">
      <c r="B108" s="1">
        <f t="shared" si="5"/>
        <v>91</v>
      </c>
      <c r="C108" s="2" t="s">
        <v>146</v>
      </c>
      <c r="D108" s="2" t="s">
        <v>37</v>
      </c>
      <c r="E108" s="4"/>
      <c r="F108" s="4" t="s">
        <v>125</v>
      </c>
      <c r="G108" s="4"/>
      <c r="H108" s="4"/>
      <c r="I108" s="4"/>
      <c r="J108" s="4"/>
      <c r="K108" s="24">
        <v>5</v>
      </c>
      <c r="L108" s="24">
        <v>10</v>
      </c>
      <c r="M108" s="24"/>
      <c r="N108" s="25">
        <v>3</v>
      </c>
    </row>
    <row r="109" spans="2:24" ht="13.5" customHeight="1" x14ac:dyDescent="0.15">
      <c r="B109" s="1">
        <f t="shared" si="5"/>
        <v>92</v>
      </c>
      <c r="C109" s="7"/>
      <c r="D109" s="7"/>
      <c r="E109" s="4"/>
      <c r="F109" s="4" t="s">
        <v>297</v>
      </c>
      <c r="G109" s="4"/>
      <c r="H109" s="4"/>
      <c r="I109" s="4"/>
      <c r="J109" s="4"/>
      <c r="K109" s="24"/>
      <c r="L109" s="24"/>
      <c r="M109" s="24"/>
      <c r="N109" s="25">
        <v>1</v>
      </c>
    </row>
    <row r="110" spans="2:24" ht="13.5" customHeight="1" x14ac:dyDescent="0.15">
      <c r="B110" s="1">
        <f t="shared" si="5"/>
        <v>93</v>
      </c>
      <c r="C110" s="7"/>
      <c r="D110" s="8"/>
      <c r="E110" s="4"/>
      <c r="F110" s="4" t="s">
        <v>38</v>
      </c>
      <c r="G110" s="4"/>
      <c r="H110" s="4"/>
      <c r="I110" s="4"/>
      <c r="J110" s="4"/>
      <c r="K110" s="24" t="s">
        <v>163</v>
      </c>
      <c r="L110" s="24" t="s">
        <v>163</v>
      </c>
      <c r="M110" s="24" t="s">
        <v>163</v>
      </c>
      <c r="N110" s="25" t="s">
        <v>163</v>
      </c>
    </row>
    <row r="111" spans="2:24" ht="13.5" customHeight="1" x14ac:dyDescent="0.15">
      <c r="B111" s="1">
        <f t="shared" si="5"/>
        <v>94</v>
      </c>
      <c r="C111" s="8"/>
      <c r="D111" s="9" t="s">
        <v>39</v>
      </c>
      <c r="E111" s="4"/>
      <c r="F111" s="4" t="s">
        <v>40</v>
      </c>
      <c r="G111" s="4"/>
      <c r="H111" s="4"/>
      <c r="I111" s="4"/>
      <c r="J111" s="4"/>
      <c r="K111" s="24" t="s">
        <v>163</v>
      </c>
      <c r="L111" s="24">
        <v>50</v>
      </c>
      <c r="M111" s="24">
        <v>25</v>
      </c>
      <c r="N111" s="25">
        <v>75</v>
      </c>
    </row>
    <row r="112" spans="2:24" ht="13.5" customHeight="1" x14ac:dyDescent="0.15">
      <c r="B112" s="1">
        <f t="shared" si="5"/>
        <v>95</v>
      </c>
      <c r="C112" s="2" t="s">
        <v>0</v>
      </c>
      <c r="D112" s="9" t="s">
        <v>41</v>
      </c>
      <c r="E112" s="4"/>
      <c r="F112" s="4" t="s">
        <v>42</v>
      </c>
      <c r="G112" s="4"/>
      <c r="H112" s="4"/>
      <c r="I112" s="4"/>
      <c r="J112" s="4"/>
      <c r="K112" s="24" t="s">
        <v>163</v>
      </c>
      <c r="L112" s="24">
        <v>25</v>
      </c>
      <c r="M112" s="24" t="s">
        <v>163</v>
      </c>
      <c r="N112" s="25" t="s">
        <v>163</v>
      </c>
      <c r="U112" s="30">
        <f>COUNTA(K94:K112)</f>
        <v>10</v>
      </c>
      <c r="V112" s="30">
        <f>COUNTA(L94:L112)</f>
        <v>9</v>
      </c>
      <c r="W112" s="30">
        <f>COUNTA(M94:M112)</f>
        <v>7</v>
      </c>
      <c r="X112" s="30">
        <f>COUNTA(N94:N112)</f>
        <v>11</v>
      </c>
    </row>
    <row r="113" spans="2:14" ht="13.5" customHeight="1" x14ac:dyDescent="0.15">
      <c r="B113" s="1">
        <f t="shared" si="5"/>
        <v>96</v>
      </c>
      <c r="C113" s="199" t="s">
        <v>43</v>
      </c>
      <c r="D113" s="200"/>
      <c r="E113" s="4"/>
      <c r="F113" s="4" t="s">
        <v>44</v>
      </c>
      <c r="G113" s="4"/>
      <c r="H113" s="4"/>
      <c r="I113" s="4"/>
      <c r="J113" s="4"/>
      <c r="K113" s="24">
        <v>400</v>
      </c>
      <c r="L113" s="24">
        <v>250</v>
      </c>
      <c r="M113" s="24">
        <v>200</v>
      </c>
      <c r="N113" s="25">
        <v>500</v>
      </c>
    </row>
    <row r="114" spans="2:14" ht="13.5" customHeight="1" x14ac:dyDescent="0.15">
      <c r="B114" s="1">
        <f t="shared" si="5"/>
        <v>97</v>
      </c>
      <c r="C114" s="3"/>
      <c r="D114" s="91"/>
      <c r="E114" s="4"/>
      <c r="F114" s="4" t="s">
        <v>45</v>
      </c>
      <c r="G114" s="4"/>
      <c r="H114" s="4"/>
      <c r="I114" s="4"/>
      <c r="J114" s="4"/>
      <c r="K114" s="24">
        <v>50</v>
      </c>
      <c r="L114" s="24">
        <v>150</v>
      </c>
      <c r="M114" s="24">
        <v>100</v>
      </c>
      <c r="N114" s="25">
        <v>100</v>
      </c>
    </row>
    <row r="115" spans="2:14" ht="13.9" customHeight="1" thickBot="1" x14ac:dyDescent="0.2">
      <c r="B115" s="1">
        <f t="shared" si="5"/>
        <v>98</v>
      </c>
      <c r="C115" s="3"/>
      <c r="D115" s="91"/>
      <c r="E115" s="4"/>
      <c r="F115" s="4" t="s">
        <v>80</v>
      </c>
      <c r="G115" s="4"/>
      <c r="H115" s="4"/>
      <c r="I115" s="4"/>
      <c r="J115" s="4"/>
      <c r="K115" s="24">
        <v>100</v>
      </c>
      <c r="L115" s="24">
        <v>100</v>
      </c>
      <c r="M115" s="24">
        <v>100</v>
      </c>
      <c r="N115" s="25">
        <v>150</v>
      </c>
    </row>
    <row r="116" spans="2:14" ht="19.899999999999999" customHeight="1" thickTop="1" x14ac:dyDescent="0.15">
      <c r="B116" s="202" t="s">
        <v>47</v>
      </c>
      <c r="C116" s="203"/>
      <c r="D116" s="203"/>
      <c r="E116" s="203"/>
      <c r="F116" s="203"/>
      <c r="G116" s="203"/>
      <c r="H116" s="203"/>
      <c r="I116" s="203"/>
      <c r="J116" s="94"/>
      <c r="K116" s="37">
        <f>SUM(K117:K125)</f>
        <v>17637</v>
      </c>
      <c r="L116" s="37">
        <f>SUM(L117:L125)</f>
        <v>16760</v>
      </c>
      <c r="M116" s="37">
        <f>SUM(M117:M125)</f>
        <v>21203</v>
      </c>
      <c r="N116" s="56">
        <f>SUM(N117:N125)</f>
        <v>12608</v>
      </c>
    </row>
    <row r="117" spans="2:14" ht="13.9" customHeight="1" x14ac:dyDescent="0.15">
      <c r="B117" s="190" t="s">
        <v>48</v>
      </c>
      <c r="C117" s="191"/>
      <c r="D117" s="204"/>
      <c r="E117" s="13"/>
      <c r="F117" s="14"/>
      <c r="G117" s="189" t="s">
        <v>13</v>
      </c>
      <c r="H117" s="189"/>
      <c r="I117" s="14"/>
      <c r="J117" s="16"/>
      <c r="K117" s="5">
        <f>SUM(U$11:U$25)</f>
        <v>2025</v>
      </c>
      <c r="L117" s="5">
        <f>SUM(V$11:V$25)</f>
        <v>1475</v>
      </c>
      <c r="M117" s="5">
        <f>SUM(W$11:W$25)</f>
        <v>3850</v>
      </c>
      <c r="N117" s="6">
        <f>SUM(X$11:X$25)</f>
        <v>1575</v>
      </c>
    </row>
    <row r="118" spans="2:14" ht="13.9" customHeight="1" x14ac:dyDescent="0.15">
      <c r="B118" s="97"/>
      <c r="C118" s="98"/>
      <c r="D118" s="99"/>
      <c r="E118" s="17"/>
      <c r="F118" s="4"/>
      <c r="G118" s="189" t="s">
        <v>23</v>
      </c>
      <c r="H118" s="189"/>
      <c r="I118" s="15"/>
      <c r="J118" s="18"/>
      <c r="K118" s="5">
        <f>SUM(K$26)</f>
        <v>1875</v>
      </c>
      <c r="L118" s="5">
        <f>SUM(L$26)</f>
        <v>1000</v>
      </c>
      <c r="M118" s="5">
        <f>SUM(M$26)</f>
        <v>1300</v>
      </c>
      <c r="N118" s="6">
        <f>SUM(N$26)</f>
        <v>450</v>
      </c>
    </row>
    <row r="119" spans="2:14" ht="13.9" customHeight="1" x14ac:dyDescent="0.15">
      <c r="B119" s="97"/>
      <c r="C119" s="98"/>
      <c r="D119" s="99"/>
      <c r="E119" s="17"/>
      <c r="F119" s="4"/>
      <c r="G119" s="189" t="s">
        <v>25</v>
      </c>
      <c r="H119" s="189"/>
      <c r="I119" s="14"/>
      <c r="J119" s="16"/>
      <c r="K119" s="5">
        <f>SUM(K$27:K$28)</f>
        <v>125</v>
      </c>
      <c r="L119" s="5">
        <f>SUM(L$27:L$28)</f>
        <v>225</v>
      </c>
      <c r="M119" s="5">
        <f>SUM(M$27:M$28)</f>
        <v>375</v>
      </c>
      <c r="N119" s="6">
        <f>SUM(N$27:N$28)</f>
        <v>100</v>
      </c>
    </row>
    <row r="120" spans="2:14" ht="13.9" customHeight="1" x14ac:dyDescent="0.15">
      <c r="B120" s="97"/>
      <c r="C120" s="98"/>
      <c r="D120" s="99"/>
      <c r="E120" s="17"/>
      <c r="F120" s="4"/>
      <c r="G120" s="189" t="s">
        <v>86</v>
      </c>
      <c r="H120" s="189"/>
      <c r="I120" s="14"/>
      <c r="J120" s="16"/>
      <c r="K120" s="5">
        <f>SUM(K$29:K$29)</f>
        <v>100</v>
      </c>
      <c r="L120" s="5">
        <f>SUM(L$29:L$29)</f>
        <v>100</v>
      </c>
      <c r="M120" s="5">
        <f>SUM(M$29:M$29)</f>
        <v>25</v>
      </c>
      <c r="N120" s="6">
        <f>SUM(N$29:N$29)</f>
        <v>50</v>
      </c>
    </row>
    <row r="121" spans="2:14" ht="13.9" customHeight="1" x14ac:dyDescent="0.15">
      <c r="B121" s="97"/>
      <c r="C121" s="98"/>
      <c r="D121" s="99"/>
      <c r="E121" s="17"/>
      <c r="F121" s="4"/>
      <c r="G121" s="189" t="s">
        <v>87</v>
      </c>
      <c r="H121" s="189"/>
      <c r="I121" s="14"/>
      <c r="J121" s="16"/>
      <c r="K121" s="5">
        <f>SUM(K32:K49)</f>
        <v>6775</v>
      </c>
      <c r="L121" s="5">
        <f>SUM(L$32:L$49)</f>
        <v>9600</v>
      </c>
      <c r="M121" s="5">
        <f>SUM(M$32:M$49)</f>
        <v>9575</v>
      </c>
      <c r="N121" s="6">
        <f>SUM(N$32:N$49)</f>
        <v>6476</v>
      </c>
    </row>
    <row r="122" spans="2:14" ht="13.9" customHeight="1" x14ac:dyDescent="0.15">
      <c r="B122" s="97"/>
      <c r="C122" s="98"/>
      <c r="D122" s="99"/>
      <c r="E122" s="17"/>
      <c r="F122" s="4"/>
      <c r="G122" s="189" t="s">
        <v>83</v>
      </c>
      <c r="H122" s="189"/>
      <c r="I122" s="14"/>
      <c r="J122" s="16"/>
      <c r="K122" s="5">
        <f>SUM(K$50:K$52)</f>
        <v>25</v>
      </c>
      <c r="L122" s="5">
        <f>SUM(L$50:L$52)</f>
        <v>0</v>
      </c>
      <c r="M122" s="5">
        <f>SUM(M$50:M$52)</f>
        <v>25</v>
      </c>
      <c r="N122" s="6">
        <f>SUM(N$50:N$52)</f>
        <v>50</v>
      </c>
    </row>
    <row r="123" spans="2:14" ht="13.9" customHeight="1" x14ac:dyDescent="0.15">
      <c r="B123" s="97"/>
      <c r="C123" s="98"/>
      <c r="D123" s="99"/>
      <c r="E123" s="17"/>
      <c r="F123" s="4"/>
      <c r="G123" s="189" t="s">
        <v>26</v>
      </c>
      <c r="H123" s="189"/>
      <c r="I123" s="14"/>
      <c r="J123" s="16"/>
      <c r="K123" s="5">
        <f>SUM(K$53:K$93)</f>
        <v>6131</v>
      </c>
      <c r="L123" s="5">
        <f>SUM(L$53:L$93)</f>
        <v>3768</v>
      </c>
      <c r="M123" s="5">
        <f>SUM(M$53:M$93)</f>
        <v>5600</v>
      </c>
      <c r="N123" s="6">
        <f>SUM(N$53:N$93)</f>
        <v>3043</v>
      </c>
    </row>
    <row r="124" spans="2:14" ht="13.9" customHeight="1" x14ac:dyDescent="0.15">
      <c r="B124" s="97"/>
      <c r="C124" s="98"/>
      <c r="D124" s="99"/>
      <c r="E124" s="17"/>
      <c r="F124" s="4"/>
      <c r="G124" s="189" t="s">
        <v>49</v>
      </c>
      <c r="H124" s="189"/>
      <c r="I124" s="14"/>
      <c r="J124" s="16"/>
      <c r="K124" s="5">
        <f>SUM(K$30:K$31,K$113:K$114)</f>
        <v>471</v>
      </c>
      <c r="L124" s="5">
        <f>SUM(L30:L31,L$113:L$114)</f>
        <v>405</v>
      </c>
      <c r="M124" s="5">
        <f>SUM(M30:M31,M$113:M$114)</f>
        <v>326</v>
      </c>
      <c r="N124" s="6">
        <f>SUM(N30:N31,N$113:N$114)</f>
        <v>631</v>
      </c>
    </row>
    <row r="125" spans="2:14" ht="13.9" customHeight="1" thickBot="1" x14ac:dyDescent="0.2">
      <c r="B125" s="100"/>
      <c r="C125" s="101"/>
      <c r="D125" s="102"/>
      <c r="E125" s="19"/>
      <c r="F125" s="10"/>
      <c r="G125" s="192" t="s">
        <v>46</v>
      </c>
      <c r="H125" s="192"/>
      <c r="I125" s="20"/>
      <c r="J125" s="21"/>
      <c r="K125" s="11">
        <f>SUM(K$94:K$112,K$115)</f>
        <v>110</v>
      </c>
      <c r="L125" s="11">
        <f>SUM(L$94:L$112,L$115)</f>
        <v>187</v>
      </c>
      <c r="M125" s="11">
        <f>SUM(M$94:M$112,M$115)</f>
        <v>127</v>
      </c>
      <c r="N125" s="12">
        <f>SUM(N$94:N$112,N$115)</f>
        <v>233</v>
      </c>
    </row>
    <row r="126" spans="2:14" ht="18" customHeight="1" thickTop="1" x14ac:dyDescent="0.15">
      <c r="B126" s="193" t="s">
        <v>50</v>
      </c>
      <c r="C126" s="194"/>
      <c r="D126" s="195"/>
      <c r="E126" s="105"/>
      <c r="F126" s="103"/>
      <c r="G126" s="196" t="s">
        <v>51</v>
      </c>
      <c r="H126" s="196"/>
      <c r="I126" s="103"/>
      <c r="J126" s="104"/>
      <c r="K126" s="38" t="s">
        <v>52</v>
      </c>
      <c r="L126" s="44"/>
      <c r="M126" s="44"/>
      <c r="N126" s="57"/>
    </row>
    <row r="127" spans="2:14" ht="18" customHeight="1" x14ac:dyDescent="0.15">
      <c r="B127" s="106"/>
      <c r="C127" s="107"/>
      <c r="D127" s="107"/>
      <c r="E127" s="108"/>
      <c r="F127" s="109"/>
      <c r="G127" s="110"/>
      <c r="H127" s="110"/>
      <c r="I127" s="109"/>
      <c r="J127" s="111"/>
      <c r="K127" s="39" t="s">
        <v>53</v>
      </c>
      <c r="L127" s="45"/>
      <c r="M127" s="45"/>
      <c r="N127" s="48"/>
    </row>
    <row r="128" spans="2:14" ht="18" customHeight="1" x14ac:dyDescent="0.15">
      <c r="B128" s="97"/>
      <c r="C128" s="98"/>
      <c r="D128" s="98"/>
      <c r="E128" s="112"/>
      <c r="F128" s="26"/>
      <c r="G128" s="197" t="s">
        <v>54</v>
      </c>
      <c r="H128" s="197"/>
      <c r="I128" s="95"/>
      <c r="J128" s="96"/>
      <c r="K128" s="40" t="s">
        <v>55</v>
      </c>
      <c r="L128" s="46"/>
      <c r="M128" s="50"/>
      <c r="N128" s="46"/>
    </row>
    <row r="129" spans="2:14" ht="18" customHeight="1" x14ac:dyDescent="0.15">
      <c r="B129" s="97"/>
      <c r="C129" s="98"/>
      <c r="D129" s="98"/>
      <c r="E129" s="113"/>
      <c r="F129" s="98"/>
      <c r="G129" s="114"/>
      <c r="H129" s="114"/>
      <c r="I129" s="107"/>
      <c r="J129" s="115"/>
      <c r="K129" s="41" t="s">
        <v>97</v>
      </c>
      <c r="L129" s="47"/>
      <c r="M129" s="51"/>
      <c r="N129" s="47"/>
    </row>
    <row r="130" spans="2:14" ht="18" customHeight="1" x14ac:dyDescent="0.15">
      <c r="B130" s="97"/>
      <c r="C130" s="98"/>
      <c r="D130" s="98"/>
      <c r="E130" s="113"/>
      <c r="F130" s="98"/>
      <c r="G130" s="114"/>
      <c r="H130" s="114"/>
      <c r="I130" s="107"/>
      <c r="J130" s="115"/>
      <c r="K130" s="41" t="s">
        <v>90</v>
      </c>
      <c r="L130" s="45"/>
      <c r="M130" s="51"/>
      <c r="N130" s="47"/>
    </row>
    <row r="131" spans="2:14" ht="18" customHeight="1" x14ac:dyDescent="0.15">
      <c r="B131" s="97"/>
      <c r="C131" s="98"/>
      <c r="D131" s="98"/>
      <c r="E131" s="112"/>
      <c r="F131" s="26"/>
      <c r="G131" s="197" t="s">
        <v>56</v>
      </c>
      <c r="H131" s="197"/>
      <c r="I131" s="95"/>
      <c r="J131" s="96"/>
      <c r="K131" s="40" t="s">
        <v>101</v>
      </c>
      <c r="L131" s="46"/>
      <c r="M131" s="50"/>
      <c r="N131" s="46"/>
    </row>
    <row r="132" spans="2:14" ht="18" customHeight="1" x14ac:dyDescent="0.15">
      <c r="B132" s="97"/>
      <c r="C132" s="98"/>
      <c r="D132" s="98"/>
      <c r="E132" s="113"/>
      <c r="F132" s="98"/>
      <c r="G132" s="114"/>
      <c r="H132" s="114"/>
      <c r="I132" s="107"/>
      <c r="J132" s="115"/>
      <c r="K132" s="41" t="s">
        <v>98</v>
      </c>
      <c r="L132" s="47"/>
      <c r="M132" s="51"/>
      <c r="N132" s="47"/>
    </row>
    <row r="133" spans="2:14" ht="18" customHeight="1" x14ac:dyDescent="0.15">
      <c r="B133" s="97"/>
      <c r="C133" s="98"/>
      <c r="D133" s="98"/>
      <c r="E133" s="113"/>
      <c r="F133" s="98"/>
      <c r="G133" s="114"/>
      <c r="H133" s="114"/>
      <c r="I133" s="107"/>
      <c r="J133" s="115"/>
      <c r="K133" s="41" t="s">
        <v>99</v>
      </c>
      <c r="L133" s="47"/>
      <c r="M133" s="47"/>
      <c r="N133" s="47"/>
    </row>
    <row r="134" spans="2:14" ht="18" customHeight="1" x14ac:dyDescent="0.15">
      <c r="B134" s="97"/>
      <c r="C134" s="98"/>
      <c r="D134" s="98"/>
      <c r="E134" s="87"/>
      <c r="F134" s="88"/>
      <c r="G134" s="110"/>
      <c r="H134" s="110"/>
      <c r="I134" s="109"/>
      <c r="J134" s="111"/>
      <c r="K134" s="41" t="s">
        <v>100</v>
      </c>
      <c r="L134" s="48"/>
      <c r="M134" s="45"/>
      <c r="N134" s="48"/>
    </row>
    <row r="135" spans="2:14" ht="18" customHeight="1" x14ac:dyDescent="0.15">
      <c r="B135" s="116"/>
      <c r="C135" s="88"/>
      <c r="D135" s="88"/>
      <c r="E135" s="17"/>
      <c r="F135" s="4"/>
      <c r="G135" s="189" t="s">
        <v>57</v>
      </c>
      <c r="H135" s="189"/>
      <c r="I135" s="14"/>
      <c r="J135" s="16"/>
      <c r="K135" s="29" t="s">
        <v>158</v>
      </c>
      <c r="L135" s="49"/>
      <c r="M135" s="52"/>
      <c r="N135" s="49"/>
    </row>
    <row r="136" spans="2:14" ht="18" customHeight="1" x14ac:dyDescent="0.15">
      <c r="B136" s="190" t="s">
        <v>58</v>
      </c>
      <c r="C136" s="191"/>
      <c r="D136" s="191"/>
      <c r="E136" s="26"/>
      <c r="F136" s="26"/>
      <c r="G136" s="26"/>
      <c r="H136" s="26"/>
      <c r="I136" s="26"/>
      <c r="J136" s="26"/>
      <c r="K136" s="26"/>
      <c r="L136" s="26"/>
      <c r="M136" s="26"/>
      <c r="N136" s="58"/>
    </row>
    <row r="137" spans="2:14" ht="14.1" customHeight="1" x14ac:dyDescent="0.15">
      <c r="B137" s="117"/>
      <c r="C137" s="42" t="s">
        <v>59</v>
      </c>
      <c r="D137" s="118"/>
      <c r="E137" s="42"/>
      <c r="F137" s="42"/>
      <c r="G137" s="42"/>
      <c r="H137" s="42"/>
      <c r="I137" s="42"/>
      <c r="J137" s="42"/>
      <c r="K137" s="42"/>
      <c r="L137" s="42"/>
      <c r="M137" s="42"/>
      <c r="N137" s="59"/>
    </row>
    <row r="138" spans="2:14" ht="14.1" customHeight="1" x14ac:dyDescent="0.15">
      <c r="B138" s="117"/>
      <c r="C138" s="42" t="s">
        <v>60</v>
      </c>
      <c r="D138" s="118"/>
      <c r="E138" s="42"/>
      <c r="F138" s="42"/>
      <c r="G138" s="42"/>
      <c r="H138" s="42"/>
      <c r="I138" s="42"/>
      <c r="J138" s="42"/>
      <c r="K138" s="42"/>
      <c r="L138" s="42"/>
      <c r="M138" s="42"/>
      <c r="N138" s="59"/>
    </row>
    <row r="139" spans="2:14" ht="14.1" customHeight="1" x14ac:dyDescent="0.15">
      <c r="B139" s="117"/>
      <c r="C139" s="42" t="s">
        <v>61</v>
      </c>
      <c r="D139" s="118"/>
      <c r="E139" s="42"/>
      <c r="F139" s="42"/>
      <c r="G139" s="42"/>
      <c r="H139" s="42"/>
      <c r="I139" s="42"/>
      <c r="J139" s="42"/>
      <c r="K139" s="42"/>
      <c r="L139" s="42"/>
      <c r="M139" s="42"/>
      <c r="N139" s="59"/>
    </row>
    <row r="140" spans="2:14" ht="14.1" customHeight="1" x14ac:dyDescent="0.15">
      <c r="B140" s="117"/>
      <c r="C140" s="42" t="s">
        <v>136</v>
      </c>
      <c r="D140" s="118"/>
      <c r="E140" s="42"/>
      <c r="F140" s="42"/>
      <c r="G140" s="42"/>
      <c r="H140" s="42"/>
      <c r="I140" s="42"/>
      <c r="J140" s="42"/>
      <c r="K140" s="42"/>
      <c r="L140" s="42"/>
      <c r="M140" s="42"/>
      <c r="N140" s="59"/>
    </row>
    <row r="141" spans="2:14" ht="14.1" customHeight="1" x14ac:dyDescent="0.15">
      <c r="B141" s="119"/>
      <c r="C141" s="42" t="s">
        <v>137</v>
      </c>
      <c r="D141" s="42"/>
      <c r="E141" s="42"/>
      <c r="F141" s="42"/>
      <c r="G141" s="42"/>
      <c r="H141" s="42"/>
      <c r="I141" s="42"/>
      <c r="J141" s="42"/>
      <c r="K141" s="42"/>
      <c r="L141" s="42"/>
      <c r="M141" s="42"/>
      <c r="N141" s="59"/>
    </row>
    <row r="142" spans="2:14" ht="14.1" customHeight="1" x14ac:dyDescent="0.15">
      <c r="B142" s="119"/>
      <c r="C142" s="42" t="s">
        <v>133</v>
      </c>
      <c r="D142" s="42"/>
      <c r="E142" s="42"/>
      <c r="F142" s="42"/>
      <c r="G142" s="42"/>
      <c r="H142" s="42"/>
      <c r="I142" s="42"/>
      <c r="J142" s="42"/>
      <c r="K142" s="42"/>
      <c r="L142" s="42"/>
      <c r="M142" s="42"/>
      <c r="N142" s="59"/>
    </row>
    <row r="143" spans="2:14" ht="14.1" customHeight="1" x14ac:dyDescent="0.15">
      <c r="B143" s="119"/>
      <c r="C143" s="42" t="s">
        <v>95</v>
      </c>
      <c r="D143" s="42"/>
      <c r="E143" s="42"/>
      <c r="F143" s="42"/>
      <c r="G143" s="42"/>
      <c r="H143" s="42"/>
      <c r="I143" s="42"/>
      <c r="J143" s="42"/>
      <c r="K143" s="42"/>
      <c r="L143" s="42"/>
      <c r="M143" s="42"/>
      <c r="N143" s="59"/>
    </row>
    <row r="144" spans="2:14" ht="14.1" customHeight="1" x14ac:dyDescent="0.15">
      <c r="B144" s="119"/>
      <c r="C144" s="42" t="s">
        <v>96</v>
      </c>
      <c r="D144" s="42"/>
      <c r="E144" s="42"/>
      <c r="F144" s="42"/>
      <c r="G144" s="42"/>
      <c r="H144" s="42"/>
      <c r="I144" s="42"/>
      <c r="J144" s="42"/>
      <c r="K144" s="42"/>
      <c r="L144" s="42"/>
      <c r="M144" s="42"/>
      <c r="N144" s="59"/>
    </row>
    <row r="145" spans="2:14" ht="14.1" customHeight="1" x14ac:dyDescent="0.15">
      <c r="B145" s="119"/>
      <c r="C145" s="42" t="s">
        <v>84</v>
      </c>
      <c r="D145" s="42"/>
      <c r="E145" s="42"/>
      <c r="F145" s="42"/>
      <c r="G145" s="42"/>
      <c r="H145" s="42"/>
      <c r="I145" s="42"/>
      <c r="J145" s="42"/>
      <c r="K145" s="42"/>
      <c r="L145" s="42"/>
      <c r="M145" s="42"/>
      <c r="N145" s="59"/>
    </row>
    <row r="146" spans="2:14" ht="14.1" customHeight="1" x14ac:dyDescent="0.15">
      <c r="B146" s="119"/>
      <c r="C146" s="42" t="s">
        <v>142</v>
      </c>
      <c r="D146" s="42"/>
      <c r="E146" s="42"/>
      <c r="F146" s="42"/>
      <c r="G146" s="42"/>
      <c r="H146" s="42"/>
      <c r="I146" s="42"/>
      <c r="J146" s="42"/>
      <c r="K146" s="42"/>
      <c r="L146" s="42"/>
      <c r="M146" s="42"/>
      <c r="N146" s="59"/>
    </row>
    <row r="147" spans="2:14" ht="14.1" customHeight="1" x14ac:dyDescent="0.15">
      <c r="B147" s="119"/>
      <c r="C147" s="42" t="s">
        <v>138</v>
      </c>
      <c r="D147" s="42"/>
      <c r="E147" s="42"/>
      <c r="F147" s="42"/>
      <c r="G147" s="42"/>
      <c r="H147" s="42"/>
      <c r="I147" s="42"/>
      <c r="J147" s="42"/>
      <c r="K147" s="42"/>
      <c r="L147" s="42"/>
      <c r="M147" s="42"/>
      <c r="N147" s="59"/>
    </row>
    <row r="148" spans="2:14" ht="14.1" customHeight="1" x14ac:dyDescent="0.15">
      <c r="B148" s="119"/>
      <c r="C148" s="42" t="s">
        <v>139</v>
      </c>
      <c r="D148" s="42"/>
      <c r="E148" s="42"/>
      <c r="F148" s="42"/>
      <c r="G148" s="42"/>
      <c r="H148" s="42"/>
      <c r="I148" s="42"/>
      <c r="J148" s="42"/>
      <c r="K148" s="42"/>
      <c r="L148" s="42"/>
      <c r="M148" s="42"/>
      <c r="N148" s="59"/>
    </row>
    <row r="149" spans="2:14" ht="14.1" customHeight="1" x14ac:dyDescent="0.15">
      <c r="B149" s="119"/>
      <c r="C149" s="42" t="s">
        <v>140</v>
      </c>
      <c r="D149" s="42"/>
      <c r="E149" s="42"/>
      <c r="F149" s="42"/>
      <c r="G149" s="42"/>
      <c r="H149" s="42"/>
      <c r="I149" s="42"/>
      <c r="J149" s="42"/>
      <c r="K149" s="42"/>
      <c r="L149" s="42"/>
      <c r="M149" s="42"/>
      <c r="N149" s="59"/>
    </row>
    <row r="150" spans="2:14" ht="14.1" customHeight="1" x14ac:dyDescent="0.15">
      <c r="B150" s="119"/>
      <c r="C150" s="42" t="s">
        <v>129</v>
      </c>
      <c r="D150" s="42"/>
      <c r="E150" s="42"/>
      <c r="F150" s="42"/>
      <c r="G150" s="42"/>
      <c r="H150" s="42"/>
      <c r="I150" s="42"/>
      <c r="J150" s="42"/>
      <c r="K150" s="42"/>
      <c r="L150" s="42"/>
      <c r="M150" s="42"/>
      <c r="N150" s="59"/>
    </row>
    <row r="151" spans="2:14" ht="14.1" customHeight="1" x14ac:dyDescent="0.15">
      <c r="B151" s="119"/>
      <c r="C151" s="42" t="s">
        <v>141</v>
      </c>
      <c r="D151" s="42"/>
      <c r="E151" s="42"/>
      <c r="F151" s="42"/>
      <c r="G151" s="42"/>
      <c r="H151" s="42"/>
      <c r="I151" s="42"/>
      <c r="J151" s="42"/>
      <c r="K151" s="42"/>
      <c r="L151" s="42"/>
      <c r="M151" s="42"/>
      <c r="N151" s="59"/>
    </row>
    <row r="152" spans="2:14" ht="14.1" customHeight="1" x14ac:dyDescent="0.15">
      <c r="B152" s="119"/>
      <c r="C152" s="42" t="s">
        <v>197</v>
      </c>
      <c r="D152" s="42"/>
      <c r="E152" s="42"/>
      <c r="F152" s="42"/>
      <c r="G152" s="42"/>
      <c r="H152" s="42"/>
      <c r="I152" s="42"/>
      <c r="J152" s="42"/>
      <c r="K152" s="42"/>
      <c r="L152" s="42"/>
      <c r="M152" s="42"/>
      <c r="N152" s="59"/>
    </row>
    <row r="153" spans="2:14" ht="14.1" customHeight="1" x14ac:dyDescent="0.15">
      <c r="B153" s="119"/>
      <c r="C153" s="42" t="s">
        <v>135</v>
      </c>
      <c r="D153" s="42"/>
      <c r="E153" s="42"/>
      <c r="F153" s="42"/>
      <c r="G153" s="42"/>
      <c r="H153" s="42"/>
      <c r="I153" s="42"/>
      <c r="J153" s="42"/>
      <c r="K153" s="42"/>
      <c r="L153" s="42"/>
      <c r="M153" s="42"/>
      <c r="N153" s="59"/>
    </row>
    <row r="154" spans="2:14" x14ac:dyDescent="0.15">
      <c r="B154" s="120"/>
      <c r="C154" s="42" t="s">
        <v>150</v>
      </c>
      <c r="D154" s="70"/>
      <c r="E154" s="70"/>
      <c r="F154" s="70"/>
      <c r="G154" s="70"/>
      <c r="H154" s="70"/>
      <c r="I154" s="70"/>
      <c r="J154" s="70"/>
      <c r="K154" s="70"/>
      <c r="L154" s="70"/>
      <c r="M154" s="70"/>
      <c r="N154" s="71"/>
    </row>
    <row r="155" spans="2:14" x14ac:dyDescent="0.15">
      <c r="B155" s="120"/>
      <c r="C155" s="42" t="s">
        <v>144</v>
      </c>
      <c r="D155" s="70"/>
      <c r="E155" s="70"/>
      <c r="F155" s="70"/>
      <c r="G155" s="70"/>
      <c r="H155" s="70"/>
      <c r="I155" s="70"/>
      <c r="J155" s="70"/>
      <c r="K155" s="70"/>
      <c r="L155" s="70"/>
      <c r="M155" s="70"/>
      <c r="N155" s="71"/>
    </row>
    <row r="156" spans="2:14" ht="14.1" customHeight="1" x14ac:dyDescent="0.15">
      <c r="B156" s="119"/>
      <c r="C156" s="42" t="s">
        <v>116</v>
      </c>
      <c r="D156" s="42"/>
      <c r="E156" s="42"/>
      <c r="F156" s="42"/>
      <c r="G156" s="42"/>
      <c r="H156" s="42"/>
      <c r="I156" s="42"/>
      <c r="J156" s="42"/>
      <c r="K156" s="42"/>
      <c r="L156" s="42"/>
      <c r="M156" s="42"/>
      <c r="N156" s="59"/>
    </row>
    <row r="157" spans="2:14" ht="18" customHeight="1" x14ac:dyDescent="0.15">
      <c r="B157" s="119"/>
      <c r="C157" s="42" t="s">
        <v>62</v>
      </c>
      <c r="D157" s="42"/>
      <c r="E157" s="42"/>
      <c r="F157" s="42"/>
      <c r="G157" s="42"/>
      <c r="H157" s="42"/>
      <c r="I157" s="42"/>
      <c r="J157" s="42"/>
      <c r="K157" s="42"/>
      <c r="L157" s="42"/>
      <c r="M157" s="42"/>
      <c r="N157" s="59"/>
    </row>
    <row r="158" spans="2:14" x14ac:dyDescent="0.15">
      <c r="B158" s="120"/>
      <c r="C158" s="42" t="s">
        <v>134</v>
      </c>
      <c r="D158" s="70"/>
      <c r="E158" s="70"/>
      <c r="F158" s="70"/>
      <c r="G158" s="70"/>
      <c r="H158" s="70"/>
      <c r="I158" s="70"/>
      <c r="J158" s="70"/>
      <c r="K158" s="70"/>
      <c r="L158" s="70"/>
      <c r="M158" s="70"/>
      <c r="N158" s="71"/>
    </row>
    <row r="159" spans="2:14" x14ac:dyDescent="0.15">
      <c r="B159" s="120"/>
      <c r="C159" s="42" t="s">
        <v>164</v>
      </c>
      <c r="D159" s="70"/>
      <c r="E159" s="70"/>
      <c r="F159" s="70"/>
      <c r="G159" s="70"/>
      <c r="H159" s="70"/>
      <c r="I159" s="70"/>
      <c r="J159" s="70"/>
      <c r="K159" s="70"/>
      <c r="L159" s="70"/>
      <c r="M159" s="70"/>
      <c r="N159" s="71"/>
    </row>
    <row r="160" spans="2:14" ht="14.25" thickBot="1" x14ac:dyDescent="0.2">
      <c r="B160" s="121"/>
      <c r="C160" s="43" t="s">
        <v>145</v>
      </c>
      <c r="D160" s="68"/>
      <c r="E160" s="68"/>
      <c r="F160" s="68"/>
      <c r="G160" s="68"/>
      <c r="H160" s="68"/>
      <c r="I160" s="68"/>
      <c r="J160" s="68"/>
      <c r="K160" s="68"/>
      <c r="L160" s="68"/>
      <c r="M160" s="68"/>
      <c r="N160" s="69"/>
    </row>
  </sheetData>
  <mergeCells count="28">
    <mergeCell ref="G135:H135"/>
    <mergeCell ref="B136:D136"/>
    <mergeCell ref="G122:H122"/>
    <mergeCell ref="G123:H123"/>
    <mergeCell ref="G124:H124"/>
    <mergeCell ref="G125:H125"/>
    <mergeCell ref="B126:D126"/>
    <mergeCell ref="G126:H126"/>
    <mergeCell ref="G119:H119"/>
    <mergeCell ref="G120:H120"/>
    <mergeCell ref="G121:H121"/>
    <mergeCell ref="G128:H128"/>
    <mergeCell ref="G131:H131"/>
    <mergeCell ref="C113:D113"/>
    <mergeCell ref="B116:I116"/>
    <mergeCell ref="B117:D117"/>
    <mergeCell ref="G117:H117"/>
    <mergeCell ref="G118:H118"/>
    <mergeCell ref="D9:F9"/>
    <mergeCell ref="G10:H10"/>
    <mergeCell ref="D100:G100"/>
    <mergeCell ref="D101:G101"/>
    <mergeCell ref="G102:H102"/>
    <mergeCell ref="D4:G4"/>
    <mergeCell ref="D5:G5"/>
    <mergeCell ref="D6:G6"/>
    <mergeCell ref="D7:F7"/>
    <mergeCell ref="D8:F8"/>
  </mergeCells>
  <phoneticPr fontId="24"/>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96" max="16383" man="1"/>
  </rowBreaks>
  <colBreaks count="1" manualBreakCount="1">
    <brk id="2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AC149"/>
  <sheetViews>
    <sheetView view="pageBreakPreview" zoomScale="75" zoomScaleNormal="75" zoomScaleSheetLayoutView="75" workbookViewId="0">
      <pane xSplit="10" ySplit="10" topLeftCell="K11" activePane="bottomRight" state="frozen"/>
      <selection activeCell="O15" sqref="O15"/>
      <selection pane="topRight" activeCell="O15" sqref="O15"/>
      <selection pane="bottomLeft" activeCell="O15" sqref="O15"/>
      <selection pane="bottomRight" activeCell="O15" sqref="O15"/>
    </sheetView>
  </sheetViews>
  <sheetFormatPr defaultRowHeight="13.5" x14ac:dyDescent="0.15"/>
  <cols>
    <col min="1" max="1" width="2.625" style="30" customWidth="1"/>
    <col min="2" max="2" width="4.75" style="30" customWidth="1"/>
    <col min="3" max="4" width="16.75" style="30" customWidth="1"/>
    <col min="5" max="5" width="1.75" style="30" customWidth="1"/>
    <col min="6" max="9" width="10.75" style="30" customWidth="1"/>
    <col min="10" max="10" width="1.75" style="30" customWidth="1"/>
    <col min="11" max="14" width="14.875" style="30" customWidth="1"/>
    <col min="15" max="15" width="9" style="30"/>
    <col min="16" max="20" width="9" style="30" hidden="1" customWidth="1"/>
    <col min="21" max="23" width="9" style="30"/>
    <col min="24" max="24" width="9.25" style="30" customWidth="1"/>
    <col min="25" max="16384" width="9" style="30"/>
  </cols>
  <sheetData>
    <row r="1" spans="2:24" ht="18" customHeight="1" x14ac:dyDescent="0.15"/>
    <row r="2" spans="2:24" ht="18" customHeight="1" x14ac:dyDescent="0.15">
      <c r="B2" s="72" t="s">
        <v>63</v>
      </c>
      <c r="U2" s="131"/>
    </row>
    <row r="3" spans="2:24" ht="9" customHeight="1" thickBot="1" x14ac:dyDescent="0.2"/>
    <row r="4" spans="2:24" ht="18" customHeight="1" x14ac:dyDescent="0.15">
      <c r="B4" s="73"/>
      <c r="C4" s="74"/>
      <c r="D4" s="201" t="s">
        <v>1</v>
      </c>
      <c r="E4" s="201"/>
      <c r="F4" s="201"/>
      <c r="G4" s="201"/>
      <c r="H4" s="74"/>
      <c r="I4" s="74"/>
      <c r="J4" s="75"/>
      <c r="K4" s="31" t="s">
        <v>64</v>
      </c>
      <c r="L4" s="31" t="s">
        <v>65</v>
      </c>
      <c r="M4" s="31" t="s">
        <v>66</v>
      </c>
      <c r="N4" s="55" t="s">
        <v>67</v>
      </c>
    </row>
    <row r="5" spans="2:24" ht="18" customHeight="1" x14ac:dyDescent="0.15">
      <c r="B5" s="76"/>
      <c r="C5" s="4"/>
      <c r="D5" s="189" t="s">
        <v>2</v>
      </c>
      <c r="E5" s="189"/>
      <c r="F5" s="189"/>
      <c r="G5" s="189"/>
      <c r="H5" s="4"/>
      <c r="I5" s="4"/>
      <c r="J5" s="77"/>
      <c r="K5" s="32" t="s">
        <v>298</v>
      </c>
      <c r="L5" s="32" t="str">
        <f>K5</f>
        <v>2020.7.27</v>
      </c>
      <c r="M5" s="32" t="str">
        <f>K5</f>
        <v>2020.7.27</v>
      </c>
      <c r="N5" s="129" t="str">
        <f>K5</f>
        <v>2020.7.27</v>
      </c>
    </row>
    <row r="6" spans="2:24" ht="18" customHeight="1" x14ac:dyDescent="0.15">
      <c r="B6" s="76"/>
      <c r="C6" s="4"/>
      <c r="D6" s="189" t="s">
        <v>3</v>
      </c>
      <c r="E6" s="189"/>
      <c r="F6" s="189"/>
      <c r="G6" s="189"/>
      <c r="H6" s="4"/>
      <c r="I6" s="4"/>
      <c r="J6" s="77"/>
      <c r="K6" s="122">
        <v>0.39930555555555558</v>
      </c>
      <c r="L6" s="122">
        <v>0.37013888888888885</v>
      </c>
      <c r="M6" s="122">
        <v>0.42152777777777778</v>
      </c>
      <c r="N6" s="123">
        <v>0.44513888888888892</v>
      </c>
    </row>
    <row r="7" spans="2:24" ht="18" customHeight="1" x14ac:dyDescent="0.15">
      <c r="B7" s="76"/>
      <c r="C7" s="4"/>
      <c r="D7" s="189" t="s">
        <v>4</v>
      </c>
      <c r="E7" s="205"/>
      <c r="F7" s="205"/>
      <c r="G7" s="78" t="s">
        <v>5</v>
      </c>
      <c r="H7" s="4"/>
      <c r="I7" s="4"/>
      <c r="J7" s="77"/>
      <c r="K7" s="124">
        <v>2.84</v>
      </c>
      <c r="L7" s="124">
        <v>1.68</v>
      </c>
      <c r="M7" s="124">
        <v>1.65</v>
      </c>
      <c r="N7" s="125">
        <v>1.65</v>
      </c>
    </row>
    <row r="8" spans="2:24" ht="18" customHeight="1" x14ac:dyDescent="0.15">
      <c r="B8" s="79"/>
      <c r="C8" s="26"/>
      <c r="D8" s="189" t="s">
        <v>6</v>
      </c>
      <c r="E8" s="189"/>
      <c r="F8" s="189"/>
      <c r="G8" s="78" t="s">
        <v>5</v>
      </c>
      <c r="H8" s="26"/>
      <c r="I8" s="26"/>
      <c r="J8" s="80"/>
      <c r="K8" s="33">
        <v>0.5</v>
      </c>
      <c r="L8" s="33">
        <v>0.5</v>
      </c>
      <c r="M8" s="33">
        <v>0.5</v>
      </c>
      <c r="N8" s="53">
        <v>0.5</v>
      </c>
    </row>
    <row r="9" spans="2:24" ht="18" customHeight="1" thickBot="1" x14ac:dyDescent="0.2">
      <c r="B9" s="81"/>
      <c r="C9" s="10"/>
      <c r="D9" s="192" t="s">
        <v>7</v>
      </c>
      <c r="E9" s="192"/>
      <c r="F9" s="192"/>
      <c r="G9" s="82" t="s">
        <v>8</v>
      </c>
      <c r="H9" s="10"/>
      <c r="I9" s="10"/>
      <c r="J9" s="83"/>
      <c r="K9" s="34">
        <v>100</v>
      </c>
      <c r="L9" s="34">
        <v>100</v>
      </c>
      <c r="M9" s="34">
        <v>100</v>
      </c>
      <c r="N9" s="54">
        <v>100</v>
      </c>
      <c r="Q9" s="84" t="s">
        <v>68</v>
      </c>
      <c r="R9" s="84" t="s">
        <v>69</v>
      </c>
      <c r="S9" s="84" t="s">
        <v>70</v>
      </c>
      <c r="T9" s="84" t="s">
        <v>71</v>
      </c>
      <c r="U9" s="84" t="s">
        <v>68</v>
      </c>
      <c r="V9" s="84" t="s">
        <v>69</v>
      </c>
      <c r="W9" s="84" t="s">
        <v>70</v>
      </c>
      <c r="X9" s="84" t="s">
        <v>71</v>
      </c>
    </row>
    <row r="10" spans="2:24" ht="18" customHeight="1" thickTop="1" x14ac:dyDescent="0.15">
      <c r="B10" s="85" t="s">
        <v>9</v>
      </c>
      <c r="C10" s="86" t="s">
        <v>10</v>
      </c>
      <c r="D10" s="86" t="s">
        <v>11</v>
      </c>
      <c r="E10" s="87"/>
      <c r="F10" s="88"/>
      <c r="G10" s="198" t="s">
        <v>12</v>
      </c>
      <c r="H10" s="198"/>
      <c r="I10" s="88"/>
      <c r="J10" s="89"/>
      <c r="K10" s="35"/>
      <c r="L10" s="35"/>
      <c r="M10" s="35"/>
      <c r="N10" s="126"/>
    </row>
    <row r="11" spans="2:24" ht="13.5" customHeight="1" x14ac:dyDescent="0.15">
      <c r="B11" s="1">
        <v>1</v>
      </c>
      <c r="C11" s="2" t="s">
        <v>92</v>
      </c>
      <c r="D11" s="2" t="s">
        <v>13</v>
      </c>
      <c r="E11" s="4"/>
      <c r="F11" s="4" t="s">
        <v>110</v>
      </c>
      <c r="G11" s="4"/>
      <c r="H11" s="4"/>
      <c r="I11" s="4"/>
      <c r="J11" s="4"/>
      <c r="K11" s="22" t="s">
        <v>186</v>
      </c>
      <c r="L11" s="22" t="s">
        <v>166</v>
      </c>
      <c r="M11" s="128" t="s">
        <v>166</v>
      </c>
      <c r="N11" s="23" t="s">
        <v>177</v>
      </c>
      <c r="P11" s="30" t="s">
        <v>14</v>
      </c>
      <c r="Q11" s="30">
        <f t="shared" ref="Q11:T14" si="0">IF(K11="",0,VALUE(MID(K11,2,LEN(K11)-2)))</f>
        <v>125</v>
      </c>
      <c r="R11" s="30">
        <f t="shared" si="0"/>
        <v>75</v>
      </c>
      <c r="S11" s="30">
        <f t="shared" si="0"/>
        <v>75</v>
      </c>
      <c r="T11" s="30">
        <f t="shared" si="0"/>
        <v>100</v>
      </c>
      <c r="U11" s="30">
        <f t="shared" ref="U11:X23" si="1">IF(K11="＋",0,IF(K11="(＋)",0,ABS(K11)))</f>
        <v>125</v>
      </c>
      <c r="V11" s="30">
        <f t="shared" si="1"/>
        <v>75</v>
      </c>
      <c r="W11" s="30">
        <f t="shared" si="1"/>
        <v>75</v>
      </c>
      <c r="X11" s="30">
        <f t="shared" si="1"/>
        <v>100</v>
      </c>
    </row>
    <row r="12" spans="2:24" ht="13.9" customHeight="1" x14ac:dyDescent="0.15">
      <c r="B12" s="1">
        <f>B11+1</f>
        <v>2</v>
      </c>
      <c r="C12" s="3"/>
      <c r="D12" s="7"/>
      <c r="E12" s="4"/>
      <c r="F12" s="4" t="s">
        <v>153</v>
      </c>
      <c r="G12" s="4"/>
      <c r="H12" s="4"/>
      <c r="I12" s="4"/>
      <c r="J12" s="4"/>
      <c r="K12" s="22" t="s">
        <v>169</v>
      </c>
      <c r="L12" s="22" t="s">
        <v>165</v>
      </c>
      <c r="M12" s="22"/>
      <c r="N12" s="23" t="s">
        <v>165</v>
      </c>
      <c r="P12" s="30" t="s">
        <v>14</v>
      </c>
      <c r="Q12" s="30" t="e">
        <f t="shared" si="0"/>
        <v>#VALUE!</v>
      </c>
      <c r="R12" s="30">
        <f t="shared" si="0"/>
        <v>25</v>
      </c>
      <c r="S12" s="30">
        <f t="shared" si="0"/>
        <v>0</v>
      </c>
      <c r="T12" s="30">
        <f t="shared" si="0"/>
        <v>25</v>
      </c>
      <c r="U12" s="30">
        <f t="shared" si="1"/>
        <v>0</v>
      </c>
      <c r="V12" s="30">
        <f t="shared" si="1"/>
        <v>25</v>
      </c>
      <c r="W12" s="30">
        <f t="shared" si="1"/>
        <v>0</v>
      </c>
      <c r="X12" s="30">
        <f t="shared" si="1"/>
        <v>25</v>
      </c>
    </row>
    <row r="13" spans="2:24" ht="13.5" customHeight="1" x14ac:dyDescent="0.15">
      <c r="B13" s="1">
        <f t="shared" ref="B13:B76" si="2">B12+1</f>
        <v>3</v>
      </c>
      <c r="C13" s="3"/>
      <c r="D13" s="7"/>
      <c r="E13" s="4"/>
      <c r="F13" s="4" t="s">
        <v>199</v>
      </c>
      <c r="G13" s="4"/>
      <c r="H13" s="4"/>
      <c r="I13" s="4"/>
      <c r="J13" s="4"/>
      <c r="K13" s="22" t="s">
        <v>169</v>
      </c>
      <c r="L13" s="22"/>
      <c r="M13" s="22" t="s">
        <v>169</v>
      </c>
      <c r="N13" s="23" t="s">
        <v>165</v>
      </c>
      <c r="P13" s="30" t="s">
        <v>14</v>
      </c>
      <c r="Q13" s="30" t="e">
        <f>IF(K13="",0,VALUE(MID(K13,2,LEN(K13)-2)))</f>
        <v>#VALUE!</v>
      </c>
      <c r="R13" s="30">
        <f t="shared" si="0"/>
        <v>0</v>
      </c>
      <c r="S13" s="30" t="e">
        <f t="shared" si="0"/>
        <v>#VALUE!</v>
      </c>
      <c r="T13" s="30">
        <f t="shared" si="0"/>
        <v>25</v>
      </c>
      <c r="U13" s="30">
        <f t="shared" si="1"/>
        <v>0</v>
      </c>
      <c r="V13" s="30">
        <f t="shared" si="1"/>
        <v>0</v>
      </c>
      <c r="W13" s="30">
        <f t="shared" si="1"/>
        <v>0</v>
      </c>
      <c r="X13" s="30">
        <f t="shared" si="1"/>
        <v>25</v>
      </c>
    </row>
    <row r="14" spans="2:24" ht="13.5" customHeight="1" x14ac:dyDescent="0.15">
      <c r="B14" s="1">
        <f t="shared" si="2"/>
        <v>4</v>
      </c>
      <c r="C14" s="3"/>
      <c r="D14" s="7"/>
      <c r="E14" s="4"/>
      <c r="F14" s="4" t="s">
        <v>299</v>
      </c>
      <c r="G14" s="4"/>
      <c r="H14" s="4"/>
      <c r="I14" s="4"/>
      <c r="J14" s="4"/>
      <c r="K14" s="22" t="s">
        <v>169</v>
      </c>
      <c r="L14" s="22"/>
      <c r="M14" s="22"/>
      <c r="N14" s="23"/>
      <c r="P14" s="30" t="s">
        <v>14</v>
      </c>
      <c r="Q14" s="30" t="e">
        <f>IF(K14="",0,VALUE(MID(K14,2,LEN(K14)-2)))</f>
        <v>#VALUE!</v>
      </c>
      <c r="R14" s="30">
        <f t="shared" si="0"/>
        <v>0</v>
      </c>
      <c r="S14" s="30">
        <f t="shared" si="0"/>
        <v>0</v>
      </c>
      <c r="T14" s="30">
        <f t="shared" si="0"/>
        <v>0</v>
      </c>
      <c r="U14" s="30">
        <f t="shared" si="1"/>
        <v>0</v>
      </c>
      <c r="V14" s="30">
        <f t="shared" si="1"/>
        <v>0</v>
      </c>
      <c r="W14" s="30">
        <f t="shared" si="1"/>
        <v>0</v>
      </c>
      <c r="X14" s="30">
        <f t="shared" si="1"/>
        <v>0</v>
      </c>
    </row>
    <row r="15" spans="2:24" ht="13.5" customHeight="1" x14ac:dyDescent="0.15">
      <c r="B15" s="1">
        <f t="shared" si="2"/>
        <v>5</v>
      </c>
      <c r="C15" s="3"/>
      <c r="D15" s="7"/>
      <c r="E15" s="4"/>
      <c r="F15" s="4" t="s">
        <v>202</v>
      </c>
      <c r="G15" s="4"/>
      <c r="H15" s="4"/>
      <c r="I15" s="4"/>
      <c r="J15" s="4"/>
      <c r="K15" s="22" t="s">
        <v>234</v>
      </c>
      <c r="L15" s="22" t="s">
        <v>300</v>
      </c>
      <c r="M15" s="22" t="s">
        <v>167</v>
      </c>
      <c r="N15" s="23" t="s">
        <v>245</v>
      </c>
      <c r="P15" s="90" t="s">
        <v>203</v>
      </c>
      <c r="Q15" s="30" t="str">
        <f>K15</f>
        <v>(300)</v>
      </c>
      <c r="R15" s="30" t="str">
        <f>L15</f>
        <v>(275)</v>
      </c>
      <c r="S15" s="30" t="str">
        <f>M15</f>
        <v>(200)</v>
      </c>
      <c r="T15" s="30" t="str">
        <f>N15</f>
        <v>(250)</v>
      </c>
      <c r="U15" s="30">
        <f t="shared" si="1"/>
        <v>300</v>
      </c>
      <c r="V15" s="30">
        <f>IF(L15="＋",0,IF(L15="(＋)",0,ABS(L15)))</f>
        <v>275</v>
      </c>
      <c r="W15" s="30">
        <f t="shared" si="1"/>
        <v>200</v>
      </c>
      <c r="X15" s="30">
        <f t="shared" si="1"/>
        <v>250</v>
      </c>
    </row>
    <row r="16" spans="2:24" ht="13.9" customHeight="1" x14ac:dyDescent="0.15">
      <c r="B16" s="1">
        <f t="shared" si="2"/>
        <v>6</v>
      </c>
      <c r="C16" s="3"/>
      <c r="D16" s="7"/>
      <c r="E16" s="4"/>
      <c r="F16" s="4" t="s">
        <v>204</v>
      </c>
      <c r="G16" s="4"/>
      <c r="H16" s="4"/>
      <c r="I16" s="4"/>
      <c r="J16" s="4"/>
      <c r="K16" s="22" t="s">
        <v>301</v>
      </c>
      <c r="L16" s="22" t="s">
        <v>163</v>
      </c>
      <c r="M16" s="22" t="s">
        <v>163</v>
      </c>
      <c r="N16" s="23" t="s">
        <v>302</v>
      </c>
      <c r="P16" s="30" t="s">
        <v>14</v>
      </c>
      <c r="Q16" s="30" t="e">
        <f t="shared" ref="Q16:T17" si="3">IF(K16="",0,VALUE(MID(K16,2,LEN(K16)-2)))</f>
        <v>#VALUE!</v>
      </c>
      <c r="R16" s="30" t="e">
        <f t="shared" si="3"/>
        <v>#VALUE!</v>
      </c>
      <c r="S16" s="30" t="e">
        <f t="shared" si="3"/>
        <v>#VALUE!</v>
      </c>
      <c r="T16" s="30">
        <f t="shared" si="3"/>
        <v>7</v>
      </c>
      <c r="U16" s="30">
        <f>IF(K16="＋",0,IF(K16="(＋)",0,ABS(K16)))</f>
        <v>75</v>
      </c>
      <c r="V16" s="30">
        <f>IF(L16="＋",0,IF(L16="(＋)",0,ABS(L16)))</f>
        <v>0</v>
      </c>
      <c r="W16" s="30">
        <f>IF(M16="＋",0,IF(M16="(＋)",0,ABS(M16)))</f>
        <v>0</v>
      </c>
      <c r="X16" s="30">
        <f>IF(N16="＋",0,IF(N16="(＋)",0,ABS(N16)))</f>
        <v>875</v>
      </c>
    </row>
    <row r="17" spans="2:24" ht="13.5" customHeight="1" x14ac:dyDescent="0.15">
      <c r="B17" s="1">
        <f t="shared" si="2"/>
        <v>7</v>
      </c>
      <c r="C17" s="3"/>
      <c r="D17" s="7"/>
      <c r="E17" s="4"/>
      <c r="F17" s="4" t="s">
        <v>205</v>
      </c>
      <c r="G17" s="4"/>
      <c r="H17" s="4"/>
      <c r="I17" s="4"/>
      <c r="J17" s="4"/>
      <c r="K17" s="22" t="s">
        <v>163</v>
      </c>
      <c r="L17" s="22" t="s">
        <v>163</v>
      </c>
      <c r="M17" s="22" t="s">
        <v>163</v>
      </c>
      <c r="N17" s="23" t="s">
        <v>163</v>
      </c>
      <c r="P17" s="30" t="s">
        <v>14</v>
      </c>
      <c r="Q17" s="30" t="e">
        <f t="shared" si="3"/>
        <v>#VALUE!</v>
      </c>
      <c r="R17" s="30" t="e">
        <f t="shared" si="3"/>
        <v>#VALUE!</v>
      </c>
      <c r="S17" s="30" t="e">
        <f t="shared" si="3"/>
        <v>#VALUE!</v>
      </c>
      <c r="T17" s="30" t="e">
        <f t="shared" si="3"/>
        <v>#VALUE!</v>
      </c>
      <c r="U17" s="30">
        <f t="shared" si="1"/>
        <v>0</v>
      </c>
      <c r="V17" s="30">
        <f t="shared" si="1"/>
        <v>0</v>
      </c>
      <c r="W17" s="30">
        <f t="shared" si="1"/>
        <v>0</v>
      </c>
      <c r="X17" s="30">
        <f t="shared" si="1"/>
        <v>0</v>
      </c>
    </row>
    <row r="18" spans="2:24" ht="13.9" customHeight="1" x14ac:dyDescent="0.15">
      <c r="B18" s="1">
        <f t="shared" si="2"/>
        <v>8</v>
      </c>
      <c r="C18" s="3"/>
      <c r="D18" s="7"/>
      <c r="E18" s="4"/>
      <c r="F18" s="4" t="s">
        <v>264</v>
      </c>
      <c r="G18" s="4"/>
      <c r="H18" s="4"/>
      <c r="I18" s="4"/>
      <c r="J18" s="4"/>
      <c r="K18" s="22"/>
      <c r="L18" s="22"/>
      <c r="M18" s="22"/>
      <c r="N18" s="23" t="s">
        <v>169</v>
      </c>
      <c r="P18" s="90" t="s">
        <v>203</v>
      </c>
      <c r="Q18" s="30">
        <f>K18</f>
        <v>0</v>
      </c>
      <c r="R18" s="30">
        <f>L18</f>
        <v>0</v>
      </c>
      <c r="S18" s="30">
        <f>M18</f>
        <v>0</v>
      </c>
      <c r="T18" s="30" t="str">
        <f>N18</f>
        <v>(＋)</v>
      </c>
      <c r="U18" s="30">
        <f t="shared" si="1"/>
        <v>0</v>
      </c>
      <c r="V18" s="30">
        <f t="shared" si="1"/>
        <v>0</v>
      </c>
      <c r="W18" s="30">
        <f t="shared" si="1"/>
        <v>0</v>
      </c>
      <c r="X18" s="30">
        <f t="shared" si="1"/>
        <v>0</v>
      </c>
    </row>
    <row r="19" spans="2:24" ht="13.9" customHeight="1" x14ac:dyDescent="0.15">
      <c r="B19" s="1">
        <f t="shared" si="2"/>
        <v>9</v>
      </c>
      <c r="C19" s="3"/>
      <c r="D19" s="7"/>
      <c r="E19" s="4"/>
      <c r="F19" s="4" t="s">
        <v>178</v>
      </c>
      <c r="G19" s="4"/>
      <c r="H19" s="4"/>
      <c r="I19" s="4"/>
      <c r="J19" s="4"/>
      <c r="K19" s="22" t="s">
        <v>166</v>
      </c>
      <c r="L19" s="22" t="s">
        <v>165</v>
      </c>
      <c r="M19" s="22" t="s">
        <v>165</v>
      </c>
      <c r="N19" s="23" t="s">
        <v>168</v>
      </c>
      <c r="P19" s="30" t="s">
        <v>14</v>
      </c>
      <c r="Q19" s="30">
        <f>IF(K19="",0,VALUE(MID(K19,2,LEN(K19)-2)))</f>
        <v>75</v>
      </c>
      <c r="R19" s="30">
        <f>IF(L19="",0,VALUE(MID(L19,2,LEN(L19)-2)))</f>
        <v>25</v>
      </c>
      <c r="S19" s="30">
        <f>IF(M19="",0,VALUE(MID(M19,2,LEN(M19)-2)))</f>
        <v>25</v>
      </c>
      <c r="T19" s="30">
        <f>IF(N19="",0,VALUE(MID(N19,2,LEN(N19)-2)))</f>
        <v>150</v>
      </c>
      <c r="U19" s="30">
        <f t="shared" si="1"/>
        <v>75</v>
      </c>
      <c r="V19" s="30">
        <f t="shared" si="1"/>
        <v>25</v>
      </c>
      <c r="W19" s="30">
        <f t="shared" si="1"/>
        <v>25</v>
      </c>
      <c r="X19" s="30">
        <f t="shared" si="1"/>
        <v>150</v>
      </c>
    </row>
    <row r="20" spans="2:24" ht="13.5" customHeight="1" x14ac:dyDescent="0.15">
      <c r="B20" s="1">
        <f t="shared" si="2"/>
        <v>10</v>
      </c>
      <c r="C20" s="3"/>
      <c r="D20" s="7"/>
      <c r="E20" s="4"/>
      <c r="F20" s="4" t="s">
        <v>247</v>
      </c>
      <c r="G20" s="4"/>
      <c r="H20" s="4"/>
      <c r="I20" s="4"/>
      <c r="J20" s="4"/>
      <c r="K20" s="22"/>
      <c r="L20" s="22"/>
      <c r="M20" s="22" t="s">
        <v>169</v>
      </c>
      <c r="N20" s="23"/>
      <c r="U20" s="30">
        <f>IF(K20="＋",0,IF(K20="(＋)",0,ABS(K20)))</f>
        <v>0</v>
      </c>
      <c r="V20" s="30">
        <f>IF(L20="＋",0,IF(L20="(＋)",0,ABS(L20)))</f>
        <v>0</v>
      </c>
      <c r="W20" s="30">
        <f>IF(M20="＋",0,IF(M20="(＋)",0,ABS(M20)))</f>
        <v>0</v>
      </c>
      <c r="X20" s="30">
        <f>IF(N20="＋",0,IF(N20="(＋)",0,ABS(N20)))</f>
        <v>0</v>
      </c>
    </row>
    <row r="21" spans="2:24" ht="13.9" customHeight="1" x14ac:dyDescent="0.15">
      <c r="B21" s="1">
        <f t="shared" si="2"/>
        <v>11</v>
      </c>
      <c r="C21" s="3"/>
      <c r="D21" s="7"/>
      <c r="E21" s="4"/>
      <c r="F21" s="4" t="s">
        <v>211</v>
      </c>
      <c r="G21" s="4"/>
      <c r="H21" s="4"/>
      <c r="I21" s="4"/>
      <c r="J21" s="4"/>
      <c r="K21" s="22"/>
      <c r="L21" s="22" t="s">
        <v>169</v>
      </c>
      <c r="M21" s="22" t="s">
        <v>169</v>
      </c>
      <c r="N21" s="23" t="s">
        <v>165</v>
      </c>
      <c r="P21" s="90" t="s">
        <v>203</v>
      </c>
      <c r="Q21" s="30">
        <f>K21</f>
        <v>0</v>
      </c>
      <c r="R21" s="30" t="str">
        <f>L21</f>
        <v>(＋)</v>
      </c>
      <c r="S21" s="30" t="str">
        <f>M21</f>
        <v>(＋)</v>
      </c>
      <c r="T21" s="30" t="str">
        <f>N21</f>
        <v>(25)</v>
      </c>
      <c r="U21" s="30">
        <f t="shared" si="1"/>
        <v>0</v>
      </c>
      <c r="V21" s="30">
        <f t="shared" si="1"/>
        <v>0</v>
      </c>
      <c r="W21" s="30">
        <f t="shared" si="1"/>
        <v>0</v>
      </c>
      <c r="X21" s="30">
        <f t="shared" si="1"/>
        <v>25</v>
      </c>
    </row>
    <row r="22" spans="2:24" ht="13.5" customHeight="1" x14ac:dyDescent="0.15">
      <c r="B22" s="1">
        <f t="shared" si="2"/>
        <v>12</v>
      </c>
      <c r="C22" s="3"/>
      <c r="D22" s="7"/>
      <c r="E22" s="4"/>
      <c r="F22" s="4" t="s">
        <v>123</v>
      </c>
      <c r="G22" s="4"/>
      <c r="H22" s="4"/>
      <c r="I22" s="4"/>
      <c r="J22" s="4"/>
      <c r="K22" s="22" t="s">
        <v>177</v>
      </c>
      <c r="L22" s="22" t="s">
        <v>165</v>
      </c>
      <c r="M22" s="22" t="s">
        <v>170</v>
      </c>
      <c r="N22" s="23" t="s">
        <v>186</v>
      </c>
      <c r="U22" s="30">
        <f t="shared" si="1"/>
        <v>100</v>
      </c>
      <c r="V22" s="30">
        <f t="shared" si="1"/>
        <v>25</v>
      </c>
      <c r="W22" s="30">
        <f t="shared" si="1"/>
        <v>175</v>
      </c>
      <c r="X22" s="30">
        <f t="shared" si="1"/>
        <v>125</v>
      </c>
    </row>
    <row r="23" spans="2:24" ht="13.5" customHeight="1" x14ac:dyDescent="0.15">
      <c r="B23" s="1">
        <f t="shared" si="2"/>
        <v>13</v>
      </c>
      <c r="C23" s="3"/>
      <c r="D23" s="7"/>
      <c r="E23" s="4"/>
      <c r="F23" s="4" t="s">
        <v>121</v>
      </c>
      <c r="G23" s="4"/>
      <c r="H23" s="4"/>
      <c r="I23" s="4"/>
      <c r="J23" s="4"/>
      <c r="K23" s="22" t="s">
        <v>186</v>
      </c>
      <c r="L23" s="22" t="s">
        <v>177</v>
      </c>
      <c r="M23" s="22" t="s">
        <v>170</v>
      </c>
      <c r="N23" s="144" t="s">
        <v>173</v>
      </c>
      <c r="P23" s="30" t="s">
        <v>14</v>
      </c>
      <c r="Q23" s="30">
        <f>IF(K23="",0,VALUE(MID(K23,2,LEN(K23)-2)))</f>
        <v>125</v>
      </c>
      <c r="R23" s="30" t="e">
        <f>IF(#REF!="",0,VALUE(MID(#REF!,2,LEN(#REF!)-2)))</f>
        <v>#REF!</v>
      </c>
      <c r="S23" s="30">
        <f>IF(M23="",0,VALUE(MID(M23,2,LEN(M23)-2)))</f>
        <v>175</v>
      </c>
      <c r="T23" s="30">
        <f>IF(N23="",0,VALUE(MID(N23,2,LEN(N23)-2)))</f>
        <v>225</v>
      </c>
      <c r="U23" s="30">
        <f t="shared" si="1"/>
        <v>125</v>
      </c>
      <c r="V23" s="30">
        <f t="shared" si="1"/>
        <v>100</v>
      </c>
      <c r="W23" s="30">
        <f t="shared" si="1"/>
        <v>175</v>
      </c>
      <c r="X23" s="30">
        <f t="shared" si="1"/>
        <v>225</v>
      </c>
    </row>
    <row r="24" spans="2:24" ht="13.5" customHeight="1" x14ac:dyDescent="0.15">
      <c r="B24" s="1">
        <f t="shared" si="2"/>
        <v>14</v>
      </c>
      <c r="C24" s="2" t="s">
        <v>22</v>
      </c>
      <c r="D24" s="2" t="s">
        <v>23</v>
      </c>
      <c r="E24" s="4"/>
      <c r="F24" s="4" t="s">
        <v>119</v>
      </c>
      <c r="G24" s="4"/>
      <c r="H24" s="4"/>
      <c r="I24" s="4"/>
      <c r="J24" s="4"/>
      <c r="K24" s="28">
        <v>1000</v>
      </c>
      <c r="L24" s="24">
        <v>5250</v>
      </c>
      <c r="M24" s="24">
        <v>800</v>
      </c>
      <c r="N24" s="25">
        <v>575</v>
      </c>
      <c r="P24" s="90"/>
    </row>
    <row r="25" spans="2:24" ht="13.5" customHeight="1" x14ac:dyDescent="0.15">
      <c r="B25" s="1">
        <f t="shared" si="2"/>
        <v>15</v>
      </c>
      <c r="C25" s="2" t="s">
        <v>24</v>
      </c>
      <c r="D25" s="2" t="s">
        <v>25</v>
      </c>
      <c r="E25" s="4"/>
      <c r="F25" s="4" t="s">
        <v>266</v>
      </c>
      <c r="G25" s="4"/>
      <c r="H25" s="4"/>
      <c r="I25" s="4"/>
      <c r="J25" s="4"/>
      <c r="K25" s="24"/>
      <c r="L25" s="24"/>
      <c r="M25" s="24" t="s">
        <v>163</v>
      </c>
      <c r="N25" s="25"/>
      <c r="P25" s="90"/>
      <c r="U25" s="30">
        <f>COUNTA(K11:K23)</f>
        <v>10</v>
      </c>
    </row>
    <row r="26" spans="2:24" ht="13.5" customHeight="1" x14ac:dyDescent="0.15">
      <c r="B26" s="1">
        <f t="shared" si="2"/>
        <v>16</v>
      </c>
      <c r="C26" s="7"/>
      <c r="D26" s="7"/>
      <c r="E26" s="4"/>
      <c r="F26" s="4" t="s">
        <v>288</v>
      </c>
      <c r="G26" s="4"/>
      <c r="H26" s="4"/>
      <c r="I26" s="4"/>
      <c r="J26" s="4"/>
      <c r="K26" s="24"/>
      <c r="L26" s="24" t="s">
        <v>163</v>
      </c>
      <c r="M26" s="24" t="s">
        <v>163</v>
      </c>
      <c r="N26" s="145" t="s">
        <v>163</v>
      </c>
      <c r="P26" s="90"/>
    </row>
    <row r="27" spans="2:24" ht="13.5" customHeight="1" x14ac:dyDescent="0.15">
      <c r="B27" s="1">
        <f t="shared" si="2"/>
        <v>17</v>
      </c>
      <c r="C27" s="7"/>
      <c r="D27" s="7"/>
      <c r="E27" s="4"/>
      <c r="F27" s="4" t="s">
        <v>104</v>
      </c>
      <c r="G27" s="4"/>
      <c r="H27" s="4"/>
      <c r="I27" s="4"/>
      <c r="J27" s="4"/>
      <c r="K27" s="24">
        <v>300</v>
      </c>
      <c r="L27" s="28">
        <v>175</v>
      </c>
      <c r="M27" s="24">
        <v>775</v>
      </c>
      <c r="N27" s="25">
        <v>75</v>
      </c>
      <c r="P27" s="90"/>
    </row>
    <row r="28" spans="2:24" ht="14.85" customHeight="1" x14ac:dyDescent="0.15">
      <c r="B28" s="1">
        <f t="shared" si="2"/>
        <v>18</v>
      </c>
      <c r="C28" s="2" t="s">
        <v>93</v>
      </c>
      <c r="D28" s="2" t="s">
        <v>15</v>
      </c>
      <c r="E28" s="4"/>
      <c r="F28" s="4" t="s">
        <v>159</v>
      </c>
      <c r="G28" s="4"/>
      <c r="H28" s="4"/>
      <c r="I28" s="4"/>
      <c r="J28" s="4"/>
      <c r="K28" s="24" t="s">
        <v>163</v>
      </c>
      <c r="L28" s="24"/>
      <c r="M28" s="24" t="s">
        <v>163</v>
      </c>
      <c r="N28" s="25" t="s">
        <v>163</v>
      </c>
    </row>
    <row r="29" spans="2:24" ht="13.5" customHeight="1" x14ac:dyDescent="0.15">
      <c r="B29" s="1">
        <f t="shared" si="2"/>
        <v>19</v>
      </c>
      <c r="C29" s="7"/>
      <c r="D29" s="7"/>
      <c r="E29" s="4"/>
      <c r="F29" s="4" t="s">
        <v>179</v>
      </c>
      <c r="G29" s="4"/>
      <c r="H29" s="4"/>
      <c r="I29" s="4"/>
      <c r="J29" s="4"/>
      <c r="K29" s="28"/>
      <c r="L29" s="24"/>
      <c r="M29" s="24"/>
      <c r="N29" s="25" t="s">
        <v>163</v>
      </c>
    </row>
    <row r="30" spans="2:24" ht="13.9" customHeight="1" x14ac:dyDescent="0.15">
      <c r="B30" s="1">
        <f t="shared" si="2"/>
        <v>20</v>
      </c>
      <c r="C30" s="7"/>
      <c r="D30" s="2" t="s">
        <v>81</v>
      </c>
      <c r="E30" s="4"/>
      <c r="F30" s="4" t="s">
        <v>147</v>
      </c>
      <c r="G30" s="4"/>
      <c r="H30" s="4"/>
      <c r="I30" s="4"/>
      <c r="J30" s="4"/>
      <c r="K30" s="24"/>
      <c r="L30" s="24">
        <v>25</v>
      </c>
      <c r="M30" s="24"/>
      <c r="N30" s="25"/>
      <c r="U30" s="30">
        <f>COUNTA(K30:K30)</f>
        <v>0</v>
      </c>
      <c r="V30" s="30">
        <f>COUNTA(L30:L30)</f>
        <v>1</v>
      </c>
      <c r="W30" s="30">
        <f>COUNTA(M30:M30)</f>
        <v>0</v>
      </c>
      <c r="X30" s="30">
        <f>COUNTA(N30:N30)</f>
        <v>0</v>
      </c>
    </row>
    <row r="31" spans="2:24" ht="13.5" customHeight="1" x14ac:dyDescent="0.15">
      <c r="B31" s="1">
        <f t="shared" si="2"/>
        <v>21</v>
      </c>
      <c r="C31" s="7"/>
      <c r="D31" s="9" t="s">
        <v>72</v>
      </c>
      <c r="E31" s="4"/>
      <c r="F31" s="4" t="s">
        <v>85</v>
      </c>
      <c r="G31" s="4"/>
      <c r="H31" s="4"/>
      <c r="I31" s="4"/>
      <c r="J31" s="4"/>
      <c r="K31" s="24">
        <v>5</v>
      </c>
      <c r="L31" s="24">
        <v>1</v>
      </c>
      <c r="M31" s="24">
        <v>1</v>
      </c>
      <c r="N31" s="25">
        <v>3</v>
      </c>
      <c r="U31" s="30">
        <f>COUNTA(K31)</f>
        <v>1</v>
      </c>
      <c r="V31" s="30">
        <f>COUNTA(L31)</f>
        <v>1</v>
      </c>
      <c r="W31" s="30">
        <f>COUNTA(M31)</f>
        <v>1</v>
      </c>
      <c r="X31" s="30">
        <f>COUNTA(N31)</f>
        <v>1</v>
      </c>
    </row>
    <row r="32" spans="2:24" ht="13.9" customHeight="1" x14ac:dyDescent="0.15">
      <c r="B32" s="1">
        <f t="shared" si="2"/>
        <v>22</v>
      </c>
      <c r="C32" s="7"/>
      <c r="D32" s="2" t="s">
        <v>16</v>
      </c>
      <c r="E32" s="4"/>
      <c r="F32" s="4" t="s">
        <v>131</v>
      </c>
      <c r="G32" s="4"/>
      <c r="H32" s="4"/>
      <c r="I32" s="4"/>
      <c r="J32" s="4"/>
      <c r="K32" s="24" t="s">
        <v>163</v>
      </c>
      <c r="L32" s="24" t="s">
        <v>163</v>
      </c>
      <c r="M32" s="24">
        <v>50</v>
      </c>
      <c r="N32" s="25">
        <v>75</v>
      </c>
    </row>
    <row r="33" spans="2:25" ht="13.5" customHeight="1" x14ac:dyDescent="0.15">
      <c r="B33" s="1">
        <f t="shared" si="2"/>
        <v>23</v>
      </c>
      <c r="C33" s="7"/>
      <c r="D33" s="7"/>
      <c r="E33" s="4"/>
      <c r="F33" s="4" t="s">
        <v>106</v>
      </c>
      <c r="G33" s="4"/>
      <c r="H33" s="4"/>
      <c r="I33" s="4"/>
      <c r="J33" s="4"/>
      <c r="K33" s="28">
        <v>275</v>
      </c>
      <c r="L33" s="24">
        <v>150</v>
      </c>
      <c r="M33" s="24">
        <v>100</v>
      </c>
      <c r="N33" s="25">
        <v>450</v>
      </c>
    </row>
    <row r="34" spans="2:25" ht="13.5" customHeight="1" x14ac:dyDescent="0.15">
      <c r="B34" s="1">
        <f t="shared" si="2"/>
        <v>24</v>
      </c>
      <c r="C34" s="7"/>
      <c r="D34" s="7"/>
      <c r="E34" s="4"/>
      <c r="F34" s="4" t="s">
        <v>118</v>
      </c>
      <c r="G34" s="4"/>
      <c r="H34" s="4"/>
      <c r="I34" s="4"/>
      <c r="J34" s="4"/>
      <c r="K34" s="24">
        <v>725</v>
      </c>
      <c r="L34" s="24">
        <v>750</v>
      </c>
      <c r="M34" s="24">
        <v>1050</v>
      </c>
      <c r="N34" s="25">
        <v>1150</v>
      </c>
      <c r="O34" s="67"/>
    </row>
    <row r="35" spans="2:25" ht="13.9" customHeight="1" x14ac:dyDescent="0.15">
      <c r="B35" s="1">
        <f t="shared" si="2"/>
        <v>25</v>
      </c>
      <c r="C35" s="7"/>
      <c r="D35" s="7"/>
      <c r="E35" s="4"/>
      <c r="F35" s="4" t="s">
        <v>107</v>
      </c>
      <c r="G35" s="4"/>
      <c r="H35" s="4"/>
      <c r="I35" s="4"/>
      <c r="J35" s="4"/>
      <c r="K35" s="24">
        <v>650</v>
      </c>
      <c r="L35" s="24">
        <v>125</v>
      </c>
      <c r="M35" s="24">
        <v>975</v>
      </c>
      <c r="N35" s="25">
        <v>1025</v>
      </c>
    </row>
    <row r="36" spans="2:25" ht="13.5" customHeight="1" x14ac:dyDescent="0.15">
      <c r="B36" s="1">
        <f t="shared" si="2"/>
        <v>26</v>
      </c>
      <c r="C36" s="7"/>
      <c r="D36" s="7"/>
      <c r="E36" s="4"/>
      <c r="F36" s="4" t="s">
        <v>213</v>
      </c>
      <c r="G36" s="4"/>
      <c r="H36" s="4"/>
      <c r="I36" s="4"/>
      <c r="J36" s="4"/>
      <c r="K36" s="24"/>
      <c r="L36" s="24"/>
      <c r="M36" s="24" t="s">
        <v>163</v>
      </c>
      <c r="N36" s="25"/>
    </row>
    <row r="37" spans="2:25" ht="13.5" customHeight="1" x14ac:dyDescent="0.15">
      <c r="B37" s="1">
        <f t="shared" si="2"/>
        <v>27</v>
      </c>
      <c r="C37" s="7"/>
      <c r="D37" s="7"/>
      <c r="E37" s="4"/>
      <c r="F37" s="4" t="s">
        <v>17</v>
      </c>
      <c r="G37" s="4"/>
      <c r="H37" s="4"/>
      <c r="I37" s="4"/>
      <c r="J37" s="4"/>
      <c r="K37" s="28">
        <v>275</v>
      </c>
      <c r="L37" s="24">
        <v>225</v>
      </c>
      <c r="M37" s="24">
        <v>400</v>
      </c>
      <c r="N37" s="25">
        <v>350</v>
      </c>
    </row>
    <row r="38" spans="2:25" ht="13.5" customHeight="1" x14ac:dyDescent="0.15">
      <c r="B38" s="1">
        <f t="shared" si="2"/>
        <v>28</v>
      </c>
      <c r="C38" s="7"/>
      <c r="D38" s="7"/>
      <c r="E38" s="4"/>
      <c r="F38" s="4" t="s">
        <v>109</v>
      </c>
      <c r="G38" s="4"/>
      <c r="H38" s="4"/>
      <c r="I38" s="4"/>
      <c r="J38" s="4"/>
      <c r="K38" s="24">
        <v>700</v>
      </c>
      <c r="L38" s="24" t="s">
        <v>163</v>
      </c>
      <c r="M38" s="24"/>
      <c r="N38" s="25">
        <v>450</v>
      </c>
    </row>
    <row r="39" spans="2:25" ht="13.5" customHeight="1" x14ac:dyDescent="0.15">
      <c r="B39" s="1">
        <f t="shared" si="2"/>
        <v>29</v>
      </c>
      <c r="C39" s="7"/>
      <c r="D39" s="7"/>
      <c r="E39" s="4"/>
      <c r="F39" s="4" t="s">
        <v>111</v>
      </c>
      <c r="G39" s="4"/>
      <c r="H39" s="4"/>
      <c r="I39" s="4"/>
      <c r="J39" s="4"/>
      <c r="K39" s="24">
        <v>50</v>
      </c>
      <c r="L39" s="24">
        <v>125</v>
      </c>
      <c r="M39" s="24">
        <v>225</v>
      </c>
      <c r="N39" s="25">
        <v>175</v>
      </c>
    </row>
    <row r="40" spans="2:25" ht="13.9" customHeight="1" x14ac:dyDescent="0.15">
      <c r="B40" s="1">
        <f t="shared" si="2"/>
        <v>30</v>
      </c>
      <c r="C40" s="7"/>
      <c r="D40" s="7"/>
      <c r="E40" s="4"/>
      <c r="F40" s="4" t="s">
        <v>18</v>
      </c>
      <c r="G40" s="4"/>
      <c r="H40" s="4"/>
      <c r="I40" s="4"/>
      <c r="J40" s="4"/>
      <c r="K40" s="24">
        <v>250</v>
      </c>
      <c r="L40" s="24">
        <v>825</v>
      </c>
      <c r="M40" s="24">
        <v>1425</v>
      </c>
      <c r="N40" s="25">
        <v>900</v>
      </c>
    </row>
    <row r="41" spans="2:25" ht="13.9" customHeight="1" x14ac:dyDescent="0.15">
      <c r="B41" s="1">
        <f t="shared" si="2"/>
        <v>31</v>
      </c>
      <c r="C41" s="7"/>
      <c r="D41" s="7"/>
      <c r="E41" s="4"/>
      <c r="F41" s="4" t="s">
        <v>108</v>
      </c>
      <c r="G41" s="4"/>
      <c r="H41" s="4"/>
      <c r="I41" s="4"/>
      <c r="J41" s="4"/>
      <c r="K41" s="24"/>
      <c r="L41" s="24" t="s">
        <v>163</v>
      </c>
      <c r="M41" s="24"/>
      <c r="N41" s="25"/>
    </row>
    <row r="42" spans="2:25" ht="13.5" customHeight="1" x14ac:dyDescent="0.15">
      <c r="B42" s="1">
        <f t="shared" si="2"/>
        <v>32</v>
      </c>
      <c r="C42" s="7"/>
      <c r="D42" s="7"/>
      <c r="E42" s="4"/>
      <c r="F42" s="4" t="s">
        <v>160</v>
      </c>
      <c r="G42" s="4"/>
      <c r="H42" s="4"/>
      <c r="I42" s="4"/>
      <c r="J42" s="4"/>
      <c r="K42" s="24"/>
      <c r="L42" s="24"/>
      <c r="M42" s="24" t="s">
        <v>163</v>
      </c>
      <c r="N42" s="25">
        <v>1</v>
      </c>
    </row>
    <row r="43" spans="2:25" ht="13.5" customHeight="1" x14ac:dyDescent="0.15">
      <c r="B43" s="1">
        <f t="shared" si="2"/>
        <v>33</v>
      </c>
      <c r="C43" s="7"/>
      <c r="D43" s="7"/>
      <c r="E43" s="4"/>
      <c r="F43" s="4" t="s">
        <v>132</v>
      </c>
      <c r="G43" s="4"/>
      <c r="H43" s="4"/>
      <c r="I43" s="4"/>
      <c r="J43" s="4"/>
      <c r="K43" s="24" t="s">
        <v>163</v>
      </c>
      <c r="L43" s="24" t="s">
        <v>163</v>
      </c>
      <c r="M43" s="24">
        <v>50</v>
      </c>
      <c r="N43" s="25">
        <v>75</v>
      </c>
    </row>
    <row r="44" spans="2:25" ht="13.9" customHeight="1" x14ac:dyDescent="0.15">
      <c r="B44" s="1">
        <f t="shared" si="2"/>
        <v>34</v>
      </c>
      <c r="C44" s="7"/>
      <c r="D44" s="7"/>
      <c r="E44" s="4"/>
      <c r="F44" s="4" t="s">
        <v>303</v>
      </c>
      <c r="G44" s="4"/>
      <c r="H44" s="4"/>
      <c r="I44" s="4"/>
      <c r="J44" s="4"/>
      <c r="K44" s="24"/>
      <c r="L44" s="24"/>
      <c r="M44" s="24" t="s">
        <v>163</v>
      </c>
      <c r="N44" s="25"/>
    </row>
    <row r="45" spans="2:25" ht="13.9" customHeight="1" x14ac:dyDescent="0.15">
      <c r="B45" s="1">
        <f t="shared" si="2"/>
        <v>35</v>
      </c>
      <c r="C45" s="7"/>
      <c r="D45" s="7"/>
      <c r="E45" s="4"/>
      <c r="F45" s="4" t="s">
        <v>149</v>
      </c>
      <c r="G45" s="4"/>
      <c r="H45" s="4"/>
      <c r="I45" s="4"/>
      <c r="J45" s="4"/>
      <c r="K45" s="28">
        <v>125</v>
      </c>
      <c r="L45" s="24">
        <v>50</v>
      </c>
      <c r="M45" s="24">
        <v>25</v>
      </c>
      <c r="N45" s="25">
        <v>25</v>
      </c>
      <c r="Y45" s="130"/>
    </row>
    <row r="46" spans="2:25" ht="13.9" customHeight="1" x14ac:dyDescent="0.15">
      <c r="B46" s="1">
        <f t="shared" si="2"/>
        <v>36</v>
      </c>
      <c r="C46" s="7"/>
      <c r="D46" s="7"/>
      <c r="E46" s="4"/>
      <c r="F46" s="4" t="s">
        <v>19</v>
      </c>
      <c r="G46" s="4"/>
      <c r="H46" s="4"/>
      <c r="I46" s="4"/>
      <c r="J46" s="4"/>
      <c r="K46" s="24">
        <v>1450</v>
      </c>
      <c r="L46" s="24">
        <v>2750</v>
      </c>
      <c r="M46" s="24">
        <v>875</v>
      </c>
      <c r="N46" s="25">
        <v>2250</v>
      </c>
    </row>
    <row r="47" spans="2:25" ht="13.5" customHeight="1" x14ac:dyDescent="0.15">
      <c r="B47" s="1">
        <f t="shared" si="2"/>
        <v>37</v>
      </c>
      <c r="C47" s="7"/>
      <c r="D47" s="7"/>
      <c r="E47" s="4"/>
      <c r="F47" s="4" t="s">
        <v>20</v>
      </c>
      <c r="G47" s="4"/>
      <c r="H47" s="4"/>
      <c r="I47" s="4"/>
      <c r="J47" s="4"/>
      <c r="K47" s="24">
        <v>2500</v>
      </c>
      <c r="L47" s="24">
        <v>6500</v>
      </c>
      <c r="M47" s="60">
        <v>3875</v>
      </c>
      <c r="N47" s="66">
        <v>2875</v>
      </c>
    </row>
    <row r="48" spans="2:25" ht="13.9" customHeight="1" x14ac:dyDescent="0.15">
      <c r="B48" s="1">
        <f t="shared" si="2"/>
        <v>38</v>
      </c>
      <c r="C48" s="7"/>
      <c r="D48" s="7"/>
      <c r="E48" s="4"/>
      <c r="F48" s="4" t="s">
        <v>21</v>
      </c>
      <c r="G48" s="4"/>
      <c r="H48" s="4"/>
      <c r="I48" s="4"/>
      <c r="J48" s="4"/>
      <c r="K48" s="24">
        <v>25</v>
      </c>
      <c r="L48" s="24" t="s">
        <v>163</v>
      </c>
      <c r="M48" s="24">
        <v>100</v>
      </c>
      <c r="N48" s="25" t="s">
        <v>163</v>
      </c>
    </row>
    <row r="49" spans="2:29" ht="13.5" customHeight="1" x14ac:dyDescent="0.15">
      <c r="B49" s="1">
        <f t="shared" si="2"/>
        <v>39</v>
      </c>
      <c r="C49" s="2" t="s">
        <v>82</v>
      </c>
      <c r="D49" s="2" t="s">
        <v>83</v>
      </c>
      <c r="E49" s="4"/>
      <c r="F49" s="4" t="s">
        <v>102</v>
      </c>
      <c r="G49" s="4"/>
      <c r="H49" s="4"/>
      <c r="I49" s="4"/>
      <c r="J49" s="4"/>
      <c r="K49" s="28" t="s">
        <v>163</v>
      </c>
      <c r="L49" s="28">
        <v>75</v>
      </c>
      <c r="M49" s="24">
        <v>25</v>
      </c>
      <c r="N49" s="25">
        <v>25</v>
      </c>
    </row>
    <row r="50" spans="2:29" ht="13.9" customHeight="1" x14ac:dyDescent="0.15">
      <c r="B50" s="1">
        <f t="shared" si="2"/>
        <v>40</v>
      </c>
      <c r="C50" s="7"/>
      <c r="D50" s="7"/>
      <c r="E50" s="4"/>
      <c r="F50" s="4" t="s">
        <v>214</v>
      </c>
      <c r="G50" s="4"/>
      <c r="H50" s="4"/>
      <c r="I50" s="4"/>
      <c r="J50" s="4"/>
      <c r="K50" s="24">
        <v>50</v>
      </c>
      <c r="L50" s="24" t="s">
        <v>163</v>
      </c>
      <c r="M50" s="24"/>
      <c r="N50" s="25">
        <v>25</v>
      </c>
    </row>
    <row r="51" spans="2:29" ht="13.9" customHeight="1" x14ac:dyDescent="0.15">
      <c r="B51" s="1">
        <f t="shared" si="2"/>
        <v>41</v>
      </c>
      <c r="C51" s="7"/>
      <c r="D51" s="7"/>
      <c r="E51" s="4"/>
      <c r="F51" s="4" t="s">
        <v>215</v>
      </c>
      <c r="G51" s="4"/>
      <c r="H51" s="4"/>
      <c r="I51" s="4"/>
      <c r="J51" s="4"/>
      <c r="K51" s="24">
        <v>75</v>
      </c>
      <c r="L51" s="24">
        <v>25</v>
      </c>
      <c r="M51" s="24"/>
      <c r="N51" s="25"/>
      <c r="U51" s="30">
        <f>COUNTA(K49:K51)</f>
        <v>3</v>
      </c>
      <c r="V51" s="30">
        <f>COUNTA(L49:L51)</f>
        <v>3</v>
      </c>
      <c r="W51" s="30">
        <f>COUNTA(M49:M51)</f>
        <v>1</v>
      </c>
      <c r="X51" s="30">
        <f>COUNTA(N49:N51)</f>
        <v>2</v>
      </c>
    </row>
    <row r="52" spans="2:29" ht="13.9" customHeight="1" x14ac:dyDescent="0.15">
      <c r="B52" s="1">
        <f t="shared" si="2"/>
        <v>42</v>
      </c>
      <c r="C52" s="2" t="s">
        <v>94</v>
      </c>
      <c r="D52" s="2" t="s">
        <v>26</v>
      </c>
      <c r="E52" s="4"/>
      <c r="F52" s="4" t="s">
        <v>269</v>
      </c>
      <c r="G52" s="4"/>
      <c r="H52" s="4"/>
      <c r="I52" s="4"/>
      <c r="J52" s="4"/>
      <c r="K52" s="24"/>
      <c r="L52" s="24"/>
      <c r="M52" s="24"/>
      <c r="N52" s="25" t="s">
        <v>163</v>
      </c>
    </row>
    <row r="53" spans="2:29" ht="13.5" customHeight="1" x14ac:dyDescent="0.15">
      <c r="B53" s="1">
        <f t="shared" si="2"/>
        <v>43</v>
      </c>
      <c r="C53" s="143"/>
      <c r="D53" s="143"/>
      <c r="E53" s="4"/>
      <c r="F53" s="4" t="s">
        <v>126</v>
      </c>
      <c r="G53" s="4"/>
      <c r="H53" s="4"/>
      <c r="I53" s="4"/>
      <c r="J53" s="4"/>
      <c r="K53" s="24" t="s">
        <v>163</v>
      </c>
      <c r="L53" s="28"/>
      <c r="M53" s="24" t="s">
        <v>163</v>
      </c>
      <c r="N53" s="25" t="s">
        <v>163</v>
      </c>
      <c r="Y53" s="132"/>
    </row>
    <row r="54" spans="2:29" ht="13.9" customHeight="1" x14ac:dyDescent="0.15">
      <c r="B54" s="1">
        <f t="shared" si="2"/>
        <v>44</v>
      </c>
      <c r="C54" s="7"/>
      <c r="D54" s="7"/>
      <c r="E54" s="4"/>
      <c r="F54" s="4" t="s">
        <v>253</v>
      </c>
      <c r="G54" s="4"/>
      <c r="H54" s="4"/>
      <c r="I54" s="4"/>
      <c r="J54" s="4"/>
      <c r="K54" s="24"/>
      <c r="L54" s="24"/>
      <c r="M54" s="24" t="s">
        <v>163</v>
      </c>
      <c r="N54" s="136"/>
      <c r="Y54" s="132"/>
    </row>
    <row r="55" spans="2:29" ht="13.9" customHeight="1" x14ac:dyDescent="0.15">
      <c r="B55" s="1">
        <f t="shared" si="2"/>
        <v>45</v>
      </c>
      <c r="C55" s="7"/>
      <c r="D55" s="7"/>
      <c r="E55" s="4"/>
      <c r="F55" s="4" t="s">
        <v>152</v>
      </c>
      <c r="G55" s="4"/>
      <c r="H55" s="4"/>
      <c r="I55" s="4"/>
      <c r="J55" s="4"/>
      <c r="K55" s="24">
        <v>25</v>
      </c>
      <c r="L55" s="24">
        <v>25</v>
      </c>
      <c r="M55" s="24">
        <v>50</v>
      </c>
      <c r="N55" s="25">
        <v>125</v>
      </c>
      <c r="Y55" s="146">
        <f>COUNTA(K11:K56)</f>
        <v>33</v>
      </c>
      <c r="Z55" s="146">
        <f>COUNTA(L11:L56)</f>
        <v>32</v>
      </c>
      <c r="AA55" s="146">
        <f>COUNTA(M11:M56)</f>
        <v>35</v>
      </c>
      <c r="AB55" s="146">
        <f>COUNTA(N11:N56)</f>
        <v>36</v>
      </c>
      <c r="AC55" s="132"/>
    </row>
    <row r="56" spans="2:29" ht="13.9" customHeight="1" x14ac:dyDescent="0.15">
      <c r="B56" s="1">
        <f t="shared" si="2"/>
        <v>46</v>
      </c>
      <c r="C56" s="7"/>
      <c r="D56" s="7"/>
      <c r="E56" s="4"/>
      <c r="F56" s="4" t="s">
        <v>290</v>
      </c>
      <c r="G56" s="4"/>
      <c r="H56" s="4"/>
      <c r="I56" s="4"/>
      <c r="J56" s="4"/>
      <c r="K56" s="24" t="s">
        <v>163</v>
      </c>
      <c r="L56" s="24"/>
      <c r="M56" s="24"/>
      <c r="N56" s="25"/>
      <c r="Y56" s="132">
        <f>SUM(U11:U23,K24:K56)</f>
        <v>9280</v>
      </c>
      <c r="Z56" s="132">
        <f>SUM(V11:V23,L24:L56)</f>
        <v>17601</v>
      </c>
      <c r="AA56" s="132">
        <f>SUM(W11:W23,M24:M56)</f>
        <v>11451</v>
      </c>
      <c r="AB56" s="132">
        <f>SUM(X11:X23,N24:N56)</f>
        <v>12429</v>
      </c>
      <c r="AC56" s="132"/>
    </row>
    <row r="57" spans="2:29" ht="13.9" customHeight="1" x14ac:dyDescent="0.15">
      <c r="B57" s="1">
        <f t="shared" si="2"/>
        <v>47</v>
      </c>
      <c r="C57" s="7"/>
      <c r="D57" s="7"/>
      <c r="E57" s="4"/>
      <c r="F57" s="4" t="s">
        <v>217</v>
      </c>
      <c r="G57" s="4"/>
      <c r="H57" s="4"/>
      <c r="I57" s="4"/>
      <c r="J57" s="4"/>
      <c r="K57" s="24"/>
      <c r="L57" s="24"/>
      <c r="M57" s="24" t="s">
        <v>163</v>
      </c>
      <c r="N57" s="25" t="s">
        <v>163</v>
      </c>
      <c r="Y57" s="133"/>
    </row>
    <row r="58" spans="2:29" ht="13.5" customHeight="1" x14ac:dyDescent="0.15">
      <c r="B58" s="1">
        <f t="shared" si="2"/>
        <v>48</v>
      </c>
      <c r="C58" s="7"/>
      <c r="D58" s="7"/>
      <c r="E58" s="4"/>
      <c r="F58" s="4" t="s">
        <v>156</v>
      </c>
      <c r="G58" s="4"/>
      <c r="H58" s="4"/>
      <c r="I58" s="4"/>
      <c r="J58" s="4"/>
      <c r="K58" s="24"/>
      <c r="L58" s="24"/>
      <c r="M58" s="24"/>
      <c r="N58" s="25" t="s">
        <v>163</v>
      </c>
      <c r="Y58" s="134"/>
    </row>
    <row r="59" spans="2:29" ht="13.5" customHeight="1" x14ac:dyDescent="0.15">
      <c r="B59" s="1">
        <f t="shared" si="2"/>
        <v>49</v>
      </c>
      <c r="C59" s="7"/>
      <c r="D59" s="7"/>
      <c r="E59" s="4"/>
      <c r="F59" s="4" t="s">
        <v>270</v>
      </c>
      <c r="G59" s="4"/>
      <c r="H59" s="4"/>
      <c r="I59" s="4"/>
      <c r="J59" s="4"/>
      <c r="K59" s="24"/>
      <c r="L59" s="24"/>
      <c r="M59" s="24" t="s">
        <v>163</v>
      </c>
      <c r="N59" s="25"/>
      <c r="Y59" s="133"/>
    </row>
    <row r="60" spans="2:29" ht="13.5" customHeight="1" x14ac:dyDescent="0.15">
      <c r="B60" s="1">
        <f t="shared" si="2"/>
        <v>50</v>
      </c>
      <c r="C60" s="7"/>
      <c r="D60" s="7"/>
      <c r="E60" s="4"/>
      <c r="F60" s="4" t="s">
        <v>219</v>
      </c>
      <c r="G60" s="4"/>
      <c r="H60" s="4"/>
      <c r="I60" s="4"/>
      <c r="J60" s="4"/>
      <c r="K60" s="28" t="s">
        <v>163</v>
      </c>
      <c r="L60" s="28" t="s">
        <v>163</v>
      </c>
      <c r="M60" s="24"/>
      <c r="N60" s="25"/>
      <c r="Y60" s="133"/>
    </row>
    <row r="61" spans="2:29" ht="13.9" customHeight="1" x14ac:dyDescent="0.15">
      <c r="B61" s="1">
        <f t="shared" si="2"/>
        <v>51</v>
      </c>
      <c r="C61" s="7"/>
      <c r="D61" s="7"/>
      <c r="E61" s="4"/>
      <c r="F61" s="4" t="s">
        <v>220</v>
      </c>
      <c r="G61" s="4"/>
      <c r="H61" s="4"/>
      <c r="I61" s="4"/>
      <c r="J61" s="4"/>
      <c r="K61" s="24"/>
      <c r="L61" s="24">
        <v>50</v>
      </c>
      <c r="M61" s="24"/>
      <c r="N61" s="25">
        <v>75</v>
      </c>
      <c r="Y61" s="132"/>
    </row>
    <row r="62" spans="2:29" ht="13.5" customHeight="1" x14ac:dyDescent="0.15">
      <c r="B62" s="1">
        <f t="shared" si="2"/>
        <v>52</v>
      </c>
      <c r="C62" s="7"/>
      <c r="D62" s="7"/>
      <c r="E62" s="4"/>
      <c r="F62" s="4" t="s">
        <v>112</v>
      </c>
      <c r="G62" s="4"/>
      <c r="H62" s="4"/>
      <c r="I62" s="4"/>
      <c r="J62" s="4"/>
      <c r="K62" s="24" t="s">
        <v>163</v>
      </c>
      <c r="L62" s="24" t="s">
        <v>163</v>
      </c>
      <c r="M62" s="24">
        <v>100</v>
      </c>
      <c r="N62" s="25">
        <v>300</v>
      </c>
      <c r="Y62" s="133"/>
    </row>
    <row r="63" spans="2:29" ht="13.5" customHeight="1" x14ac:dyDescent="0.15">
      <c r="B63" s="1">
        <f t="shared" si="2"/>
        <v>53</v>
      </c>
      <c r="C63" s="7"/>
      <c r="D63" s="7"/>
      <c r="E63" s="4"/>
      <c r="F63" s="4" t="s">
        <v>221</v>
      </c>
      <c r="G63" s="4"/>
      <c r="H63" s="4"/>
      <c r="I63" s="4"/>
      <c r="J63" s="4"/>
      <c r="K63" s="24"/>
      <c r="L63" s="24"/>
      <c r="M63" s="24" t="s">
        <v>163</v>
      </c>
      <c r="N63" s="25"/>
      <c r="Y63" s="132"/>
    </row>
    <row r="64" spans="2:29" ht="13.9" customHeight="1" x14ac:dyDescent="0.15">
      <c r="B64" s="1">
        <f t="shared" si="2"/>
        <v>54</v>
      </c>
      <c r="C64" s="7"/>
      <c r="D64" s="7"/>
      <c r="E64" s="4"/>
      <c r="F64" s="4" t="s">
        <v>155</v>
      </c>
      <c r="G64" s="4"/>
      <c r="H64" s="4"/>
      <c r="I64" s="4"/>
      <c r="J64" s="4"/>
      <c r="K64" s="24">
        <v>25</v>
      </c>
      <c r="L64" s="137"/>
      <c r="M64" s="24">
        <v>25</v>
      </c>
      <c r="N64" s="25">
        <v>25</v>
      </c>
      <c r="Y64" s="132"/>
    </row>
    <row r="65" spans="2:25" ht="13.9" customHeight="1" x14ac:dyDescent="0.15">
      <c r="B65" s="1">
        <f t="shared" si="2"/>
        <v>55</v>
      </c>
      <c r="C65" s="7"/>
      <c r="D65" s="7"/>
      <c r="E65" s="4"/>
      <c r="F65" s="4" t="s">
        <v>271</v>
      </c>
      <c r="G65" s="4"/>
      <c r="H65" s="4"/>
      <c r="I65" s="4"/>
      <c r="J65" s="4"/>
      <c r="K65" s="24"/>
      <c r="L65" s="24"/>
      <c r="M65" s="24"/>
      <c r="N65" s="25">
        <v>25</v>
      </c>
      <c r="Y65" s="132"/>
    </row>
    <row r="66" spans="2:25" ht="13.9" customHeight="1" x14ac:dyDescent="0.15">
      <c r="B66" s="1">
        <f t="shared" si="2"/>
        <v>56</v>
      </c>
      <c r="C66" s="7"/>
      <c r="D66" s="7"/>
      <c r="E66" s="4"/>
      <c r="F66" s="4" t="s">
        <v>113</v>
      </c>
      <c r="G66" s="4"/>
      <c r="H66" s="4"/>
      <c r="I66" s="4"/>
      <c r="J66" s="4"/>
      <c r="K66" s="24">
        <v>200</v>
      </c>
      <c r="L66" s="24" t="s">
        <v>163</v>
      </c>
      <c r="M66" s="24">
        <v>200</v>
      </c>
      <c r="N66" s="25" t="s">
        <v>163</v>
      </c>
      <c r="Y66" s="135"/>
    </row>
    <row r="67" spans="2:25" ht="13.5" customHeight="1" x14ac:dyDescent="0.15">
      <c r="B67" s="1">
        <f t="shared" si="2"/>
        <v>57</v>
      </c>
      <c r="C67" s="7"/>
      <c r="D67" s="7"/>
      <c r="E67" s="4"/>
      <c r="F67" s="4" t="s">
        <v>114</v>
      </c>
      <c r="G67" s="4"/>
      <c r="H67" s="4"/>
      <c r="I67" s="4"/>
      <c r="J67" s="4"/>
      <c r="K67" s="24">
        <v>175</v>
      </c>
      <c r="L67" s="24">
        <v>25</v>
      </c>
      <c r="M67" s="24">
        <v>200</v>
      </c>
      <c r="N67" s="25">
        <v>225</v>
      </c>
      <c r="Y67" s="132"/>
    </row>
    <row r="68" spans="2:25" ht="13.5" customHeight="1" x14ac:dyDescent="0.15">
      <c r="B68" s="1">
        <f t="shared" si="2"/>
        <v>58</v>
      </c>
      <c r="C68" s="7"/>
      <c r="D68" s="7"/>
      <c r="E68" s="4"/>
      <c r="F68" s="4" t="s">
        <v>242</v>
      </c>
      <c r="G68" s="4"/>
      <c r="H68" s="4"/>
      <c r="I68" s="4"/>
      <c r="J68" s="4"/>
      <c r="K68" s="24" t="s">
        <v>163</v>
      </c>
      <c r="L68" s="24">
        <v>75</v>
      </c>
      <c r="M68" s="24"/>
      <c r="N68" s="25"/>
      <c r="Y68" s="132"/>
    </row>
    <row r="69" spans="2:25" ht="13.9" customHeight="1" x14ac:dyDescent="0.15">
      <c r="B69" s="1">
        <f t="shared" si="2"/>
        <v>59</v>
      </c>
      <c r="C69" s="7"/>
      <c r="D69" s="7"/>
      <c r="E69" s="4"/>
      <c r="F69" s="4" t="s">
        <v>224</v>
      </c>
      <c r="G69" s="4"/>
      <c r="H69" s="4"/>
      <c r="I69" s="4"/>
      <c r="J69" s="4"/>
      <c r="K69" s="24">
        <v>16</v>
      </c>
      <c r="L69" s="24"/>
      <c r="M69" s="24">
        <v>32</v>
      </c>
      <c r="N69" s="25">
        <v>96</v>
      </c>
      <c r="Y69" s="132"/>
    </row>
    <row r="70" spans="2:25" ht="13.5" customHeight="1" x14ac:dyDescent="0.15">
      <c r="B70" s="1">
        <f t="shared" si="2"/>
        <v>60</v>
      </c>
      <c r="C70" s="7"/>
      <c r="D70" s="7"/>
      <c r="E70" s="4"/>
      <c r="F70" s="4" t="s">
        <v>30</v>
      </c>
      <c r="G70" s="4"/>
      <c r="H70" s="4"/>
      <c r="I70" s="4"/>
      <c r="J70" s="4"/>
      <c r="K70" s="28" t="s">
        <v>163</v>
      </c>
      <c r="L70" s="24">
        <v>16</v>
      </c>
      <c r="M70" s="24" t="s">
        <v>163</v>
      </c>
      <c r="N70" s="25">
        <v>32</v>
      </c>
      <c r="Y70" s="132"/>
    </row>
    <row r="71" spans="2:25" ht="13.5" customHeight="1" x14ac:dyDescent="0.15">
      <c r="B71" s="1">
        <f t="shared" si="2"/>
        <v>61</v>
      </c>
      <c r="C71" s="7"/>
      <c r="D71" s="7"/>
      <c r="E71" s="4"/>
      <c r="F71" s="4" t="s">
        <v>225</v>
      </c>
      <c r="G71" s="4"/>
      <c r="H71" s="4"/>
      <c r="I71" s="4"/>
      <c r="J71" s="4"/>
      <c r="K71" s="24" t="s">
        <v>163</v>
      </c>
      <c r="L71" s="24" t="s">
        <v>163</v>
      </c>
      <c r="M71" s="24"/>
      <c r="N71" s="25" t="s">
        <v>163</v>
      </c>
      <c r="Y71" s="132"/>
    </row>
    <row r="72" spans="2:25" ht="13.9" customHeight="1" x14ac:dyDescent="0.15">
      <c r="B72" s="1">
        <f t="shared" si="2"/>
        <v>62</v>
      </c>
      <c r="C72" s="7"/>
      <c r="D72" s="7"/>
      <c r="E72" s="4"/>
      <c r="F72" s="4" t="s">
        <v>31</v>
      </c>
      <c r="G72" s="4"/>
      <c r="H72" s="4"/>
      <c r="I72" s="4"/>
      <c r="J72" s="4"/>
      <c r="K72" s="28" t="s">
        <v>163</v>
      </c>
      <c r="L72" s="28" t="s">
        <v>163</v>
      </c>
      <c r="M72" s="24"/>
      <c r="N72" s="25"/>
      <c r="Y72" s="132"/>
    </row>
    <row r="73" spans="2:25" ht="13.9" customHeight="1" x14ac:dyDescent="0.15">
      <c r="B73" s="1">
        <f t="shared" si="2"/>
        <v>63</v>
      </c>
      <c r="C73" s="7"/>
      <c r="D73" s="7"/>
      <c r="E73" s="4"/>
      <c r="F73" s="4" t="s">
        <v>88</v>
      </c>
      <c r="G73" s="4"/>
      <c r="H73" s="4"/>
      <c r="I73" s="4"/>
      <c r="J73" s="4"/>
      <c r="K73" s="28"/>
      <c r="L73" s="24"/>
      <c r="M73" s="24">
        <v>100</v>
      </c>
      <c r="N73" s="25" t="s">
        <v>163</v>
      </c>
      <c r="Y73" s="132"/>
    </row>
    <row r="74" spans="2:25" ht="13.9" customHeight="1" x14ac:dyDescent="0.15">
      <c r="B74" s="1">
        <f t="shared" si="2"/>
        <v>64</v>
      </c>
      <c r="C74" s="7"/>
      <c r="D74" s="7"/>
      <c r="E74" s="4"/>
      <c r="F74" s="4" t="s">
        <v>89</v>
      </c>
      <c r="G74" s="4"/>
      <c r="H74" s="4"/>
      <c r="I74" s="4"/>
      <c r="J74" s="4"/>
      <c r="K74" s="24"/>
      <c r="L74" s="24">
        <v>200</v>
      </c>
      <c r="M74" s="24" t="s">
        <v>163</v>
      </c>
      <c r="N74" s="25">
        <v>100</v>
      </c>
      <c r="Y74" s="132"/>
    </row>
    <row r="75" spans="2:25" ht="13.9" customHeight="1" x14ac:dyDescent="0.15">
      <c r="B75" s="1">
        <f t="shared" si="2"/>
        <v>65</v>
      </c>
      <c r="C75" s="7"/>
      <c r="D75" s="7"/>
      <c r="E75" s="4"/>
      <c r="F75" s="4" t="s">
        <v>105</v>
      </c>
      <c r="G75" s="4"/>
      <c r="H75" s="4"/>
      <c r="I75" s="4"/>
      <c r="J75" s="4"/>
      <c r="K75" s="24"/>
      <c r="L75" s="24" t="s">
        <v>163</v>
      </c>
      <c r="M75" s="24" t="s">
        <v>163</v>
      </c>
      <c r="N75" s="25" t="s">
        <v>163</v>
      </c>
      <c r="Y75" s="132"/>
    </row>
    <row r="76" spans="2:25" ht="13.5" customHeight="1" x14ac:dyDescent="0.15">
      <c r="B76" s="1">
        <f t="shared" si="2"/>
        <v>66</v>
      </c>
      <c r="C76" s="7"/>
      <c r="D76" s="7"/>
      <c r="E76" s="4"/>
      <c r="F76" s="4" t="s">
        <v>115</v>
      </c>
      <c r="G76" s="4"/>
      <c r="H76" s="4"/>
      <c r="I76" s="4"/>
      <c r="J76" s="4"/>
      <c r="K76" s="24">
        <v>1050</v>
      </c>
      <c r="L76" s="24">
        <v>50</v>
      </c>
      <c r="M76" s="24">
        <v>900</v>
      </c>
      <c r="N76" s="25">
        <v>50</v>
      </c>
      <c r="Y76" s="132"/>
    </row>
    <row r="77" spans="2:25" ht="13.9" customHeight="1" x14ac:dyDescent="0.15">
      <c r="B77" s="1">
        <f t="shared" ref="B77:B98" si="4">B76+1</f>
        <v>67</v>
      </c>
      <c r="C77" s="7"/>
      <c r="D77" s="7"/>
      <c r="E77" s="4"/>
      <c r="F77" s="4" t="s">
        <v>127</v>
      </c>
      <c r="G77" s="4"/>
      <c r="H77" s="4"/>
      <c r="I77" s="4"/>
      <c r="J77" s="4"/>
      <c r="K77" s="28"/>
      <c r="L77" s="24"/>
      <c r="M77" s="24"/>
      <c r="N77" s="25">
        <v>75</v>
      </c>
      <c r="Y77" s="132"/>
    </row>
    <row r="78" spans="2:25" ht="13.5" customHeight="1" x14ac:dyDescent="0.15">
      <c r="B78" s="1">
        <f t="shared" si="4"/>
        <v>68</v>
      </c>
      <c r="C78" s="7"/>
      <c r="D78" s="7"/>
      <c r="E78" s="4"/>
      <c r="F78" s="4" t="s">
        <v>243</v>
      </c>
      <c r="G78" s="4"/>
      <c r="H78" s="4"/>
      <c r="I78" s="4"/>
      <c r="J78" s="4"/>
      <c r="K78" s="24" t="s">
        <v>163</v>
      </c>
      <c r="L78" s="24" t="s">
        <v>163</v>
      </c>
      <c r="M78" s="24"/>
      <c r="N78" s="25">
        <v>2</v>
      </c>
      <c r="Y78" s="132"/>
    </row>
    <row r="79" spans="2:25" ht="13.9" customHeight="1" x14ac:dyDescent="0.15">
      <c r="B79" s="1">
        <f t="shared" si="4"/>
        <v>69</v>
      </c>
      <c r="C79" s="7"/>
      <c r="D79" s="7"/>
      <c r="E79" s="4"/>
      <c r="F79" s="4" t="s">
        <v>120</v>
      </c>
      <c r="G79" s="4"/>
      <c r="H79" s="4"/>
      <c r="I79" s="4"/>
      <c r="J79" s="4"/>
      <c r="K79" s="24"/>
      <c r="L79" s="24" t="s">
        <v>163</v>
      </c>
      <c r="M79" s="24" t="s">
        <v>163</v>
      </c>
      <c r="N79" s="25">
        <v>75</v>
      </c>
      <c r="Y79" s="132"/>
    </row>
    <row r="80" spans="2:25" ht="13.5" customHeight="1" x14ac:dyDescent="0.15">
      <c r="B80" s="1">
        <f t="shared" si="4"/>
        <v>70</v>
      </c>
      <c r="C80" s="7"/>
      <c r="D80" s="7"/>
      <c r="E80" s="4"/>
      <c r="F80" s="4" t="s">
        <v>32</v>
      </c>
      <c r="G80" s="4"/>
      <c r="H80" s="4"/>
      <c r="I80" s="4"/>
      <c r="J80" s="4"/>
      <c r="K80" s="24"/>
      <c r="L80" s="24"/>
      <c r="M80" s="24">
        <v>100</v>
      </c>
      <c r="N80" s="25"/>
      <c r="Y80" s="132"/>
    </row>
    <row r="81" spans="2:25" ht="13.9" customHeight="1" x14ac:dyDescent="0.15">
      <c r="B81" s="1">
        <f t="shared" si="4"/>
        <v>71</v>
      </c>
      <c r="C81" s="7"/>
      <c r="D81" s="7"/>
      <c r="E81" s="4"/>
      <c r="F81" s="4" t="s">
        <v>157</v>
      </c>
      <c r="G81" s="4"/>
      <c r="H81" s="4"/>
      <c r="I81" s="4"/>
      <c r="J81" s="4"/>
      <c r="K81" s="28">
        <v>50</v>
      </c>
      <c r="L81" s="24">
        <v>25</v>
      </c>
      <c r="M81" s="24">
        <v>50</v>
      </c>
      <c r="N81" s="25">
        <v>50</v>
      </c>
      <c r="Y81" s="132"/>
    </row>
    <row r="82" spans="2:25" ht="13.9" customHeight="1" x14ac:dyDescent="0.15">
      <c r="B82" s="1">
        <f t="shared" si="4"/>
        <v>72</v>
      </c>
      <c r="C82" s="7"/>
      <c r="D82" s="7"/>
      <c r="E82" s="4"/>
      <c r="F82" s="4" t="s">
        <v>33</v>
      </c>
      <c r="G82" s="4"/>
      <c r="H82" s="4"/>
      <c r="I82" s="4"/>
      <c r="J82" s="4"/>
      <c r="K82" s="24">
        <v>1000</v>
      </c>
      <c r="L82" s="24">
        <v>500</v>
      </c>
      <c r="M82" s="24">
        <v>600</v>
      </c>
      <c r="N82" s="25">
        <v>500</v>
      </c>
      <c r="Y82" s="132"/>
    </row>
    <row r="83" spans="2:25" ht="13.5" customHeight="1" x14ac:dyDescent="0.15">
      <c r="B83" s="1">
        <f t="shared" si="4"/>
        <v>73</v>
      </c>
      <c r="C83" s="2" t="s">
        <v>34</v>
      </c>
      <c r="D83" s="2" t="s">
        <v>35</v>
      </c>
      <c r="E83" s="4"/>
      <c r="F83" s="4" t="s">
        <v>257</v>
      </c>
      <c r="G83" s="4"/>
      <c r="H83" s="4"/>
      <c r="I83" s="4"/>
      <c r="J83" s="4"/>
      <c r="K83" s="24"/>
      <c r="L83" s="24" t="s">
        <v>163</v>
      </c>
      <c r="M83" s="24" t="s">
        <v>163</v>
      </c>
      <c r="N83" s="25">
        <v>1</v>
      </c>
    </row>
    <row r="84" spans="2:25" ht="13.9" customHeight="1" x14ac:dyDescent="0.15">
      <c r="B84" s="1">
        <f t="shared" si="4"/>
        <v>74</v>
      </c>
      <c r="C84" s="7"/>
      <c r="D84" s="7"/>
      <c r="E84" s="4"/>
      <c r="F84" s="4" t="s">
        <v>195</v>
      </c>
      <c r="G84" s="4"/>
      <c r="H84" s="4"/>
      <c r="I84" s="4"/>
      <c r="J84" s="4"/>
      <c r="K84" s="24"/>
      <c r="L84" s="24"/>
      <c r="M84" s="24"/>
      <c r="N84" s="25" t="s">
        <v>163</v>
      </c>
    </row>
    <row r="85" spans="2:25" ht="13.9" customHeight="1" x14ac:dyDescent="0.15">
      <c r="B85" s="1">
        <f t="shared" si="4"/>
        <v>75</v>
      </c>
      <c r="C85" s="7"/>
      <c r="D85" s="7"/>
      <c r="E85" s="4"/>
      <c r="F85" s="4" t="s">
        <v>230</v>
      </c>
      <c r="G85" s="4"/>
      <c r="H85" s="4"/>
      <c r="I85" s="4"/>
      <c r="J85" s="4"/>
      <c r="K85" s="24"/>
      <c r="L85" s="24"/>
      <c r="M85" s="24"/>
      <c r="N85" s="25">
        <v>1</v>
      </c>
    </row>
    <row r="86" spans="2:25" ht="13.5" customHeight="1" x14ac:dyDescent="0.15">
      <c r="B86" s="1">
        <f t="shared" si="4"/>
        <v>76</v>
      </c>
      <c r="C86" s="7"/>
      <c r="D86" s="7"/>
      <c r="E86" s="4"/>
      <c r="F86" s="4" t="s">
        <v>231</v>
      </c>
      <c r="G86" s="4"/>
      <c r="H86" s="4"/>
      <c r="I86" s="4"/>
      <c r="J86" s="4"/>
      <c r="K86" s="24">
        <v>1</v>
      </c>
      <c r="L86" s="28"/>
      <c r="M86" s="24"/>
      <c r="N86" s="25"/>
    </row>
    <row r="87" spans="2:25" ht="13.9" customHeight="1" x14ac:dyDescent="0.15">
      <c r="B87" s="1">
        <f t="shared" si="4"/>
        <v>77</v>
      </c>
      <c r="C87" s="7"/>
      <c r="D87" s="7"/>
      <c r="E87" s="4"/>
      <c r="F87" s="4" t="s">
        <v>128</v>
      </c>
      <c r="G87" s="4"/>
      <c r="H87" s="4"/>
      <c r="I87" s="4"/>
      <c r="J87" s="4"/>
      <c r="K87" s="24">
        <v>2</v>
      </c>
      <c r="L87" s="24">
        <v>2</v>
      </c>
      <c r="M87" s="24" t="s">
        <v>163</v>
      </c>
      <c r="N87" s="25">
        <v>2</v>
      </c>
    </row>
    <row r="88" spans="2:25" ht="13.5" customHeight="1" x14ac:dyDescent="0.15">
      <c r="B88" s="1">
        <f t="shared" si="4"/>
        <v>78</v>
      </c>
      <c r="C88" s="7"/>
      <c r="D88" s="7"/>
      <c r="E88" s="4"/>
      <c r="F88" s="4" t="s">
        <v>294</v>
      </c>
      <c r="G88" s="4"/>
      <c r="H88" s="4"/>
      <c r="I88" s="4"/>
      <c r="J88" s="4"/>
      <c r="K88" s="24" t="s">
        <v>163</v>
      </c>
      <c r="L88" s="24"/>
      <c r="M88" s="24"/>
      <c r="N88" s="25"/>
    </row>
    <row r="89" spans="2:25" ht="13.9" customHeight="1" x14ac:dyDescent="0.15">
      <c r="B89" s="1">
        <f t="shared" si="4"/>
        <v>79</v>
      </c>
      <c r="C89" s="7"/>
      <c r="D89" s="7"/>
      <c r="E89" s="4"/>
      <c r="F89" s="4" t="s">
        <v>296</v>
      </c>
      <c r="G89" s="4"/>
      <c r="H89" s="4"/>
      <c r="I89" s="4"/>
      <c r="J89" s="4"/>
      <c r="K89" s="24" t="s">
        <v>163</v>
      </c>
      <c r="L89" s="24" t="s">
        <v>163</v>
      </c>
      <c r="M89" s="24">
        <v>1</v>
      </c>
      <c r="N89" s="25">
        <v>2</v>
      </c>
    </row>
    <row r="90" spans="2:25" ht="13.5" customHeight="1" x14ac:dyDescent="0.15">
      <c r="B90" s="1">
        <f t="shared" si="4"/>
        <v>80</v>
      </c>
      <c r="C90" s="7"/>
      <c r="D90" s="7"/>
      <c r="E90" s="4"/>
      <c r="F90" s="4" t="s">
        <v>36</v>
      </c>
      <c r="G90" s="4"/>
      <c r="H90" s="4"/>
      <c r="I90" s="4"/>
      <c r="J90" s="4"/>
      <c r="K90" s="24"/>
      <c r="L90" s="24"/>
      <c r="M90" s="24"/>
      <c r="N90" s="25">
        <v>1</v>
      </c>
    </row>
    <row r="91" spans="2:25" ht="13.5" customHeight="1" x14ac:dyDescent="0.15">
      <c r="B91" s="1">
        <f t="shared" si="4"/>
        <v>81</v>
      </c>
      <c r="C91" s="7"/>
      <c r="D91" s="2" t="s">
        <v>79</v>
      </c>
      <c r="E91" s="4"/>
      <c r="F91" s="4" t="s">
        <v>103</v>
      </c>
      <c r="G91" s="4"/>
      <c r="H91" s="4"/>
      <c r="I91" s="4"/>
      <c r="J91" s="4"/>
      <c r="K91" s="24" t="s">
        <v>163</v>
      </c>
      <c r="L91" s="24"/>
      <c r="M91" s="24"/>
      <c r="N91" s="25"/>
    </row>
    <row r="92" spans="2:25" ht="13.5" customHeight="1" x14ac:dyDescent="0.15">
      <c r="B92" s="1">
        <f t="shared" si="4"/>
        <v>82</v>
      </c>
      <c r="C92" s="7"/>
      <c r="D92" s="2" t="s">
        <v>37</v>
      </c>
      <c r="E92" s="4"/>
      <c r="F92" s="4" t="s">
        <v>125</v>
      </c>
      <c r="G92" s="4"/>
      <c r="H92" s="4"/>
      <c r="I92" s="4"/>
      <c r="J92" s="4"/>
      <c r="K92" s="24">
        <v>24</v>
      </c>
      <c r="L92" s="24">
        <v>2</v>
      </c>
      <c r="M92" s="24">
        <v>3</v>
      </c>
      <c r="N92" s="25">
        <v>1</v>
      </c>
    </row>
    <row r="93" spans="2:25" ht="13.5" customHeight="1" x14ac:dyDescent="0.15">
      <c r="B93" s="1">
        <f t="shared" si="4"/>
        <v>83</v>
      </c>
      <c r="C93" s="7"/>
      <c r="D93" s="8"/>
      <c r="E93" s="4"/>
      <c r="F93" s="4" t="s">
        <v>38</v>
      </c>
      <c r="G93" s="4"/>
      <c r="H93" s="4"/>
      <c r="I93" s="4"/>
      <c r="J93" s="4"/>
      <c r="K93" s="24">
        <v>50</v>
      </c>
      <c r="L93" s="24"/>
      <c r="M93" s="24" t="s">
        <v>163</v>
      </c>
      <c r="N93" s="25">
        <v>50</v>
      </c>
    </row>
    <row r="94" spans="2:25" ht="13.5" customHeight="1" x14ac:dyDescent="0.15">
      <c r="B94" s="1">
        <f t="shared" si="4"/>
        <v>84</v>
      </c>
      <c r="C94" s="8"/>
      <c r="D94" s="9" t="s">
        <v>39</v>
      </c>
      <c r="E94" s="4"/>
      <c r="F94" s="4" t="s">
        <v>40</v>
      </c>
      <c r="G94" s="4"/>
      <c r="H94" s="4"/>
      <c r="I94" s="4"/>
      <c r="J94" s="4"/>
      <c r="K94" s="24">
        <v>75</v>
      </c>
      <c r="L94" s="24">
        <v>25</v>
      </c>
      <c r="M94" s="24">
        <v>25</v>
      </c>
      <c r="N94" s="25">
        <v>25</v>
      </c>
    </row>
    <row r="95" spans="2:25" ht="13.5" customHeight="1" x14ac:dyDescent="0.15">
      <c r="B95" s="1">
        <f t="shared" si="4"/>
        <v>85</v>
      </c>
      <c r="C95" s="2" t="s">
        <v>0</v>
      </c>
      <c r="D95" s="9" t="s">
        <v>41</v>
      </c>
      <c r="E95" s="4"/>
      <c r="F95" s="4" t="s">
        <v>42</v>
      </c>
      <c r="G95" s="4"/>
      <c r="H95" s="4"/>
      <c r="I95" s="4"/>
      <c r="J95" s="4"/>
      <c r="K95" s="24" t="s">
        <v>163</v>
      </c>
      <c r="L95" s="24"/>
      <c r="M95" s="24"/>
      <c r="N95" s="25">
        <v>25</v>
      </c>
      <c r="U95" s="30">
        <f>COUNTA(K83:K95)</f>
        <v>9</v>
      </c>
      <c r="V95" s="30">
        <f>COUNTA(L83:L95)</f>
        <v>5</v>
      </c>
      <c r="W95" s="30">
        <f>COUNTA(M83:M95)</f>
        <v>6</v>
      </c>
      <c r="X95" s="30">
        <f>COUNTA(N83:N95)</f>
        <v>10</v>
      </c>
    </row>
    <row r="96" spans="2:25" ht="13.5" customHeight="1" x14ac:dyDescent="0.15">
      <c r="B96" s="1">
        <f t="shared" si="4"/>
        <v>86</v>
      </c>
      <c r="C96" s="199" t="s">
        <v>43</v>
      </c>
      <c r="D96" s="200"/>
      <c r="E96" s="4"/>
      <c r="F96" s="4" t="s">
        <v>44</v>
      </c>
      <c r="G96" s="4"/>
      <c r="H96" s="4"/>
      <c r="I96" s="4"/>
      <c r="J96" s="4"/>
      <c r="K96" s="24">
        <v>350</v>
      </c>
      <c r="L96" s="24">
        <v>150</v>
      </c>
      <c r="M96" s="24">
        <v>300</v>
      </c>
      <c r="N96" s="25">
        <v>400</v>
      </c>
    </row>
    <row r="97" spans="2:24" ht="13.5" customHeight="1" x14ac:dyDescent="0.15">
      <c r="B97" s="1">
        <f t="shared" si="4"/>
        <v>87</v>
      </c>
      <c r="C97" s="3"/>
      <c r="D97" s="91"/>
      <c r="E97" s="4"/>
      <c r="F97" s="4" t="s">
        <v>45</v>
      </c>
      <c r="G97" s="4"/>
      <c r="H97" s="4"/>
      <c r="I97" s="4"/>
      <c r="J97" s="4"/>
      <c r="K97" s="24">
        <v>50</v>
      </c>
      <c r="L97" s="24">
        <v>100</v>
      </c>
      <c r="M97" s="24">
        <v>100</v>
      </c>
      <c r="N97" s="25">
        <v>100</v>
      </c>
    </row>
    <row r="98" spans="2:24" ht="13.9" customHeight="1" thickBot="1" x14ac:dyDescent="0.2">
      <c r="B98" s="1">
        <f t="shared" si="4"/>
        <v>88</v>
      </c>
      <c r="C98" s="3"/>
      <c r="D98" s="91"/>
      <c r="E98" s="4"/>
      <c r="F98" s="4" t="s">
        <v>80</v>
      </c>
      <c r="G98" s="4"/>
      <c r="H98" s="4"/>
      <c r="I98" s="4"/>
      <c r="J98" s="4"/>
      <c r="K98" s="24">
        <v>250</v>
      </c>
      <c r="L98" s="24">
        <v>250</v>
      </c>
      <c r="M98" s="24">
        <v>600</v>
      </c>
      <c r="N98" s="25">
        <v>150</v>
      </c>
    </row>
    <row r="99" spans="2:24" ht="13.9" customHeight="1" x14ac:dyDescent="0.15">
      <c r="B99" s="92"/>
      <c r="C99" s="93"/>
      <c r="D99" s="93"/>
      <c r="E99" s="27"/>
      <c r="F99" s="27"/>
      <c r="G99" s="27"/>
      <c r="H99" s="27"/>
      <c r="I99" s="27"/>
      <c r="J99" s="27"/>
      <c r="K99" s="27"/>
      <c r="L99" s="27"/>
      <c r="M99" s="27"/>
      <c r="N99" s="27"/>
      <c r="U99" s="30">
        <f>COUNTA(K11:K98)</f>
        <v>59</v>
      </c>
      <c r="V99" s="30">
        <f>COUNTA(L11:L98)</f>
        <v>56</v>
      </c>
      <c r="W99" s="30">
        <f>COUNTA(M11:M98)</f>
        <v>61</v>
      </c>
      <c r="X99" s="30">
        <f>COUNTA(N11:N98)</f>
        <v>69</v>
      </c>
    </row>
    <row r="100" spans="2:24" ht="18" customHeight="1" x14ac:dyDescent="0.15"/>
    <row r="101" spans="2:24" ht="18" customHeight="1" x14ac:dyDescent="0.15">
      <c r="B101" s="72"/>
    </row>
    <row r="102" spans="2:24" ht="9" customHeight="1" thickBot="1" x14ac:dyDescent="0.2"/>
    <row r="103" spans="2:24" ht="18" customHeight="1" x14ac:dyDescent="0.15">
      <c r="B103" s="73"/>
      <c r="C103" s="74"/>
      <c r="D103" s="201" t="s">
        <v>1</v>
      </c>
      <c r="E103" s="201"/>
      <c r="F103" s="201"/>
      <c r="G103" s="201"/>
      <c r="H103" s="74"/>
      <c r="I103" s="74"/>
      <c r="J103" s="75"/>
      <c r="K103" s="31" t="s">
        <v>64</v>
      </c>
      <c r="L103" s="31" t="s">
        <v>65</v>
      </c>
      <c r="M103" s="31" t="s">
        <v>66</v>
      </c>
      <c r="N103" s="55" t="s">
        <v>67</v>
      </c>
      <c r="U103" s="30">
        <f>SUM(U11:U23,K24:K98)</f>
        <v>12598</v>
      </c>
      <c r="V103" s="30">
        <f>SUM(V11:V23,L24:L98)</f>
        <v>19071</v>
      </c>
      <c r="W103" s="30">
        <f>SUM(W11:W23,M24:M98)</f>
        <v>14787</v>
      </c>
      <c r="X103" s="30">
        <f>SUM(X11:X23,N24:N98)</f>
        <v>14817</v>
      </c>
    </row>
    <row r="104" spans="2:24" ht="18" customHeight="1" thickBot="1" x14ac:dyDescent="0.2">
      <c r="B104" s="79"/>
      <c r="C104" s="26"/>
      <c r="D104" s="197" t="s">
        <v>2</v>
      </c>
      <c r="E104" s="197"/>
      <c r="F104" s="197"/>
      <c r="G104" s="197"/>
      <c r="H104" s="26"/>
      <c r="I104" s="26"/>
      <c r="J104" s="80"/>
      <c r="K104" s="36" t="str">
        <f>K5</f>
        <v>2020.7.27</v>
      </c>
      <c r="L104" s="36" t="str">
        <f>L5</f>
        <v>2020.7.27</v>
      </c>
      <c r="M104" s="36" t="str">
        <f>M5</f>
        <v>2020.7.27</v>
      </c>
      <c r="N104" s="54" t="str">
        <f>N5</f>
        <v>2020.7.27</v>
      </c>
    </row>
    <row r="105" spans="2:24" ht="19.899999999999999" customHeight="1" thickTop="1" x14ac:dyDescent="0.15">
      <c r="B105" s="202" t="s">
        <v>47</v>
      </c>
      <c r="C105" s="203"/>
      <c r="D105" s="203"/>
      <c r="E105" s="203"/>
      <c r="F105" s="203"/>
      <c r="G105" s="203"/>
      <c r="H105" s="203"/>
      <c r="I105" s="203"/>
      <c r="J105" s="94"/>
      <c r="K105" s="37">
        <f>SUM(K106:K114)</f>
        <v>12598</v>
      </c>
      <c r="L105" s="37">
        <f>SUM(L106:L114)</f>
        <v>19071</v>
      </c>
      <c r="M105" s="37">
        <f>SUM(M106:M114)</f>
        <v>14787</v>
      </c>
      <c r="N105" s="56">
        <f>SUM(N106:N114)</f>
        <v>14817</v>
      </c>
    </row>
    <row r="106" spans="2:24" ht="13.9" customHeight="1" x14ac:dyDescent="0.15">
      <c r="B106" s="190" t="s">
        <v>48</v>
      </c>
      <c r="C106" s="191"/>
      <c r="D106" s="204"/>
      <c r="E106" s="13"/>
      <c r="F106" s="14"/>
      <c r="G106" s="189" t="s">
        <v>13</v>
      </c>
      <c r="H106" s="189"/>
      <c r="I106" s="14"/>
      <c r="J106" s="16"/>
      <c r="K106" s="5">
        <f>SUM(U$11:U$23)</f>
        <v>800</v>
      </c>
      <c r="L106" s="5">
        <f>SUM(V$11:V$23)</f>
        <v>525</v>
      </c>
      <c r="M106" s="5">
        <f>SUM(W$11:W$23)</f>
        <v>650</v>
      </c>
      <c r="N106" s="6">
        <f>SUM(X$11:X$23)</f>
        <v>1800</v>
      </c>
    </row>
    <row r="107" spans="2:24" ht="13.9" customHeight="1" x14ac:dyDescent="0.15">
      <c r="B107" s="97"/>
      <c r="C107" s="98"/>
      <c r="D107" s="99"/>
      <c r="E107" s="17"/>
      <c r="F107" s="4"/>
      <c r="G107" s="189" t="s">
        <v>23</v>
      </c>
      <c r="H107" s="189"/>
      <c r="I107" s="15"/>
      <c r="J107" s="18"/>
      <c r="K107" s="5">
        <f>SUM(K$24)</f>
        <v>1000</v>
      </c>
      <c r="L107" s="5">
        <f>SUM(L$24)</f>
        <v>5250</v>
      </c>
      <c r="M107" s="5">
        <f>SUM(M$24)</f>
        <v>800</v>
      </c>
      <c r="N107" s="6">
        <f>SUM(N$24)</f>
        <v>575</v>
      </c>
    </row>
    <row r="108" spans="2:24" ht="13.9" customHeight="1" x14ac:dyDescent="0.15">
      <c r="B108" s="97"/>
      <c r="C108" s="98"/>
      <c r="D108" s="99"/>
      <c r="E108" s="17"/>
      <c r="F108" s="4"/>
      <c r="G108" s="189" t="s">
        <v>25</v>
      </c>
      <c r="H108" s="189"/>
      <c r="I108" s="14"/>
      <c r="J108" s="16"/>
      <c r="K108" s="5">
        <f>SUM(K$25:K$27)</f>
        <v>300</v>
      </c>
      <c r="L108" s="5">
        <f>SUM(L$25:L$27)</f>
        <v>175</v>
      </c>
      <c r="M108" s="5">
        <f>SUM(M$25:M$27)</f>
        <v>775</v>
      </c>
      <c r="N108" s="6">
        <f>SUM(N$25:N$27)</f>
        <v>75</v>
      </c>
    </row>
    <row r="109" spans="2:24" ht="13.9" customHeight="1" x14ac:dyDescent="0.15">
      <c r="B109" s="97"/>
      <c r="C109" s="98"/>
      <c r="D109" s="99"/>
      <c r="E109" s="17"/>
      <c r="F109" s="4"/>
      <c r="G109" s="189" t="s">
        <v>86</v>
      </c>
      <c r="H109" s="189"/>
      <c r="I109" s="14"/>
      <c r="J109" s="16"/>
      <c r="K109" s="5">
        <f>SUM(K$28:K$29)</f>
        <v>0</v>
      </c>
      <c r="L109" s="5">
        <f>SUM(L$28:L$29)</f>
        <v>0</v>
      </c>
      <c r="M109" s="5">
        <f>SUM(M$28:M$29)</f>
        <v>0</v>
      </c>
      <c r="N109" s="6">
        <f>SUM(N$28:N$29)</f>
        <v>0</v>
      </c>
    </row>
    <row r="110" spans="2:24" ht="13.9" customHeight="1" x14ac:dyDescent="0.15">
      <c r="B110" s="97"/>
      <c r="C110" s="98"/>
      <c r="D110" s="99"/>
      <c r="E110" s="17"/>
      <c r="F110" s="4"/>
      <c r="G110" s="189" t="s">
        <v>87</v>
      </c>
      <c r="H110" s="189"/>
      <c r="I110" s="14"/>
      <c r="J110" s="16"/>
      <c r="K110" s="5">
        <f>SUM(K32:K48)</f>
        <v>7025</v>
      </c>
      <c r="L110" s="5">
        <f>SUM(L$32:L$48)</f>
        <v>11500</v>
      </c>
      <c r="M110" s="5">
        <f>SUM(M$32:M$48)</f>
        <v>9150</v>
      </c>
      <c r="N110" s="6">
        <f>SUM(N$32:N$48)</f>
        <v>9801</v>
      </c>
    </row>
    <row r="111" spans="2:24" ht="13.9" customHeight="1" x14ac:dyDescent="0.15">
      <c r="B111" s="97"/>
      <c r="C111" s="98"/>
      <c r="D111" s="99"/>
      <c r="E111" s="17"/>
      <c r="F111" s="4"/>
      <c r="G111" s="189" t="s">
        <v>83</v>
      </c>
      <c r="H111" s="189"/>
      <c r="I111" s="14"/>
      <c r="J111" s="16"/>
      <c r="K111" s="5">
        <f>SUM(K$49:K$51)</f>
        <v>125</v>
      </c>
      <c r="L111" s="5">
        <f>SUM(L$49:L$51)</f>
        <v>100</v>
      </c>
      <c r="M111" s="5">
        <f>SUM(M$49:M$51)</f>
        <v>25</v>
      </c>
      <c r="N111" s="6">
        <f>SUM(N$49:N$51)</f>
        <v>50</v>
      </c>
    </row>
    <row r="112" spans="2:24" ht="13.9" customHeight="1" x14ac:dyDescent="0.15">
      <c r="B112" s="97"/>
      <c r="C112" s="98"/>
      <c r="D112" s="99"/>
      <c r="E112" s="17"/>
      <c r="F112" s="4"/>
      <c r="G112" s="189" t="s">
        <v>26</v>
      </c>
      <c r="H112" s="189"/>
      <c r="I112" s="14"/>
      <c r="J112" s="16"/>
      <c r="K112" s="5">
        <f>SUM(K$52:K$82)</f>
        <v>2541</v>
      </c>
      <c r="L112" s="5">
        <f>SUM(L$52:L$82)</f>
        <v>966</v>
      </c>
      <c r="M112" s="5">
        <f>SUM(M$52:M$82)</f>
        <v>2357</v>
      </c>
      <c r="N112" s="6">
        <f>SUM(N$52:N$82)</f>
        <v>1755</v>
      </c>
    </row>
    <row r="113" spans="2:14" ht="13.9" customHeight="1" x14ac:dyDescent="0.15">
      <c r="B113" s="97"/>
      <c r="C113" s="98"/>
      <c r="D113" s="99"/>
      <c r="E113" s="17"/>
      <c r="F113" s="4"/>
      <c r="G113" s="189" t="s">
        <v>49</v>
      </c>
      <c r="H113" s="189"/>
      <c r="I113" s="14"/>
      <c r="J113" s="16"/>
      <c r="K113" s="5">
        <f>SUM(K$30:K$31,K$96:K$97)</f>
        <v>405</v>
      </c>
      <c r="L113" s="5">
        <f>SUM(L30:L31,L$96:L$97)</f>
        <v>276</v>
      </c>
      <c r="M113" s="5">
        <f>SUM(M30:M31,M$96:M$97)</f>
        <v>401</v>
      </c>
      <c r="N113" s="6">
        <f>SUM(N30:N31,N$96:N$97)</f>
        <v>503</v>
      </c>
    </row>
    <row r="114" spans="2:14" ht="13.9" customHeight="1" thickBot="1" x14ac:dyDescent="0.2">
      <c r="B114" s="100"/>
      <c r="C114" s="101"/>
      <c r="D114" s="102"/>
      <c r="E114" s="19"/>
      <c r="F114" s="10"/>
      <c r="G114" s="192" t="s">
        <v>46</v>
      </c>
      <c r="H114" s="192"/>
      <c r="I114" s="20"/>
      <c r="J114" s="21"/>
      <c r="K114" s="11">
        <f>SUM(K$83:K$95,K$98)</f>
        <v>402</v>
      </c>
      <c r="L114" s="11">
        <f>SUM(L$83:L$95,L$98)</f>
        <v>279</v>
      </c>
      <c r="M114" s="11">
        <f>SUM(M$83:M$95,M$98)</f>
        <v>629</v>
      </c>
      <c r="N114" s="12">
        <f>SUM(N$83:N$95,N$98)</f>
        <v>258</v>
      </c>
    </row>
    <row r="115" spans="2:14" ht="18" customHeight="1" thickTop="1" x14ac:dyDescent="0.15">
      <c r="B115" s="193" t="s">
        <v>50</v>
      </c>
      <c r="C115" s="194"/>
      <c r="D115" s="195"/>
      <c r="E115" s="105"/>
      <c r="F115" s="103"/>
      <c r="G115" s="196" t="s">
        <v>51</v>
      </c>
      <c r="H115" s="196"/>
      <c r="I115" s="103"/>
      <c r="J115" s="104"/>
      <c r="K115" s="38" t="s">
        <v>52</v>
      </c>
      <c r="L115" s="44"/>
      <c r="M115" s="44"/>
      <c r="N115" s="57"/>
    </row>
    <row r="116" spans="2:14" ht="18" customHeight="1" x14ac:dyDescent="0.15">
      <c r="B116" s="106"/>
      <c r="C116" s="107"/>
      <c r="D116" s="107"/>
      <c r="E116" s="108"/>
      <c r="F116" s="109"/>
      <c r="G116" s="110"/>
      <c r="H116" s="110"/>
      <c r="I116" s="109"/>
      <c r="J116" s="111"/>
      <c r="K116" s="39" t="s">
        <v>53</v>
      </c>
      <c r="L116" s="45"/>
      <c r="M116" s="45"/>
      <c r="N116" s="48"/>
    </row>
    <row r="117" spans="2:14" ht="18" customHeight="1" x14ac:dyDescent="0.15">
      <c r="B117" s="97"/>
      <c r="C117" s="98"/>
      <c r="D117" s="98"/>
      <c r="E117" s="112"/>
      <c r="F117" s="26"/>
      <c r="G117" s="197" t="s">
        <v>54</v>
      </c>
      <c r="H117" s="197"/>
      <c r="I117" s="95"/>
      <c r="J117" s="96"/>
      <c r="K117" s="40" t="s">
        <v>55</v>
      </c>
      <c r="L117" s="46"/>
      <c r="M117" s="50"/>
      <c r="N117" s="46"/>
    </row>
    <row r="118" spans="2:14" ht="18" customHeight="1" x14ac:dyDescent="0.15">
      <c r="B118" s="97"/>
      <c r="C118" s="98"/>
      <c r="D118" s="98"/>
      <c r="E118" s="113"/>
      <c r="F118" s="98"/>
      <c r="G118" s="114"/>
      <c r="H118" s="114"/>
      <c r="I118" s="107"/>
      <c r="J118" s="115"/>
      <c r="K118" s="41" t="s">
        <v>97</v>
      </c>
      <c r="L118" s="47"/>
      <c r="M118" s="51"/>
      <c r="N118" s="47"/>
    </row>
    <row r="119" spans="2:14" ht="18" customHeight="1" x14ac:dyDescent="0.15">
      <c r="B119" s="97"/>
      <c r="C119" s="98"/>
      <c r="D119" s="98"/>
      <c r="E119" s="113"/>
      <c r="F119" s="98"/>
      <c r="G119" s="114"/>
      <c r="H119" s="114"/>
      <c r="I119" s="107"/>
      <c r="J119" s="115"/>
      <c r="K119" s="41" t="s">
        <v>90</v>
      </c>
      <c r="L119" s="45"/>
      <c r="M119" s="51"/>
      <c r="N119" s="47"/>
    </row>
    <row r="120" spans="2:14" ht="18" customHeight="1" x14ac:dyDescent="0.15">
      <c r="B120" s="97"/>
      <c r="C120" s="98"/>
      <c r="D120" s="98"/>
      <c r="E120" s="112"/>
      <c r="F120" s="26"/>
      <c r="G120" s="197" t="s">
        <v>56</v>
      </c>
      <c r="H120" s="197"/>
      <c r="I120" s="95"/>
      <c r="J120" s="96"/>
      <c r="K120" s="40" t="s">
        <v>101</v>
      </c>
      <c r="L120" s="46"/>
      <c r="M120" s="50"/>
      <c r="N120" s="46"/>
    </row>
    <row r="121" spans="2:14" ht="18" customHeight="1" x14ac:dyDescent="0.15">
      <c r="B121" s="97"/>
      <c r="C121" s="98"/>
      <c r="D121" s="98"/>
      <c r="E121" s="113"/>
      <c r="F121" s="98"/>
      <c r="G121" s="114"/>
      <c r="H121" s="114"/>
      <c r="I121" s="107"/>
      <c r="J121" s="115"/>
      <c r="K121" s="41" t="s">
        <v>98</v>
      </c>
      <c r="L121" s="47"/>
      <c r="M121" s="51"/>
      <c r="N121" s="47"/>
    </row>
    <row r="122" spans="2:14" ht="18" customHeight="1" x14ac:dyDescent="0.15">
      <c r="B122" s="97"/>
      <c r="C122" s="98"/>
      <c r="D122" s="98"/>
      <c r="E122" s="113"/>
      <c r="F122" s="98"/>
      <c r="G122" s="114"/>
      <c r="H122" s="114"/>
      <c r="I122" s="107"/>
      <c r="J122" s="115"/>
      <c r="K122" s="41" t="s">
        <v>99</v>
      </c>
      <c r="L122" s="47"/>
      <c r="M122" s="47"/>
      <c r="N122" s="47"/>
    </row>
    <row r="123" spans="2:14" ht="18" customHeight="1" x14ac:dyDescent="0.15">
      <c r="B123" s="97"/>
      <c r="C123" s="98"/>
      <c r="D123" s="98"/>
      <c r="E123" s="87"/>
      <c r="F123" s="88"/>
      <c r="G123" s="110"/>
      <c r="H123" s="110"/>
      <c r="I123" s="109"/>
      <c r="J123" s="111"/>
      <c r="K123" s="41" t="s">
        <v>100</v>
      </c>
      <c r="L123" s="48"/>
      <c r="M123" s="45"/>
      <c r="N123" s="48"/>
    </row>
    <row r="124" spans="2:14" ht="18" customHeight="1" x14ac:dyDescent="0.15">
      <c r="B124" s="116"/>
      <c r="C124" s="88"/>
      <c r="D124" s="88"/>
      <c r="E124" s="17"/>
      <c r="F124" s="4"/>
      <c r="G124" s="189" t="s">
        <v>57</v>
      </c>
      <c r="H124" s="189"/>
      <c r="I124" s="14"/>
      <c r="J124" s="16"/>
      <c r="K124" s="29" t="s">
        <v>158</v>
      </c>
      <c r="L124" s="49"/>
      <c r="M124" s="52"/>
      <c r="N124" s="49"/>
    </row>
    <row r="125" spans="2:14" ht="18" customHeight="1" x14ac:dyDescent="0.15">
      <c r="B125" s="190" t="s">
        <v>58</v>
      </c>
      <c r="C125" s="191"/>
      <c r="D125" s="191"/>
      <c r="E125" s="26"/>
      <c r="F125" s="26"/>
      <c r="G125" s="26"/>
      <c r="H125" s="26"/>
      <c r="I125" s="26"/>
      <c r="J125" s="26"/>
      <c r="K125" s="26"/>
      <c r="L125" s="26"/>
      <c r="M125" s="26"/>
      <c r="N125" s="58"/>
    </row>
    <row r="126" spans="2:14" ht="14.1" customHeight="1" x14ac:dyDescent="0.15">
      <c r="B126" s="117"/>
      <c r="C126" s="42" t="s">
        <v>59</v>
      </c>
      <c r="D126" s="118"/>
      <c r="E126" s="42"/>
      <c r="F126" s="42"/>
      <c r="G126" s="42"/>
      <c r="H126" s="42"/>
      <c r="I126" s="42"/>
      <c r="J126" s="42"/>
      <c r="K126" s="42"/>
      <c r="L126" s="42"/>
      <c r="M126" s="42"/>
      <c r="N126" s="59"/>
    </row>
    <row r="127" spans="2:14" ht="14.1" customHeight="1" x14ac:dyDescent="0.15">
      <c r="B127" s="117"/>
      <c r="C127" s="42" t="s">
        <v>60</v>
      </c>
      <c r="D127" s="118"/>
      <c r="E127" s="42"/>
      <c r="F127" s="42"/>
      <c r="G127" s="42"/>
      <c r="H127" s="42"/>
      <c r="I127" s="42"/>
      <c r="J127" s="42"/>
      <c r="K127" s="42"/>
      <c r="L127" s="42"/>
      <c r="M127" s="42"/>
      <c r="N127" s="59"/>
    </row>
    <row r="128" spans="2:14" ht="14.1" customHeight="1" x14ac:dyDescent="0.15">
      <c r="B128" s="117"/>
      <c r="C128" s="42" t="s">
        <v>61</v>
      </c>
      <c r="D128" s="118"/>
      <c r="E128" s="42"/>
      <c r="F128" s="42"/>
      <c r="G128" s="42"/>
      <c r="H128" s="42"/>
      <c r="I128" s="42"/>
      <c r="J128" s="42"/>
      <c r="K128" s="42"/>
      <c r="L128" s="42"/>
      <c r="M128" s="42"/>
      <c r="N128" s="59"/>
    </row>
    <row r="129" spans="2:14" ht="14.1" customHeight="1" x14ac:dyDescent="0.15">
      <c r="B129" s="117"/>
      <c r="C129" s="42" t="s">
        <v>136</v>
      </c>
      <c r="D129" s="118"/>
      <c r="E129" s="42"/>
      <c r="F129" s="42"/>
      <c r="G129" s="42"/>
      <c r="H129" s="42"/>
      <c r="I129" s="42"/>
      <c r="J129" s="42"/>
      <c r="K129" s="42"/>
      <c r="L129" s="42"/>
      <c r="M129" s="42"/>
      <c r="N129" s="59"/>
    </row>
    <row r="130" spans="2:14" ht="14.1" customHeight="1" x14ac:dyDescent="0.15">
      <c r="B130" s="119"/>
      <c r="C130" s="42" t="s">
        <v>137</v>
      </c>
      <c r="D130" s="42"/>
      <c r="E130" s="42"/>
      <c r="F130" s="42"/>
      <c r="G130" s="42"/>
      <c r="H130" s="42"/>
      <c r="I130" s="42"/>
      <c r="J130" s="42"/>
      <c r="K130" s="42"/>
      <c r="L130" s="42"/>
      <c r="M130" s="42"/>
      <c r="N130" s="59"/>
    </row>
    <row r="131" spans="2:14" ht="14.1" customHeight="1" x14ac:dyDescent="0.15">
      <c r="B131" s="119"/>
      <c r="C131" s="42" t="s">
        <v>133</v>
      </c>
      <c r="D131" s="42"/>
      <c r="E131" s="42"/>
      <c r="F131" s="42"/>
      <c r="G131" s="42"/>
      <c r="H131" s="42"/>
      <c r="I131" s="42"/>
      <c r="J131" s="42"/>
      <c r="K131" s="42"/>
      <c r="L131" s="42"/>
      <c r="M131" s="42"/>
      <c r="N131" s="59"/>
    </row>
    <row r="132" spans="2:14" ht="14.1" customHeight="1" x14ac:dyDescent="0.15">
      <c r="B132" s="119"/>
      <c r="C132" s="42" t="s">
        <v>95</v>
      </c>
      <c r="D132" s="42"/>
      <c r="E132" s="42"/>
      <c r="F132" s="42"/>
      <c r="G132" s="42"/>
      <c r="H132" s="42"/>
      <c r="I132" s="42"/>
      <c r="J132" s="42"/>
      <c r="K132" s="42"/>
      <c r="L132" s="42"/>
      <c r="M132" s="42"/>
      <c r="N132" s="59"/>
    </row>
    <row r="133" spans="2:14" ht="14.1" customHeight="1" x14ac:dyDescent="0.15">
      <c r="B133" s="119"/>
      <c r="C133" s="42" t="s">
        <v>96</v>
      </c>
      <c r="D133" s="42"/>
      <c r="E133" s="42"/>
      <c r="F133" s="42"/>
      <c r="G133" s="42"/>
      <c r="H133" s="42"/>
      <c r="I133" s="42"/>
      <c r="J133" s="42"/>
      <c r="K133" s="42"/>
      <c r="L133" s="42"/>
      <c r="M133" s="42"/>
      <c r="N133" s="59"/>
    </row>
    <row r="134" spans="2:14" ht="14.1" customHeight="1" x14ac:dyDescent="0.15">
      <c r="B134" s="119"/>
      <c r="C134" s="42" t="s">
        <v>84</v>
      </c>
      <c r="D134" s="42"/>
      <c r="E134" s="42"/>
      <c r="F134" s="42"/>
      <c r="G134" s="42"/>
      <c r="H134" s="42"/>
      <c r="I134" s="42"/>
      <c r="J134" s="42"/>
      <c r="K134" s="42"/>
      <c r="L134" s="42"/>
      <c r="M134" s="42"/>
      <c r="N134" s="59"/>
    </row>
    <row r="135" spans="2:14" ht="14.1" customHeight="1" x14ac:dyDescent="0.15">
      <c r="B135" s="119"/>
      <c r="C135" s="42" t="s">
        <v>142</v>
      </c>
      <c r="D135" s="42"/>
      <c r="E135" s="42"/>
      <c r="F135" s="42"/>
      <c r="G135" s="42"/>
      <c r="H135" s="42"/>
      <c r="I135" s="42"/>
      <c r="J135" s="42"/>
      <c r="K135" s="42"/>
      <c r="L135" s="42"/>
      <c r="M135" s="42"/>
      <c r="N135" s="59"/>
    </row>
    <row r="136" spans="2:14" ht="14.1" customHeight="1" x14ac:dyDescent="0.15">
      <c r="B136" s="119"/>
      <c r="C136" s="42" t="s">
        <v>138</v>
      </c>
      <c r="D136" s="42"/>
      <c r="E136" s="42"/>
      <c r="F136" s="42"/>
      <c r="G136" s="42"/>
      <c r="H136" s="42"/>
      <c r="I136" s="42"/>
      <c r="J136" s="42"/>
      <c r="K136" s="42"/>
      <c r="L136" s="42"/>
      <c r="M136" s="42"/>
      <c r="N136" s="59"/>
    </row>
    <row r="137" spans="2:14" ht="14.1" customHeight="1" x14ac:dyDescent="0.15">
      <c r="B137" s="119"/>
      <c r="C137" s="42" t="s">
        <v>139</v>
      </c>
      <c r="D137" s="42"/>
      <c r="E137" s="42"/>
      <c r="F137" s="42"/>
      <c r="G137" s="42"/>
      <c r="H137" s="42"/>
      <c r="I137" s="42"/>
      <c r="J137" s="42"/>
      <c r="K137" s="42"/>
      <c r="L137" s="42"/>
      <c r="M137" s="42"/>
      <c r="N137" s="59"/>
    </row>
    <row r="138" spans="2:14" ht="14.1" customHeight="1" x14ac:dyDescent="0.15">
      <c r="B138" s="119"/>
      <c r="C138" s="42" t="s">
        <v>140</v>
      </c>
      <c r="D138" s="42"/>
      <c r="E138" s="42"/>
      <c r="F138" s="42"/>
      <c r="G138" s="42"/>
      <c r="H138" s="42"/>
      <c r="I138" s="42"/>
      <c r="J138" s="42"/>
      <c r="K138" s="42"/>
      <c r="L138" s="42"/>
      <c r="M138" s="42"/>
      <c r="N138" s="59"/>
    </row>
    <row r="139" spans="2:14" ht="14.1" customHeight="1" x14ac:dyDescent="0.15">
      <c r="B139" s="119"/>
      <c r="C139" s="42" t="s">
        <v>129</v>
      </c>
      <c r="D139" s="42"/>
      <c r="E139" s="42"/>
      <c r="F139" s="42"/>
      <c r="G139" s="42"/>
      <c r="H139" s="42"/>
      <c r="I139" s="42"/>
      <c r="J139" s="42"/>
      <c r="K139" s="42"/>
      <c r="L139" s="42"/>
      <c r="M139" s="42"/>
      <c r="N139" s="59"/>
    </row>
    <row r="140" spans="2:14" ht="14.1" customHeight="1" x14ac:dyDescent="0.15">
      <c r="B140" s="119"/>
      <c r="C140" s="42" t="s">
        <v>141</v>
      </c>
      <c r="D140" s="42"/>
      <c r="E140" s="42"/>
      <c r="F140" s="42"/>
      <c r="G140" s="42"/>
      <c r="H140" s="42"/>
      <c r="I140" s="42"/>
      <c r="J140" s="42"/>
      <c r="K140" s="42"/>
      <c r="L140" s="42"/>
      <c r="M140" s="42"/>
      <c r="N140" s="59"/>
    </row>
    <row r="141" spans="2:14" ht="14.1" customHeight="1" x14ac:dyDescent="0.15">
      <c r="B141" s="119"/>
      <c r="C141" s="42" t="s">
        <v>197</v>
      </c>
      <c r="D141" s="42"/>
      <c r="E141" s="42"/>
      <c r="F141" s="42"/>
      <c r="G141" s="42"/>
      <c r="H141" s="42"/>
      <c r="I141" s="42"/>
      <c r="J141" s="42"/>
      <c r="K141" s="42"/>
      <c r="L141" s="42"/>
      <c r="M141" s="42"/>
      <c r="N141" s="59"/>
    </row>
    <row r="142" spans="2:14" ht="14.1" customHeight="1" x14ac:dyDescent="0.15">
      <c r="B142" s="119"/>
      <c r="C142" s="42" t="s">
        <v>135</v>
      </c>
      <c r="D142" s="42"/>
      <c r="E142" s="42"/>
      <c r="F142" s="42"/>
      <c r="G142" s="42"/>
      <c r="H142" s="42"/>
      <c r="I142" s="42"/>
      <c r="J142" s="42"/>
      <c r="K142" s="42"/>
      <c r="L142" s="42"/>
      <c r="M142" s="42"/>
      <c r="N142" s="59"/>
    </row>
    <row r="143" spans="2:14" x14ac:dyDescent="0.15">
      <c r="B143" s="120"/>
      <c r="C143" s="42" t="s">
        <v>150</v>
      </c>
      <c r="D143" s="70"/>
      <c r="E143" s="70"/>
      <c r="F143" s="70"/>
      <c r="G143" s="70"/>
      <c r="H143" s="70"/>
      <c r="I143" s="70"/>
      <c r="J143" s="70"/>
      <c r="K143" s="70"/>
      <c r="L143" s="70"/>
      <c r="M143" s="70"/>
      <c r="N143" s="71"/>
    </row>
    <row r="144" spans="2:14" x14ac:dyDescent="0.15">
      <c r="B144" s="120"/>
      <c r="C144" s="42" t="s">
        <v>144</v>
      </c>
      <c r="D144" s="70"/>
      <c r="E144" s="70"/>
      <c r="F144" s="70"/>
      <c r="G144" s="70"/>
      <c r="H144" s="70"/>
      <c r="I144" s="70"/>
      <c r="J144" s="70"/>
      <c r="K144" s="70"/>
      <c r="L144" s="70"/>
      <c r="M144" s="70"/>
      <c r="N144" s="71"/>
    </row>
    <row r="145" spans="2:14" ht="14.1" customHeight="1" x14ac:dyDescent="0.15">
      <c r="B145" s="119"/>
      <c r="C145" s="42" t="s">
        <v>116</v>
      </c>
      <c r="D145" s="42"/>
      <c r="E145" s="42"/>
      <c r="F145" s="42"/>
      <c r="G145" s="42"/>
      <c r="H145" s="42"/>
      <c r="I145" s="42"/>
      <c r="J145" s="42"/>
      <c r="K145" s="42"/>
      <c r="L145" s="42"/>
      <c r="M145" s="42"/>
      <c r="N145" s="59"/>
    </row>
    <row r="146" spans="2:14" ht="18" customHeight="1" x14ac:dyDescent="0.15">
      <c r="B146" s="119"/>
      <c r="C146" s="42" t="s">
        <v>62</v>
      </c>
      <c r="D146" s="42"/>
      <c r="E146" s="42"/>
      <c r="F146" s="42"/>
      <c r="G146" s="42"/>
      <c r="H146" s="42"/>
      <c r="I146" s="42"/>
      <c r="J146" s="42"/>
      <c r="K146" s="42"/>
      <c r="L146" s="42"/>
      <c r="M146" s="42"/>
      <c r="N146" s="59"/>
    </row>
    <row r="147" spans="2:14" x14ac:dyDescent="0.15">
      <c r="B147" s="120"/>
      <c r="C147" s="42" t="s">
        <v>134</v>
      </c>
      <c r="D147" s="70"/>
      <c r="E147" s="70"/>
      <c r="F147" s="70"/>
      <c r="G147" s="70"/>
      <c r="H147" s="70"/>
      <c r="I147" s="70"/>
      <c r="J147" s="70"/>
      <c r="K147" s="70"/>
      <c r="L147" s="70"/>
      <c r="M147" s="70"/>
      <c r="N147" s="71"/>
    </row>
    <row r="148" spans="2:14" x14ac:dyDescent="0.15">
      <c r="B148" s="120"/>
      <c r="C148" s="42" t="s">
        <v>164</v>
      </c>
      <c r="D148" s="70"/>
      <c r="E148" s="70"/>
      <c r="F148" s="70"/>
      <c r="G148" s="70"/>
      <c r="H148" s="70"/>
      <c r="I148" s="70"/>
      <c r="J148" s="70"/>
      <c r="K148" s="70"/>
      <c r="L148" s="70"/>
      <c r="M148" s="70"/>
      <c r="N148" s="71"/>
    </row>
    <row r="149" spans="2:14" ht="14.25" thickBot="1" x14ac:dyDescent="0.2">
      <c r="B149" s="121"/>
      <c r="C149" s="43" t="s">
        <v>145</v>
      </c>
      <c r="D149" s="68"/>
      <c r="E149" s="68"/>
      <c r="F149" s="68"/>
      <c r="G149" s="68"/>
      <c r="H149" s="68"/>
      <c r="I149" s="68"/>
      <c r="J149" s="68"/>
      <c r="K149" s="68"/>
      <c r="L149" s="68"/>
      <c r="M149" s="68"/>
      <c r="N149" s="69"/>
    </row>
  </sheetData>
  <mergeCells count="27">
    <mergeCell ref="B125:D125"/>
    <mergeCell ref="G113:H113"/>
    <mergeCell ref="G114:H114"/>
    <mergeCell ref="B115:D115"/>
    <mergeCell ref="G115:H115"/>
    <mergeCell ref="G117:H117"/>
    <mergeCell ref="G120:H120"/>
    <mergeCell ref="G109:H109"/>
    <mergeCell ref="G110:H110"/>
    <mergeCell ref="G111:H111"/>
    <mergeCell ref="G112:H112"/>
    <mergeCell ref="G124:H124"/>
    <mergeCell ref="B105:I105"/>
    <mergeCell ref="B106:D106"/>
    <mergeCell ref="G106:H106"/>
    <mergeCell ref="G107:H107"/>
    <mergeCell ref="G108:H108"/>
    <mergeCell ref="D9:F9"/>
    <mergeCell ref="G10:H10"/>
    <mergeCell ref="C96:D96"/>
    <mergeCell ref="D103:G103"/>
    <mergeCell ref="D104:G104"/>
    <mergeCell ref="D4:G4"/>
    <mergeCell ref="D5:G5"/>
    <mergeCell ref="D6:G6"/>
    <mergeCell ref="D7:F7"/>
    <mergeCell ref="D8:F8"/>
  </mergeCells>
  <phoneticPr fontId="24"/>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99" max="16383" man="1"/>
  </rowBreaks>
  <colBreaks count="1" manualBreakCount="1">
    <brk id="2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AC157"/>
  <sheetViews>
    <sheetView view="pageBreakPreview" zoomScale="75" zoomScaleNormal="75" zoomScaleSheetLayoutView="75" workbookViewId="0">
      <pane xSplit="10" ySplit="10" topLeftCell="K11" activePane="bottomRight" state="frozen"/>
      <selection activeCell="O15" sqref="O15"/>
      <selection pane="topRight" activeCell="O15" sqref="O15"/>
      <selection pane="bottomLeft" activeCell="O15" sqref="O15"/>
      <selection pane="bottomRight" activeCell="O15" sqref="O15"/>
    </sheetView>
  </sheetViews>
  <sheetFormatPr defaultRowHeight="13.5" x14ac:dyDescent="0.15"/>
  <cols>
    <col min="1" max="1" width="2.625" style="30" customWidth="1"/>
    <col min="2" max="2" width="4.75" style="30" customWidth="1"/>
    <col min="3" max="4" width="16.75" style="30" customWidth="1"/>
    <col min="5" max="5" width="1.75" style="30" customWidth="1"/>
    <col min="6" max="9" width="10.75" style="30" customWidth="1"/>
    <col min="10" max="10" width="1.75" style="30" customWidth="1"/>
    <col min="11" max="14" width="14.875" style="30" customWidth="1"/>
    <col min="15" max="15" width="9" style="30"/>
    <col min="16" max="20" width="9" style="30" hidden="1" customWidth="1"/>
    <col min="21" max="23" width="9" style="30"/>
    <col min="24" max="24" width="9.25" style="30" customWidth="1"/>
    <col min="25" max="16384" width="9" style="30"/>
  </cols>
  <sheetData>
    <row r="1" spans="2:24" ht="18" customHeight="1" x14ac:dyDescent="0.15"/>
    <row r="2" spans="2:24" ht="18" customHeight="1" x14ac:dyDescent="0.15">
      <c r="B2" s="72" t="s">
        <v>63</v>
      </c>
      <c r="U2" s="131"/>
    </row>
    <row r="3" spans="2:24" ht="9" customHeight="1" thickBot="1" x14ac:dyDescent="0.2"/>
    <row r="4" spans="2:24" ht="18" customHeight="1" x14ac:dyDescent="0.15">
      <c r="B4" s="73"/>
      <c r="C4" s="74"/>
      <c r="D4" s="201" t="s">
        <v>1</v>
      </c>
      <c r="E4" s="201"/>
      <c r="F4" s="201"/>
      <c r="G4" s="201"/>
      <c r="H4" s="74"/>
      <c r="I4" s="74"/>
      <c r="J4" s="75"/>
      <c r="K4" s="31" t="s">
        <v>64</v>
      </c>
      <c r="L4" s="31" t="s">
        <v>65</v>
      </c>
      <c r="M4" s="31" t="s">
        <v>66</v>
      </c>
      <c r="N4" s="55" t="s">
        <v>67</v>
      </c>
    </row>
    <row r="5" spans="2:24" ht="18" customHeight="1" x14ac:dyDescent="0.15">
      <c r="B5" s="76"/>
      <c r="C5" s="4"/>
      <c r="D5" s="189" t="s">
        <v>2</v>
      </c>
      <c r="E5" s="189"/>
      <c r="F5" s="189"/>
      <c r="G5" s="189"/>
      <c r="H5" s="4"/>
      <c r="I5" s="4"/>
      <c r="J5" s="77"/>
      <c r="K5" s="32" t="s">
        <v>304</v>
      </c>
      <c r="L5" s="32" t="str">
        <f>K5</f>
        <v>2020.8.6</v>
      </c>
      <c r="M5" s="32" t="str">
        <f>K5</f>
        <v>2020.8.6</v>
      </c>
      <c r="N5" s="129" t="str">
        <f>K5</f>
        <v>2020.8.6</v>
      </c>
    </row>
    <row r="6" spans="2:24" ht="18" customHeight="1" x14ac:dyDescent="0.15">
      <c r="B6" s="76"/>
      <c r="C6" s="4"/>
      <c r="D6" s="189" t="s">
        <v>3</v>
      </c>
      <c r="E6" s="189"/>
      <c r="F6" s="189"/>
      <c r="G6" s="189"/>
      <c r="H6" s="4"/>
      <c r="I6" s="4"/>
      <c r="J6" s="77"/>
      <c r="K6" s="122">
        <v>0.39444444444444443</v>
      </c>
      <c r="L6" s="122">
        <v>0.3666666666666667</v>
      </c>
      <c r="M6" s="122">
        <v>0.41875000000000001</v>
      </c>
      <c r="N6" s="123">
        <v>0.44166666666666665</v>
      </c>
    </row>
    <row r="7" spans="2:24" ht="18" customHeight="1" x14ac:dyDescent="0.15">
      <c r="B7" s="76"/>
      <c r="C7" s="4"/>
      <c r="D7" s="189" t="s">
        <v>4</v>
      </c>
      <c r="E7" s="205"/>
      <c r="F7" s="205"/>
      <c r="G7" s="78" t="s">
        <v>5</v>
      </c>
      <c r="H7" s="4"/>
      <c r="I7" s="4"/>
      <c r="J7" s="77"/>
      <c r="K7" s="124">
        <v>2.88</v>
      </c>
      <c r="L7" s="124">
        <v>1.65</v>
      </c>
      <c r="M7" s="124">
        <v>1.73</v>
      </c>
      <c r="N7" s="125">
        <v>1.7</v>
      </c>
    </row>
    <row r="8" spans="2:24" ht="18" customHeight="1" x14ac:dyDescent="0.15">
      <c r="B8" s="79"/>
      <c r="C8" s="26"/>
      <c r="D8" s="189" t="s">
        <v>6</v>
      </c>
      <c r="E8" s="189"/>
      <c r="F8" s="189"/>
      <c r="G8" s="78" t="s">
        <v>5</v>
      </c>
      <c r="H8" s="26"/>
      <c r="I8" s="26"/>
      <c r="J8" s="80"/>
      <c r="K8" s="33">
        <v>0.5</v>
      </c>
      <c r="L8" s="33">
        <v>0.5</v>
      </c>
      <c r="M8" s="33">
        <v>0.5</v>
      </c>
      <c r="N8" s="53">
        <v>0.5</v>
      </c>
    </row>
    <row r="9" spans="2:24" ht="18" customHeight="1" thickBot="1" x14ac:dyDescent="0.2">
      <c r="B9" s="81"/>
      <c r="C9" s="10"/>
      <c r="D9" s="192" t="s">
        <v>7</v>
      </c>
      <c r="E9" s="192"/>
      <c r="F9" s="192"/>
      <c r="G9" s="82" t="s">
        <v>8</v>
      </c>
      <c r="H9" s="10"/>
      <c r="I9" s="10"/>
      <c r="J9" s="83"/>
      <c r="K9" s="34">
        <v>100</v>
      </c>
      <c r="L9" s="34">
        <v>100</v>
      </c>
      <c r="M9" s="34">
        <v>100</v>
      </c>
      <c r="N9" s="54">
        <v>100</v>
      </c>
      <c r="Q9" s="84" t="s">
        <v>68</v>
      </c>
      <c r="R9" s="84" t="s">
        <v>69</v>
      </c>
      <c r="S9" s="84" t="s">
        <v>70</v>
      </c>
      <c r="T9" s="84" t="s">
        <v>71</v>
      </c>
      <c r="U9" s="84" t="s">
        <v>68</v>
      </c>
      <c r="V9" s="84" t="s">
        <v>69</v>
      </c>
      <c r="W9" s="84" t="s">
        <v>70</v>
      </c>
      <c r="X9" s="84" t="s">
        <v>71</v>
      </c>
    </row>
    <row r="10" spans="2:24" ht="18" customHeight="1" thickTop="1" x14ac:dyDescent="0.15">
      <c r="B10" s="85" t="s">
        <v>9</v>
      </c>
      <c r="C10" s="86" t="s">
        <v>10</v>
      </c>
      <c r="D10" s="86" t="s">
        <v>11</v>
      </c>
      <c r="E10" s="87"/>
      <c r="F10" s="88"/>
      <c r="G10" s="198" t="s">
        <v>12</v>
      </c>
      <c r="H10" s="198"/>
      <c r="I10" s="88"/>
      <c r="J10" s="89"/>
      <c r="K10" s="35"/>
      <c r="L10" s="35"/>
      <c r="M10" s="35"/>
      <c r="N10" s="126"/>
    </row>
    <row r="11" spans="2:24" ht="13.5" customHeight="1" x14ac:dyDescent="0.15">
      <c r="B11" s="1">
        <v>1</v>
      </c>
      <c r="C11" s="2" t="s">
        <v>92</v>
      </c>
      <c r="D11" s="2" t="s">
        <v>13</v>
      </c>
      <c r="E11" s="4"/>
      <c r="F11" s="4" t="s">
        <v>305</v>
      </c>
      <c r="G11" s="4"/>
      <c r="H11" s="4"/>
      <c r="I11" s="4"/>
      <c r="J11" s="4"/>
      <c r="K11" s="22"/>
      <c r="L11" s="22"/>
      <c r="M11" s="22" t="s">
        <v>169</v>
      </c>
      <c r="N11" s="23"/>
      <c r="P11" s="30" t="s">
        <v>14</v>
      </c>
      <c r="Q11" s="30">
        <f t="shared" ref="Q11:T14" si="0">IF(K11="",0,VALUE(MID(K11,2,LEN(K11)-2)))</f>
        <v>0</v>
      </c>
      <c r="R11" s="30">
        <f t="shared" si="0"/>
        <v>0</v>
      </c>
      <c r="S11" s="30" t="e">
        <f t="shared" si="0"/>
        <v>#VALUE!</v>
      </c>
      <c r="T11" s="30">
        <f t="shared" si="0"/>
        <v>0</v>
      </c>
      <c r="U11" s="30">
        <f t="shared" ref="U11:X25" si="1">IF(K11="＋",0,IF(K11="(＋)",0,ABS(K11)))</f>
        <v>0</v>
      </c>
      <c r="V11" s="30">
        <f t="shared" si="1"/>
        <v>0</v>
      </c>
      <c r="W11" s="30">
        <f t="shared" si="1"/>
        <v>0</v>
      </c>
      <c r="X11" s="30">
        <f t="shared" si="1"/>
        <v>0</v>
      </c>
    </row>
    <row r="12" spans="2:24" ht="13.5" customHeight="1" x14ac:dyDescent="0.15">
      <c r="B12" s="1">
        <f t="shared" ref="B12:B75" si="2">B11+1</f>
        <v>2</v>
      </c>
      <c r="C12" s="3"/>
      <c r="D12" s="7"/>
      <c r="E12" s="4"/>
      <c r="F12" s="4" t="s">
        <v>110</v>
      </c>
      <c r="G12" s="4"/>
      <c r="H12" s="4"/>
      <c r="I12" s="4"/>
      <c r="J12" s="4"/>
      <c r="K12" s="22" t="s">
        <v>171</v>
      </c>
      <c r="L12" s="22" t="s">
        <v>306</v>
      </c>
      <c r="M12" s="128" t="s">
        <v>307</v>
      </c>
      <c r="N12" s="23" t="s">
        <v>245</v>
      </c>
      <c r="P12" s="30" t="s">
        <v>14</v>
      </c>
      <c r="Q12" s="30">
        <f t="shared" si="0"/>
        <v>350</v>
      </c>
      <c r="R12" s="30">
        <f t="shared" si="0"/>
        <v>400</v>
      </c>
      <c r="S12" s="30">
        <f t="shared" si="0"/>
        <v>500</v>
      </c>
      <c r="T12" s="30">
        <f t="shared" si="0"/>
        <v>250</v>
      </c>
      <c r="U12" s="30">
        <f t="shared" si="1"/>
        <v>350</v>
      </c>
      <c r="V12" s="30">
        <f t="shared" si="1"/>
        <v>400</v>
      </c>
      <c r="W12" s="30">
        <f t="shared" si="1"/>
        <v>500</v>
      </c>
      <c r="X12" s="30">
        <f t="shared" si="1"/>
        <v>250</v>
      </c>
    </row>
    <row r="13" spans="2:24" ht="13.9" customHeight="1" x14ac:dyDescent="0.15">
      <c r="B13" s="1">
        <f t="shared" si="2"/>
        <v>3</v>
      </c>
      <c r="C13" s="3"/>
      <c r="D13" s="7"/>
      <c r="E13" s="4"/>
      <c r="F13" s="4" t="s">
        <v>153</v>
      </c>
      <c r="G13" s="4"/>
      <c r="H13" s="4"/>
      <c r="I13" s="4"/>
      <c r="J13" s="4"/>
      <c r="K13" s="22" t="s">
        <v>169</v>
      </c>
      <c r="L13" s="22"/>
      <c r="M13" s="22" t="s">
        <v>168</v>
      </c>
      <c r="N13" s="23" t="s">
        <v>165</v>
      </c>
      <c r="P13" s="30" t="s">
        <v>14</v>
      </c>
      <c r="Q13" s="30" t="e">
        <f t="shared" si="0"/>
        <v>#VALUE!</v>
      </c>
      <c r="R13" s="30">
        <f t="shared" si="0"/>
        <v>0</v>
      </c>
      <c r="S13" s="30">
        <f t="shared" si="0"/>
        <v>150</v>
      </c>
      <c r="T13" s="30">
        <f t="shared" si="0"/>
        <v>25</v>
      </c>
      <c r="U13" s="30">
        <f t="shared" si="1"/>
        <v>0</v>
      </c>
      <c r="V13" s="30">
        <f t="shared" si="1"/>
        <v>0</v>
      </c>
      <c r="W13" s="30">
        <f t="shared" si="1"/>
        <v>150</v>
      </c>
      <c r="X13" s="30">
        <f t="shared" si="1"/>
        <v>25</v>
      </c>
    </row>
    <row r="14" spans="2:24" ht="13.5" customHeight="1" x14ac:dyDescent="0.15">
      <c r="B14" s="1">
        <f t="shared" si="2"/>
        <v>4</v>
      </c>
      <c r="C14" s="3"/>
      <c r="D14" s="7"/>
      <c r="E14" s="4"/>
      <c r="F14" s="4" t="s">
        <v>199</v>
      </c>
      <c r="G14" s="4"/>
      <c r="H14" s="4"/>
      <c r="I14" s="4"/>
      <c r="J14" s="4"/>
      <c r="K14" s="22" t="s">
        <v>308</v>
      </c>
      <c r="L14" s="22"/>
      <c r="M14" s="22" t="s">
        <v>169</v>
      </c>
      <c r="N14" s="23"/>
      <c r="P14" s="30" t="s">
        <v>14</v>
      </c>
      <c r="Q14" s="30">
        <f>IF(K14="",0,VALUE(MID(K14,2,LEN(K14)-2)))</f>
        <v>50</v>
      </c>
      <c r="R14" s="30">
        <f t="shared" si="0"/>
        <v>0</v>
      </c>
      <c r="S14" s="30" t="e">
        <f t="shared" si="0"/>
        <v>#VALUE!</v>
      </c>
      <c r="T14" s="30">
        <f t="shared" si="0"/>
        <v>0</v>
      </c>
      <c r="U14" s="30">
        <f t="shared" si="1"/>
        <v>50</v>
      </c>
      <c r="V14" s="30">
        <f t="shared" si="1"/>
        <v>0</v>
      </c>
      <c r="W14" s="30">
        <f t="shared" si="1"/>
        <v>0</v>
      </c>
      <c r="X14" s="30">
        <f t="shared" si="1"/>
        <v>0</v>
      </c>
    </row>
    <row r="15" spans="2:24" ht="13.9" customHeight="1" x14ac:dyDescent="0.15">
      <c r="B15" s="1">
        <f t="shared" si="2"/>
        <v>5</v>
      </c>
      <c r="C15" s="3"/>
      <c r="D15" s="7"/>
      <c r="E15" s="4"/>
      <c r="F15" s="4" t="s">
        <v>202</v>
      </c>
      <c r="G15" s="4"/>
      <c r="H15" s="4"/>
      <c r="I15" s="4"/>
      <c r="J15" s="4"/>
      <c r="K15" s="22" t="s">
        <v>309</v>
      </c>
      <c r="L15" s="22" t="s">
        <v>167</v>
      </c>
      <c r="M15" s="22" t="s">
        <v>188</v>
      </c>
      <c r="N15" s="23" t="s">
        <v>168</v>
      </c>
      <c r="P15" s="90" t="s">
        <v>203</v>
      </c>
      <c r="Q15" s="30" t="str">
        <f>K15</f>
        <v>(1350)</v>
      </c>
      <c r="R15" s="30" t="str">
        <f>L15</f>
        <v>(200)</v>
      </c>
      <c r="S15" s="30" t="str">
        <f>M15</f>
        <v>(325)</v>
      </c>
      <c r="T15" s="30" t="str">
        <f>N15</f>
        <v>(150)</v>
      </c>
      <c r="U15" s="30">
        <f t="shared" si="1"/>
        <v>1350</v>
      </c>
      <c r="V15" s="30">
        <f>IF(L15="＋",0,IF(L15="(＋)",0,ABS(L15)))</f>
        <v>200</v>
      </c>
      <c r="W15" s="30">
        <f t="shared" si="1"/>
        <v>325</v>
      </c>
      <c r="X15" s="30">
        <f t="shared" si="1"/>
        <v>150</v>
      </c>
    </row>
    <row r="16" spans="2:24" ht="13.9" customHeight="1" x14ac:dyDescent="0.15">
      <c r="B16" s="1">
        <f t="shared" si="2"/>
        <v>6</v>
      </c>
      <c r="C16" s="3"/>
      <c r="D16" s="7"/>
      <c r="E16" s="4"/>
      <c r="F16" s="4" t="s">
        <v>204</v>
      </c>
      <c r="G16" s="4"/>
      <c r="H16" s="4"/>
      <c r="I16" s="4"/>
      <c r="J16" s="4"/>
      <c r="K16" s="22" t="s">
        <v>310</v>
      </c>
      <c r="L16" s="22" t="s">
        <v>311</v>
      </c>
      <c r="M16" s="22" t="s">
        <v>312</v>
      </c>
      <c r="N16" s="23" t="s">
        <v>313</v>
      </c>
      <c r="P16" s="30" t="s">
        <v>14</v>
      </c>
      <c r="Q16" s="30">
        <f t="shared" ref="Q16:T17" si="3">IF(K16="",0,VALUE(MID(K16,2,LEN(K16)-2)))</f>
        <v>2</v>
      </c>
      <c r="R16" s="30">
        <f t="shared" si="3"/>
        <v>7</v>
      </c>
      <c r="S16" s="30">
        <f t="shared" si="3"/>
        <v>7</v>
      </c>
      <c r="T16" s="30">
        <f t="shared" si="3"/>
        <v>30</v>
      </c>
      <c r="U16" s="30">
        <f>IF(K16="＋",0,IF(K16="(＋)",0,ABS(K16)))</f>
        <v>425</v>
      </c>
      <c r="V16" s="30">
        <f>IF(L16="＋",0,IF(L16="(＋)",0,ABS(L16)))</f>
        <v>275</v>
      </c>
      <c r="W16" s="30">
        <f>IF(M16="＋",0,IF(M16="(＋)",0,ABS(M16)))</f>
        <v>975</v>
      </c>
      <c r="X16" s="30">
        <f>IF(N16="＋",0,IF(N16="(＋)",0,ABS(N16)))</f>
        <v>1300</v>
      </c>
    </row>
    <row r="17" spans="2:24" ht="13.5" customHeight="1" x14ac:dyDescent="0.15">
      <c r="B17" s="1">
        <f t="shared" si="2"/>
        <v>7</v>
      </c>
      <c r="C17" s="3"/>
      <c r="D17" s="7"/>
      <c r="E17" s="4"/>
      <c r="F17" s="4" t="s">
        <v>205</v>
      </c>
      <c r="G17" s="4"/>
      <c r="H17" s="4"/>
      <c r="I17" s="4"/>
      <c r="J17" s="4"/>
      <c r="K17" s="22" t="s">
        <v>163</v>
      </c>
      <c r="L17" s="22" t="s">
        <v>163</v>
      </c>
      <c r="M17" s="22" t="s">
        <v>163</v>
      </c>
      <c r="N17" s="23" t="s">
        <v>163</v>
      </c>
      <c r="P17" s="30" t="s">
        <v>14</v>
      </c>
      <c r="Q17" s="30" t="e">
        <f t="shared" si="3"/>
        <v>#VALUE!</v>
      </c>
      <c r="R17" s="30" t="e">
        <f t="shared" si="3"/>
        <v>#VALUE!</v>
      </c>
      <c r="S17" s="30" t="e">
        <f t="shared" si="3"/>
        <v>#VALUE!</v>
      </c>
      <c r="T17" s="30" t="e">
        <f t="shared" si="3"/>
        <v>#VALUE!</v>
      </c>
      <c r="U17" s="30">
        <f t="shared" si="1"/>
        <v>0</v>
      </c>
      <c r="V17" s="30">
        <f t="shared" si="1"/>
        <v>0</v>
      </c>
      <c r="W17" s="30">
        <f t="shared" si="1"/>
        <v>0</v>
      </c>
      <c r="X17" s="30">
        <f t="shared" si="1"/>
        <v>0</v>
      </c>
    </row>
    <row r="18" spans="2:24" ht="13.9" customHeight="1" x14ac:dyDescent="0.15">
      <c r="B18" s="1">
        <f t="shared" si="2"/>
        <v>8</v>
      </c>
      <c r="C18" s="3"/>
      <c r="D18" s="7"/>
      <c r="E18" s="4"/>
      <c r="F18" s="4" t="s">
        <v>264</v>
      </c>
      <c r="G18" s="4"/>
      <c r="H18" s="4"/>
      <c r="I18" s="4"/>
      <c r="J18" s="4"/>
      <c r="K18" s="22" t="s">
        <v>169</v>
      </c>
      <c r="L18" s="22"/>
      <c r="M18" s="22"/>
      <c r="N18" s="23" t="s">
        <v>169</v>
      </c>
      <c r="P18" s="90" t="s">
        <v>203</v>
      </c>
      <c r="Q18" s="30" t="str">
        <f>K18</f>
        <v>(＋)</v>
      </c>
      <c r="R18" s="30">
        <f>L18</f>
        <v>0</v>
      </c>
      <c r="S18" s="30">
        <f>M18</f>
        <v>0</v>
      </c>
      <c r="T18" s="30" t="str">
        <f>N18</f>
        <v>(＋)</v>
      </c>
      <c r="U18" s="30">
        <f t="shared" si="1"/>
        <v>0</v>
      </c>
      <c r="V18" s="30">
        <f t="shared" si="1"/>
        <v>0</v>
      </c>
      <c r="W18" s="30">
        <f t="shared" si="1"/>
        <v>0</v>
      </c>
      <c r="X18" s="30">
        <f t="shared" si="1"/>
        <v>0</v>
      </c>
    </row>
    <row r="19" spans="2:24" ht="13.9" customHeight="1" x14ac:dyDescent="0.15">
      <c r="B19" s="1">
        <f t="shared" si="2"/>
        <v>9</v>
      </c>
      <c r="C19" s="3"/>
      <c r="D19" s="7"/>
      <c r="E19" s="4"/>
      <c r="F19" s="4" t="s">
        <v>178</v>
      </c>
      <c r="G19" s="4"/>
      <c r="H19" s="4"/>
      <c r="I19" s="4"/>
      <c r="J19" s="4"/>
      <c r="K19" s="22" t="s">
        <v>166</v>
      </c>
      <c r="L19" s="22" t="s">
        <v>300</v>
      </c>
      <c r="M19" s="22" t="s">
        <v>246</v>
      </c>
      <c r="N19" s="23" t="s">
        <v>175</v>
      </c>
      <c r="P19" s="30" t="s">
        <v>14</v>
      </c>
      <c r="Q19" s="30">
        <f>IF(K19="",0,VALUE(MID(K19,2,LEN(K19)-2)))</f>
        <v>75</v>
      </c>
      <c r="R19" s="30">
        <f>IF(L19="",0,VALUE(MID(L19,2,LEN(L19)-2)))</f>
        <v>275</v>
      </c>
      <c r="S19" s="30">
        <f>IF(M19="",0,VALUE(MID(M19,2,LEN(M19)-2)))</f>
        <v>450</v>
      </c>
      <c r="T19" s="30">
        <f>IF(N19="",0,VALUE(MID(N19,2,LEN(N19)-2)))</f>
        <v>50</v>
      </c>
      <c r="U19" s="30">
        <f t="shared" si="1"/>
        <v>75</v>
      </c>
      <c r="V19" s="30">
        <f t="shared" si="1"/>
        <v>275</v>
      </c>
      <c r="W19" s="30">
        <f t="shared" si="1"/>
        <v>450</v>
      </c>
      <c r="X19" s="30">
        <f t="shared" si="1"/>
        <v>50</v>
      </c>
    </row>
    <row r="20" spans="2:24" ht="13.5" customHeight="1" x14ac:dyDescent="0.15">
      <c r="B20" s="1">
        <f t="shared" si="2"/>
        <v>10</v>
      </c>
      <c r="C20" s="3"/>
      <c r="D20" s="7"/>
      <c r="E20" s="4"/>
      <c r="F20" s="4" t="s">
        <v>210</v>
      </c>
      <c r="G20" s="4"/>
      <c r="H20" s="4"/>
      <c r="I20" s="4"/>
      <c r="J20" s="4"/>
      <c r="K20" s="22" t="s">
        <v>169</v>
      </c>
      <c r="L20" s="22" t="s">
        <v>169</v>
      </c>
      <c r="M20" s="22"/>
      <c r="N20" s="23"/>
      <c r="U20" s="30">
        <f>IF(K20="＋",0,IF(K20="(＋)",0,ABS(K20)))</f>
        <v>0</v>
      </c>
      <c r="V20" s="30">
        <f>IF(L20="＋",0,IF(L20="(＋)",0,ABS(L20)))</f>
        <v>0</v>
      </c>
      <c r="W20" s="30">
        <f>IF(M20="＋",0,IF(M20="(＋)",0,ABS(M20)))</f>
        <v>0</v>
      </c>
      <c r="X20" s="30">
        <f>IF(N20="＋",0,IF(N20="(＋)",0,ABS(N20)))</f>
        <v>0</v>
      </c>
    </row>
    <row r="21" spans="2:24" ht="13.5" customHeight="1" x14ac:dyDescent="0.15">
      <c r="B21" s="1">
        <f t="shared" si="2"/>
        <v>11</v>
      </c>
      <c r="C21" s="3"/>
      <c r="D21" s="7"/>
      <c r="E21" s="4"/>
      <c r="F21" s="4" t="s">
        <v>314</v>
      </c>
      <c r="G21" s="4"/>
      <c r="H21" s="4"/>
      <c r="I21" s="4"/>
      <c r="J21" s="4"/>
      <c r="K21" s="22"/>
      <c r="L21" s="22"/>
      <c r="M21" s="22"/>
      <c r="N21" s="23" t="s">
        <v>165</v>
      </c>
      <c r="U21" s="30">
        <f t="shared" si="1"/>
        <v>0</v>
      </c>
      <c r="V21" s="30">
        <f t="shared" si="1"/>
        <v>0</v>
      </c>
      <c r="W21" s="30">
        <f t="shared" si="1"/>
        <v>0</v>
      </c>
      <c r="X21" s="30">
        <f t="shared" si="1"/>
        <v>25</v>
      </c>
    </row>
    <row r="22" spans="2:24" ht="13.9" customHeight="1" x14ac:dyDescent="0.15">
      <c r="B22" s="1">
        <f t="shared" si="2"/>
        <v>12</v>
      </c>
      <c r="C22" s="3"/>
      <c r="D22" s="7"/>
      <c r="E22" s="4"/>
      <c r="F22" s="4" t="s">
        <v>211</v>
      </c>
      <c r="G22" s="4"/>
      <c r="H22" s="4"/>
      <c r="I22" s="4"/>
      <c r="J22" s="4"/>
      <c r="K22" s="22"/>
      <c r="L22" s="22" t="s">
        <v>169</v>
      </c>
      <c r="M22" s="22" t="s">
        <v>169</v>
      </c>
      <c r="N22" s="23" t="s">
        <v>169</v>
      </c>
      <c r="P22" s="90" t="s">
        <v>203</v>
      </c>
      <c r="Q22" s="30">
        <f>K22</f>
        <v>0</v>
      </c>
      <c r="R22" s="30" t="str">
        <f>L22</f>
        <v>(＋)</v>
      </c>
      <c r="S22" s="30" t="str">
        <f>M22</f>
        <v>(＋)</v>
      </c>
      <c r="T22" s="30" t="str">
        <f>N22</f>
        <v>(＋)</v>
      </c>
      <c r="U22" s="30">
        <f t="shared" si="1"/>
        <v>0</v>
      </c>
      <c r="V22" s="30">
        <f t="shared" si="1"/>
        <v>0</v>
      </c>
      <c r="W22" s="30">
        <f t="shared" si="1"/>
        <v>0</v>
      </c>
      <c r="X22" s="30">
        <f t="shared" si="1"/>
        <v>0</v>
      </c>
    </row>
    <row r="23" spans="2:24" ht="13.9" customHeight="1" x14ac:dyDescent="0.15">
      <c r="B23" s="1">
        <f t="shared" si="2"/>
        <v>13</v>
      </c>
      <c r="C23" s="3"/>
      <c r="D23" s="7"/>
      <c r="E23" s="4"/>
      <c r="F23" s="4" t="s">
        <v>122</v>
      </c>
      <c r="G23" s="4"/>
      <c r="H23" s="4"/>
      <c r="I23" s="4"/>
      <c r="J23" s="4"/>
      <c r="K23" s="22"/>
      <c r="L23" s="22"/>
      <c r="M23" s="22" t="s">
        <v>169</v>
      </c>
      <c r="N23" s="23" t="s">
        <v>169</v>
      </c>
      <c r="P23" s="30" t="s">
        <v>14</v>
      </c>
      <c r="Q23" s="30">
        <f>IF(K23="",0,VALUE(MID(K23,2,LEN(K23)-2)))</f>
        <v>0</v>
      </c>
      <c r="R23" s="30">
        <f>IF(L25="",0,VALUE(MID(L25,2,LEN(L25)-2)))</f>
        <v>900</v>
      </c>
      <c r="S23" s="30" t="e">
        <f>IF(M23="",0,VALUE(MID(M23,2,LEN(M23)-2)))</f>
        <v>#VALUE!</v>
      </c>
      <c r="T23" s="30" t="e">
        <f>IF(N23="",0,VALUE(MID(N23,2,LEN(N23)-2)))</f>
        <v>#VALUE!</v>
      </c>
      <c r="U23" s="30">
        <f t="shared" si="1"/>
        <v>0</v>
      </c>
      <c r="V23" s="30">
        <f t="shared" si="1"/>
        <v>0</v>
      </c>
      <c r="W23" s="30">
        <f t="shared" si="1"/>
        <v>0</v>
      </c>
      <c r="X23" s="30">
        <f t="shared" si="1"/>
        <v>0</v>
      </c>
    </row>
    <row r="24" spans="2:24" ht="13.5" customHeight="1" x14ac:dyDescent="0.15">
      <c r="B24" s="1">
        <f t="shared" si="2"/>
        <v>14</v>
      </c>
      <c r="C24" s="3"/>
      <c r="D24" s="7"/>
      <c r="E24" s="4"/>
      <c r="F24" s="4" t="s">
        <v>123</v>
      </c>
      <c r="G24" s="4"/>
      <c r="H24" s="4"/>
      <c r="I24" s="4"/>
      <c r="J24" s="4"/>
      <c r="K24" s="22" t="s">
        <v>166</v>
      </c>
      <c r="L24" s="22" t="s">
        <v>177</v>
      </c>
      <c r="M24" s="22" t="s">
        <v>186</v>
      </c>
      <c r="N24" s="23" t="s">
        <v>173</v>
      </c>
      <c r="U24" s="30">
        <f t="shared" si="1"/>
        <v>75</v>
      </c>
      <c r="V24" s="30">
        <f t="shared" si="1"/>
        <v>100</v>
      </c>
      <c r="W24" s="30">
        <f t="shared" si="1"/>
        <v>125</v>
      </c>
      <c r="X24" s="30">
        <f t="shared" si="1"/>
        <v>225</v>
      </c>
    </row>
    <row r="25" spans="2:24" ht="13.5" customHeight="1" x14ac:dyDescent="0.15">
      <c r="B25" s="1">
        <f t="shared" si="2"/>
        <v>15</v>
      </c>
      <c r="C25" s="3"/>
      <c r="D25" s="7"/>
      <c r="E25" s="4"/>
      <c r="F25" s="4" t="s">
        <v>121</v>
      </c>
      <c r="G25" s="4"/>
      <c r="H25" s="4"/>
      <c r="I25" s="4"/>
      <c r="J25" s="4"/>
      <c r="K25" s="22" t="s">
        <v>315</v>
      </c>
      <c r="L25" s="22" t="s">
        <v>316</v>
      </c>
      <c r="M25" s="22" t="s">
        <v>317</v>
      </c>
      <c r="N25" s="144" t="s">
        <v>167</v>
      </c>
      <c r="P25" s="30" t="s">
        <v>14</v>
      </c>
      <c r="Q25" s="30">
        <f>IF(K25="",0,VALUE(MID(K25,2,LEN(K25)-2)))</f>
        <v>2875</v>
      </c>
      <c r="R25" s="30" t="e">
        <f>IF(#REF!="",0,VALUE(MID(#REF!,2,LEN(#REF!)-2)))</f>
        <v>#REF!</v>
      </c>
      <c r="S25" s="30">
        <f>IF(M25="",0,VALUE(MID(M25,2,LEN(M25)-2)))</f>
        <v>1050</v>
      </c>
      <c r="T25" s="30">
        <f>IF(N25="",0,VALUE(MID(N25,2,LEN(N25)-2)))</f>
        <v>200</v>
      </c>
      <c r="U25" s="30">
        <f t="shared" si="1"/>
        <v>2875</v>
      </c>
      <c r="V25" s="30">
        <f t="shared" si="1"/>
        <v>900</v>
      </c>
      <c r="W25" s="30">
        <f t="shared" si="1"/>
        <v>1050</v>
      </c>
      <c r="X25" s="30">
        <f t="shared" si="1"/>
        <v>200</v>
      </c>
    </row>
    <row r="26" spans="2:24" ht="13.5" customHeight="1" x14ac:dyDescent="0.15">
      <c r="B26" s="1">
        <f t="shared" si="2"/>
        <v>16</v>
      </c>
      <c r="C26" s="2" t="s">
        <v>22</v>
      </c>
      <c r="D26" s="2" t="s">
        <v>23</v>
      </c>
      <c r="E26" s="4"/>
      <c r="F26" s="4" t="s">
        <v>119</v>
      </c>
      <c r="G26" s="4"/>
      <c r="H26" s="4"/>
      <c r="I26" s="4"/>
      <c r="J26" s="4"/>
      <c r="K26" s="28">
        <v>2000</v>
      </c>
      <c r="L26" s="24">
        <v>2000</v>
      </c>
      <c r="M26" s="24">
        <v>1400</v>
      </c>
      <c r="N26" s="25">
        <v>800</v>
      </c>
      <c r="P26" s="90"/>
    </row>
    <row r="27" spans="2:24" ht="13.5" customHeight="1" x14ac:dyDescent="0.15">
      <c r="B27" s="1">
        <f t="shared" si="2"/>
        <v>17</v>
      </c>
      <c r="C27" s="2" t="s">
        <v>24</v>
      </c>
      <c r="D27" s="2" t="s">
        <v>25</v>
      </c>
      <c r="E27" s="4"/>
      <c r="F27" s="4" t="s">
        <v>288</v>
      </c>
      <c r="G27" s="4"/>
      <c r="H27" s="4"/>
      <c r="I27" s="4"/>
      <c r="J27" s="4"/>
      <c r="K27" s="24"/>
      <c r="L27" s="24" t="s">
        <v>163</v>
      </c>
      <c r="M27" s="24"/>
      <c r="N27" s="145" t="s">
        <v>163</v>
      </c>
      <c r="P27" s="90"/>
    </row>
    <row r="28" spans="2:24" ht="13.5" customHeight="1" x14ac:dyDescent="0.15">
      <c r="B28" s="1">
        <f t="shared" si="2"/>
        <v>18</v>
      </c>
      <c r="C28" s="7"/>
      <c r="D28" s="7"/>
      <c r="E28" s="4"/>
      <c r="F28" s="4" t="s">
        <v>104</v>
      </c>
      <c r="G28" s="4"/>
      <c r="H28" s="4"/>
      <c r="I28" s="4"/>
      <c r="J28" s="4"/>
      <c r="K28" s="24">
        <v>100</v>
      </c>
      <c r="L28" s="28">
        <v>175</v>
      </c>
      <c r="M28" s="24">
        <v>125</v>
      </c>
      <c r="N28" s="25">
        <v>50</v>
      </c>
      <c r="P28" s="90"/>
    </row>
    <row r="29" spans="2:24" ht="14.85" customHeight="1" x14ac:dyDescent="0.15">
      <c r="B29" s="1">
        <f t="shared" si="2"/>
        <v>19</v>
      </c>
      <c r="C29" s="2" t="s">
        <v>93</v>
      </c>
      <c r="D29" s="2" t="s">
        <v>15</v>
      </c>
      <c r="E29" s="4"/>
      <c r="F29" s="4" t="s">
        <v>159</v>
      </c>
      <c r="G29" s="4"/>
      <c r="H29" s="4"/>
      <c r="I29" s="4"/>
      <c r="J29" s="4"/>
      <c r="K29" s="24">
        <v>25</v>
      </c>
      <c r="L29" s="24">
        <v>25</v>
      </c>
      <c r="M29" s="24"/>
      <c r="N29" s="25">
        <v>50</v>
      </c>
    </row>
    <row r="30" spans="2:24" ht="13.5" customHeight="1" x14ac:dyDescent="0.15">
      <c r="B30" s="1">
        <f t="shared" si="2"/>
        <v>20</v>
      </c>
      <c r="C30" s="7"/>
      <c r="D30" s="9" t="s">
        <v>72</v>
      </c>
      <c r="E30" s="4"/>
      <c r="F30" s="4" t="s">
        <v>85</v>
      </c>
      <c r="G30" s="4"/>
      <c r="H30" s="4"/>
      <c r="I30" s="4"/>
      <c r="J30" s="4"/>
      <c r="K30" s="24">
        <v>8</v>
      </c>
      <c r="L30" s="24">
        <v>3</v>
      </c>
      <c r="M30" s="24">
        <v>1</v>
      </c>
      <c r="N30" s="25">
        <v>2</v>
      </c>
      <c r="U30" s="30">
        <f>COUNTA(K30)</f>
        <v>1</v>
      </c>
      <c r="V30" s="30">
        <f>COUNTA(L30)</f>
        <v>1</v>
      </c>
      <c r="W30" s="30">
        <f>COUNTA(M30)</f>
        <v>1</v>
      </c>
      <c r="X30" s="30">
        <f>COUNTA(N30)</f>
        <v>1</v>
      </c>
    </row>
    <row r="31" spans="2:24" ht="13.9" customHeight="1" x14ac:dyDescent="0.15">
      <c r="B31" s="1">
        <f t="shared" si="2"/>
        <v>21</v>
      </c>
      <c r="C31" s="7"/>
      <c r="D31" s="2" t="s">
        <v>16</v>
      </c>
      <c r="E31" s="4"/>
      <c r="F31" s="4" t="s">
        <v>131</v>
      </c>
      <c r="G31" s="4"/>
      <c r="H31" s="4"/>
      <c r="I31" s="4"/>
      <c r="J31" s="4"/>
      <c r="K31" s="24">
        <v>50</v>
      </c>
      <c r="L31" s="24">
        <v>150</v>
      </c>
      <c r="M31" s="24">
        <v>225</v>
      </c>
      <c r="N31" s="25">
        <v>75</v>
      </c>
    </row>
    <row r="32" spans="2:24" ht="13.9" customHeight="1" x14ac:dyDescent="0.15">
      <c r="B32" s="1">
        <f t="shared" si="2"/>
        <v>22</v>
      </c>
      <c r="C32" s="7"/>
      <c r="D32" s="7"/>
      <c r="E32" s="4"/>
      <c r="F32" s="4" t="s">
        <v>318</v>
      </c>
      <c r="G32" s="4"/>
      <c r="H32" s="4"/>
      <c r="I32" s="4"/>
      <c r="J32" s="4"/>
      <c r="K32" s="24"/>
      <c r="L32" s="24"/>
      <c r="M32" s="24"/>
      <c r="N32" s="25">
        <v>25</v>
      </c>
    </row>
    <row r="33" spans="2:25" ht="13.5" customHeight="1" x14ac:dyDescent="0.15">
      <c r="B33" s="1">
        <f t="shared" si="2"/>
        <v>23</v>
      </c>
      <c r="C33" s="7"/>
      <c r="D33" s="7"/>
      <c r="E33" s="4"/>
      <c r="F33" s="4" t="s">
        <v>106</v>
      </c>
      <c r="G33" s="4"/>
      <c r="H33" s="4"/>
      <c r="I33" s="4"/>
      <c r="J33" s="4"/>
      <c r="K33" s="28">
        <v>150</v>
      </c>
      <c r="L33" s="24">
        <v>175</v>
      </c>
      <c r="M33" s="24">
        <v>150</v>
      </c>
      <c r="N33" s="25">
        <v>425</v>
      </c>
    </row>
    <row r="34" spans="2:25" ht="13.5" customHeight="1" x14ac:dyDescent="0.15">
      <c r="B34" s="1">
        <f t="shared" si="2"/>
        <v>24</v>
      </c>
      <c r="C34" s="7"/>
      <c r="D34" s="7"/>
      <c r="E34" s="4"/>
      <c r="F34" s="4" t="s">
        <v>118</v>
      </c>
      <c r="G34" s="4"/>
      <c r="H34" s="4"/>
      <c r="I34" s="4"/>
      <c r="J34" s="4"/>
      <c r="K34" s="24">
        <v>3450</v>
      </c>
      <c r="L34" s="24">
        <v>3600</v>
      </c>
      <c r="M34" s="24">
        <v>2200</v>
      </c>
      <c r="N34" s="25">
        <v>2950</v>
      </c>
      <c r="O34" s="67"/>
    </row>
    <row r="35" spans="2:25" ht="13.9" customHeight="1" x14ac:dyDescent="0.15">
      <c r="B35" s="1">
        <f t="shared" si="2"/>
        <v>25</v>
      </c>
      <c r="C35" s="7"/>
      <c r="D35" s="7"/>
      <c r="E35" s="4"/>
      <c r="F35" s="4" t="s">
        <v>107</v>
      </c>
      <c r="G35" s="4"/>
      <c r="H35" s="4"/>
      <c r="I35" s="4"/>
      <c r="J35" s="4"/>
      <c r="K35" s="24" t="s">
        <v>163</v>
      </c>
      <c r="L35" s="24">
        <v>2000</v>
      </c>
      <c r="M35" s="24">
        <v>1050</v>
      </c>
      <c r="N35" s="25">
        <v>1175</v>
      </c>
    </row>
    <row r="36" spans="2:25" ht="13.5" customHeight="1" x14ac:dyDescent="0.15">
      <c r="B36" s="1">
        <f t="shared" si="2"/>
        <v>26</v>
      </c>
      <c r="C36" s="7"/>
      <c r="D36" s="7"/>
      <c r="E36" s="4"/>
      <c r="F36" s="4" t="s">
        <v>17</v>
      </c>
      <c r="G36" s="4"/>
      <c r="H36" s="4"/>
      <c r="I36" s="4"/>
      <c r="J36" s="4"/>
      <c r="K36" s="28">
        <v>500</v>
      </c>
      <c r="L36" s="24">
        <v>1050</v>
      </c>
      <c r="M36" s="24">
        <v>1150</v>
      </c>
      <c r="N36" s="25">
        <v>1250</v>
      </c>
    </row>
    <row r="37" spans="2:25" ht="13.5" customHeight="1" x14ac:dyDescent="0.15">
      <c r="B37" s="1">
        <f t="shared" si="2"/>
        <v>27</v>
      </c>
      <c r="C37" s="7"/>
      <c r="D37" s="7"/>
      <c r="E37" s="4"/>
      <c r="F37" s="4" t="s">
        <v>109</v>
      </c>
      <c r="G37" s="4"/>
      <c r="H37" s="4"/>
      <c r="I37" s="4"/>
      <c r="J37" s="4"/>
      <c r="K37" s="24">
        <v>200</v>
      </c>
      <c r="L37" s="24">
        <v>1250</v>
      </c>
      <c r="M37" s="24">
        <v>450</v>
      </c>
      <c r="N37" s="25">
        <v>100</v>
      </c>
    </row>
    <row r="38" spans="2:25" ht="13.5" customHeight="1" x14ac:dyDescent="0.15">
      <c r="B38" s="1">
        <f t="shared" si="2"/>
        <v>28</v>
      </c>
      <c r="C38" s="7"/>
      <c r="D38" s="7"/>
      <c r="E38" s="4"/>
      <c r="F38" s="4" t="s">
        <v>111</v>
      </c>
      <c r="G38" s="4"/>
      <c r="H38" s="4"/>
      <c r="I38" s="4"/>
      <c r="J38" s="4"/>
      <c r="K38" s="24">
        <v>125</v>
      </c>
      <c r="L38" s="24">
        <v>400</v>
      </c>
      <c r="M38" s="24">
        <v>150</v>
      </c>
      <c r="N38" s="25">
        <v>75</v>
      </c>
    </row>
    <row r="39" spans="2:25" ht="13.9" customHeight="1" x14ac:dyDescent="0.15">
      <c r="B39" s="1">
        <f t="shared" si="2"/>
        <v>29</v>
      </c>
      <c r="C39" s="7"/>
      <c r="D39" s="7"/>
      <c r="E39" s="4"/>
      <c r="F39" s="4" t="s">
        <v>18</v>
      </c>
      <c r="G39" s="4"/>
      <c r="H39" s="4"/>
      <c r="I39" s="4"/>
      <c r="J39" s="4"/>
      <c r="K39" s="24">
        <v>325</v>
      </c>
      <c r="L39" s="24">
        <v>350</v>
      </c>
      <c r="M39" s="24"/>
      <c r="N39" s="25"/>
    </row>
    <row r="40" spans="2:25" ht="13.5" customHeight="1" x14ac:dyDescent="0.15">
      <c r="B40" s="1">
        <f t="shared" si="2"/>
        <v>30</v>
      </c>
      <c r="C40" s="7"/>
      <c r="D40" s="7"/>
      <c r="E40" s="4"/>
      <c r="F40" s="4" t="s">
        <v>160</v>
      </c>
      <c r="G40" s="4"/>
      <c r="H40" s="4"/>
      <c r="I40" s="4"/>
      <c r="J40" s="4"/>
      <c r="K40" s="24"/>
      <c r="L40" s="24">
        <v>2</v>
      </c>
      <c r="M40" s="24">
        <v>1</v>
      </c>
      <c r="N40" s="25">
        <v>1</v>
      </c>
    </row>
    <row r="41" spans="2:25" ht="13.5" customHeight="1" x14ac:dyDescent="0.15">
      <c r="B41" s="1">
        <f t="shared" si="2"/>
        <v>31</v>
      </c>
      <c r="C41" s="7"/>
      <c r="D41" s="7"/>
      <c r="E41" s="4"/>
      <c r="F41" s="4" t="s">
        <v>132</v>
      </c>
      <c r="G41" s="4"/>
      <c r="H41" s="4"/>
      <c r="I41" s="4"/>
      <c r="J41" s="4"/>
      <c r="K41" s="24">
        <v>100</v>
      </c>
      <c r="L41" s="24">
        <v>75</v>
      </c>
      <c r="M41" s="24">
        <v>125</v>
      </c>
      <c r="N41" s="25">
        <v>200</v>
      </c>
    </row>
    <row r="42" spans="2:25" ht="13.9" customHeight="1" x14ac:dyDescent="0.15">
      <c r="B42" s="1">
        <f t="shared" si="2"/>
        <v>32</v>
      </c>
      <c r="C42" s="7"/>
      <c r="D42" s="7"/>
      <c r="E42" s="4"/>
      <c r="F42" s="4" t="s">
        <v>268</v>
      </c>
      <c r="G42" s="4"/>
      <c r="H42" s="4"/>
      <c r="I42" s="4"/>
      <c r="J42" s="4"/>
      <c r="K42" s="24" t="s">
        <v>163</v>
      </c>
      <c r="L42" s="24"/>
      <c r="M42" s="24">
        <v>25</v>
      </c>
      <c r="N42" s="25"/>
    </row>
    <row r="43" spans="2:25" ht="13.9" customHeight="1" x14ac:dyDescent="0.15">
      <c r="B43" s="1">
        <f t="shared" si="2"/>
        <v>33</v>
      </c>
      <c r="C43" s="7"/>
      <c r="D43" s="7"/>
      <c r="E43" s="4"/>
      <c r="F43" s="4" t="s">
        <v>149</v>
      </c>
      <c r="G43" s="4"/>
      <c r="H43" s="4"/>
      <c r="I43" s="4"/>
      <c r="J43" s="4"/>
      <c r="K43" s="28">
        <v>100</v>
      </c>
      <c r="L43" s="24">
        <v>125</v>
      </c>
      <c r="M43" s="24">
        <v>225</v>
      </c>
      <c r="N43" s="25">
        <v>100</v>
      </c>
      <c r="Y43" s="130"/>
    </row>
    <row r="44" spans="2:25" ht="13.9" customHeight="1" x14ac:dyDescent="0.15">
      <c r="B44" s="1">
        <f t="shared" si="2"/>
        <v>34</v>
      </c>
      <c r="C44" s="7"/>
      <c r="D44" s="7"/>
      <c r="E44" s="4"/>
      <c r="F44" s="4" t="s">
        <v>19</v>
      </c>
      <c r="G44" s="4"/>
      <c r="H44" s="4"/>
      <c r="I44" s="4"/>
      <c r="J44" s="4"/>
      <c r="K44" s="24">
        <v>4500</v>
      </c>
      <c r="L44" s="24">
        <v>1500</v>
      </c>
      <c r="M44" s="24">
        <v>1250</v>
      </c>
      <c r="N44" s="25">
        <v>100</v>
      </c>
    </row>
    <row r="45" spans="2:25" ht="13.5" customHeight="1" x14ac:dyDescent="0.15">
      <c r="B45" s="1">
        <f t="shared" si="2"/>
        <v>35</v>
      </c>
      <c r="C45" s="7"/>
      <c r="D45" s="7"/>
      <c r="E45" s="4"/>
      <c r="F45" s="4" t="s">
        <v>20</v>
      </c>
      <c r="G45" s="4"/>
      <c r="H45" s="4"/>
      <c r="I45" s="4"/>
      <c r="J45" s="4"/>
      <c r="K45" s="24">
        <v>2500</v>
      </c>
      <c r="L45" s="24">
        <v>3125</v>
      </c>
      <c r="M45" s="60">
        <v>1900</v>
      </c>
      <c r="N45" s="66">
        <v>2625</v>
      </c>
    </row>
    <row r="46" spans="2:25" ht="13.9" customHeight="1" x14ac:dyDescent="0.15">
      <c r="B46" s="1">
        <f t="shared" si="2"/>
        <v>36</v>
      </c>
      <c r="C46" s="7"/>
      <c r="D46" s="7"/>
      <c r="E46" s="4"/>
      <c r="F46" s="4" t="s">
        <v>21</v>
      </c>
      <c r="G46" s="4"/>
      <c r="H46" s="4"/>
      <c r="I46" s="4"/>
      <c r="J46" s="4"/>
      <c r="K46" s="24" t="s">
        <v>163</v>
      </c>
      <c r="L46" s="24">
        <v>25</v>
      </c>
      <c r="M46" s="24" t="s">
        <v>163</v>
      </c>
      <c r="N46" s="25">
        <v>50</v>
      </c>
    </row>
    <row r="47" spans="2:25" ht="13.5" customHeight="1" x14ac:dyDescent="0.15">
      <c r="B47" s="1">
        <f t="shared" si="2"/>
        <v>37</v>
      </c>
      <c r="C47" s="2" t="s">
        <v>82</v>
      </c>
      <c r="D47" s="2" t="s">
        <v>83</v>
      </c>
      <c r="E47" s="4"/>
      <c r="F47" s="4" t="s">
        <v>102</v>
      </c>
      <c r="G47" s="4"/>
      <c r="H47" s="4"/>
      <c r="I47" s="4"/>
      <c r="J47" s="4"/>
      <c r="K47" s="28">
        <v>25</v>
      </c>
      <c r="L47" s="28">
        <v>75</v>
      </c>
      <c r="M47" s="24" t="s">
        <v>163</v>
      </c>
      <c r="N47" s="25">
        <v>75</v>
      </c>
    </row>
    <row r="48" spans="2:25" ht="13.9" customHeight="1" x14ac:dyDescent="0.15">
      <c r="B48" s="1">
        <f t="shared" si="2"/>
        <v>38</v>
      </c>
      <c r="C48" s="7"/>
      <c r="D48" s="7"/>
      <c r="E48" s="4"/>
      <c r="F48" s="4" t="s">
        <v>214</v>
      </c>
      <c r="G48" s="4"/>
      <c r="H48" s="4"/>
      <c r="I48" s="4"/>
      <c r="J48" s="4"/>
      <c r="K48" s="24"/>
      <c r="L48" s="24"/>
      <c r="M48" s="24" t="s">
        <v>163</v>
      </c>
      <c r="N48" s="25">
        <v>25</v>
      </c>
    </row>
    <row r="49" spans="2:29" ht="13.9" customHeight="1" x14ac:dyDescent="0.15">
      <c r="B49" s="1">
        <f t="shared" si="2"/>
        <v>39</v>
      </c>
      <c r="C49" s="7"/>
      <c r="D49" s="7"/>
      <c r="E49" s="4"/>
      <c r="F49" s="4" t="s">
        <v>215</v>
      </c>
      <c r="G49" s="4"/>
      <c r="H49" s="4"/>
      <c r="I49" s="4"/>
      <c r="J49" s="4"/>
      <c r="K49" s="24">
        <v>50</v>
      </c>
      <c r="L49" s="24">
        <v>25</v>
      </c>
      <c r="M49" s="24"/>
      <c r="N49" s="25" t="s">
        <v>163</v>
      </c>
      <c r="U49" s="30">
        <f>COUNTA(K47:K49)</f>
        <v>2</v>
      </c>
      <c r="V49" s="30">
        <f>COUNTA(L47:L49)</f>
        <v>2</v>
      </c>
      <c r="W49" s="30">
        <f>COUNTA(M47:M49)</f>
        <v>2</v>
      </c>
      <c r="X49" s="30">
        <f>COUNTA(N47:N49)</f>
        <v>3</v>
      </c>
    </row>
    <row r="50" spans="2:29" ht="13.9" customHeight="1" x14ac:dyDescent="0.15">
      <c r="B50" s="1">
        <f t="shared" si="2"/>
        <v>40</v>
      </c>
      <c r="C50" s="2" t="s">
        <v>94</v>
      </c>
      <c r="D50" s="2" t="s">
        <v>26</v>
      </c>
      <c r="E50" s="4"/>
      <c r="F50" s="4" t="s">
        <v>126</v>
      </c>
      <c r="G50" s="4"/>
      <c r="H50" s="4"/>
      <c r="I50" s="4"/>
      <c r="J50" s="4"/>
      <c r="K50" s="24"/>
      <c r="L50" s="28" t="s">
        <v>163</v>
      </c>
      <c r="M50" s="24" t="s">
        <v>163</v>
      </c>
      <c r="N50" s="25" t="s">
        <v>163</v>
      </c>
      <c r="Y50" s="132"/>
    </row>
    <row r="51" spans="2:29" ht="13.9" customHeight="1" x14ac:dyDescent="0.15">
      <c r="B51" s="1">
        <f t="shared" si="2"/>
        <v>41</v>
      </c>
      <c r="C51" s="7"/>
      <c r="D51" s="7"/>
      <c r="E51" s="4"/>
      <c r="F51" s="4" t="s">
        <v>216</v>
      </c>
      <c r="G51" s="4"/>
      <c r="H51" s="4"/>
      <c r="I51" s="4"/>
      <c r="J51" s="4"/>
      <c r="K51" s="24" t="s">
        <v>163</v>
      </c>
      <c r="L51" s="24"/>
      <c r="M51" s="24">
        <v>100</v>
      </c>
      <c r="N51" s="136" t="s">
        <v>163</v>
      </c>
      <c r="Y51" s="132"/>
    </row>
    <row r="52" spans="2:29" ht="13.9" customHeight="1" x14ac:dyDescent="0.15">
      <c r="B52" s="1">
        <f t="shared" si="2"/>
        <v>42</v>
      </c>
      <c r="C52" s="7"/>
      <c r="D52" s="7"/>
      <c r="E52" s="4"/>
      <c r="F52" s="4" t="s">
        <v>152</v>
      </c>
      <c r="G52" s="4"/>
      <c r="H52" s="4"/>
      <c r="I52" s="4"/>
      <c r="J52" s="4"/>
      <c r="K52" s="24" t="s">
        <v>163</v>
      </c>
      <c r="L52" s="24">
        <v>175</v>
      </c>
      <c r="M52" s="24">
        <v>75</v>
      </c>
      <c r="N52" s="25">
        <v>50</v>
      </c>
      <c r="Y52" s="146">
        <f>COUNTA(K11:K54)</f>
        <v>34</v>
      </c>
      <c r="Z52" s="146">
        <f>COUNTA(L11:L54)</f>
        <v>32</v>
      </c>
      <c r="AA52" s="146">
        <f>COUNTA(M11:M54)</f>
        <v>35</v>
      </c>
      <c r="AB52" s="146">
        <f>COUNTA(N11:N54)</f>
        <v>37</v>
      </c>
      <c r="AC52" s="132"/>
    </row>
    <row r="53" spans="2:29" ht="13.9" customHeight="1" x14ac:dyDescent="0.15">
      <c r="B53" s="1">
        <f t="shared" si="2"/>
        <v>43</v>
      </c>
      <c r="C53" s="7"/>
      <c r="D53" s="7"/>
      <c r="E53" s="4"/>
      <c r="F53" s="4" t="s">
        <v>27</v>
      </c>
      <c r="G53" s="4"/>
      <c r="H53" s="4"/>
      <c r="I53" s="4"/>
      <c r="J53" s="4"/>
      <c r="K53" s="24" t="s">
        <v>163</v>
      </c>
      <c r="L53" s="24"/>
      <c r="M53" s="24"/>
      <c r="N53" s="25"/>
      <c r="Y53" s="132"/>
    </row>
    <row r="54" spans="2:29" ht="13.5" customHeight="1" x14ac:dyDescent="0.15">
      <c r="B54" s="1">
        <f t="shared" si="2"/>
        <v>44</v>
      </c>
      <c r="C54" s="7"/>
      <c r="D54" s="7"/>
      <c r="E54" s="4"/>
      <c r="F54" s="4" t="s">
        <v>91</v>
      </c>
      <c r="G54" s="4"/>
      <c r="H54" s="4"/>
      <c r="I54" s="4"/>
      <c r="J54" s="4"/>
      <c r="K54" s="24"/>
      <c r="L54" s="24"/>
      <c r="M54" s="24">
        <v>25</v>
      </c>
      <c r="N54" s="25"/>
      <c r="Y54" s="133"/>
    </row>
    <row r="55" spans="2:29" ht="13.9" customHeight="1" x14ac:dyDescent="0.15">
      <c r="B55" s="1">
        <f t="shared" si="2"/>
        <v>45</v>
      </c>
      <c r="C55" s="7"/>
      <c r="D55" s="7"/>
      <c r="E55" s="4"/>
      <c r="F55" s="4" t="s">
        <v>217</v>
      </c>
      <c r="G55" s="4"/>
      <c r="H55" s="4"/>
      <c r="I55" s="4"/>
      <c r="J55" s="4"/>
      <c r="K55" s="24" t="s">
        <v>163</v>
      </c>
      <c r="L55" s="24">
        <v>25</v>
      </c>
      <c r="M55" s="24" t="s">
        <v>163</v>
      </c>
      <c r="N55" s="25" t="s">
        <v>163</v>
      </c>
      <c r="Y55" s="133"/>
    </row>
    <row r="56" spans="2:29" ht="13.9" customHeight="1" x14ac:dyDescent="0.15">
      <c r="B56" s="1">
        <f t="shared" si="2"/>
        <v>46</v>
      </c>
      <c r="C56" s="7"/>
      <c r="D56" s="7"/>
      <c r="E56" s="4"/>
      <c r="F56" s="4" t="s">
        <v>162</v>
      </c>
      <c r="G56" s="4"/>
      <c r="H56" s="4"/>
      <c r="I56" s="4"/>
      <c r="J56" s="4"/>
      <c r="K56" s="24" t="s">
        <v>163</v>
      </c>
      <c r="L56" s="24"/>
      <c r="M56" s="24"/>
      <c r="N56" s="25"/>
      <c r="Y56" s="133"/>
    </row>
    <row r="57" spans="2:29" ht="13.5" customHeight="1" x14ac:dyDescent="0.15">
      <c r="B57" s="1">
        <f t="shared" si="2"/>
        <v>47</v>
      </c>
      <c r="C57" s="7"/>
      <c r="D57" s="7"/>
      <c r="E57" s="4"/>
      <c r="F57" s="4" t="s">
        <v>192</v>
      </c>
      <c r="G57" s="4"/>
      <c r="H57" s="4"/>
      <c r="I57" s="4"/>
      <c r="J57" s="4"/>
      <c r="K57" s="24">
        <v>200</v>
      </c>
      <c r="L57" s="24"/>
      <c r="M57" s="24"/>
      <c r="N57" s="25" t="s">
        <v>163</v>
      </c>
      <c r="Y57" s="134"/>
    </row>
    <row r="58" spans="2:29" ht="13.5" customHeight="1" x14ac:dyDescent="0.15">
      <c r="B58" s="1">
        <f t="shared" si="2"/>
        <v>48</v>
      </c>
      <c r="C58" s="7"/>
      <c r="D58" s="7"/>
      <c r="E58" s="4"/>
      <c r="F58" s="4" t="s">
        <v>291</v>
      </c>
      <c r="G58" s="4"/>
      <c r="H58" s="4"/>
      <c r="I58" s="4"/>
      <c r="J58" s="4"/>
      <c r="K58" s="24"/>
      <c r="L58" s="24" t="s">
        <v>163</v>
      </c>
      <c r="M58" s="24"/>
      <c r="N58" s="25" t="s">
        <v>163</v>
      </c>
      <c r="Y58" s="133"/>
    </row>
    <row r="59" spans="2:29" ht="13.5" customHeight="1" x14ac:dyDescent="0.15">
      <c r="B59" s="1">
        <f t="shared" si="2"/>
        <v>49</v>
      </c>
      <c r="C59" s="7"/>
      <c r="D59" s="7"/>
      <c r="E59" s="4"/>
      <c r="F59" s="4" t="s">
        <v>218</v>
      </c>
      <c r="G59" s="4"/>
      <c r="H59" s="4"/>
      <c r="I59" s="4"/>
      <c r="J59" s="4"/>
      <c r="K59" s="24"/>
      <c r="L59" s="24" t="s">
        <v>163</v>
      </c>
      <c r="M59" s="24" t="s">
        <v>163</v>
      </c>
      <c r="N59" s="25"/>
      <c r="Y59" s="133"/>
    </row>
    <row r="60" spans="2:29" ht="13.5" customHeight="1" x14ac:dyDescent="0.15">
      <c r="B60" s="1">
        <f t="shared" si="2"/>
        <v>50</v>
      </c>
      <c r="C60" s="7"/>
      <c r="D60" s="7"/>
      <c r="E60" s="4"/>
      <c r="F60" s="4" t="s">
        <v>219</v>
      </c>
      <c r="G60" s="4"/>
      <c r="H60" s="4"/>
      <c r="I60" s="4"/>
      <c r="J60" s="4"/>
      <c r="K60" s="28" t="s">
        <v>163</v>
      </c>
      <c r="L60" s="28">
        <v>400</v>
      </c>
      <c r="M60" s="24" t="s">
        <v>163</v>
      </c>
      <c r="N60" s="25">
        <v>400</v>
      </c>
      <c r="Y60" s="133"/>
    </row>
    <row r="61" spans="2:29" ht="13.9" customHeight="1" x14ac:dyDescent="0.15">
      <c r="B61" s="1">
        <f t="shared" si="2"/>
        <v>51</v>
      </c>
      <c r="C61" s="7"/>
      <c r="D61" s="7"/>
      <c r="E61" s="4"/>
      <c r="F61" s="4" t="s">
        <v>220</v>
      </c>
      <c r="G61" s="4"/>
      <c r="H61" s="4"/>
      <c r="I61" s="4"/>
      <c r="J61" s="4"/>
      <c r="K61" s="24">
        <v>50</v>
      </c>
      <c r="L61" s="24">
        <v>150</v>
      </c>
      <c r="M61" s="24" t="s">
        <v>163</v>
      </c>
      <c r="N61" s="25">
        <v>50</v>
      </c>
      <c r="Y61" s="132"/>
    </row>
    <row r="62" spans="2:29" ht="13.5" customHeight="1" x14ac:dyDescent="0.15">
      <c r="B62" s="1">
        <f t="shared" si="2"/>
        <v>52</v>
      </c>
      <c r="C62" s="7"/>
      <c r="D62" s="7"/>
      <c r="E62" s="4"/>
      <c r="F62" s="4" t="s">
        <v>112</v>
      </c>
      <c r="G62" s="4"/>
      <c r="H62" s="4"/>
      <c r="I62" s="4"/>
      <c r="J62" s="4"/>
      <c r="K62" s="24" t="s">
        <v>163</v>
      </c>
      <c r="L62" s="24">
        <v>1900</v>
      </c>
      <c r="M62" s="24">
        <v>1050</v>
      </c>
      <c r="N62" s="25">
        <v>1700</v>
      </c>
      <c r="Y62" s="133"/>
    </row>
    <row r="63" spans="2:29" ht="13.9" customHeight="1" x14ac:dyDescent="0.15">
      <c r="B63" s="1">
        <f t="shared" si="2"/>
        <v>53</v>
      </c>
      <c r="C63" s="7"/>
      <c r="D63" s="7"/>
      <c r="E63" s="4"/>
      <c r="F63" s="4" t="s">
        <v>319</v>
      </c>
      <c r="G63" s="4"/>
      <c r="H63" s="4"/>
      <c r="I63" s="4"/>
      <c r="J63" s="4"/>
      <c r="K63" s="24" t="s">
        <v>163</v>
      </c>
      <c r="L63" s="24"/>
      <c r="M63" s="24"/>
      <c r="N63" s="25"/>
      <c r="Y63" s="135"/>
    </row>
    <row r="64" spans="2:29" ht="13.5" customHeight="1" x14ac:dyDescent="0.15">
      <c r="B64" s="1">
        <f t="shared" si="2"/>
        <v>54</v>
      </c>
      <c r="C64" s="7"/>
      <c r="D64" s="7"/>
      <c r="E64" s="4"/>
      <c r="F64" s="4" t="s">
        <v>221</v>
      </c>
      <c r="G64" s="4"/>
      <c r="H64" s="4"/>
      <c r="I64" s="4"/>
      <c r="J64" s="4"/>
      <c r="K64" s="24"/>
      <c r="L64" s="24"/>
      <c r="M64" s="24"/>
      <c r="N64" s="25" t="s">
        <v>163</v>
      </c>
      <c r="Y64" s="132"/>
    </row>
    <row r="65" spans="2:25" ht="13.9" customHeight="1" x14ac:dyDescent="0.15">
      <c r="B65" s="1">
        <f t="shared" si="2"/>
        <v>55</v>
      </c>
      <c r="C65" s="7"/>
      <c r="D65" s="7"/>
      <c r="E65" s="4"/>
      <c r="F65" s="4" t="s">
        <v>155</v>
      </c>
      <c r="G65" s="4"/>
      <c r="H65" s="4"/>
      <c r="I65" s="4"/>
      <c r="J65" s="4"/>
      <c r="K65" s="24">
        <v>75</v>
      </c>
      <c r="L65" s="137">
        <v>125</v>
      </c>
      <c r="M65" s="24">
        <v>75</v>
      </c>
      <c r="N65" s="25">
        <v>75</v>
      </c>
      <c r="Y65" s="132"/>
    </row>
    <row r="66" spans="2:25" ht="13.5" customHeight="1" x14ac:dyDescent="0.15">
      <c r="B66" s="1">
        <f t="shared" si="2"/>
        <v>56</v>
      </c>
      <c r="C66" s="7"/>
      <c r="D66" s="7"/>
      <c r="E66" s="4"/>
      <c r="F66" s="4" t="s">
        <v>241</v>
      </c>
      <c r="G66" s="4"/>
      <c r="H66" s="4"/>
      <c r="I66" s="4"/>
      <c r="J66" s="4"/>
      <c r="K66" s="24"/>
      <c r="L66" s="24">
        <v>32</v>
      </c>
      <c r="M66" s="24"/>
      <c r="N66" s="25">
        <v>32</v>
      </c>
      <c r="Y66" s="132"/>
    </row>
    <row r="67" spans="2:25" ht="13.9" customHeight="1" x14ac:dyDescent="0.15">
      <c r="B67" s="1">
        <f t="shared" si="2"/>
        <v>57</v>
      </c>
      <c r="C67" s="7"/>
      <c r="D67" s="7"/>
      <c r="E67" s="4"/>
      <c r="F67" s="4" t="s">
        <v>113</v>
      </c>
      <c r="G67" s="4"/>
      <c r="H67" s="4"/>
      <c r="I67" s="4"/>
      <c r="J67" s="4"/>
      <c r="K67" s="24">
        <v>150</v>
      </c>
      <c r="L67" s="24">
        <v>200</v>
      </c>
      <c r="M67" s="24">
        <v>400</v>
      </c>
      <c r="N67" s="25">
        <v>300</v>
      </c>
      <c r="Y67" s="135"/>
    </row>
    <row r="68" spans="2:25" ht="13.5" customHeight="1" x14ac:dyDescent="0.15">
      <c r="B68" s="1">
        <f t="shared" si="2"/>
        <v>58</v>
      </c>
      <c r="C68" s="7"/>
      <c r="D68" s="7"/>
      <c r="E68" s="4"/>
      <c r="F68" s="4" t="s">
        <v>114</v>
      </c>
      <c r="G68" s="4"/>
      <c r="H68" s="4"/>
      <c r="I68" s="4"/>
      <c r="J68" s="4"/>
      <c r="K68" s="24">
        <v>100</v>
      </c>
      <c r="L68" s="24">
        <v>50</v>
      </c>
      <c r="M68" s="24">
        <v>75</v>
      </c>
      <c r="N68" s="25">
        <v>300</v>
      </c>
      <c r="Y68" s="132"/>
    </row>
    <row r="69" spans="2:25" ht="13.5" customHeight="1" x14ac:dyDescent="0.15">
      <c r="B69" s="1">
        <f t="shared" si="2"/>
        <v>59</v>
      </c>
      <c r="C69" s="7"/>
      <c r="D69" s="7"/>
      <c r="E69" s="4"/>
      <c r="F69" s="4" t="s">
        <v>242</v>
      </c>
      <c r="G69" s="4"/>
      <c r="H69" s="4"/>
      <c r="I69" s="4"/>
      <c r="J69" s="4"/>
      <c r="K69" s="24">
        <v>175</v>
      </c>
      <c r="L69" s="24">
        <v>100</v>
      </c>
      <c r="M69" s="24">
        <v>100</v>
      </c>
      <c r="N69" s="25">
        <v>225</v>
      </c>
      <c r="Y69" s="132"/>
    </row>
    <row r="70" spans="2:25" ht="13.9" customHeight="1" x14ac:dyDescent="0.15">
      <c r="B70" s="1">
        <f t="shared" si="2"/>
        <v>60</v>
      </c>
      <c r="C70" s="7"/>
      <c r="D70" s="7"/>
      <c r="E70" s="4"/>
      <c r="F70" s="4" t="s">
        <v>224</v>
      </c>
      <c r="G70" s="4"/>
      <c r="H70" s="4"/>
      <c r="I70" s="4"/>
      <c r="J70" s="4"/>
      <c r="K70" s="24">
        <v>136</v>
      </c>
      <c r="L70" s="24">
        <v>112</v>
      </c>
      <c r="M70" s="24">
        <v>16</v>
      </c>
      <c r="N70" s="25">
        <v>152</v>
      </c>
      <c r="Y70" s="132"/>
    </row>
    <row r="71" spans="2:25" ht="13.5" customHeight="1" x14ac:dyDescent="0.15">
      <c r="B71" s="1">
        <f t="shared" si="2"/>
        <v>61</v>
      </c>
      <c r="C71" s="7"/>
      <c r="D71" s="7"/>
      <c r="E71" s="4"/>
      <c r="F71" s="4" t="s">
        <v>30</v>
      </c>
      <c r="G71" s="4"/>
      <c r="H71" s="4"/>
      <c r="I71" s="4"/>
      <c r="J71" s="4"/>
      <c r="K71" s="28">
        <v>16</v>
      </c>
      <c r="L71" s="24">
        <v>80</v>
      </c>
      <c r="M71" s="24">
        <v>32</v>
      </c>
      <c r="N71" s="25">
        <v>136</v>
      </c>
      <c r="Y71" s="132"/>
    </row>
    <row r="72" spans="2:25" ht="13.5" customHeight="1" x14ac:dyDescent="0.15">
      <c r="B72" s="1">
        <f t="shared" si="2"/>
        <v>62</v>
      </c>
      <c r="C72" s="7"/>
      <c r="D72" s="7"/>
      <c r="E72" s="4"/>
      <c r="F72" s="4" t="s">
        <v>225</v>
      </c>
      <c r="G72" s="4"/>
      <c r="H72" s="4"/>
      <c r="I72" s="4"/>
      <c r="J72" s="4"/>
      <c r="K72" s="24">
        <v>32</v>
      </c>
      <c r="L72" s="24">
        <v>48</v>
      </c>
      <c r="M72" s="24">
        <v>24</v>
      </c>
      <c r="N72" s="25">
        <v>32</v>
      </c>
      <c r="Y72" s="132"/>
    </row>
    <row r="73" spans="2:25" ht="13.9" customHeight="1" x14ac:dyDescent="0.15">
      <c r="B73" s="1">
        <f t="shared" si="2"/>
        <v>63</v>
      </c>
      <c r="C73" s="7"/>
      <c r="D73" s="7"/>
      <c r="E73" s="4"/>
      <c r="F73" s="4" t="s">
        <v>31</v>
      </c>
      <c r="G73" s="4"/>
      <c r="H73" s="4"/>
      <c r="I73" s="4"/>
      <c r="J73" s="4"/>
      <c r="K73" s="28">
        <v>24</v>
      </c>
      <c r="L73" s="28" t="s">
        <v>163</v>
      </c>
      <c r="M73" s="24" t="s">
        <v>163</v>
      </c>
      <c r="N73" s="25" t="s">
        <v>163</v>
      </c>
      <c r="Y73" s="132"/>
    </row>
    <row r="74" spans="2:25" ht="13.9" customHeight="1" x14ac:dyDescent="0.15">
      <c r="B74" s="1">
        <f t="shared" si="2"/>
        <v>64</v>
      </c>
      <c r="C74" s="7"/>
      <c r="D74" s="7"/>
      <c r="E74" s="4"/>
      <c r="F74" s="4" t="s">
        <v>255</v>
      </c>
      <c r="G74" s="4"/>
      <c r="H74" s="4"/>
      <c r="I74" s="4"/>
      <c r="J74" s="4"/>
      <c r="K74" s="24">
        <v>50</v>
      </c>
      <c r="L74" s="24" t="s">
        <v>163</v>
      </c>
      <c r="M74" s="24">
        <v>100</v>
      </c>
      <c r="N74" s="25">
        <v>75</v>
      </c>
      <c r="Y74" s="132"/>
    </row>
    <row r="75" spans="2:25" ht="13.9" customHeight="1" x14ac:dyDescent="0.15">
      <c r="B75" s="1">
        <f t="shared" si="2"/>
        <v>65</v>
      </c>
      <c r="C75" s="7"/>
      <c r="D75" s="7"/>
      <c r="E75" s="4"/>
      <c r="F75" s="4" t="s">
        <v>88</v>
      </c>
      <c r="G75" s="4"/>
      <c r="H75" s="4"/>
      <c r="I75" s="4"/>
      <c r="J75" s="4"/>
      <c r="K75" s="28" t="s">
        <v>163</v>
      </c>
      <c r="L75" s="24">
        <v>200</v>
      </c>
      <c r="M75" s="24" t="s">
        <v>163</v>
      </c>
      <c r="N75" s="25">
        <v>100</v>
      </c>
      <c r="Y75" s="132"/>
    </row>
    <row r="76" spans="2:25" ht="13.9" customHeight="1" x14ac:dyDescent="0.15">
      <c r="B76" s="1">
        <f t="shared" ref="B76:B94" si="4">B75+1</f>
        <v>66</v>
      </c>
      <c r="C76" s="7"/>
      <c r="D76" s="7"/>
      <c r="E76" s="4"/>
      <c r="F76" s="4" t="s">
        <v>89</v>
      </c>
      <c r="G76" s="4"/>
      <c r="H76" s="4"/>
      <c r="I76" s="4"/>
      <c r="J76" s="4"/>
      <c r="K76" s="24">
        <v>50</v>
      </c>
      <c r="L76" s="24"/>
      <c r="M76" s="24">
        <v>100</v>
      </c>
      <c r="N76" s="25">
        <v>100</v>
      </c>
      <c r="Y76" s="132"/>
    </row>
    <row r="77" spans="2:25" ht="13.9" customHeight="1" x14ac:dyDescent="0.15">
      <c r="B77" s="1">
        <f t="shared" si="4"/>
        <v>67</v>
      </c>
      <c r="C77" s="7"/>
      <c r="D77" s="7"/>
      <c r="E77" s="4"/>
      <c r="F77" s="4" t="s">
        <v>105</v>
      </c>
      <c r="G77" s="4"/>
      <c r="H77" s="4"/>
      <c r="I77" s="4"/>
      <c r="J77" s="4"/>
      <c r="K77" s="24"/>
      <c r="L77" s="24" t="s">
        <v>163</v>
      </c>
      <c r="M77" s="24">
        <v>200</v>
      </c>
      <c r="N77" s="25" t="s">
        <v>163</v>
      </c>
      <c r="Y77" s="132"/>
    </row>
    <row r="78" spans="2:25" ht="13.5" customHeight="1" x14ac:dyDescent="0.15">
      <c r="B78" s="1">
        <f t="shared" si="4"/>
        <v>68</v>
      </c>
      <c r="C78" s="7"/>
      <c r="D78" s="7"/>
      <c r="E78" s="4"/>
      <c r="F78" s="4" t="s">
        <v>115</v>
      </c>
      <c r="G78" s="4"/>
      <c r="H78" s="4"/>
      <c r="I78" s="4"/>
      <c r="J78" s="4"/>
      <c r="K78" s="24">
        <v>1300</v>
      </c>
      <c r="L78" s="24">
        <v>1150</v>
      </c>
      <c r="M78" s="24">
        <v>500</v>
      </c>
      <c r="N78" s="25">
        <v>750</v>
      </c>
      <c r="Y78" s="132"/>
    </row>
    <row r="79" spans="2:25" ht="13.9" customHeight="1" x14ac:dyDescent="0.15">
      <c r="B79" s="1">
        <f t="shared" si="4"/>
        <v>69</v>
      </c>
      <c r="C79" s="7"/>
      <c r="D79" s="7"/>
      <c r="E79" s="4"/>
      <c r="F79" s="4" t="s">
        <v>127</v>
      </c>
      <c r="G79" s="4"/>
      <c r="H79" s="4"/>
      <c r="I79" s="4"/>
      <c r="J79" s="4"/>
      <c r="K79" s="28">
        <v>50</v>
      </c>
      <c r="L79" s="24">
        <v>75</v>
      </c>
      <c r="M79" s="24">
        <v>150</v>
      </c>
      <c r="N79" s="25" t="s">
        <v>163</v>
      </c>
      <c r="Y79" s="132"/>
    </row>
    <row r="80" spans="2:25" ht="13.5" customHeight="1" x14ac:dyDescent="0.15">
      <c r="B80" s="1">
        <f t="shared" si="4"/>
        <v>70</v>
      </c>
      <c r="C80" s="7"/>
      <c r="D80" s="7"/>
      <c r="E80" s="4"/>
      <c r="F80" s="4" t="s">
        <v>243</v>
      </c>
      <c r="G80" s="4"/>
      <c r="H80" s="4"/>
      <c r="I80" s="4"/>
      <c r="J80" s="4"/>
      <c r="K80" s="24">
        <v>1</v>
      </c>
      <c r="L80" s="24">
        <v>1</v>
      </c>
      <c r="M80" s="24">
        <v>1</v>
      </c>
      <c r="N80" s="25">
        <v>2</v>
      </c>
      <c r="Y80" s="132"/>
    </row>
    <row r="81" spans="2:25" ht="13.9" customHeight="1" x14ac:dyDescent="0.15">
      <c r="B81" s="1">
        <f t="shared" si="4"/>
        <v>71</v>
      </c>
      <c r="C81" s="7"/>
      <c r="D81" s="7"/>
      <c r="E81" s="4"/>
      <c r="F81" s="4" t="s">
        <v>120</v>
      </c>
      <c r="G81" s="4"/>
      <c r="H81" s="4"/>
      <c r="I81" s="4"/>
      <c r="J81" s="4"/>
      <c r="K81" s="24"/>
      <c r="L81" s="24">
        <v>25</v>
      </c>
      <c r="M81" s="24">
        <v>25</v>
      </c>
      <c r="N81" s="25" t="s">
        <v>163</v>
      </c>
      <c r="Y81" s="132"/>
    </row>
    <row r="82" spans="2:25" ht="13.5" customHeight="1" x14ac:dyDescent="0.15">
      <c r="B82" s="1">
        <f t="shared" si="4"/>
        <v>72</v>
      </c>
      <c r="C82" s="7"/>
      <c r="D82" s="7"/>
      <c r="E82" s="4"/>
      <c r="F82" s="4" t="s">
        <v>32</v>
      </c>
      <c r="G82" s="4"/>
      <c r="H82" s="4"/>
      <c r="I82" s="4"/>
      <c r="J82" s="4"/>
      <c r="K82" s="24">
        <v>100</v>
      </c>
      <c r="L82" s="24">
        <v>300</v>
      </c>
      <c r="M82" s="24">
        <v>300</v>
      </c>
      <c r="N82" s="25" t="s">
        <v>163</v>
      </c>
      <c r="Y82" s="132"/>
    </row>
    <row r="83" spans="2:25" ht="13.9" customHeight="1" x14ac:dyDescent="0.15">
      <c r="B83" s="1">
        <f t="shared" si="4"/>
        <v>73</v>
      </c>
      <c r="C83" s="7"/>
      <c r="D83" s="7"/>
      <c r="E83" s="4"/>
      <c r="F83" s="4" t="s">
        <v>157</v>
      </c>
      <c r="G83" s="4"/>
      <c r="H83" s="4"/>
      <c r="I83" s="4"/>
      <c r="J83" s="4"/>
      <c r="K83" s="28"/>
      <c r="L83" s="24">
        <v>25</v>
      </c>
      <c r="M83" s="24">
        <v>50</v>
      </c>
      <c r="N83" s="25"/>
      <c r="Y83" s="132"/>
    </row>
    <row r="84" spans="2:25" ht="13.5" customHeight="1" x14ac:dyDescent="0.15">
      <c r="B84" s="1">
        <f t="shared" si="4"/>
        <v>74</v>
      </c>
      <c r="C84" s="7"/>
      <c r="D84" s="7"/>
      <c r="E84" s="4"/>
      <c r="F84" s="4" t="s">
        <v>227</v>
      </c>
      <c r="G84" s="4"/>
      <c r="H84" s="4"/>
      <c r="I84" s="4"/>
      <c r="J84" s="4"/>
      <c r="K84" s="24"/>
      <c r="L84" s="24"/>
      <c r="M84" s="24"/>
      <c r="N84" s="25">
        <v>32</v>
      </c>
      <c r="Y84" s="132"/>
    </row>
    <row r="85" spans="2:25" ht="13.9" customHeight="1" x14ac:dyDescent="0.15">
      <c r="B85" s="1">
        <f t="shared" si="4"/>
        <v>75</v>
      </c>
      <c r="C85" s="7"/>
      <c r="D85" s="7"/>
      <c r="E85" s="4"/>
      <c r="F85" s="4" t="s">
        <v>33</v>
      </c>
      <c r="G85" s="4"/>
      <c r="H85" s="4"/>
      <c r="I85" s="4"/>
      <c r="J85" s="4"/>
      <c r="K85" s="24">
        <v>650</v>
      </c>
      <c r="L85" s="24">
        <v>2000</v>
      </c>
      <c r="M85" s="24">
        <v>1700</v>
      </c>
      <c r="N85" s="25">
        <v>800</v>
      </c>
      <c r="Y85" s="132"/>
    </row>
    <row r="86" spans="2:25" ht="13.9" customHeight="1" x14ac:dyDescent="0.15">
      <c r="B86" s="1">
        <f t="shared" si="4"/>
        <v>76</v>
      </c>
      <c r="C86" s="2" t="s">
        <v>75</v>
      </c>
      <c r="D86" s="2" t="s">
        <v>76</v>
      </c>
      <c r="E86" s="4"/>
      <c r="F86" s="4" t="s">
        <v>124</v>
      </c>
      <c r="G86" s="4"/>
      <c r="H86" s="4"/>
      <c r="I86" s="4"/>
      <c r="J86" s="4"/>
      <c r="K86" s="24"/>
      <c r="L86" s="24"/>
      <c r="M86" s="24" t="s">
        <v>163</v>
      </c>
      <c r="N86" s="25"/>
    </row>
    <row r="87" spans="2:25" ht="13.5" customHeight="1" x14ac:dyDescent="0.15">
      <c r="B87" s="1">
        <f t="shared" si="4"/>
        <v>77</v>
      </c>
      <c r="C87" s="2" t="s">
        <v>34</v>
      </c>
      <c r="D87" s="2" t="s">
        <v>35</v>
      </c>
      <c r="E87" s="4"/>
      <c r="F87" s="4" t="s">
        <v>229</v>
      </c>
      <c r="G87" s="4"/>
      <c r="H87" s="4"/>
      <c r="I87" s="4"/>
      <c r="J87" s="4"/>
      <c r="K87" s="24" t="s">
        <v>163</v>
      </c>
      <c r="L87" s="24"/>
      <c r="M87" s="24"/>
      <c r="N87" s="25"/>
    </row>
    <row r="88" spans="2:25" ht="13.9" customHeight="1" x14ac:dyDescent="0.15">
      <c r="B88" s="1">
        <f t="shared" si="4"/>
        <v>78</v>
      </c>
      <c r="C88" s="7"/>
      <c r="D88" s="7"/>
      <c r="E88" s="4"/>
      <c r="F88" s="4" t="s">
        <v>195</v>
      </c>
      <c r="G88" s="4"/>
      <c r="H88" s="4"/>
      <c r="I88" s="4"/>
      <c r="J88" s="4"/>
      <c r="K88" s="24"/>
      <c r="L88" s="24"/>
      <c r="M88" s="24"/>
      <c r="N88" s="25" t="s">
        <v>163</v>
      </c>
    </row>
    <row r="89" spans="2:25" ht="13.9" customHeight="1" x14ac:dyDescent="0.15">
      <c r="B89" s="1">
        <f t="shared" si="4"/>
        <v>79</v>
      </c>
      <c r="C89" s="7"/>
      <c r="D89" s="7"/>
      <c r="E89" s="4"/>
      <c r="F89" s="4" t="s">
        <v>258</v>
      </c>
      <c r="G89" s="4"/>
      <c r="H89" s="4"/>
      <c r="I89" s="4"/>
      <c r="J89" s="4"/>
      <c r="K89" s="24"/>
      <c r="L89" s="24"/>
      <c r="M89" s="24">
        <v>1</v>
      </c>
      <c r="N89" s="25" t="s">
        <v>163</v>
      </c>
    </row>
    <row r="90" spans="2:25" ht="13.5" customHeight="1" x14ac:dyDescent="0.15">
      <c r="B90" s="1">
        <f t="shared" si="4"/>
        <v>80</v>
      </c>
      <c r="C90" s="7"/>
      <c r="D90" s="7"/>
      <c r="E90" s="4"/>
      <c r="F90" s="4" t="s">
        <v>273</v>
      </c>
      <c r="G90" s="4"/>
      <c r="H90" s="4"/>
      <c r="I90" s="4"/>
      <c r="J90" s="4"/>
      <c r="K90" s="24"/>
      <c r="L90" s="24"/>
      <c r="M90" s="24">
        <v>1</v>
      </c>
      <c r="N90" s="25"/>
    </row>
    <row r="91" spans="2:25" ht="13.5" customHeight="1" x14ac:dyDescent="0.15">
      <c r="B91" s="1">
        <f t="shared" si="4"/>
        <v>81</v>
      </c>
      <c r="C91" s="7"/>
      <c r="D91" s="7"/>
      <c r="E91" s="4"/>
      <c r="F91" s="4" t="s">
        <v>154</v>
      </c>
      <c r="G91" s="4"/>
      <c r="H91" s="4"/>
      <c r="I91" s="4"/>
      <c r="J91" s="4"/>
      <c r="K91" s="24"/>
      <c r="L91" s="28" t="s">
        <v>163</v>
      </c>
      <c r="M91" s="24"/>
      <c r="N91" s="25">
        <v>1</v>
      </c>
    </row>
    <row r="92" spans="2:25" ht="13.9" customHeight="1" x14ac:dyDescent="0.15">
      <c r="B92" s="1">
        <f t="shared" si="4"/>
        <v>82</v>
      </c>
      <c r="C92" s="7"/>
      <c r="D92" s="7"/>
      <c r="E92" s="4"/>
      <c r="F92" s="4" t="s">
        <v>128</v>
      </c>
      <c r="G92" s="4"/>
      <c r="H92" s="4"/>
      <c r="I92" s="4"/>
      <c r="J92" s="4"/>
      <c r="K92" s="24">
        <v>1</v>
      </c>
      <c r="L92" s="24">
        <v>2</v>
      </c>
      <c r="M92" s="24">
        <v>7</v>
      </c>
      <c r="N92" s="25">
        <v>12</v>
      </c>
    </row>
    <row r="93" spans="2:25" ht="13.5" customHeight="1" x14ac:dyDescent="0.15">
      <c r="B93" s="1">
        <f t="shared" si="4"/>
        <v>83</v>
      </c>
      <c r="C93" s="7"/>
      <c r="D93" s="7"/>
      <c r="E93" s="4"/>
      <c r="F93" s="4" t="s">
        <v>294</v>
      </c>
      <c r="G93" s="4"/>
      <c r="H93" s="4"/>
      <c r="I93" s="4"/>
      <c r="J93" s="4"/>
      <c r="K93" s="24" t="s">
        <v>163</v>
      </c>
      <c r="L93" s="24"/>
      <c r="M93" s="24" t="s">
        <v>163</v>
      </c>
      <c r="N93" s="25" t="s">
        <v>163</v>
      </c>
    </row>
    <row r="94" spans="2:25" ht="13.9" customHeight="1" x14ac:dyDescent="0.15">
      <c r="B94" s="1">
        <f t="shared" si="4"/>
        <v>84</v>
      </c>
      <c r="C94" s="7"/>
      <c r="D94" s="7"/>
      <c r="E94" s="4"/>
      <c r="F94" s="4" t="s">
        <v>295</v>
      </c>
      <c r="G94" s="4"/>
      <c r="H94" s="4"/>
      <c r="I94" s="4"/>
      <c r="J94" s="4"/>
      <c r="K94" s="24"/>
      <c r="L94" s="24"/>
      <c r="M94" s="24"/>
      <c r="N94" s="25" t="s">
        <v>163</v>
      </c>
    </row>
    <row r="95" spans="2:25" ht="13.9" customHeight="1" thickBot="1" x14ac:dyDescent="0.2">
      <c r="B95" s="85">
        <f>B94+1</f>
        <v>85</v>
      </c>
      <c r="C95" s="7"/>
      <c r="D95" s="7"/>
      <c r="E95" s="88"/>
      <c r="F95" s="88" t="s">
        <v>296</v>
      </c>
      <c r="G95" s="88"/>
      <c r="H95" s="88"/>
      <c r="I95" s="88"/>
      <c r="J95" s="88"/>
      <c r="K95" s="147">
        <v>1</v>
      </c>
      <c r="L95" s="147">
        <v>1</v>
      </c>
      <c r="M95" s="147">
        <v>1</v>
      </c>
      <c r="N95" s="148" t="s">
        <v>163</v>
      </c>
    </row>
    <row r="96" spans="2:25" ht="13.9" customHeight="1" x14ac:dyDescent="0.15">
      <c r="B96" s="92"/>
      <c r="C96" s="93"/>
      <c r="D96" s="93"/>
      <c r="E96" s="27"/>
      <c r="F96" s="27"/>
      <c r="G96" s="27"/>
      <c r="H96" s="27"/>
      <c r="I96" s="27"/>
      <c r="J96" s="27"/>
      <c r="K96" s="27"/>
      <c r="L96" s="27"/>
      <c r="M96" s="27"/>
      <c r="N96" s="27"/>
      <c r="U96" s="30">
        <f>COUNTA(K11:K112)</f>
        <v>68</v>
      </c>
      <c r="V96" s="30">
        <f>COUNTA(L11:L112)</f>
        <v>70</v>
      </c>
      <c r="W96" s="30">
        <f>COUNTA(M11:M112)</f>
        <v>76</v>
      </c>
      <c r="X96" s="30">
        <f>COUNTA(N11:N112)</f>
        <v>81</v>
      </c>
    </row>
    <row r="97" spans="2:24" ht="18" customHeight="1" x14ac:dyDescent="0.15"/>
    <row r="98" spans="2:24" ht="18" customHeight="1" x14ac:dyDescent="0.15">
      <c r="B98" s="72"/>
    </row>
    <row r="99" spans="2:24" ht="9" customHeight="1" thickBot="1" x14ac:dyDescent="0.2"/>
    <row r="100" spans="2:24" ht="18" customHeight="1" x14ac:dyDescent="0.15">
      <c r="B100" s="73"/>
      <c r="C100" s="74"/>
      <c r="D100" s="201" t="s">
        <v>1</v>
      </c>
      <c r="E100" s="201"/>
      <c r="F100" s="201"/>
      <c r="G100" s="201"/>
      <c r="H100" s="74"/>
      <c r="I100" s="74"/>
      <c r="J100" s="75"/>
      <c r="K100" s="31" t="s">
        <v>64</v>
      </c>
      <c r="L100" s="31" t="s">
        <v>65</v>
      </c>
      <c r="M100" s="31" t="s">
        <v>66</v>
      </c>
      <c r="N100" s="55" t="s">
        <v>67</v>
      </c>
      <c r="U100" s="30">
        <f>SUM(U11:U25,K26:K112)</f>
        <v>23019</v>
      </c>
      <c r="V100" s="30">
        <f>SUM(V11:V25,L26:L112)</f>
        <v>26908</v>
      </c>
      <c r="W100" s="30">
        <f>SUM(W11:W25,M26:M112)</f>
        <v>20314</v>
      </c>
      <c r="X100" s="30">
        <f>SUM(X11:X25,N26:N112)</f>
        <v>18662</v>
      </c>
    </row>
    <row r="101" spans="2:24" ht="18" customHeight="1" thickBot="1" x14ac:dyDescent="0.2">
      <c r="B101" s="79"/>
      <c r="C101" s="26"/>
      <c r="D101" s="197" t="s">
        <v>2</v>
      </c>
      <c r="E101" s="197"/>
      <c r="F101" s="197"/>
      <c r="G101" s="197"/>
      <c r="H101" s="26"/>
      <c r="I101" s="26"/>
      <c r="J101" s="80"/>
      <c r="K101" s="36" t="str">
        <f>K5</f>
        <v>2020.8.6</v>
      </c>
      <c r="L101" s="36" t="str">
        <f>L5</f>
        <v>2020.8.6</v>
      </c>
      <c r="M101" s="36" t="str">
        <f>M5</f>
        <v>2020.8.6</v>
      </c>
      <c r="N101" s="138" t="str">
        <f>N5</f>
        <v>2020.8.6</v>
      </c>
    </row>
    <row r="102" spans="2:24" ht="18" customHeight="1" thickTop="1" x14ac:dyDescent="0.15">
      <c r="B102" s="139" t="s">
        <v>9</v>
      </c>
      <c r="C102" s="140" t="s">
        <v>10</v>
      </c>
      <c r="D102" s="140" t="s">
        <v>11</v>
      </c>
      <c r="E102" s="141"/>
      <c r="F102" s="142"/>
      <c r="G102" s="198" t="s">
        <v>12</v>
      </c>
      <c r="H102" s="198"/>
      <c r="I102" s="142"/>
      <c r="J102" s="94"/>
      <c r="K102" s="37"/>
      <c r="L102" s="37"/>
      <c r="M102" s="37"/>
      <c r="N102" s="126"/>
    </row>
    <row r="103" spans="2:24" ht="13.5" customHeight="1" x14ac:dyDescent="0.15">
      <c r="B103" s="1">
        <f>B95+1</f>
        <v>86</v>
      </c>
      <c r="C103" s="2" t="s">
        <v>34</v>
      </c>
      <c r="D103" s="2" t="s">
        <v>35</v>
      </c>
      <c r="E103" s="4"/>
      <c r="F103" s="4" t="s">
        <v>36</v>
      </c>
      <c r="G103" s="4"/>
      <c r="H103" s="4"/>
      <c r="I103" s="4"/>
      <c r="J103" s="4"/>
      <c r="K103" s="24"/>
      <c r="L103" s="24">
        <v>1</v>
      </c>
      <c r="M103" s="24">
        <v>1</v>
      </c>
      <c r="N103" s="25">
        <v>3</v>
      </c>
    </row>
    <row r="104" spans="2:24" ht="13.5" customHeight="1" x14ac:dyDescent="0.15">
      <c r="B104" s="1">
        <f t="shared" ref="B104:B112" si="5">B103+1</f>
        <v>87</v>
      </c>
      <c r="C104" s="2" t="s">
        <v>146</v>
      </c>
      <c r="D104" s="2" t="s">
        <v>79</v>
      </c>
      <c r="E104" s="4"/>
      <c r="F104" s="4" t="s">
        <v>103</v>
      </c>
      <c r="G104" s="4"/>
      <c r="H104" s="4"/>
      <c r="I104" s="4"/>
      <c r="J104" s="4"/>
      <c r="K104" s="24" t="s">
        <v>163</v>
      </c>
      <c r="L104" s="24"/>
      <c r="M104" s="24" t="s">
        <v>163</v>
      </c>
      <c r="N104" s="25">
        <v>1</v>
      </c>
    </row>
    <row r="105" spans="2:24" ht="13.5" customHeight="1" x14ac:dyDescent="0.15">
      <c r="B105" s="1">
        <f t="shared" si="5"/>
        <v>88</v>
      </c>
      <c r="C105" s="7"/>
      <c r="D105" s="2" t="s">
        <v>37</v>
      </c>
      <c r="E105" s="4"/>
      <c r="F105" s="4" t="s">
        <v>125</v>
      </c>
      <c r="G105" s="4"/>
      <c r="H105" s="4"/>
      <c r="I105" s="4"/>
      <c r="J105" s="4"/>
      <c r="K105" s="24"/>
      <c r="L105" s="24"/>
      <c r="M105" s="24">
        <v>3</v>
      </c>
      <c r="N105" s="25">
        <v>6</v>
      </c>
    </row>
    <row r="106" spans="2:24" ht="13.5" customHeight="1" x14ac:dyDescent="0.15">
      <c r="B106" s="1">
        <f t="shared" si="5"/>
        <v>89</v>
      </c>
      <c r="C106" s="7"/>
      <c r="D106" s="7"/>
      <c r="E106" s="4"/>
      <c r="F106" s="4" t="s">
        <v>297</v>
      </c>
      <c r="G106" s="4"/>
      <c r="H106" s="4"/>
      <c r="I106" s="4"/>
      <c r="J106" s="4"/>
      <c r="K106" s="24"/>
      <c r="L106" s="24">
        <v>1</v>
      </c>
      <c r="M106" s="24"/>
      <c r="N106" s="25"/>
    </row>
    <row r="107" spans="2:24" ht="13.5" customHeight="1" x14ac:dyDescent="0.15">
      <c r="B107" s="1">
        <f t="shared" si="5"/>
        <v>90</v>
      </c>
      <c r="C107" s="7"/>
      <c r="D107" s="8"/>
      <c r="E107" s="4"/>
      <c r="F107" s="4" t="s">
        <v>38</v>
      </c>
      <c r="G107" s="4"/>
      <c r="H107" s="4"/>
      <c r="I107" s="4"/>
      <c r="J107" s="4"/>
      <c r="K107" s="24" t="s">
        <v>163</v>
      </c>
      <c r="L107" s="24">
        <v>25</v>
      </c>
      <c r="M107" s="24">
        <v>50</v>
      </c>
      <c r="N107" s="25">
        <v>25</v>
      </c>
    </row>
    <row r="108" spans="2:24" ht="13.5" customHeight="1" x14ac:dyDescent="0.15">
      <c r="B108" s="1">
        <f t="shared" si="5"/>
        <v>91</v>
      </c>
      <c r="C108" s="8"/>
      <c r="D108" s="9" t="s">
        <v>39</v>
      </c>
      <c r="E108" s="4"/>
      <c r="F108" s="4" t="s">
        <v>40</v>
      </c>
      <c r="G108" s="4"/>
      <c r="H108" s="4"/>
      <c r="I108" s="4"/>
      <c r="J108" s="4"/>
      <c r="K108" s="24">
        <v>50</v>
      </c>
      <c r="L108" s="24">
        <v>25</v>
      </c>
      <c r="M108" s="24">
        <v>25</v>
      </c>
      <c r="N108" s="25">
        <v>25</v>
      </c>
    </row>
    <row r="109" spans="2:24" ht="13.5" customHeight="1" x14ac:dyDescent="0.15">
      <c r="B109" s="1">
        <f t="shared" si="5"/>
        <v>92</v>
      </c>
      <c r="C109" s="2" t="s">
        <v>0</v>
      </c>
      <c r="D109" s="9" t="s">
        <v>41</v>
      </c>
      <c r="E109" s="4"/>
      <c r="F109" s="4" t="s">
        <v>42</v>
      </c>
      <c r="G109" s="4"/>
      <c r="H109" s="4"/>
      <c r="I109" s="4"/>
      <c r="J109" s="4"/>
      <c r="K109" s="24"/>
      <c r="L109" s="24">
        <v>50</v>
      </c>
      <c r="M109" s="24">
        <v>75</v>
      </c>
      <c r="N109" s="25"/>
      <c r="U109" s="30">
        <f>COUNTA(K86:K109)</f>
        <v>9</v>
      </c>
      <c r="V109" s="30">
        <f>COUNTA(L86:L109)</f>
        <v>10</v>
      </c>
      <c r="W109" s="30">
        <f>COUNTA(M86:M109)</f>
        <v>14</v>
      </c>
      <c r="X109" s="30">
        <f>COUNTA(N86:N109)</f>
        <v>14</v>
      </c>
    </row>
    <row r="110" spans="2:24" ht="13.5" customHeight="1" x14ac:dyDescent="0.15">
      <c r="B110" s="1">
        <f t="shared" si="5"/>
        <v>93</v>
      </c>
      <c r="C110" s="199" t="s">
        <v>43</v>
      </c>
      <c r="D110" s="200"/>
      <c r="E110" s="4"/>
      <c r="F110" s="4" t="s">
        <v>44</v>
      </c>
      <c r="G110" s="4"/>
      <c r="H110" s="4"/>
      <c r="I110" s="4"/>
      <c r="J110" s="4"/>
      <c r="K110" s="24">
        <v>300</v>
      </c>
      <c r="L110" s="24">
        <v>950</v>
      </c>
      <c r="M110" s="24">
        <v>250</v>
      </c>
      <c r="N110" s="25">
        <v>150</v>
      </c>
    </row>
    <row r="111" spans="2:24" ht="13.5" customHeight="1" x14ac:dyDescent="0.15">
      <c r="B111" s="1">
        <f t="shared" si="5"/>
        <v>94</v>
      </c>
      <c r="C111" s="3"/>
      <c r="D111" s="91"/>
      <c r="E111" s="4"/>
      <c r="F111" s="4" t="s">
        <v>45</v>
      </c>
      <c r="G111" s="4"/>
      <c r="H111" s="4"/>
      <c r="I111" s="4"/>
      <c r="J111" s="4"/>
      <c r="K111" s="24"/>
      <c r="L111" s="24">
        <v>150</v>
      </c>
      <c r="M111" s="24">
        <v>250</v>
      </c>
      <c r="N111" s="25">
        <v>200</v>
      </c>
    </row>
    <row r="112" spans="2:24" ht="13.9" customHeight="1" thickBot="1" x14ac:dyDescent="0.2">
      <c r="B112" s="1">
        <f t="shared" si="5"/>
        <v>95</v>
      </c>
      <c r="C112" s="3"/>
      <c r="D112" s="91"/>
      <c r="E112" s="4"/>
      <c r="F112" s="4" t="s">
        <v>80</v>
      </c>
      <c r="G112" s="4"/>
      <c r="H112" s="4"/>
      <c r="I112" s="4"/>
      <c r="J112" s="4"/>
      <c r="K112" s="24">
        <v>100</v>
      </c>
      <c r="L112" s="24">
        <v>250</v>
      </c>
      <c r="M112" s="24">
        <v>550</v>
      </c>
      <c r="N112" s="25">
        <v>550</v>
      </c>
    </row>
    <row r="113" spans="2:14" ht="19.899999999999999" customHeight="1" thickTop="1" x14ac:dyDescent="0.15">
      <c r="B113" s="202" t="s">
        <v>47</v>
      </c>
      <c r="C113" s="203"/>
      <c r="D113" s="203"/>
      <c r="E113" s="203"/>
      <c r="F113" s="203"/>
      <c r="G113" s="203"/>
      <c r="H113" s="203"/>
      <c r="I113" s="203"/>
      <c r="J113" s="94"/>
      <c r="K113" s="37">
        <f>SUM(K114:K122)</f>
        <v>23019</v>
      </c>
      <c r="L113" s="37">
        <f>SUM(L114:L122)</f>
        <v>26908</v>
      </c>
      <c r="M113" s="37">
        <f>SUM(M114:M122)</f>
        <v>20314</v>
      </c>
      <c r="N113" s="56">
        <f>SUM(N114:N122)</f>
        <v>18662</v>
      </c>
    </row>
    <row r="114" spans="2:14" ht="13.9" customHeight="1" x14ac:dyDescent="0.15">
      <c r="B114" s="190" t="s">
        <v>48</v>
      </c>
      <c r="C114" s="191"/>
      <c r="D114" s="204"/>
      <c r="E114" s="13"/>
      <c r="F114" s="14"/>
      <c r="G114" s="189" t="s">
        <v>13</v>
      </c>
      <c r="H114" s="189"/>
      <c r="I114" s="14"/>
      <c r="J114" s="16"/>
      <c r="K114" s="5">
        <f>SUM(U$11:U$25)</f>
        <v>5200</v>
      </c>
      <c r="L114" s="5">
        <f>SUM(V$11:V$25)</f>
        <v>2150</v>
      </c>
      <c r="M114" s="5">
        <f>SUM(W$11:W$25)</f>
        <v>3575</v>
      </c>
      <c r="N114" s="6">
        <f>SUM(X$11:X$25)</f>
        <v>2225</v>
      </c>
    </row>
    <row r="115" spans="2:14" ht="13.9" customHeight="1" x14ac:dyDescent="0.15">
      <c r="B115" s="97"/>
      <c r="C115" s="98"/>
      <c r="D115" s="99"/>
      <c r="E115" s="17"/>
      <c r="F115" s="4"/>
      <c r="G115" s="189" t="s">
        <v>23</v>
      </c>
      <c r="H115" s="189"/>
      <c r="I115" s="15"/>
      <c r="J115" s="18"/>
      <c r="K115" s="5">
        <f>SUM(K$26)</f>
        <v>2000</v>
      </c>
      <c r="L115" s="5">
        <f>SUM(L$26)</f>
        <v>2000</v>
      </c>
      <c r="M115" s="5">
        <f>SUM(M$26)</f>
        <v>1400</v>
      </c>
      <c r="N115" s="6">
        <f>SUM(N$26)</f>
        <v>800</v>
      </c>
    </row>
    <row r="116" spans="2:14" ht="13.9" customHeight="1" x14ac:dyDescent="0.15">
      <c r="B116" s="97"/>
      <c r="C116" s="98"/>
      <c r="D116" s="99"/>
      <c r="E116" s="17"/>
      <c r="F116" s="4"/>
      <c r="G116" s="189" t="s">
        <v>25</v>
      </c>
      <c r="H116" s="189"/>
      <c r="I116" s="14"/>
      <c r="J116" s="16"/>
      <c r="K116" s="5">
        <f>SUM(K$27:K$28)</f>
        <v>100</v>
      </c>
      <c r="L116" s="5">
        <f>SUM(L$27:L$28)</f>
        <v>175</v>
      </c>
      <c r="M116" s="5">
        <f>SUM(M$27:M$28)</f>
        <v>125</v>
      </c>
      <c r="N116" s="6">
        <f>SUM(N$27:N$28)</f>
        <v>50</v>
      </c>
    </row>
    <row r="117" spans="2:14" ht="13.9" customHeight="1" x14ac:dyDescent="0.15">
      <c r="B117" s="97"/>
      <c r="C117" s="98"/>
      <c r="D117" s="99"/>
      <c r="E117" s="17"/>
      <c r="F117" s="4"/>
      <c r="G117" s="189" t="s">
        <v>86</v>
      </c>
      <c r="H117" s="189"/>
      <c r="I117" s="14"/>
      <c r="J117" s="16"/>
      <c r="K117" s="5">
        <f>SUM(K$29:K$29)</f>
        <v>25</v>
      </c>
      <c r="L117" s="5">
        <f>SUM(L$29:L$29)</f>
        <v>25</v>
      </c>
      <c r="M117" s="5">
        <f>SUM(M$29:M$29)</f>
        <v>0</v>
      </c>
      <c r="N117" s="6">
        <f>SUM(N$29:N$29)</f>
        <v>50</v>
      </c>
    </row>
    <row r="118" spans="2:14" ht="13.9" customHeight="1" x14ac:dyDescent="0.15">
      <c r="B118" s="97"/>
      <c r="C118" s="98"/>
      <c r="D118" s="99"/>
      <c r="E118" s="17"/>
      <c r="F118" s="4"/>
      <c r="G118" s="189" t="s">
        <v>87</v>
      </c>
      <c r="H118" s="189"/>
      <c r="I118" s="14"/>
      <c r="J118" s="16"/>
      <c r="K118" s="5">
        <f>SUM(K31:K46)</f>
        <v>12000</v>
      </c>
      <c r="L118" s="5">
        <f>SUM(L$31:L$46)</f>
        <v>13827</v>
      </c>
      <c r="M118" s="5">
        <f>SUM(M$31:M$46)</f>
        <v>8901</v>
      </c>
      <c r="N118" s="6">
        <f>SUM(N$31:N$46)</f>
        <v>9151</v>
      </c>
    </row>
    <row r="119" spans="2:14" ht="13.9" customHeight="1" x14ac:dyDescent="0.15">
      <c r="B119" s="97"/>
      <c r="C119" s="98"/>
      <c r="D119" s="99"/>
      <c r="E119" s="17"/>
      <c r="F119" s="4"/>
      <c r="G119" s="189" t="s">
        <v>83</v>
      </c>
      <c r="H119" s="189"/>
      <c r="I119" s="14"/>
      <c r="J119" s="16"/>
      <c r="K119" s="5">
        <f>SUM(K$47:K$49)</f>
        <v>75</v>
      </c>
      <c r="L119" s="5">
        <f>SUM(L$47:L$49)</f>
        <v>100</v>
      </c>
      <c r="M119" s="5">
        <f>SUM(M$47:M$49)</f>
        <v>0</v>
      </c>
      <c r="N119" s="6">
        <f>SUM(N$47:N$49)</f>
        <v>100</v>
      </c>
    </row>
    <row r="120" spans="2:14" ht="13.9" customHeight="1" x14ac:dyDescent="0.15">
      <c r="B120" s="97"/>
      <c r="C120" s="98"/>
      <c r="D120" s="99"/>
      <c r="E120" s="17"/>
      <c r="F120" s="4"/>
      <c r="G120" s="189" t="s">
        <v>26</v>
      </c>
      <c r="H120" s="189"/>
      <c r="I120" s="14"/>
      <c r="J120" s="16"/>
      <c r="K120" s="5">
        <f>SUM(K$50:K$85)</f>
        <v>3159</v>
      </c>
      <c r="L120" s="5">
        <f>SUM(L$50:L$85)</f>
        <v>7173</v>
      </c>
      <c r="M120" s="5">
        <f>SUM(M$50:M$85)</f>
        <v>5098</v>
      </c>
      <c r="N120" s="6">
        <f>SUM(N$50:N$85)</f>
        <v>5311</v>
      </c>
    </row>
    <row r="121" spans="2:14" ht="13.9" customHeight="1" x14ac:dyDescent="0.15">
      <c r="B121" s="97"/>
      <c r="C121" s="98"/>
      <c r="D121" s="99"/>
      <c r="E121" s="17"/>
      <c r="F121" s="4"/>
      <c r="G121" s="189" t="s">
        <v>49</v>
      </c>
      <c r="H121" s="189"/>
      <c r="I121" s="14"/>
      <c r="J121" s="16"/>
      <c r="K121" s="5">
        <f>SUM(K$30:K$30,K$110:K$111)</f>
        <v>308</v>
      </c>
      <c r="L121" s="5">
        <f>SUM(L30:L30,L$110:L$111)</f>
        <v>1103</v>
      </c>
      <c r="M121" s="5">
        <f>SUM(M30:M30,M$110:M$111)</f>
        <v>501</v>
      </c>
      <c r="N121" s="6">
        <f>SUM(N30:N30,N$110:N$111)</f>
        <v>352</v>
      </c>
    </row>
    <row r="122" spans="2:14" ht="13.9" customHeight="1" thickBot="1" x14ac:dyDescent="0.2">
      <c r="B122" s="100"/>
      <c r="C122" s="101"/>
      <c r="D122" s="102"/>
      <c r="E122" s="19"/>
      <c r="F122" s="10"/>
      <c r="G122" s="192" t="s">
        <v>46</v>
      </c>
      <c r="H122" s="192"/>
      <c r="I122" s="20"/>
      <c r="J122" s="21"/>
      <c r="K122" s="11">
        <f>SUM(K$86:K$109,K$112)</f>
        <v>152</v>
      </c>
      <c r="L122" s="11">
        <f>SUM(L$86:L$109,L$112)</f>
        <v>355</v>
      </c>
      <c r="M122" s="11">
        <f>SUM(M$86:M$109,M$112)</f>
        <v>714</v>
      </c>
      <c r="N122" s="12">
        <f>SUM(N$86:N$109,N$112)</f>
        <v>623</v>
      </c>
    </row>
    <row r="123" spans="2:14" ht="18" customHeight="1" thickTop="1" x14ac:dyDescent="0.15">
      <c r="B123" s="193" t="s">
        <v>50</v>
      </c>
      <c r="C123" s="194"/>
      <c r="D123" s="195"/>
      <c r="E123" s="105"/>
      <c r="F123" s="103"/>
      <c r="G123" s="196" t="s">
        <v>51</v>
      </c>
      <c r="H123" s="196"/>
      <c r="I123" s="103"/>
      <c r="J123" s="104"/>
      <c r="K123" s="38" t="s">
        <v>52</v>
      </c>
      <c r="L123" s="44"/>
      <c r="M123" s="44"/>
      <c r="N123" s="57"/>
    </row>
    <row r="124" spans="2:14" ht="18" customHeight="1" x14ac:dyDescent="0.15">
      <c r="B124" s="106"/>
      <c r="C124" s="107"/>
      <c r="D124" s="107"/>
      <c r="E124" s="108"/>
      <c r="F124" s="109"/>
      <c r="G124" s="110"/>
      <c r="H124" s="110"/>
      <c r="I124" s="109"/>
      <c r="J124" s="111"/>
      <c r="K124" s="39" t="s">
        <v>53</v>
      </c>
      <c r="L124" s="45"/>
      <c r="M124" s="45"/>
      <c r="N124" s="48"/>
    </row>
    <row r="125" spans="2:14" ht="18" customHeight="1" x14ac:dyDescent="0.15">
      <c r="B125" s="97"/>
      <c r="C125" s="98"/>
      <c r="D125" s="98"/>
      <c r="E125" s="112"/>
      <c r="F125" s="26"/>
      <c r="G125" s="197" t="s">
        <v>54</v>
      </c>
      <c r="H125" s="197"/>
      <c r="I125" s="95"/>
      <c r="J125" s="96"/>
      <c r="K125" s="40" t="s">
        <v>55</v>
      </c>
      <c r="L125" s="46"/>
      <c r="M125" s="50"/>
      <c r="N125" s="46"/>
    </row>
    <row r="126" spans="2:14" ht="18" customHeight="1" x14ac:dyDescent="0.15">
      <c r="B126" s="97"/>
      <c r="C126" s="98"/>
      <c r="D126" s="98"/>
      <c r="E126" s="113"/>
      <c r="F126" s="98"/>
      <c r="G126" s="114"/>
      <c r="H126" s="114"/>
      <c r="I126" s="107"/>
      <c r="J126" s="115"/>
      <c r="K126" s="41" t="s">
        <v>97</v>
      </c>
      <c r="L126" s="47"/>
      <c r="M126" s="51"/>
      <c r="N126" s="47"/>
    </row>
    <row r="127" spans="2:14" ht="18" customHeight="1" x14ac:dyDescent="0.15">
      <c r="B127" s="97"/>
      <c r="C127" s="98"/>
      <c r="D127" s="98"/>
      <c r="E127" s="113"/>
      <c r="F127" s="98"/>
      <c r="G127" s="114"/>
      <c r="H127" s="114"/>
      <c r="I127" s="107"/>
      <c r="J127" s="115"/>
      <c r="K127" s="41" t="s">
        <v>90</v>
      </c>
      <c r="L127" s="45"/>
      <c r="M127" s="51"/>
      <c r="N127" s="47"/>
    </row>
    <row r="128" spans="2:14" ht="18" customHeight="1" x14ac:dyDescent="0.15">
      <c r="B128" s="97"/>
      <c r="C128" s="98"/>
      <c r="D128" s="98"/>
      <c r="E128" s="112"/>
      <c r="F128" s="26"/>
      <c r="G128" s="197" t="s">
        <v>56</v>
      </c>
      <c r="H128" s="197"/>
      <c r="I128" s="95"/>
      <c r="J128" s="96"/>
      <c r="K128" s="40" t="s">
        <v>101</v>
      </c>
      <c r="L128" s="46"/>
      <c r="M128" s="50"/>
      <c r="N128" s="46"/>
    </row>
    <row r="129" spans="2:14" ht="18" customHeight="1" x14ac:dyDescent="0.15">
      <c r="B129" s="97"/>
      <c r="C129" s="98"/>
      <c r="D129" s="98"/>
      <c r="E129" s="113"/>
      <c r="F129" s="98"/>
      <c r="G129" s="114"/>
      <c r="H129" s="114"/>
      <c r="I129" s="107"/>
      <c r="J129" s="115"/>
      <c r="K129" s="41" t="s">
        <v>98</v>
      </c>
      <c r="L129" s="47"/>
      <c r="M129" s="51"/>
      <c r="N129" s="47"/>
    </row>
    <row r="130" spans="2:14" ht="18" customHeight="1" x14ac:dyDescent="0.15">
      <c r="B130" s="97"/>
      <c r="C130" s="98"/>
      <c r="D130" s="98"/>
      <c r="E130" s="113"/>
      <c r="F130" s="98"/>
      <c r="G130" s="114"/>
      <c r="H130" s="114"/>
      <c r="I130" s="107"/>
      <c r="J130" s="115"/>
      <c r="K130" s="41" t="s">
        <v>99</v>
      </c>
      <c r="L130" s="47"/>
      <c r="M130" s="47"/>
      <c r="N130" s="47"/>
    </row>
    <row r="131" spans="2:14" ht="18" customHeight="1" x14ac:dyDescent="0.15">
      <c r="B131" s="97"/>
      <c r="C131" s="98"/>
      <c r="D131" s="98"/>
      <c r="E131" s="87"/>
      <c r="F131" s="88"/>
      <c r="G131" s="110"/>
      <c r="H131" s="110"/>
      <c r="I131" s="109"/>
      <c r="J131" s="111"/>
      <c r="K131" s="41" t="s">
        <v>100</v>
      </c>
      <c r="L131" s="48"/>
      <c r="M131" s="45"/>
      <c r="N131" s="48"/>
    </row>
    <row r="132" spans="2:14" ht="18" customHeight="1" x14ac:dyDescent="0.15">
      <c r="B132" s="116"/>
      <c r="C132" s="88"/>
      <c r="D132" s="88"/>
      <c r="E132" s="17"/>
      <c r="F132" s="4"/>
      <c r="G132" s="189" t="s">
        <v>57</v>
      </c>
      <c r="H132" s="189"/>
      <c r="I132" s="14"/>
      <c r="J132" s="16"/>
      <c r="K132" s="29" t="s">
        <v>158</v>
      </c>
      <c r="L132" s="49"/>
      <c r="M132" s="52"/>
      <c r="N132" s="49"/>
    </row>
    <row r="133" spans="2:14" ht="18" customHeight="1" x14ac:dyDescent="0.15">
      <c r="B133" s="190" t="s">
        <v>58</v>
      </c>
      <c r="C133" s="191"/>
      <c r="D133" s="191"/>
      <c r="E133" s="26"/>
      <c r="F133" s="26"/>
      <c r="G133" s="26"/>
      <c r="H133" s="26"/>
      <c r="I133" s="26"/>
      <c r="J133" s="26"/>
      <c r="K133" s="26"/>
      <c r="L133" s="26"/>
      <c r="M133" s="26"/>
      <c r="N133" s="58"/>
    </row>
    <row r="134" spans="2:14" ht="14.1" customHeight="1" x14ac:dyDescent="0.15">
      <c r="B134" s="117"/>
      <c r="C134" s="42" t="s">
        <v>59</v>
      </c>
      <c r="D134" s="118"/>
      <c r="E134" s="42"/>
      <c r="F134" s="42"/>
      <c r="G134" s="42"/>
      <c r="H134" s="42"/>
      <c r="I134" s="42"/>
      <c r="J134" s="42"/>
      <c r="K134" s="42"/>
      <c r="L134" s="42"/>
      <c r="M134" s="42"/>
      <c r="N134" s="59"/>
    </row>
    <row r="135" spans="2:14" ht="14.1" customHeight="1" x14ac:dyDescent="0.15">
      <c r="B135" s="117"/>
      <c r="C135" s="42" t="s">
        <v>60</v>
      </c>
      <c r="D135" s="118"/>
      <c r="E135" s="42"/>
      <c r="F135" s="42"/>
      <c r="G135" s="42"/>
      <c r="H135" s="42"/>
      <c r="I135" s="42"/>
      <c r="J135" s="42"/>
      <c r="K135" s="42"/>
      <c r="L135" s="42"/>
      <c r="M135" s="42"/>
      <c r="N135" s="59"/>
    </row>
    <row r="136" spans="2:14" ht="14.1" customHeight="1" x14ac:dyDescent="0.15">
      <c r="B136" s="117"/>
      <c r="C136" s="42" t="s">
        <v>61</v>
      </c>
      <c r="D136" s="118"/>
      <c r="E136" s="42"/>
      <c r="F136" s="42"/>
      <c r="G136" s="42"/>
      <c r="H136" s="42"/>
      <c r="I136" s="42"/>
      <c r="J136" s="42"/>
      <c r="K136" s="42"/>
      <c r="L136" s="42"/>
      <c r="M136" s="42"/>
      <c r="N136" s="59"/>
    </row>
    <row r="137" spans="2:14" ht="14.1" customHeight="1" x14ac:dyDescent="0.15">
      <c r="B137" s="117"/>
      <c r="C137" s="42" t="s">
        <v>136</v>
      </c>
      <c r="D137" s="118"/>
      <c r="E137" s="42"/>
      <c r="F137" s="42"/>
      <c r="G137" s="42"/>
      <c r="H137" s="42"/>
      <c r="I137" s="42"/>
      <c r="J137" s="42"/>
      <c r="K137" s="42"/>
      <c r="L137" s="42"/>
      <c r="M137" s="42"/>
      <c r="N137" s="59"/>
    </row>
    <row r="138" spans="2:14" ht="14.1" customHeight="1" x14ac:dyDescent="0.15">
      <c r="B138" s="119"/>
      <c r="C138" s="42" t="s">
        <v>137</v>
      </c>
      <c r="D138" s="42"/>
      <c r="E138" s="42"/>
      <c r="F138" s="42"/>
      <c r="G138" s="42"/>
      <c r="H138" s="42"/>
      <c r="I138" s="42"/>
      <c r="J138" s="42"/>
      <c r="K138" s="42"/>
      <c r="L138" s="42"/>
      <c r="M138" s="42"/>
      <c r="N138" s="59"/>
    </row>
    <row r="139" spans="2:14" ht="14.1" customHeight="1" x14ac:dyDescent="0.15">
      <c r="B139" s="119"/>
      <c r="C139" s="42" t="s">
        <v>133</v>
      </c>
      <c r="D139" s="42"/>
      <c r="E139" s="42"/>
      <c r="F139" s="42"/>
      <c r="G139" s="42"/>
      <c r="H139" s="42"/>
      <c r="I139" s="42"/>
      <c r="J139" s="42"/>
      <c r="K139" s="42"/>
      <c r="L139" s="42"/>
      <c r="M139" s="42"/>
      <c r="N139" s="59"/>
    </row>
    <row r="140" spans="2:14" ht="14.1" customHeight="1" x14ac:dyDescent="0.15">
      <c r="B140" s="119"/>
      <c r="C140" s="42" t="s">
        <v>95</v>
      </c>
      <c r="D140" s="42"/>
      <c r="E140" s="42"/>
      <c r="F140" s="42"/>
      <c r="G140" s="42"/>
      <c r="H140" s="42"/>
      <c r="I140" s="42"/>
      <c r="J140" s="42"/>
      <c r="K140" s="42"/>
      <c r="L140" s="42"/>
      <c r="M140" s="42"/>
      <c r="N140" s="59"/>
    </row>
    <row r="141" spans="2:14" ht="14.1" customHeight="1" x14ac:dyDescent="0.15">
      <c r="B141" s="119"/>
      <c r="C141" s="42" t="s">
        <v>96</v>
      </c>
      <c r="D141" s="42"/>
      <c r="E141" s="42"/>
      <c r="F141" s="42"/>
      <c r="G141" s="42"/>
      <c r="H141" s="42"/>
      <c r="I141" s="42"/>
      <c r="J141" s="42"/>
      <c r="K141" s="42"/>
      <c r="L141" s="42"/>
      <c r="M141" s="42"/>
      <c r="N141" s="59"/>
    </row>
    <row r="142" spans="2:14" ht="14.1" customHeight="1" x14ac:dyDescent="0.15">
      <c r="B142" s="119"/>
      <c r="C142" s="42" t="s">
        <v>84</v>
      </c>
      <c r="D142" s="42"/>
      <c r="E142" s="42"/>
      <c r="F142" s="42"/>
      <c r="G142" s="42"/>
      <c r="H142" s="42"/>
      <c r="I142" s="42"/>
      <c r="J142" s="42"/>
      <c r="K142" s="42"/>
      <c r="L142" s="42"/>
      <c r="M142" s="42"/>
      <c r="N142" s="59"/>
    </row>
    <row r="143" spans="2:14" ht="14.1" customHeight="1" x14ac:dyDescent="0.15">
      <c r="B143" s="119"/>
      <c r="C143" s="42" t="s">
        <v>142</v>
      </c>
      <c r="D143" s="42"/>
      <c r="E143" s="42"/>
      <c r="F143" s="42"/>
      <c r="G143" s="42"/>
      <c r="H143" s="42"/>
      <c r="I143" s="42"/>
      <c r="J143" s="42"/>
      <c r="K143" s="42"/>
      <c r="L143" s="42"/>
      <c r="M143" s="42"/>
      <c r="N143" s="59"/>
    </row>
    <row r="144" spans="2:14" ht="14.1" customHeight="1" x14ac:dyDescent="0.15">
      <c r="B144" s="119"/>
      <c r="C144" s="42" t="s">
        <v>138</v>
      </c>
      <c r="D144" s="42"/>
      <c r="E144" s="42"/>
      <c r="F144" s="42"/>
      <c r="G144" s="42"/>
      <c r="H144" s="42"/>
      <c r="I144" s="42"/>
      <c r="J144" s="42"/>
      <c r="K144" s="42"/>
      <c r="L144" s="42"/>
      <c r="M144" s="42"/>
      <c r="N144" s="59"/>
    </row>
    <row r="145" spans="2:14" ht="14.1" customHeight="1" x14ac:dyDescent="0.15">
      <c r="B145" s="119"/>
      <c r="C145" s="42" t="s">
        <v>139</v>
      </c>
      <c r="D145" s="42"/>
      <c r="E145" s="42"/>
      <c r="F145" s="42"/>
      <c r="G145" s="42"/>
      <c r="H145" s="42"/>
      <c r="I145" s="42"/>
      <c r="J145" s="42"/>
      <c r="K145" s="42"/>
      <c r="L145" s="42"/>
      <c r="M145" s="42"/>
      <c r="N145" s="59"/>
    </row>
    <row r="146" spans="2:14" ht="14.1" customHeight="1" x14ac:dyDescent="0.15">
      <c r="B146" s="119"/>
      <c r="C146" s="42" t="s">
        <v>140</v>
      </c>
      <c r="D146" s="42"/>
      <c r="E146" s="42"/>
      <c r="F146" s="42"/>
      <c r="G146" s="42"/>
      <c r="H146" s="42"/>
      <c r="I146" s="42"/>
      <c r="J146" s="42"/>
      <c r="K146" s="42"/>
      <c r="L146" s="42"/>
      <c r="M146" s="42"/>
      <c r="N146" s="59"/>
    </row>
    <row r="147" spans="2:14" ht="14.1" customHeight="1" x14ac:dyDescent="0.15">
      <c r="B147" s="119"/>
      <c r="C147" s="42" t="s">
        <v>129</v>
      </c>
      <c r="D147" s="42"/>
      <c r="E147" s="42"/>
      <c r="F147" s="42"/>
      <c r="G147" s="42"/>
      <c r="H147" s="42"/>
      <c r="I147" s="42"/>
      <c r="J147" s="42"/>
      <c r="K147" s="42"/>
      <c r="L147" s="42"/>
      <c r="M147" s="42"/>
      <c r="N147" s="59"/>
    </row>
    <row r="148" spans="2:14" ht="14.1" customHeight="1" x14ac:dyDescent="0.15">
      <c r="B148" s="119"/>
      <c r="C148" s="42" t="s">
        <v>141</v>
      </c>
      <c r="D148" s="42"/>
      <c r="E148" s="42"/>
      <c r="F148" s="42"/>
      <c r="G148" s="42"/>
      <c r="H148" s="42"/>
      <c r="I148" s="42"/>
      <c r="J148" s="42"/>
      <c r="K148" s="42"/>
      <c r="L148" s="42"/>
      <c r="M148" s="42"/>
      <c r="N148" s="59"/>
    </row>
    <row r="149" spans="2:14" ht="14.1" customHeight="1" x14ac:dyDescent="0.15">
      <c r="B149" s="119"/>
      <c r="C149" s="42" t="s">
        <v>197</v>
      </c>
      <c r="D149" s="42"/>
      <c r="E149" s="42"/>
      <c r="F149" s="42"/>
      <c r="G149" s="42"/>
      <c r="H149" s="42"/>
      <c r="I149" s="42"/>
      <c r="J149" s="42"/>
      <c r="K149" s="42"/>
      <c r="L149" s="42"/>
      <c r="M149" s="42"/>
      <c r="N149" s="59"/>
    </row>
    <row r="150" spans="2:14" ht="14.1" customHeight="1" x14ac:dyDescent="0.15">
      <c r="B150" s="119"/>
      <c r="C150" s="42" t="s">
        <v>135</v>
      </c>
      <c r="D150" s="42"/>
      <c r="E150" s="42"/>
      <c r="F150" s="42"/>
      <c r="G150" s="42"/>
      <c r="H150" s="42"/>
      <c r="I150" s="42"/>
      <c r="J150" s="42"/>
      <c r="K150" s="42"/>
      <c r="L150" s="42"/>
      <c r="M150" s="42"/>
      <c r="N150" s="59"/>
    </row>
    <row r="151" spans="2:14" x14ac:dyDescent="0.15">
      <c r="B151" s="120"/>
      <c r="C151" s="42" t="s">
        <v>150</v>
      </c>
      <c r="D151" s="70"/>
      <c r="E151" s="70"/>
      <c r="F151" s="70"/>
      <c r="G151" s="70"/>
      <c r="H151" s="70"/>
      <c r="I151" s="70"/>
      <c r="J151" s="70"/>
      <c r="K151" s="70"/>
      <c r="L151" s="70"/>
      <c r="M151" s="70"/>
      <c r="N151" s="71"/>
    </row>
    <row r="152" spans="2:14" x14ac:dyDescent="0.15">
      <c r="B152" s="120"/>
      <c r="C152" s="42" t="s">
        <v>144</v>
      </c>
      <c r="D152" s="70"/>
      <c r="E152" s="70"/>
      <c r="F152" s="70"/>
      <c r="G152" s="70"/>
      <c r="H152" s="70"/>
      <c r="I152" s="70"/>
      <c r="J152" s="70"/>
      <c r="K152" s="70"/>
      <c r="L152" s="70"/>
      <c r="M152" s="70"/>
      <c r="N152" s="71"/>
    </row>
    <row r="153" spans="2:14" ht="14.1" customHeight="1" x14ac:dyDescent="0.15">
      <c r="B153" s="119"/>
      <c r="C153" s="42" t="s">
        <v>116</v>
      </c>
      <c r="D153" s="42"/>
      <c r="E153" s="42"/>
      <c r="F153" s="42"/>
      <c r="G153" s="42"/>
      <c r="H153" s="42"/>
      <c r="I153" s="42"/>
      <c r="J153" s="42"/>
      <c r="K153" s="42"/>
      <c r="L153" s="42"/>
      <c r="M153" s="42"/>
      <c r="N153" s="59"/>
    </row>
    <row r="154" spans="2:14" ht="18" customHeight="1" x14ac:dyDescent="0.15">
      <c r="B154" s="119"/>
      <c r="C154" s="42" t="s">
        <v>62</v>
      </c>
      <c r="D154" s="42"/>
      <c r="E154" s="42"/>
      <c r="F154" s="42"/>
      <c r="G154" s="42"/>
      <c r="H154" s="42"/>
      <c r="I154" s="42"/>
      <c r="J154" s="42"/>
      <c r="K154" s="42"/>
      <c r="L154" s="42"/>
      <c r="M154" s="42"/>
      <c r="N154" s="59"/>
    </row>
    <row r="155" spans="2:14" x14ac:dyDescent="0.15">
      <c r="B155" s="120"/>
      <c r="C155" s="42" t="s">
        <v>134</v>
      </c>
      <c r="D155" s="70"/>
      <c r="E155" s="70"/>
      <c r="F155" s="70"/>
      <c r="G155" s="70"/>
      <c r="H155" s="70"/>
      <c r="I155" s="70"/>
      <c r="J155" s="70"/>
      <c r="K155" s="70"/>
      <c r="L155" s="70"/>
      <c r="M155" s="70"/>
      <c r="N155" s="71"/>
    </row>
    <row r="156" spans="2:14" x14ac:dyDescent="0.15">
      <c r="B156" s="120"/>
      <c r="C156" s="42" t="s">
        <v>164</v>
      </c>
      <c r="D156" s="70"/>
      <c r="E156" s="70"/>
      <c r="F156" s="70"/>
      <c r="G156" s="70"/>
      <c r="H156" s="70"/>
      <c r="I156" s="70"/>
      <c r="J156" s="70"/>
      <c r="K156" s="70"/>
      <c r="L156" s="70"/>
      <c r="M156" s="70"/>
      <c r="N156" s="71"/>
    </row>
    <row r="157" spans="2:14" ht="14.25" thickBot="1" x14ac:dyDescent="0.2">
      <c r="B157" s="121"/>
      <c r="C157" s="43" t="s">
        <v>145</v>
      </c>
      <c r="D157" s="68"/>
      <c r="E157" s="68"/>
      <c r="F157" s="68"/>
      <c r="G157" s="68"/>
      <c r="H157" s="68"/>
      <c r="I157" s="68"/>
      <c r="J157" s="68"/>
      <c r="K157" s="68"/>
      <c r="L157" s="68"/>
      <c r="M157" s="68"/>
      <c r="N157" s="69"/>
    </row>
  </sheetData>
  <mergeCells count="28">
    <mergeCell ref="D9:F9"/>
    <mergeCell ref="D4:G4"/>
    <mergeCell ref="D5:G5"/>
    <mergeCell ref="D6:G6"/>
    <mergeCell ref="D7:F7"/>
    <mergeCell ref="D8:F8"/>
    <mergeCell ref="G118:H118"/>
    <mergeCell ref="G10:H10"/>
    <mergeCell ref="D100:G100"/>
    <mergeCell ref="D101:G101"/>
    <mergeCell ref="G102:H102"/>
    <mergeCell ref="C110:D110"/>
    <mergeCell ref="B113:I113"/>
    <mergeCell ref="B114:D114"/>
    <mergeCell ref="G114:H114"/>
    <mergeCell ref="G115:H115"/>
    <mergeCell ref="G116:H116"/>
    <mergeCell ref="G117:H117"/>
    <mergeCell ref="G125:H125"/>
    <mergeCell ref="G128:H128"/>
    <mergeCell ref="G132:H132"/>
    <mergeCell ref="B133:D133"/>
    <mergeCell ref="G119:H119"/>
    <mergeCell ref="G120:H120"/>
    <mergeCell ref="G121:H121"/>
    <mergeCell ref="G122:H122"/>
    <mergeCell ref="B123:D123"/>
    <mergeCell ref="G123:H123"/>
  </mergeCells>
  <phoneticPr fontId="24"/>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96"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印旛4.16</vt:lpstr>
      <vt:lpstr>印旛4.24</vt:lpstr>
      <vt:lpstr>印旛5.14</vt:lpstr>
      <vt:lpstr>印旛5.25</vt:lpstr>
      <vt:lpstr>印旛6.1</vt:lpstr>
      <vt:lpstr>印旛6.15</vt:lpstr>
      <vt:lpstr>印旛7.14</vt:lpstr>
      <vt:lpstr>印旛7.27</vt:lpstr>
      <vt:lpstr>印旛8.6</vt:lpstr>
      <vt:lpstr>印旛8.24</vt:lpstr>
      <vt:lpstr>印旛9.14</vt:lpstr>
      <vt:lpstr>印旛9.23</vt:lpstr>
      <vt:lpstr>印旛10.22</vt:lpstr>
      <vt:lpstr>印旛10.27</vt:lpstr>
      <vt:lpstr>印旛11.10</vt:lpstr>
      <vt:lpstr>印旛11.24</vt:lpstr>
      <vt:lpstr>印旛12.8</vt:lpstr>
      <vt:lpstr>印旛12.21</vt:lpstr>
      <vt:lpstr>印旛1.21</vt:lpstr>
      <vt:lpstr>印旛1.27</vt:lpstr>
      <vt:lpstr>印旛2.4</vt:lpstr>
      <vt:lpstr>印旛2.18</vt:lpstr>
      <vt:lpstr>印旛3.4</vt:lpstr>
      <vt:lpstr>印旛3.9</vt:lpstr>
      <vt:lpstr>印旛1.21!Print_Area</vt:lpstr>
      <vt:lpstr>印旛1.27!Print_Area</vt:lpstr>
      <vt:lpstr>印旛10.22!Print_Area</vt:lpstr>
      <vt:lpstr>印旛10.27!Print_Area</vt:lpstr>
      <vt:lpstr>印旛11.10!Print_Area</vt:lpstr>
      <vt:lpstr>印旛11.24!Print_Area</vt:lpstr>
      <vt:lpstr>印旛12.21!Print_Area</vt:lpstr>
      <vt:lpstr>印旛12.8!Print_Area</vt:lpstr>
      <vt:lpstr>印旛2.18!Print_Area</vt:lpstr>
      <vt:lpstr>印旛2.4!Print_Area</vt:lpstr>
      <vt:lpstr>印旛3.4!Print_Area</vt:lpstr>
      <vt:lpstr>印旛3.9!Print_Area</vt:lpstr>
      <vt:lpstr>印旛4.16!Print_Area</vt:lpstr>
      <vt:lpstr>印旛4.24!Print_Area</vt:lpstr>
      <vt:lpstr>印旛5.14!Print_Area</vt:lpstr>
      <vt:lpstr>印旛5.25!Print_Area</vt:lpstr>
      <vt:lpstr>印旛6.1!Print_Area</vt:lpstr>
      <vt:lpstr>印旛6.15!Print_Area</vt:lpstr>
      <vt:lpstr>印旛7.14!Print_Area</vt:lpstr>
      <vt:lpstr>印旛7.27!Print_Area</vt:lpstr>
      <vt:lpstr>印旛8.24!Print_Area</vt:lpstr>
      <vt:lpstr>印旛8.6!Print_Area</vt:lpstr>
      <vt:lpstr>印旛9.14!Print_Area</vt:lpstr>
      <vt:lpstr>印旛9.23!Print_Area</vt:lpstr>
    </vt:vector>
  </TitlesOfParts>
  <Company>千葉県環境財団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印旛沼プランクトン同定計数結果Ｈ１７</dc:title>
  <dc:creator>早川雅久</dc:creator>
  <cp:lastModifiedBy>千葉県</cp:lastModifiedBy>
  <cp:lastPrinted>2022-04-14T04:15:59Z</cp:lastPrinted>
  <dcterms:created xsi:type="dcterms:W3CDTF">1998-04-10T06:22:15Z</dcterms:created>
  <dcterms:modified xsi:type="dcterms:W3CDTF">2022-04-14T04:19:06Z</dcterms:modified>
</cp:coreProperties>
</file>