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codeName="ThisWorkbook"/>
  <mc:AlternateContent xmlns:mc="http://schemas.openxmlformats.org/markup-compatibility/2006">
    <mc:Choice Requires="x15">
      <x15ac:absPath xmlns:x15ac="http://schemas.microsoft.com/office/spreadsheetml/2010/11/ac" url="\\DPCV002FST03.dpc.pref.chiba.lg.jp\14030_水質保全課$\01_所属全体フォルダ\04 監視\101 公共用水域\R03\07_R2報告書\第1章 公共用水域の水質調査関連\資料編\HP用\"/>
    </mc:Choice>
  </mc:AlternateContent>
  <bookViews>
    <workbookView xWindow="32760" yWindow="450" windowWidth="14760" windowHeight="7995" tabRatio="860" firstSheet="12" activeTab="23"/>
  </bookViews>
  <sheets>
    <sheet name="手賀4.1" sheetId="367" r:id="rId1"/>
    <sheet name="手賀4.24" sheetId="368" r:id="rId2"/>
    <sheet name="手賀5.18" sheetId="369" r:id="rId3"/>
    <sheet name="手賀5.25" sheetId="370" r:id="rId4"/>
    <sheet name="手賀6.2" sheetId="371" r:id="rId5"/>
    <sheet name="手賀6.16" sheetId="372" r:id="rId6"/>
    <sheet name="手賀7.14" sheetId="373" r:id="rId7"/>
    <sheet name="手賀7.20" sheetId="374" r:id="rId8"/>
    <sheet name="手賀8.24" sheetId="375" r:id="rId9"/>
    <sheet name="手賀8.28" sheetId="376" r:id="rId10"/>
    <sheet name="手賀9.17" sheetId="377" r:id="rId11"/>
    <sheet name="手賀9.28" sheetId="378" r:id="rId12"/>
    <sheet name="手賀10.6" sheetId="379" r:id="rId13"/>
    <sheet name="手賀10.26" sheetId="380" r:id="rId14"/>
    <sheet name="手賀11.9" sheetId="381" r:id="rId15"/>
    <sheet name="手賀11.24" sheetId="382" r:id="rId16"/>
    <sheet name="手賀12.3" sheetId="383" r:id="rId17"/>
    <sheet name="手賀12.17" sheetId="384" r:id="rId18"/>
    <sheet name="手賀1.6" sheetId="385" r:id="rId19"/>
    <sheet name="手賀1.21" sheetId="386" r:id="rId20"/>
    <sheet name="手賀2.8" sheetId="387" r:id="rId21"/>
    <sheet name="手賀2.18" sheetId="388" r:id="rId22"/>
    <sheet name="手賀3.3" sheetId="390" r:id="rId23"/>
    <sheet name="手賀3.9" sheetId="391" r:id="rId24"/>
  </sheets>
  <definedNames>
    <definedName name="_xlnm.Print_Area" localSheetId="19">'手賀1.21'!$A$1:$M$89</definedName>
    <definedName name="_xlnm.Print_Area" localSheetId="18">'手賀1.6'!$A$1:$M$84</definedName>
    <definedName name="_xlnm.Print_Area" localSheetId="13">'手賀10.26'!$A$1:$M$92</definedName>
    <definedName name="_xlnm.Print_Area" localSheetId="12">'手賀10.6'!$A$1:$M$109</definedName>
    <definedName name="_xlnm.Print_Area" localSheetId="15">'手賀11.24'!$A$1:$M$112</definedName>
    <definedName name="_xlnm.Print_Area" localSheetId="14">'手賀11.9'!$A$1:$N$93</definedName>
    <definedName name="_xlnm.Print_Area" localSheetId="17">'手賀12.17'!$A$1:$M$84</definedName>
    <definedName name="_xlnm.Print_Area" localSheetId="16">'手賀12.3'!$A$1:$M$91</definedName>
    <definedName name="_xlnm.Print_Area" localSheetId="21">'手賀2.18'!$A$1:$M$91</definedName>
    <definedName name="_xlnm.Print_Area" localSheetId="20">'手賀2.8'!$A$1:$M$90</definedName>
    <definedName name="_xlnm.Print_Area" localSheetId="22">'手賀3.3'!$A$1:$M$92</definedName>
    <definedName name="_xlnm.Print_Area" localSheetId="23">'手賀3.9'!$A$1:$N$92</definedName>
    <definedName name="_xlnm.Print_Area" localSheetId="0">'手賀4.1'!$A$1:$M$103</definedName>
    <definedName name="_xlnm.Print_Area" localSheetId="1">'手賀4.24'!$A$1:$M$103</definedName>
    <definedName name="_xlnm.Print_Area" localSheetId="2">'手賀5.18'!$A$1:$M$107</definedName>
    <definedName name="_xlnm.Print_Area" localSheetId="3">'手賀5.25'!$A$1:$M$119</definedName>
    <definedName name="_xlnm.Print_Area" localSheetId="5">'手賀6.16'!$A$1:$M$127</definedName>
    <definedName name="_xlnm.Print_Area" localSheetId="4">'手賀6.2'!$A$1:$M$117</definedName>
    <definedName name="_xlnm.Print_Area" localSheetId="6">'手賀7.14'!$A$1:$M$123</definedName>
    <definedName name="_xlnm.Print_Area" localSheetId="7">'手賀7.20'!$A$1:$M$122</definedName>
    <definedName name="_xlnm.Print_Area" localSheetId="8">'手賀8.24'!$A$1:$M$124</definedName>
    <definedName name="_xlnm.Print_Area" localSheetId="9">'手賀8.28'!$A$1:$M$122</definedName>
    <definedName name="_xlnm.Print_Area" localSheetId="10">'手賀9.17'!$A$1:$M$121</definedName>
    <definedName name="_xlnm.Print_Area" localSheetId="11">'手賀9.28'!$A$1:$M$118</definedName>
  </definedNames>
  <calcPr calcId="162913"/>
  <fileRecoveryPr autoRecover="0"/>
</workbook>
</file>

<file path=xl/calcChain.xml><?xml version="1.0" encoding="utf-8"?>
<calcChain xmlns="http://schemas.openxmlformats.org/spreadsheetml/2006/main">
  <c r="L57" i="391" l="1"/>
  <c r="K57" i="391"/>
  <c r="S56" i="391"/>
  <c r="R56" i="391"/>
  <c r="L56" i="391"/>
  <c r="K56" i="391"/>
  <c r="L55" i="391"/>
  <c r="K55" i="391"/>
  <c r="L54" i="391"/>
  <c r="K54" i="391"/>
  <c r="L53" i="391"/>
  <c r="K53" i="391"/>
  <c r="L52" i="391"/>
  <c r="K52" i="391"/>
  <c r="L51" i="391"/>
  <c r="K51" i="391"/>
  <c r="L50" i="391"/>
  <c r="K50" i="391"/>
  <c r="S33" i="391"/>
  <c r="R33" i="391"/>
  <c r="S13" i="391"/>
  <c r="S12" i="391"/>
  <c r="S57" i="391" s="1"/>
  <c r="R12" i="391"/>
  <c r="Q12" i="391"/>
  <c r="P12" i="391"/>
  <c r="O12" i="391"/>
  <c r="B12" i="391"/>
  <c r="B13" i="391" s="1"/>
  <c r="B14" i="391" s="1"/>
  <c r="B15" i="391" s="1"/>
  <c r="B16" i="391" s="1"/>
  <c r="B17" i="391" s="1"/>
  <c r="B18" i="391" s="1"/>
  <c r="B19" i="391" s="1"/>
  <c r="B20" i="391" s="1"/>
  <c r="B21" i="391" s="1"/>
  <c r="B22" i="391" s="1"/>
  <c r="B23" i="391" s="1"/>
  <c r="B24" i="391" s="1"/>
  <c r="B25" i="391" s="1"/>
  <c r="B26" i="391" s="1"/>
  <c r="B27" i="391" s="1"/>
  <c r="B28" i="391" s="1"/>
  <c r="B29" i="391" s="1"/>
  <c r="B30" i="391" s="1"/>
  <c r="B31" i="391" s="1"/>
  <c r="B32" i="391" s="1"/>
  <c r="B33" i="391" s="1"/>
  <c r="B34" i="391" s="1"/>
  <c r="B35" i="391" s="1"/>
  <c r="B36" i="391" s="1"/>
  <c r="B37" i="391" s="1"/>
  <c r="B38" i="391" s="1"/>
  <c r="B39" i="391" s="1"/>
  <c r="B40" i="391" s="1"/>
  <c r="B41" i="391" s="1"/>
  <c r="B42" i="391" s="1"/>
  <c r="B43" i="391" s="1"/>
  <c r="B44" i="391" s="1"/>
  <c r="B45" i="391" s="1"/>
  <c r="B46" i="391" s="1"/>
  <c r="B47" i="391" s="1"/>
  <c r="S11" i="391"/>
  <c r="L49" i="391" s="1"/>
  <c r="L48" i="391" s="1"/>
  <c r="R11" i="391"/>
  <c r="R57" i="391" s="1"/>
  <c r="Q11" i="391"/>
  <c r="P11" i="391"/>
  <c r="O11" i="391"/>
  <c r="L5" i="391"/>
  <c r="L57" i="390"/>
  <c r="K57" i="390"/>
  <c r="S56" i="390"/>
  <c r="R56" i="390"/>
  <c r="L56" i="390"/>
  <c r="K56" i="390"/>
  <c r="L55" i="390"/>
  <c r="K55" i="390"/>
  <c r="L54" i="390"/>
  <c r="K54" i="390"/>
  <c r="L53" i="390"/>
  <c r="K53" i="390"/>
  <c r="L52" i="390"/>
  <c r="K52" i="390"/>
  <c r="L51" i="390"/>
  <c r="K51" i="390"/>
  <c r="L50" i="390"/>
  <c r="K50" i="390"/>
  <c r="S34" i="390"/>
  <c r="R34" i="390"/>
  <c r="S12" i="390"/>
  <c r="B12" i="390"/>
  <c r="B13" i="390" s="1"/>
  <c r="B14" i="390" s="1"/>
  <c r="B15" i="390" s="1"/>
  <c r="B16" i="390" s="1"/>
  <c r="B17" i="390" s="1"/>
  <c r="B18" i="390" s="1"/>
  <c r="B19" i="390" s="1"/>
  <c r="B20" i="390" s="1"/>
  <c r="B21" i="390" s="1"/>
  <c r="B22" i="390" s="1"/>
  <c r="B23" i="390" s="1"/>
  <c r="B24" i="390" s="1"/>
  <c r="B25" i="390" s="1"/>
  <c r="B26" i="390" s="1"/>
  <c r="B27" i="390" s="1"/>
  <c r="B28" i="390" s="1"/>
  <c r="B29" i="390" s="1"/>
  <c r="B30" i="390" s="1"/>
  <c r="B31" i="390" s="1"/>
  <c r="B32" i="390" s="1"/>
  <c r="B33" i="390" s="1"/>
  <c r="B34" i="390" s="1"/>
  <c r="B35" i="390" s="1"/>
  <c r="B36" i="390" s="1"/>
  <c r="B37" i="390" s="1"/>
  <c r="B38" i="390" s="1"/>
  <c r="B39" i="390" s="1"/>
  <c r="B40" i="390" s="1"/>
  <c r="B41" i="390" s="1"/>
  <c r="B42" i="390" s="1"/>
  <c r="B43" i="390" s="1"/>
  <c r="B44" i="390" s="1"/>
  <c r="B45" i="390" s="1"/>
  <c r="B46" i="390" s="1"/>
  <c r="B47" i="390" s="1"/>
  <c r="S11" i="390"/>
  <c r="L49" i="390" s="1"/>
  <c r="L48" i="390" s="1"/>
  <c r="R11" i="390"/>
  <c r="K49" i="390" s="1"/>
  <c r="K48" i="390" s="1"/>
  <c r="Q11" i="390"/>
  <c r="P11" i="390"/>
  <c r="O11" i="390"/>
  <c r="L5" i="390"/>
  <c r="K49" i="391" l="1"/>
  <c r="K48" i="391" s="1"/>
  <c r="R57" i="390"/>
  <c r="S57" i="390"/>
  <c r="L56" i="388"/>
  <c r="K56" i="388"/>
  <c r="S55" i="388"/>
  <c r="R55" i="388"/>
  <c r="L55" i="388"/>
  <c r="K55" i="388"/>
  <c r="L54" i="388"/>
  <c r="K54" i="388"/>
  <c r="L53" i="388"/>
  <c r="K53" i="388"/>
  <c r="L52" i="388"/>
  <c r="K52" i="388"/>
  <c r="L51" i="388"/>
  <c r="K51" i="388"/>
  <c r="L49" i="388"/>
  <c r="K49" i="388"/>
  <c r="S33" i="388"/>
  <c r="R33" i="388"/>
  <c r="S14" i="388"/>
  <c r="S13" i="388"/>
  <c r="R13" i="388"/>
  <c r="Q13" i="388"/>
  <c r="P13" i="388"/>
  <c r="O13" i="388"/>
  <c r="S12" i="388"/>
  <c r="R12" i="388"/>
  <c r="Q12" i="388"/>
  <c r="P12" i="388"/>
  <c r="O12" i="388"/>
  <c r="B12" i="388"/>
  <c r="B13" i="388" s="1"/>
  <c r="B14" i="388" s="1"/>
  <c r="B15" i="388" s="1"/>
  <c r="B16" i="388" s="1"/>
  <c r="B17" i="388" s="1"/>
  <c r="B18" i="388" s="1"/>
  <c r="B19" i="388" s="1"/>
  <c r="B20" i="388" s="1"/>
  <c r="B21" i="388" s="1"/>
  <c r="B22" i="388" s="1"/>
  <c r="B23" i="388" s="1"/>
  <c r="B24" i="388" s="1"/>
  <c r="B25" i="388" s="1"/>
  <c r="B26" i="388" s="1"/>
  <c r="B27" i="388" s="1"/>
  <c r="B28" i="388" s="1"/>
  <c r="B29" i="388" s="1"/>
  <c r="B30" i="388" s="1"/>
  <c r="B31" i="388" s="1"/>
  <c r="B32" i="388" s="1"/>
  <c r="B33" i="388" s="1"/>
  <c r="B34" i="388" s="1"/>
  <c r="B35" i="388" s="1"/>
  <c r="B36" i="388" s="1"/>
  <c r="B37" i="388" s="1"/>
  <c r="B38" i="388" s="1"/>
  <c r="B39" i="388" s="1"/>
  <c r="B40" i="388" s="1"/>
  <c r="B41" i="388" s="1"/>
  <c r="B42" i="388" s="1"/>
  <c r="B43" i="388" s="1"/>
  <c r="B44" i="388" s="1"/>
  <c r="B45" i="388" s="1"/>
  <c r="B46" i="388" s="1"/>
  <c r="S11" i="388"/>
  <c r="S56" i="388" s="1"/>
  <c r="R11" i="388"/>
  <c r="Q11" i="388"/>
  <c r="P11" i="388"/>
  <c r="O11" i="388"/>
  <c r="L5" i="388"/>
  <c r="L55" i="387"/>
  <c r="K55" i="387"/>
  <c r="S54" i="387"/>
  <c r="R54" i="387"/>
  <c r="L54" i="387"/>
  <c r="K54" i="387"/>
  <c r="L53" i="387"/>
  <c r="K53" i="387"/>
  <c r="L52" i="387"/>
  <c r="K52" i="387"/>
  <c r="L51" i="387"/>
  <c r="K51" i="387"/>
  <c r="L50" i="387"/>
  <c r="K50" i="387"/>
  <c r="L48" i="387"/>
  <c r="K48" i="387"/>
  <c r="S30" i="387"/>
  <c r="R30" i="387"/>
  <c r="S13" i="387"/>
  <c r="B13" i="387"/>
  <c r="B14" i="387" s="1"/>
  <c r="B15" i="387" s="1"/>
  <c r="B16" i="387" s="1"/>
  <c r="B17" i="387" s="1"/>
  <c r="B18" i="387" s="1"/>
  <c r="B19" i="387" s="1"/>
  <c r="B20" i="387" s="1"/>
  <c r="B21" i="387" s="1"/>
  <c r="B22" i="387" s="1"/>
  <c r="B23" i="387" s="1"/>
  <c r="B24" i="387" s="1"/>
  <c r="B25" i="387" s="1"/>
  <c r="B26" i="387" s="1"/>
  <c r="B27" i="387" s="1"/>
  <c r="B28" i="387" s="1"/>
  <c r="B29" i="387" s="1"/>
  <c r="B30" i="387" s="1"/>
  <c r="B31" i="387" s="1"/>
  <c r="B32" i="387" s="1"/>
  <c r="B33" i="387" s="1"/>
  <c r="B34" i="387" s="1"/>
  <c r="B35" i="387" s="1"/>
  <c r="B36" i="387" s="1"/>
  <c r="B37" i="387" s="1"/>
  <c r="B38" i="387" s="1"/>
  <c r="B39" i="387" s="1"/>
  <c r="B40" i="387" s="1"/>
  <c r="B41" i="387" s="1"/>
  <c r="B42" i="387" s="1"/>
  <c r="B43" i="387" s="1"/>
  <c r="B44" i="387" s="1"/>
  <c r="B45" i="387" s="1"/>
  <c r="S12" i="387"/>
  <c r="R12" i="387"/>
  <c r="Q12" i="387"/>
  <c r="P12" i="387"/>
  <c r="O12" i="387"/>
  <c r="B12" i="387"/>
  <c r="S11" i="387"/>
  <c r="S55" i="387" s="1"/>
  <c r="R11" i="387"/>
  <c r="Q11" i="387"/>
  <c r="P11" i="387"/>
  <c r="O11" i="387"/>
  <c r="L5" i="387"/>
  <c r="L47" i="387" l="1"/>
  <c r="L46" i="387" s="1"/>
  <c r="K47" i="387"/>
  <c r="K46" i="387" s="1"/>
  <c r="R56" i="388"/>
  <c r="K48" i="388"/>
  <c r="K47" i="388" s="1"/>
  <c r="L48" i="388"/>
  <c r="L47" i="388" s="1"/>
  <c r="R55" i="387"/>
  <c r="L54" i="386"/>
  <c r="K54" i="386"/>
  <c r="S53" i="386"/>
  <c r="R53" i="386"/>
  <c r="L53" i="386"/>
  <c r="K53" i="386"/>
  <c r="L52" i="386"/>
  <c r="K52" i="386"/>
  <c r="L51" i="386"/>
  <c r="K51" i="386"/>
  <c r="L50" i="386"/>
  <c r="K50" i="386"/>
  <c r="L49" i="386"/>
  <c r="K49" i="386"/>
  <c r="L48" i="386"/>
  <c r="K48" i="386"/>
  <c r="L47" i="386"/>
  <c r="K47" i="386"/>
  <c r="S41" i="386"/>
  <c r="R41" i="386"/>
  <c r="S32" i="386"/>
  <c r="R32" i="386"/>
  <c r="S14" i="386"/>
  <c r="S13" i="386"/>
  <c r="R13" i="386"/>
  <c r="K46" i="386" s="1"/>
  <c r="Q13" i="386"/>
  <c r="P13" i="386"/>
  <c r="O13" i="386"/>
  <c r="S12" i="386"/>
  <c r="R12" i="386"/>
  <c r="Q12" i="386"/>
  <c r="P12" i="386"/>
  <c r="O12" i="386"/>
  <c r="B12" i="386"/>
  <c r="B13" i="386" s="1"/>
  <c r="B14" i="386" s="1"/>
  <c r="B15" i="386" s="1"/>
  <c r="B16" i="386" s="1"/>
  <c r="B17" i="386" s="1"/>
  <c r="B18" i="386" s="1"/>
  <c r="B19" i="386" s="1"/>
  <c r="B20" i="386" s="1"/>
  <c r="B21" i="386" s="1"/>
  <c r="B22" i="386" s="1"/>
  <c r="B23" i="386" s="1"/>
  <c r="B24" i="386" s="1"/>
  <c r="B25" i="386" s="1"/>
  <c r="B26" i="386" s="1"/>
  <c r="B27" i="386" s="1"/>
  <c r="B28" i="386" s="1"/>
  <c r="B29" i="386" s="1"/>
  <c r="B30" i="386" s="1"/>
  <c r="B31" i="386" s="1"/>
  <c r="B32" i="386" s="1"/>
  <c r="B33" i="386" s="1"/>
  <c r="B34" i="386" s="1"/>
  <c r="B35" i="386" s="1"/>
  <c r="B36" i="386" s="1"/>
  <c r="B37" i="386" s="1"/>
  <c r="B38" i="386" s="1"/>
  <c r="B39" i="386" s="1"/>
  <c r="B40" i="386" s="1"/>
  <c r="B41" i="386" s="1"/>
  <c r="B42" i="386" s="1"/>
  <c r="B43" i="386" s="1"/>
  <c r="B44" i="386" s="1"/>
  <c r="S11" i="386"/>
  <c r="R11" i="386"/>
  <c r="Q11" i="386"/>
  <c r="P11" i="386"/>
  <c r="O11" i="386"/>
  <c r="L5" i="386"/>
  <c r="L49" i="385"/>
  <c r="K49" i="385"/>
  <c r="S48" i="385"/>
  <c r="R48" i="385"/>
  <c r="L48" i="385"/>
  <c r="K48" i="385"/>
  <c r="L47" i="385"/>
  <c r="K47" i="385"/>
  <c r="L46" i="385"/>
  <c r="K46" i="385"/>
  <c r="L45" i="385"/>
  <c r="K45" i="385"/>
  <c r="L44" i="385"/>
  <c r="K44" i="385"/>
  <c r="L43" i="385"/>
  <c r="K43" i="385"/>
  <c r="L42" i="385"/>
  <c r="K42" i="385"/>
  <c r="B13" i="385"/>
  <c r="B14" i="385" s="1"/>
  <c r="B15" i="385" s="1"/>
  <c r="B16" i="385" s="1"/>
  <c r="B17" i="385" s="1"/>
  <c r="B18" i="385" s="1"/>
  <c r="B19" i="385" s="1"/>
  <c r="B20" i="385" s="1"/>
  <c r="B21" i="385" s="1"/>
  <c r="B22" i="385" s="1"/>
  <c r="B23" i="385" s="1"/>
  <c r="B24" i="385" s="1"/>
  <c r="B25" i="385" s="1"/>
  <c r="B26" i="385" s="1"/>
  <c r="B27" i="385" s="1"/>
  <c r="B28" i="385" s="1"/>
  <c r="B29" i="385" s="1"/>
  <c r="B30" i="385" s="1"/>
  <c r="B31" i="385" s="1"/>
  <c r="B32" i="385" s="1"/>
  <c r="B33" i="385" s="1"/>
  <c r="B34" i="385" s="1"/>
  <c r="B35" i="385" s="1"/>
  <c r="B36" i="385" s="1"/>
  <c r="B37" i="385" s="1"/>
  <c r="B38" i="385" s="1"/>
  <c r="B39" i="385" s="1"/>
  <c r="S12" i="385"/>
  <c r="B12" i="385"/>
  <c r="S11" i="385"/>
  <c r="L41" i="385" s="1"/>
  <c r="R11" i="385"/>
  <c r="R49" i="385" s="1"/>
  <c r="Q11" i="385"/>
  <c r="P11" i="385"/>
  <c r="O11" i="385"/>
  <c r="L5" i="385"/>
  <c r="K45" i="386" l="1"/>
  <c r="S54" i="386"/>
  <c r="L40" i="385"/>
  <c r="R54" i="386"/>
  <c r="L46" i="386"/>
  <c r="L45" i="386" s="1"/>
  <c r="K41" i="385"/>
  <c r="K40" i="385" s="1"/>
  <c r="S49" i="385"/>
  <c r="L49" i="384"/>
  <c r="K49" i="384"/>
  <c r="S48" i="384"/>
  <c r="R48" i="384"/>
  <c r="L48" i="384"/>
  <c r="K48" i="384"/>
  <c r="L47" i="384"/>
  <c r="K47" i="384"/>
  <c r="L46" i="384"/>
  <c r="K46" i="384"/>
  <c r="L45" i="384"/>
  <c r="K45" i="384"/>
  <c r="L44" i="384"/>
  <c r="K44" i="384"/>
  <c r="L43" i="384"/>
  <c r="K43" i="384"/>
  <c r="L42" i="384"/>
  <c r="K42" i="384"/>
  <c r="S28" i="384"/>
  <c r="R28" i="384"/>
  <c r="S13" i="384"/>
  <c r="S12" i="384"/>
  <c r="R12" i="384"/>
  <c r="R49" i="384" s="1"/>
  <c r="Q12" i="384"/>
  <c r="P12" i="384"/>
  <c r="O12" i="384"/>
  <c r="B12" i="384"/>
  <c r="B13" i="384" s="1"/>
  <c r="B14" i="384" s="1"/>
  <c r="B15" i="384" s="1"/>
  <c r="B16" i="384" s="1"/>
  <c r="B17" i="384" s="1"/>
  <c r="B18" i="384" s="1"/>
  <c r="B19" i="384" s="1"/>
  <c r="B20" i="384" s="1"/>
  <c r="B21" i="384" s="1"/>
  <c r="B22" i="384" s="1"/>
  <c r="B23" i="384" s="1"/>
  <c r="B24" i="384" s="1"/>
  <c r="B25" i="384" s="1"/>
  <c r="B26" i="384" s="1"/>
  <c r="B27" i="384" s="1"/>
  <c r="B28" i="384" s="1"/>
  <c r="B29" i="384" s="1"/>
  <c r="B30" i="384" s="1"/>
  <c r="B31" i="384" s="1"/>
  <c r="B32" i="384" s="1"/>
  <c r="B33" i="384" s="1"/>
  <c r="B34" i="384" s="1"/>
  <c r="B35" i="384" s="1"/>
  <c r="B36" i="384" s="1"/>
  <c r="B37" i="384" s="1"/>
  <c r="B38" i="384" s="1"/>
  <c r="B39" i="384" s="1"/>
  <c r="S11" i="384"/>
  <c r="R11" i="384"/>
  <c r="Q11" i="384"/>
  <c r="P11" i="384"/>
  <c r="O11" i="384"/>
  <c r="L5" i="384"/>
  <c r="L56" i="383"/>
  <c r="K56" i="383"/>
  <c r="S55" i="383"/>
  <c r="R55" i="383"/>
  <c r="L55" i="383"/>
  <c r="K55" i="383"/>
  <c r="L54" i="383"/>
  <c r="K54" i="383"/>
  <c r="L53" i="383"/>
  <c r="K53" i="383"/>
  <c r="L52" i="383"/>
  <c r="K52" i="383"/>
  <c r="L50" i="383"/>
  <c r="K50" i="383"/>
  <c r="L49" i="383"/>
  <c r="K49" i="383"/>
  <c r="S27" i="383"/>
  <c r="R27" i="383"/>
  <c r="S13" i="383"/>
  <c r="S12" i="383"/>
  <c r="R12" i="383"/>
  <c r="Q12" i="383"/>
  <c r="P12" i="383"/>
  <c r="O12" i="383"/>
  <c r="B12" i="383"/>
  <c r="B13" i="383" s="1"/>
  <c r="B14" i="383" s="1"/>
  <c r="B15" i="383" s="1"/>
  <c r="B16" i="383" s="1"/>
  <c r="B17" i="383" s="1"/>
  <c r="B18" i="383" s="1"/>
  <c r="B19" i="383" s="1"/>
  <c r="B20" i="383" s="1"/>
  <c r="B21" i="383" s="1"/>
  <c r="B22" i="383" s="1"/>
  <c r="B23" i="383" s="1"/>
  <c r="B24" i="383" s="1"/>
  <c r="B25" i="383" s="1"/>
  <c r="B26" i="383" s="1"/>
  <c r="B27" i="383" s="1"/>
  <c r="B28" i="383" s="1"/>
  <c r="B29" i="383" s="1"/>
  <c r="B30" i="383" s="1"/>
  <c r="B31" i="383" s="1"/>
  <c r="B32" i="383" s="1"/>
  <c r="B33" i="383" s="1"/>
  <c r="B34" i="383" s="1"/>
  <c r="B35" i="383" s="1"/>
  <c r="B36" i="383" s="1"/>
  <c r="B37" i="383" s="1"/>
  <c r="B38" i="383" s="1"/>
  <c r="B39" i="383" s="1"/>
  <c r="B40" i="383" s="1"/>
  <c r="B41" i="383" s="1"/>
  <c r="B42" i="383" s="1"/>
  <c r="B43" i="383" s="1"/>
  <c r="B44" i="383" s="1"/>
  <c r="B45" i="383" s="1"/>
  <c r="B46" i="383" s="1"/>
  <c r="S11" i="383"/>
  <c r="S56" i="383" s="1"/>
  <c r="R11" i="383"/>
  <c r="Q11" i="383"/>
  <c r="P11" i="383"/>
  <c r="O11" i="383"/>
  <c r="L5" i="383"/>
  <c r="L48" i="383" l="1"/>
  <c r="L47" i="383" s="1"/>
  <c r="R56" i="383"/>
  <c r="K41" i="384"/>
  <c r="K40" i="384" s="1"/>
  <c r="S49" i="384"/>
  <c r="L41" i="384"/>
  <c r="L40" i="384" s="1"/>
  <c r="K48" i="383"/>
  <c r="K47" i="383" s="1"/>
  <c r="L77" i="382"/>
  <c r="K77" i="382"/>
  <c r="S76" i="382"/>
  <c r="R76" i="382"/>
  <c r="L76" i="382"/>
  <c r="K76" i="382"/>
  <c r="L75" i="382"/>
  <c r="K75" i="382"/>
  <c r="L74" i="382"/>
  <c r="K74" i="382"/>
  <c r="L73" i="382"/>
  <c r="K73" i="382"/>
  <c r="L72" i="382"/>
  <c r="K72" i="382"/>
  <c r="L71" i="382"/>
  <c r="K71" i="382"/>
  <c r="L70" i="382"/>
  <c r="K70" i="382"/>
  <c r="K67" i="382"/>
  <c r="L67" i="382" s="1"/>
  <c r="S63" i="382"/>
  <c r="R63" i="382"/>
  <c r="S58" i="382"/>
  <c r="R58" i="382"/>
  <c r="S16" i="382"/>
  <c r="S15" i="382"/>
  <c r="R15" i="382"/>
  <c r="Q15" i="382"/>
  <c r="P15" i="382"/>
  <c r="O15" i="382"/>
  <c r="S14" i="382"/>
  <c r="R14" i="382"/>
  <c r="Q14" i="382"/>
  <c r="P14" i="382"/>
  <c r="O14" i="382"/>
  <c r="S13" i="382"/>
  <c r="R13" i="382"/>
  <c r="Q13" i="382"/>
  <c r="P13" i="382"/>
  <c r="O13" i="382"/>
  <c r="B13" i="382"/>
  <c r="B14" i="382" s="1"/>
  <c r="B15" i="382" s="1"/>
  <c r="B16" i="382" s="1"/>
  <c r="B17" i="382" s="1"/>
  <c r="B18" i="382" s="1"/>
  <c r="B19" i="382" s="1"/>
  <c r="B20" i="382" s="1"/>
  <c r="B21" i="382" s="1"/>
  <c r="B22" i="382" s="1"/>
  <c r="B23" i="382" s="1"/>
  <c r="B24" i="382" s="1"/>
  <c r="B25" i="382" s="1"/>
  <c r="B26" i="382" s="1"/>
  <c r="B27" i="382" s="1"/>
  <c r="B28" i="382" s="1"/>
  <c r="B29" i="382" s="1"/>
  <c r="B30" i="382" s="1"/>
  <c r="B31" i="382" s="1"/>
  <c r="B32" i="382" s="1"/>
  <c r="B33" i="382" s="1"/>
  <c r="B34" i="382" s="1"/>
  <c r="B35" i="382" s="1"/>
  <c r="B36" i="382" s="1"/>
  <c r="B37" i="382" s="1"/>
  <c r="B38" i="382" s="1"/>
  <c r="B39" i="382" s="1"/>
  <c r="B40" i="382" s="1"/>
  <c r="B41" i="382" s="1"/>
  <c r="B42" i="382" s="1"/>
  <c r="B43" i="382" s="1"/>
  <c r="B44" i="382" s="1"/>
  <c r="B45" i="382" s="1"/>
  <c r="B46" i="382" s="1"/>
  <c r="B47" i="382" s="1"/>
  <c r="B48" i="382" s="1"/>
  <c r="B49" i="382" s="1"/>
  <c r="B50" i="382" s="1"/>
  <c r="B51" i="382" s="1"/>
  <c r="B52" i="382" s="1"/>
  <c r="B53" i="382" s="1"/>
  <c r="B54" i="382" s="1"/>
  <c r="B55" i="382" s="1"/>
  <c r="B56" i="382" s="1"/>
  <c r="B57" i="382" s="1"/>
  <c r="B58" i="382" s="1"/>
  <c r="B59" i="382" s="1"/>
  <c r="B60" i="382" s="1"/>
  <c r="B61" i="382" s="1"/>
  <c r="S12" i="382"/>
  <c r="R12" i="382"/>
  <c r="Q12" i="382"/>
  <c r="P12" i="382"/>
  <c r="O12" i="382"/>
  <c r="B12" i="382"/>
  <c r="S11" i="382"/>
  <c r="R11" i="382"/>
  <c r="Q11" i="382"/>
  <c r="P11" i="382"/>
  <c r="O11" i="382"/>
  <c r="L5" i="382"/>
  <c r="L58" i="381"/>
  <c r="K58" i="381"/>
  <c r="S57" i="381"/>
  <c r="R57" i="381"/>
  <c r="L57" i="381"/>
  <c r="K57" i="381"/>
  <c r="L56" i="381"/>
  <c r="K56" i="381"/>
  <c r="L54" i="381"/>
  <c r="K54" i="381"/>
  <c r="L52" i="381"/>
  <c r="K52" i="381"/>
  <c r="L51" i="381"/>
  <c r="K51" i="381"/>
  <c r="S45" i="381"/>
  <c r="R45" i="381"/>
  <c r="S14" i="381"/>
  <c r="S13" i="381"/>
  <c r="R13" i="381"/>
  <c r="Q13" i="381"/>
  <c r="P13" i="381"/>
  <c r="O13" i="381"/>
  <c r="S12" i="381"/>
  <c r="R12" i="381"/>
  <c r="Q12" i="381"/>
  <c r="P12" i="381"/>
  <c r="O12" i="381"/>
  <c r="B12" i="381"/>
  <c r="B13" i="381" s="1"/>
  <c r="B14" i="381" s="1"/>
  <c r="B15" i="381" s="1"/>
  <c r="B16" i="381" s="1"/>
  <c r="B17" i="381" s="1"/>
  <c r="B18" i="381" s="1"/>
  <c r="B19" i="381" s="1"/>
  <c r="B20" i="381" s="1"/>
  <c r="B21" i="381" s="1"/>
  <c r="B22" i="381" s="1"/>
  <c r="B23" i="381" s="1"/>
  <c r="B24" i="381" s="1"/>
  <c r="B25" i="381" s="1"/>
  <c r="B26" i="381" s="1"/>
  <c r="B27" i="381" s="1"/>
  <c r="B28" i="381" s="1"/>
  <c r="B29" i="381" s="1"/>
  <c r="B30" i="381" s="1"/>
  <c r="B31" i="381" s="1"/>
  <c r="B32" i="381" s="1"/>
  <c r="B33" i="381" s="1"/>
  <c r="B34" i="381" s="1"/>
  <c r="B35" i="381" s="1"/>
  <c r="B36" i="381" s="1"/>
  <c r="B37" i="381" s="1"/>
  <c r="B38" i="381" s="1"/>
  <c r="B39" i="381" s="1"/>
  <c r="B40" i="381" s="1"/>
  <c r="B41" i="381" s="1"/>
  <c r="B42" i="381" s="1"/>
  <c r="B43" i="381" s="1"/>
  <c r="B44" i="381" s="1"/>
  <c r="B45" i="381" s="1"/>
  <c r="B46" i="381" s="1"/>
  <c r="B47" i="381" s="1"/>
  <c r="B48" i="381" s="1"/>
  <c r="S11" i="381"/>
  <c r="R11" i="381"/>
  <c r="Q11" i="381"/>
  <c r="P11" i="381"/>
  <c r="O11" i="381"/>
  <c r="L5" i="381"/>
  <c r="R77" i="382" l="1"/>
  <c r="S77" i="382"/>
  <c r="K50" i="381"/>
  <c r="K49" i="381" s="1"/>
  <c r="S58" i="381"/>
  <c r="K69" i="382"/>
  <c r="K68" i="382" s="1"/>
  <c r="L69" i="382"/>
  <c r="L68" i="382" s="1"/>
  <c r="R64" i="382"/>
  <c r="S64" i="382"/>
  <c r="R58" i="381"/>
  <c r="L50" i="381"/>
  <c r="L49" i="381" s="1"/>
  <c r="L57" i="380"/>
  <c r="K57" i="380"/>
  <c r="S56" i="380"/>
  <c r="R56" i="380"/>
  <c r="L56" i="380"/>
  <c r="K56" i="380"/>
  <c r="L55" i="380"/>
  <c r="K55" i="380"/>
  <c r="L54" i="380"/>
  <c r="K54" i="380"/>
  <c r="L53" i="380"/>
  <c r="K53" i="380"/>
  <c r="L51" i="380"/>
  <c r="K51" i="380"/>
  <c r="L50" i="380"/>
  <c r="K50" i="380"/>
  <c r="S14" i="380"/>
  <c r="S13" i="380"/>
  <c r="R13" i="380"/>
  <c r="Q13" i="380"/>
  <c r="P13" i="380"/>
  <c r="O13" i="380"/>
  <c r="S12" i="380"/>
  <c r="R12" i="380"/>
  <c r="Q12" i="380"/>
  <c r="P12" i="380"/>
  <c r="O12" i="380"/>
  <c r="B12" i="380"/>
  <c r="B13" i="380" s="1"/>
  <c r="B14" i="380" s="1"/>
  <c r="B15" i="380" s="1"/>
  <c r="B16" i="380" s="1"/>
  <c r="B17" i="380" s="1"/>
  <c r="B18" i="380" s="1"/>
  <c r="B19" i="380" s="1"/>
  <c r="B20" i="380" s="1"/>
  <c r="B21" i="380" s="1"/>
  <c r="B22" i="380" s="1"/>
  <c r="B23" i="380" s="1"/>
  <c r="B24" i="380" s="1"/>
  <c r="B25" i="380" s="1"/>
  <c r="B26" i="380" s="1"/>
  <c r="B27" i="380" s="1"/>
  <c r="B28" i="380" s="1"/>
  <c r="B29" i="380" s="1"/>
  <c r="B30" i="380" s="1"/>
  <c r="B31" i="380" s="1"/>
  <c r="B32" i="380" s="1"/>
  <c r="B33" i="380" s="1"/>
  <c r="B34" i="380" s="1"/>
  <c r="B35" i="380" s="1"/>
  <c r="B36" i="380" s="1"/>
  <c r="B37" i="380" s="1"/>
  <c r="B38" i="380" s="1"/>
  <c r="B39" i="380" s="1"/>
  <c r="B40" i="380" s="1"/>
  <c r="B41" i="380" s="1"/>
  <c r="B42" i="380" s="1"/>
  <c r="B43" i="380" s="1"/>
  <c r="B44" i="380" s="1"/>
  <c r="B45" i="380" s="1"/>
  <c r="B46" i="380" s="1"/>
  <c r="B47" i="380" s="1"/>
  <c r="S11" i="380"/>
  <c r="R11" i="380"/>
  <c r="Q11" i="380"/>
  <c r="P11" i="380"/>
  <c r="O11" i="380"/>
  <c r="L5" i="380"/>
  <c r="L74" i="379"/>
  <c r="K74" i="379"/>
  <c r="S73" i="379"/>
  <c r="R73" i="379"/>
  <c r="L73" i="379"/>
  <c r="K73" i="379"/>
  <c r="L72" i="379"/>
  <c r="K72" i="379"/>
  <c r="L71" i="379"/>
  <c r="K71" i="379"/>
  <c r="L70" i="379"/>
  <c r="K70" i="379"/>
  <c r="L68" i="379"/>
  <c r="K68" i="379"/>
  <c r="L67" i="379"/>
  <c r="K67" i="379"/>
  <c r="K64" i="379"/>
  <c r="L64" i="379" s="1"/>
  <c r="S60" i="379"/>
  <c r="R60" i="379"/>
  <c r="S36" i="379"/>
  <c r="R36" i="379"/>
  <c r="S17" i="379"/>
  <c r="S16" i="379"/>
  <c r="R16" i="379"/>
  <c r="Q16" i="379"/>
  <c r="P16" i="379"/>
  <c r="O16" i="379"/>
  <c r="S15" i="379"/>
  <c r="R15" i="379"/>
  <c r="Q15" i="379"/>
  <c r="P15" i="379"/>
  <c r="O15" i="379"/>
  <c r="S14" i="379"/>
  <c r="R14" i="379"/>
  <c r="Q14" i="379"/>
  <c r="P14" i="379"/>
  <c r="O14" i="379"/>
  <c r="S13" i="379"/>
  <c r="R13" i="379"/>
  <c r="Q13" i="379"/>
  <c r="P13" i="379"/>
  <c r="O13" i="379"/>
  <c r="S12" i="379"/>
  <c r="R12" i="379"/>
  <c r="Q12" i="379"/>
  <c r="P12" i="379"/>
  <c r="O12" i="379"/>
  <c r="B12" i="379"/>
  <c r="B13" i="379" s="1"/>
  <c r="B14" i="379" s="1"/>
  <c r="B15" i="379" s="1"/>
  <c r="B16" i="379" s="1"/>
  <c r="B17" i="379" s="1"/>
  <c r="B18" i="379" s="1"/>
  <c r="B19" i="379" s="1"/>
  <c r="B20" i="379" s="1"/>
  <c r="B21" i="379" s="1"/>
  <c r="B22" i="379" s="1"/>
  <c r="B23" i="379" s="1"/>
  <c r="B24" i="379" s="1"/>
  <c r="B25" i="379" s="1"/>
  <c r="B26" i="379" s="1"/>
  <c r="B27" i="379" s="1"/>
  <c r="B28" i="379" s="1"/>
  <c r="B29" i="379" s="1"/>
  <c r="B30" i="379" s="1"/>
  <c r="B31" i="379" s="1"/>
  <c r="B32" i="379" s="1"/>
  <c r="B33" i="379" s="1"/>
  <c r="B34" i="379" s="1"/>
  <c r="B35" i="379" s="1"/>
  <c r="B36" i="379" s="1"/>
  <c r="B37" i="379" s="1"/>
  <c r="B38" i="379" s="1"/>
  <c r="B39" i="379" s="1"/>
  <c r="B40" i="379" s="1"/>
  <c r="B41" i="379" s="1"/>
  <c r="B42" i="379" s="1"/>
  <c r="B43" i="379" s="1"/>
  <c r="B44" i="379" s="1"/>
  <c r="B45" i="379" s="1"/>
  <c r="B46" i="379" s="1"/>
  <c r="B47" i="379" s="1"/>
  <c r="B48" i="379" s="1"/>
  <c r="B49" i="379" s="1"/>
  <c r="B50" i="379" s="1"/>
  <c r="B51" i="379" s="1"/>
  <c r="B52" i="379" s="1"/>
  <c r="B53" i="379" s="1"/>
  <c r="B54" i="379" s="1"/>
  <c r="B55" i="379" s="1"/>
  <c r="B56" i="379" s="1"/>
  <c r="B57" i="379" s="1"/>
  <c r="B58" i="379" s="1"/>
  <c r="S11" i="379"/>
  <c r="R11" i="379"/>
  <c r="Q11" i="379"/>
  <c r="P11" i="379"/>
  <c r="O11" i="379"/>
  <c r="L5" i="379"/>
  <c r="L66" i="379" l="1"/>
  <c r="L65" i="379" s="1"/>
  <c r="R74" i="379"/>
  <c r="R57" i="380"/>
  <c r="S61" i="379"/>
  <c r="S57" i="380"/>
  <c r="L49" i="380"/>
  <c r="L48" i="380" s="1"/>
  <c r="K49" i="380"/>
  <c r="K48" i="380" s="1"/>
  <c r="S74" i="379"/>
  <c r="K66" i="379"/>
  <c r="K65" i="379" s="1"/>
  <c r="R61" i="379"/>
  <c r="L83" i="378"/>
  <c r="K83" i="378"/>
  <c r="S82" i="378"/>
  <c r="R82" i="378"/>
  <c r="L82" i="378"/>
  <c r="K82" i="378"/>
  <c r="L81" i="378"/>
  <c r="K81" i="378"/>
  <c r="L80" i="378"/>
  <c r="K80" i="378"/>
  <c r="L79" i="378"/>
  <c r="K79" i="378"/>
  <c r="L77" i="378"/>
  <c r="K77" i="378"/>
  <c r="L76" i="378"/>
  <c r="K76" i="378"/>
  <c r="K73" i="378"/>
  <c r="L73" i="378" s="1"/>
  <c r="S69" i="378"/>
  <c r="R69" i="378"/>
  <c r="S64" i="378"/>
  <c r="R64" i="378"/>
  <c r="S17" i="378"/>
  <c r="S16" i="378"/>
  <c r="R16" i="378"/>
  <c r="Q16" i="378"/>
  <c r="P16" i="378"/>
  <c r="O16" i="378"/>
  <c r="S15" i="378"/>
  <c r="R15" i="378"/>
  <c r="Q15" i="378"/>
  <c r="P15" i="378"/>
  <c r="O15" i="378"/>
  <c r="S14" i="378"/>
  <c r="R14" i="378"/>
  <c r="Q14" i="378"/>
  <c r="P14" i="378"/>
  <c r="O14" i="378"/>
  <c r="S13" i="378"/>
  <c r="R13" i="378"/>
  <c r="Q13" i="378"/>
  <c r="P13" i="378"/>
  <c r="O13" i="378"/>
  <c r="S12" i="378"/>
  <c r="R12" i="378"/>
  <c r="Q12" i="378"/>
  <c r="P12" i="378"/>
  <c r="O12" i="378"/>
  <c r="B12" i="378"/>
  <c r="B13" i="378" s="1"/>
  <c r="B14" i="378" s="1"/>
  <c r="B15" i="378" s="1"/>
  <c r="B16" i="378" s="1"/>
  <c r="B17" i="378" s="1"/>
  <c r="B18" i="378" s="1"/>
  <c r="B19" i="378" s="1"/>
  <c r="B20" i="378" s="1"/>
  <c r="B21" i="378" s="1"/>
  <c r="B22" i="378" s="1"/>
  <c r="B23" i="378" s="1"/>
  <c r="B24" i="378" s="1"/>
  <c r="B25" i="378" s="1"/>
  <c r="B26" i="378" s="1"/>
  <c r="B27" i="378" s="1"/>
  <c r="B28" i="378" s="1"/>
  <c r="B29" i="378" s="1"/>
  <c r="B30" i="378" s="1"/>
  <c r="B31" i="378" s="1"/>
  <c r="B32" i="378" s="1"/>
  <c r="B33" i="378" s="1"/>
  <c r="B34" i="378" s="1"/>
  <c r="B35" i="378" s="1"/>
  <c r="B36" i="378" s="1"/>
  <c r="B37" i="378" s="1"/>
  <c r="B38" i="378" s="1"/>
  <c r="B39" i="378" s="1"/>
  <c r="B40" i="378" s="1"/>
  <c r="B41" i="378" s="1"/>
  <c r="B42" i="378" s="1"/>
  <c r="B43" i="378" s="1"/>
  <c r="B44" i="378" s="1"/>
  <c r="B45" i="378" s="1"/>
  <c r="B46" i="378" s="1"/>
  <c r="B47" i="378" s="1"/>
  <c r="B48" i="378" s="1"/>
  <c r="B49" i="378" s="1"/>
  <c r="B50" i="378" s="1"/>
  <c r="B51" i="378" s="1"/>
  <c r="B52" i="378" s="1"/>
  <c r="B53" i="378" s="1"/>
  <c r="B54" i="378" s="1"/>
  <c r="B55" i="378" s="1"/>
  <c r="B56" i="378" s="1"/>
  <c r="B57" i="378" s="1"/>
  <c r="B58" i="378" s="1"/>
  <c r="B59" i="378" s="1"/>
  <c r="B60" i="378" s="1"/>
  <c r="B61" i="378" s="1"/>
  <c r="B62" i="378" s="1"/>
  <c r="B63" i="378" s="1"/>
  <c r="B64" i="378" s="1"/>
  <c r="B65" i="378" s="1"/>
  <c r="B66" i="378" s="1"/>
  <c r="B67" i="378" s="1"/>
  <c r="S11" i="378"/>
  <c r="R11" i="378"/>
  <c r="Q11" i="378"/>
  <c r="P11" i="378"/>
  <c r="O11" i="378"/>
  <c r="L5" i="378"/>
  <c r="L86" i="377"/>
  <c r="K86" i="377"/>
  <c r="S85" i="377"/>
  <c r="R85" i="377"/>
  <c r="L85" i="377"/>
  <c r="K85" i="377"/>
  <c r="L84" i="377"/>
  <c r="K84" i="377"/>
  <c r="L83" i="377"/>
  <c r="K83" i="377"/>
  <c r="L82" i="377"/>
  <c r="K82" i="377"/>
  <c r="L80" i="377"/>
  <c r="K80" i="377"/>
  <c r="L79" i="377"/>
  <c r="K79" i="377"/>
  <c r="K76" i="377"/>
  <c r="L76" i="377" s="1"/>
  <c r="S72" i="377"/>
  <c r="R72" i="377"/>
  <c r="S67" i="377"/>
  <c r="R67" i="377"/>
  <c r="S39" i="377"/>
  <c r="R39" i="377"/>
  <c r="S21" i="377"/>
  <c r="S20" i="377"/>
  <c r="R20" i="377"/>
  <c r="Q20" i="377"/>
  <c r="P20" i="377"/>
  <c r="O20" i="377"/>
  <c r="S19" i="377"/>
  <c r="R19" i="377"/>
  <c r="Q19" i="377"/>
  <c r="P19" i="377"/>
  <c r="O19" i="377"/>
  <c r="S18" i="377"/>
  <c r="R18" i="377"/>
  <c r="Q18" i="377"/>
  <c r="P18" i="377"/>
  <c r="O18" i="377"/>
  <c r="S17" i="377"/>
  <c r="R17" i="377"/>
  <c r="S16" i="377"/>
  <c r="R16" i="377"/>
  <c r="Q16" i="377"/>
  <c r="P16" i="377"/>
  <c r="O16" i="377"/>
  <c r="S15" i="377"/>
  <c r="R15" i="377"/>
  <c r="Q15" i="377"/>
  <c r="P15" i="377"/>
  <c r="O15" i="377"/>
  <c r="S14" i="377"/>
  <c r="R14" i="377"/>
  <c r="Q14" i="377"/>
  <c r="P14" i="377"/>
  <c r="O14" i="377"/>
  <c r="S13" i="377"/>
  <c r="R13" i="377"/>
  <c r="Q13" i="377"/>
  <c r="P13" i="377"/>
  <c r="O13" i="377"/>
  <c r="B15" i="377"/>
  <c r="B16" i="377" s="1"/>
  <c r="B17" i="377" s="1"/>
  <c r="B18" i="377" s="1"/>
  <c r="B19" i="377" s="1"/>
  <c r="B20" i="377" s="1"/>
  <c r="B21" i="377" s="1"/>
  <c r="B22" i="377" s="1"/>
  <c r="B23" i="377" s="1"/>
  <c r="B24" i="377" s="1"/>
  <c r="B25" i="377" s="1"/>
  <c r="B26" i="377" s="1"/>
  <c r="B27" i="377" s="1"/>
  <c r="B28" i="377" s="1"/>
  <c r="B29" i="377" s="1"/>
  <c r="B30" i="377" s="1"/>
  <c r="B31" i="377" s="1"/>
  <c r="B32" i="377" s="1"/>
  <c r="B33" i="377" s="1"/>
  <c r="B34" i="377" s="1"/>
  <c r="B35" i="377" s="1"/>
  <c r="B36" i="377" s="1"/>
  <c r="B37" i="377" s="1"/>
  <c r="B38" i="377" s="1"/>
  <c r="B39" i="377" s="1"/>
  <c r="B40" i="377" s="1"/>
  <c r="B41" i="377" s="1"/>
  <c r="B42" i="377" s="1"/>
  <c r="B43" i="377" s="1"/>
  <c r="B44" i="377" s="1"/>
  <c r="B45" i="377" s="1"/>
  <c r="B46" i="377" s="1"/>
  <c r="B47" i="377" s="1"/>
  <c r="B48" i="377" s="1"/>
  <c r="B49" i="377" s="1"/>
  <c r="B50" i="377" s="1"/>
  <c r="B51" i="377" s="1"/>
  <c r="B52" i="377" s="1"/>
  <c r="B53" i="377" s="1"/>
  <c r="B54" i="377" s="1"/>
  <c r="B55" i="377" s="1"/>
  <c r="B56" i="377" s="1"/>
  <c r="B57" i="377" s="1"/>
  <c r="B58" i="377" s="1"/>
  <c r="B59" i="377" s="1"/>
  <c r="B60" i="377" s="1"/>
  <c r="B61" i="377" s="1"/>
  <c r="B62" i="377" s="1"/>
  <c r="B63" i="377" s="1"/>
  <c r="B64" i="377" s="1"/>
  <c r="B65" i="377" s="1"/>
  <c r="B66" i="377" s="1"/>
  <c r="B67" i="377" s="1"/>
  <c r="B68" i="377" s="1"/>
  <c r="B69" i="377" s="1"/>
  <c r="B70" i="377" s="1"/>
  <c r="S12" i="377"/>
  <c r="R12" i="377"/>
  <c r="Q12" i="377"/>
  <c r="P12" i="377"/>
  <c r="O12" i="377"/>
  <c r="B12" i="377"/>
  <c r="B13" i="377" s="1"/>
  <c r="B14" i="377" s="1"/>
  <c r="S11" i="377"/>
  <c r="R11" i="377"/>
  <c r="Q11" i="377"/>
  <c r="P11" i="377"/>
  <c r="O11" i="377"/>
  <c r="L5" i="377"/>
  <c r="L87" i="376"/>
  <c r="K87" i="376"/>
  <c r="S86" i="376"/>
  <c r="R86" i="376"/>
  <c r="L86" i="376"/>
  <c r="K86" i="376"/>
  <c r="L85" i="376"/>
  <c r="K85" i="376"/>
  <c r="L84" i="376"/>
  <c r="K84" i="376"/>
  <c r="L83" i="376"/>
  <c r="K83" i="376"/>
  <c r="L81" i="376"/>
  <c r="K81" i="376"/>
  <c r="L80" i="376"/>
  <c r="K80" i="376"/>
  <c r="K77" i="376"/>
  <c r="L77" i="376" s="1"/>
  <c r="S73" i="376"/>
  <c r="R73" i="376"/>
  <c r="S68" i="376"/>
  <c r="R68" i="376"/>
  <c r="S19" i="376"/>
  <c r="S18" i="376"/>
  <c r="R18" i="376"/>
  <c r="Q18" i="376"/>
  <c r="P18" i="376"/>
  <c r="O18" i="376"/>
  <c r="S17" i="376"/>
  <c r="R17" i="376"/>
  <c r="Q17" i="376"/>
  <c r="P17" i="376"/>
  <c r="O17" i="376"/>
  <c r="S16" i="376"/>
  <c r="R16" i="376"/>
  <c r="Q16" i="376"/>
  <c r="P16" i="376"/>
  <c r="O16" i="376"/>
  <c r="S15" i="376"/>
  <c r="R15" i="376"/>
  <c r="Q15" i="376"/>
  <c r="P15" i="376"/>
  <c r="O15" i="376"/>
  <c r="S14" i="376"/>
  <c r="R14" i="376"/>
  <c r="Q14" i="376"/>
  <c r="P14" i="376"/>
  <c r="O14" i="376"/>
  <c r="S13" i="376"/>
  <c r="R13" i="376"/>
  <c r="Q13" i="376"/>
  <c r="P13" i="376"/>
  <c r="O13" i="376"/>
  <c r="S12" i="376"/>
  <c r="R12" i="376"/>
  <c r="Q12" i="376"/>
  <c r="P12" i="376"/>
  <c r="O12" i="376"/>
  <c r="B12" i="376"/>
  <c r="B13" i="376" s="1"/>
  <c r="B14" i="376" s="1"/>
  <c r="B15" i="376" s="1"/>
  <c r="B16" i="376" s="1"/>
  <c r="B17" i="376" s="1"/>
  <c r="B18" i="376" s="1"/>
  <c r="B19" i="376" s="1"/>
  <c r="B20" i="376" s="1"/>
  <c r="B21" i="376" s="1"/>
  <c r="B22" i="376" s="1"/>
  <c r="B23" i="376" s="1"/>
  <c r="B24" i="376" s="1"/>
  <c r="B25" i="376" s="1"/>
  <c r="B26" i="376" s="1"/>
  <c r="B27" i="376" s="1"/>
  <c r="B28" i="376" s="1"/>
  <c r="B29" i="376" s="1"/>
  <c r="B30" i="376" s="1"/>
  <c r="B31" i="376" s="1"/>
  <c r="B32" i="376" s="1"/>
  <c r="B33" i="376" s="1"/>
  <c r="B34" i="376" s="1"/>
  <c r="B35" i="376" s="1"/>
  <c r="B36" i="376" s="1"/>
  <c r="B37" i="376" s="1"/>
  <c r="B38" i="376" s="1"/>
  <c r="B39" i="376" s="1"/>
  <c r="B40" i="376" s="1"/>
  <c r="B41" i="376" s="1"/>
  <c r="B42" i="376" s="1"/>
  <c r="B43" i="376" s="1"/>
  <c r="B44" i="376" s="1"/>
  <c r="B45" i="376" s="1"/>
  <c r="B46" i="376" s="1"/>
  <c r="B47" i="376" s="1"/>
  <c r="B48" i="376" s="1"/>
  <c r="B49" i="376" s="1"/>
  <c r="B50" i="376" s="1"/>
  <c r="B51" i="376" s="1"/>
  <c r="B52" i="376" s="1"/>
  <c r="B53" i="376" s="1"/>
  <c r="B54" i="376" s="1"/>
  <c r="B55" i="376" s="1"/>
  <c r="B56" i="376" s="1"/>
  <c r="B57" i="376" s="1"/>
  <c r="B58" i="376" s="1"/>
  <c r="B59" i="376" s="1"/>
  <c r="B60" i="376" s="1"/>
  <c r="B61" i="376" s="1"/>
  <c r="B62" i="376" s="1"/>
  <c r="B63" i="376" s="1"/>
  <c r="B64" i="376" s="1"/>
  <c r="B65" i="376" s="1"/>
  <c r="B66" i="376" s="1"/>
  <c r="B67" i="376" s="1"/>
  <c r="B68" i="376" s="1"/>
  <c r="B69" i="376" s="1"/>
  <c r="B70" i="376" s="1"/>
  <c r="B71" i="376" s="1"/>
  <c r="S11" i="376"/>
  <c r="R11" i="376"/>
  <c r="Q11" i="376"/>
  <c r="P11" i="376"/>
  <c r="O11" i="376"/>
  <c r="L5" i="376"/>
  <c r="L89" i="375"/>
  <c r="K89" i="375"/>
  <c r="S88" i="375"/>
  <c r="R88" i="375"/>
  <c r="L88" i="375"/>
  <c r="K88" i="375"/>
  <c r="L87" i="375"/>
  <c r="K87" i="375"/>
  <c r="L86" i="375"/>
  <c r="K86" i="375"/>
  <c r="L85" i="375"/>
  <c r="K85" i="375"/>
  <c r="L84" i="375"/>
  <c r="K84" i="375"/>
  <c r="L83" i="375"/>
  <c r="K83" i="375"/>
  <c r="L82" i="375"/>
  <c r="K82" i="375"/>
  <c r="K79" i="375"/>
  <c r="L79" i="375" s="1"/>
  <c r="S75" i="375"/>
  <c r="R75" i="375"/>
  <c r="S70" i="375"/>
  <c r="R70" i="375"/>
  <c r="S39" i="375"/>
  <c r="R39" i="375"/>
  <c r="S19" i="375"/>
  <c r="S18" i="375"/>
  <c r="R18" i="375"/>
  <c r="Q18" i="375"/>
  <c r="P18" i="375"/>
  <c r="O18" i="375"/>
  <c r="S17" i="375"/>
  <c r="R17" i="375"/>
  <c r="Q17" i="375"/>
  <c r="P17" i="375"/>
  <c r="O17" i="375"/>
  <c r="S16" i="375"/>
  <c r="R16" i="375"/>
  <c r="Q16" i="375"/>
  <c r="P16" i="375"/>
  <c r="O16" i="375"/>
  <c r="S15" i="375"/>
  <c r="R15" i="375"/>
  <c r="Q15" i="375"/>
  <c r="P15" i="375"/>
  <c r="O15" i="375"/>
  <c r="S14" i="375"/>
  <c r="R14" i="375"/>
  <c r="Q14" i="375"/>
  <c r="P14" i="375"/>
  <c r="O14" i="375"/>
  <c r="S13" i="375"/>
  <c r="R13" i="375"/>
  <c r="Q13" i="375"/>
  <c r="P13" i="375"/>
  <c r="O13" i="375"/>
  <c r="S12" i="375"/>
  <c r="R12" i="375"/>
  <c r="Q12" i="375"/>
  <c r="P12" i="375"/>
  <c r="O12" i="375"/>
  <c r="B12" i="375"/>
  <c r="B13" i="375" s="1"/>
  <c r="B14" i="375" s="1"/>
  <c r="B15" i="375" s="1"/>
  <c r="B16" i="375" s="1"/>
  <c r="B17" i="375" s="1"/>
  <c r="B18" i="375" s="1"/>
  <c r="B19" i="375" s="1"/>
  <c r="B20" i="375" s="1"/>
  <c r="B21" i="375" s="1"/>
  <c r="B22" i="375" s="1"/>
  <c r="B23" i="375" s="1"/>
  <c r="B24" i="375" s="1"/>
  <c r="B25" i="375" s="1"/>
  <c r="B26" i="375" s="1"/>
  <c r="B27" i="375" s="1"/>
  <c r="B28" i="375" s="1"/>
  <c r="B29" i="375" s="1"/>
  <c r="B30" i="375" s="1"/>
  <c r="B31" i="375" s="1"/>
  <c r="B32" i="375" s="1"/>
  <c r="B33" i="375" s="1"/>
  <c r="B34" i="375" s="1"/>
  <c r="B35" i="375" s="1"/>
  <c r="B36" i="375" s="1"/>
  <c r="B37" i="375" s="1"/>
  <c r="B38" i="375" s="1"/>
  <c r="B39" i="375" s="1"/>
  <c r="B40" i="375" s="1"/>
  <c r="B41" i="375" s="1"/>
  <c r="B42" i="375" s="1"/>
  <c r="B43" i="375" s="1"/>
  <c r="B44" i="375" s="1"/>
  <c r="B45" i="375" s="1"/>
  <c r="B46" i="375" s="1"/>
  <c r="B47" i="375" s="1"/>
  <c r="B48" i="375" s="1"/>
  <c r="B49" i="375" s="1"/>
  <c r="B50" i="375" s="1"/>
  <c r="B51" i="375" s="1"/>
  <c r="B52" i="375" s="1"/>
  <c r="B53" i="375" s="1"/>
  <c r="B54" i="375" s="1"/>
  <c r="B55" i="375" s="1"/>
  <c r="B56" i="375" s="1"/>
  <c r="B57" i="375" s="1"/>
  <c r="B58" i="375" s="1"/>
  <c r="B59" i="375" s="1"/>
  <c r="B60" i="375" s="1"/>
  <c r="B61" i="375" s="1"/>
  <c r="B62" i="375" s="1"/>
  <c r="B63" i="375" s="1"/>
  <c r="B64" i="375" s="1"/>
  <c r="B65" i="375" s="1"/>
  <c r="B66" i="375" s="1"/>
  <c r="B67" i="375" s="1"/>
  <c r="B68" i="375" s="1"/>
  <c r="B69" i="375" s="1"/>
  <c r="B70" i="375" s="1"/>
  <c r="B71" i="375" s="1"/>
  <c r="B72" i="375" s="1"/>
  <c r="B73" i="375" s="1"/>
  <c r="S11" i="375"/>
  <c r="R11" i="375"/>
  <c r="Q11" i="375"/>
  <c r="P11" i="375"/>
  <c r="O11" i="375"/>
  <c r="L5" i="375"/>
  <c r="L87" i="374"/>
  <c r="K87" i="374"/>
  <c r="S86" i="374"/>
  <c r="R86" i="374"/>
  <c r="L86" i="374"/>
  <c r="K86" i="374"/>
  <c r="L85" i="374"/>
  <c r="K85" i="374"/>
  <c r="L83" i="374"/>
  <c r="K83" i="374"/>
  <c r="L82" i="374"/>
  <c r="K82" i="374"/>
  <c r="L81" i="374"/>
  <c r="K81" i="374"/>
  <c r="L80" i="374"/>
  <c r="K80" i="374"/>
  <c r="K77" i="374"/>
  <c r="L77" i="374" s="1"/>
  <c r="S73" i="374"/>
  <c r="R73" i="374"/>
  <c r="S68" i="374"/>
  <c r="R68" i="374"/>
  <c r="S21" i="374"/>
  <c r="S20" i="374"/>
  <c r="R20" i="374"/>
  <c r="Q20" i="374"/>
  <c r="P20" i="374"/>
  <c r="O20" i="374"/>
  <c r="S19" i="374"/>
  <c r="R19" i="374"/>
  <c r="Q19" i="374"/>
  <c r="P19" i="374"/>
  <c r="O19" i="374"/>
  <c r="S18" i="374"/>
  <c r="R18" i="374"/>
  <c r="Q18" i="374"/>
  <c r="P18" i="374"/>
  <c r="O18" i="374"/>
  <c r="S17" i="374"/>
  <c r="R17" i="374"/>
  <c r="Q17" i="374"/>
  <c r="P17" i="374"/>
  <c r="O17" i="374"/>
  <c r="S16" i="374"/>
  <c r="R16" i="374"/>
  <c r="Q16" i="374"/>
  <c r="P16" i="374"/>
  <c r="O16" i="374"/>
  <c r="S15" i="374"/>
  <c r="R15" i="374"/>
  <c r="Q15" i="374"/>
  <c r="P15" i="374"/>
  <c r="O15" i="374"/>
  <c r="S14" i="374"/>
  <c r="R14" i="374"/>
  <c r="Q14" i="374"/>
  <c r="P14" i="374"/>
  <c r="O14" i="374"/>
  <c r="S13" i="374"/>
  <c r="R13" i="374"/>
  <c r="Q13" i="374"/>
  <c r="P13" i="374"/>
  <c r="O13" i="374"/>
  <c r="S12" i="374"/>
  <c r="R12" i="374"/>
  <c r="Q12" i="374"/>
  <c r="P12" i="374"/>
  <c r="O12" i="374"/>
  <c r="B12" i="374"/>
  <c r="B13" i="374" s="1"/>
  <c r="B14" i="374" s="1"/>
  <c r="B15" i="374" s="1"/>
  <c r="B16" i="374" s="1"/>
  <c r="B17" i="374" s="1"/>
  <c r="B18" i="374" s="1"/>
  <c r="B19" i="374" s="1"/>
  <c r="B20" i="374" s="1"/>
  <c r="B21" i="374" s="1"/>
  <c r="B22" i="374" s="1"/>
  <c r="B23" i="374" s="1"/>
  <c r="B24" i="374" s="1"/>
  <c r="B25" i="374" s="1"/>
  <c r="B26" i="374" s="1"/>
  <c r="B27" i="374" s="1"/>
  <c r="B28" i="374" s="1"/>
  <c r="B29" i="374" s="1"/>
  <c r="B30" i="374" s="1"/>
  <c r="B31" i="374" s="1"/>
  <c r="B32" i="374" s="1"/>
  <c r="B33" i="374" s="1"/>
  <c r="B34" i="374" s="1"/>
  <c r="B35" i="374" s="1"/>
  <c r="B36" i="374" s="1"/>
  <c r="B37" i="374" s="1"/>
  <c r="B38" i="374" s="1"/>
  <c r="B39" i="374" s="1"/>
  <c r="B40" i="374" s="1"/>
  <c r="B41" i="374" s="1"/>
  <c r="B42" i="374" s="1"/>
  <c r="B43" i="374" s="1"/>
  <c r="B44" i="374" s="1"/>
  <c r="B45" i="374" s="1"/>
  <c r="B46" i="374" s="1"/>
  <c r="B47" i="374" s="1"/>
  <c r="B48" i="374" s="1"/>
  <c r="B49" i="374" s="1"/>
  <c r="B50" i="374" s="1"/>
  <c r="B51" i="374" s="1"/>
  <c r="B52" i="374" s="1"/>
  <c r="B53" i="374" s="1"/>
  <c r="B54" i="374" s="1"/>
  <c r="B55" i="374" s="1"/>
  <c r="B56" i="374" s="1"/>
  <c r="B57" i="374" s="1"/>
  <c r="B58" i="374" s="1"/>
  <c r="B59" i="374" s="1"/>
  <c r="B60" i="374" s="1"/>
  <c r="B61" i="374" s="1"/>
  <c r="B62" i="374" s="1"/>
  <c r="B63" i="374" s="1"/>
  <c r="B64" i="374" s="1"/>
  <c r="B65" i="374" s="1"/>
  <c r="B66" i="374" s="1"/>
  <c r="B67" i="374" s="1"/>
  <c r="B68" i="374" s="1"/>
  <c r="B69" i="374" s="1"/>
  <c r="B70" i="374" s="1"/>
  <c r="B71" i="374" s="1"/>
  <c r="S11" i="374"/>
  <c r="R11" i="374"/>
  <c r="Q11" i="374"/>
  <c r="P11" i="374"/>
  <c r="O11" i="374"/>
  <c r="L5" i="374"/>
  <c r="L88" i="373"/>
  <c r="K88" i="373"/>
  <c r="S87" i="373"/>
  <c r="R87" i="373"/>
  <c r="L87" i="373"/>
  <c r="K87" i="373"/>
  <c r="L86" i="373"/>
  <c r="K86" i="373"/>
  <c r="L85" i="373"/>
  <c r="K85" i="373"/>
  <c r="L84" i="373"/>
  <c r="K84" i="373"/>
  <c r="L82" i="373"/>
  <c r="K82" i="373"/>
  <c r="L81" i="373"/>
  <c r="K81" i="373"/>
  <c r="K78" i="373"/>
  <c r="L78" i="373" s="1"/>
  <c r="S74" i="373"/>
  <c r="U40" i="373" s="1"/>
  <c r="R74" i="373"/>
  <c r="T40" i="373" s="1"/>
  <c r="S69" i="373"/>
  <c r="R69" i="373"/>
  <c r="S37" i="373"/>
  <c r="R37" i="373"/>
  <c r="S19" i="373"/>
  <c r="S18" i="373"/>
  <c r="R18" i="373"/>
  <c r="Q18" i="373"/>
  <c r="P18" i="373"/>
  <c r="O18" i="373"/>
  <c r="S17" i="373"/>
  <c r="R17" i="373"/>
  <c r="Q17" i="373"/>
  <c r="P17" i="373"/>
  <c r="O17" i="373"/>
  <c r="S16" i="373"/>
  <c r="R16" i="373"/>
  <c r="Q16" i="373"/>
  <c r="P16" i="373"/>
  <c r="O16" i="373"/>
  <c r="S15" i="373"/>
  <c r="R15" i="373"/>
  <c r="Q15" i="373"/>
  <c r="P15" i="373"/>
  <c r="O15" i="373"/>
  <c r="S14" i="373"/>
  <c r="R14" i="373"/>
  <c r="Q14" i="373"/>
  <c r="P14" i="373"/>
  <c r="O14" i="373"/>
  <c r="S13" i="373"/>
  <c r="R13" i="373"/>
  <c r="Q13" i="373"/>
  <c r="P13" i="373"/>
  <c r="O13" i="373"/>
  <c r="S12" i="373"/>
  <c r="R12" i="373"/>
  <c r="Q12" i="373"/>
  <c r="P12" i="373"/>
  <c r="O12" i="373"/>
  <c r="B12" i="373"/>
  <c r="B13" i="373" s="1"/>
  <c r="B14" i="373" s="1"/>
  <c r="B15" i="373" s="1"/>
  <c r="B16" i="373" s="1"/>
  <c r="B17" i="373" s="1"/>
  <c r="B18" i="373" s="1"/>
  <c r="B19" i="373" s="1"/>
  <c r="B20" i="373" s="1"/>
  <c r="B21" i="373" s="1"/>
  <c r="B22" i="373" s="1"/>
  <c r="B23" i="373" s="1"/>
  <c r="B24" i="373" s="1"/>
  <c r="B25" i="373" s="1"/>
  <c r="B26" i="373" s="1"/>
  <c r="B27" i="373" s="1"/>
  <c r="B28" i="373" s="1"/>
  <c r="B29" i="373" s="1"/>
  <c r="B30" i="373" s="1"/>
  <c r="B31" i="373" s="1"/>
  <c r="B32" i="373" s="1"/>
  <c r="B33" i="373" s="1"/>
  <c r="B34" i="373" s="1"/>
  <c r="B35" i="373" s="1"/>
  <c r="B36" i="373" s="1"/>
  <c r="B37" i="373" s="1"/>
  <c r="B38" i="373" s="1"/>
  <c r="B39" i="373" s="1"/>
  <c r="B40" i="373" s="1"/>
  <c r="B41" i="373" s="1"/>
  <c r="B42" i="373" s="1"/>
  <c r="B43" i="373" s="1"/>
  <c r="B44" i="373" s="1"/>
  <c r="B45" i="373" s="1"/>
  <c r="B46" i="373" s="1"/>
  <c r="B47" i="373" s="1"/>
  <c r="B48" i="373" s="1"/>
  <c r="B49" i="373" s="1"/>
  <c r="B50" i="373" s="1"/>
  <c r="B51" i="373" s="1"/>
  <c r="B52" i="373" s="1"/>
  <c r="B53" i="373" s="1"/>
  <c r="B54" i="373" s="1"/>
  <c r="B55" i="373" s="1"/>
  <c r="B56" i="373" s="1"/>
  <c r="B57" i="373" s="1"/>
  <c r="B58" i="373" s="1"/>
  <c r="B59" i="373" s="1"/>
  <c r="B60" i="373" s="1"/>
  <c r="B61" i="373" s="1"/>
  <c r="B62" i="373" s="1"/>
  <c r="B63" i="373" s="1"/>
  <c r="B64" i="373" s="1"/>
  <c r="B65" i="373" s="1"/>
  <c r="B66" i="373" s="1"/>
  <c r="B67" i="373" s="1"/>
  <c r="B68" i="373" s="1"/>
  <c r="B69" i="373" s="1"/>
  <c r="B70" i="373" s="1"/>
  <c r="B71" i="373" s="1"/>
  <c r="B72" i="373" s="1"/>
  <c r="S11" i="373"/>
  <c r="R11" i="373"/>
  <c r="Q11" i="373"/>
  <c r="P11" i="373"/>
  <c r="O11" i="373"/>
  <c r="L5" i="373"/>
  <c r="L92" i="372"/>
  <c r="K92" i="372"/>
  <c r="S91" i="372"/>
  <c r="R91" i="372"/>
  <c r="L91" i="372"/>
  <c r="K91" i="372"/>
  <c r="L90" i="372"/>
  <c r="K90" i="372"/>
  <c r="L89" i="372"/>
  <c r="K89" i="372"/>
  <c r="L88" i="372"/>
  <c r="K88" i="372"/>
  <c r="L86" i="372"/>
  <c r="K86" i="372"/>
  <c r="L85" i="372"/>
  <c r="K85" i="372"/>
  <c r="K82" i="372"/>
  <c r="L82" i="372" s="1"/>
  <c r="S78" i="372"/>
  <c r="R78" i="372"/>
  <c r="S73" i="372"/>
  <c r="R73" i="372"/>
  <c r="S18" i="372"/>
  <c r="S17" i="372"/>
  <c r="R17" i="372"/>
  <c r="Q17" i="372"/>
  <c r="P17" i="372"/>
  <c r="O17" i="372"/>
  <c r="S16" i="372"/>
  <c r="R16" i="372"/>
  <c r="Q16" i="372"/>
  <c r="P16" i="372"/>
  <c r="O16" i="372"/>
  <c r="S15" i="372"/>
  <c r="R15" i="372"/>
  <c r="Q15" i="372"/>
  <c r="P15" i="372"/>
  <c r="O15" i="372"/>
  <c r="S14" i="372"/>
  <c r="R14" i="372"/>
  <c r="Q14" i="372"/>
  <c r="P14" i="372"/>
  <c r="O14" i="372"/>
  <c r="S13" i="372"/>
  <c r="R13" i="372"/>
  <c r="Q13" i="372"/>
  <c r="P13" i="372"/>
  <c r="O13" i="372"/>
  <c r="S12" i="372"/>
  <c r="R12" i="372"/>
  <c r="Q12" i="372"/>
  <c r="P12" i="372"/>
  <c r="O12" i="372"/>
  <c r="B12" i="372"/>
  <c r="B13" i="372" s="1"/>
  <c r="B14" i="372" s="1"/>
  <c r="B15" i="372" s="1"/>
  <c r="B16" i="372" s="1"/>
  <c r="B17" i="372" s="1"/>
  <c r="B18" i="372" s="1"/>
  <c r="B19" i="372" s="1"/>
  <c r="B20" i="372" s="1"/>
  <c r="B21" i="372" s="1"/>
  <c r="B22" i="372" s="1"/>
  <c r="B23" i="372" s="1"/>
  <c r="B24" i="372" s="1"/>
  <c r="B25" i="372" s="1"/>
  <c r="B26" i="372" s="1"/>
  <c r="B27" i="372" s="1"/>
  <c r="B28" i="372" s="1"/>
  <c r="B29" i="372" s="1"/>
  <c r="B30" i="372" s="1"/>
  <c r="B31" i="372" s="1"/>
  <c r="B32" i="372" s="1"/>
  <c r="B33" i="372" s="1"/>
  <c r="B34" i="372" s="1"/>
  <c r="B35" i="372" s="1"/>
  <c r="B36" i="372" s="1"/>
  <c r="B37" i="372" s="1"/>
  <c r="B38" i="372" s="1"/>
  <c r="B39" i="372" s="1"/>
  <c r="B40" i="372" s="1"/>
  <c r="B41" i="372" s="1"/>
  <c r="B42" i="372" s="1"/>
  <c r="B43" i="372" s="1"/>
  <c r="B44" i="372" s="1"/>
  <c r="B45" i="372" s="1"/>
  <c r="B46" i="372" s="1"/>
  <c r="B47" i="372" s="1"/>
  <c r="B48" i="372" s="1"/>
  <c r="B49" i="372" s="1"/>
  <c r="B50" i="372" s="1"/>
  <c r="B51" i="372" s="1"/>
  <c r="B52" i="372" s="1"/>
  <c r="B53" i="372" s="1"/>
  <c r="B54" i="372" s="1"/>
  <c r="B55" i="372" s="1"/>
  <c r="B56" i="372" s="1"/>
  <c r="B57" i="372" s="1"/>
  <c r="B58" i="372" s="1"/>
  <c r="B59" i="372" s="1"/>
  <c r="B60" i="372" s="1"/>
  <c r="B61" i="372" s="1"/>
  <c r="B62" i="372" s="1"/>
  <c r="B63" i="372" s="1"/>
  <c r="B64" i="372" s="1"/>
  <c r="B65" i="372" s="1"/>
  <c r="B66" i="372" s="1"/>
  <c r="B67" i="372" s="1"/>
  <c r="B68" i="372" s="1"/>
  <c r="B69" i="372" s="1"/>
  <c r="B70" i="372" s="1"/>
  <c r="B71" i="372" s="1"/>
  <c r="B72" i="372" s="1"/>
  <c r="B73" i="372" s="1"/>
  <c r="B74" i="372" s="1"/>
  <c r="B75" i="372" s="1"/>
  <c r="B76" i="372" s="1"/>
  <c r="S11" i="372"/>
  <c r="R11" i="372"/>
  <c r="Q11" i="372"/>
  <c r="P11" i="372"/>
  <c r="O11" i="372"/>
  <c r="L5" i="372"/>
  <c r="L82" i="371"/>
  <c r="K82" i="371"/>
  <c r="S81" i="371"/>
  <c r="R81" i="371"/>
  <c r="L81" i="371"/>
  <c r="K81" i="371"/>
  <c r="L80" i="371"/>
  <c r="K80" i="371"/>
  <c r="L79" i="371"/>
  <c r="K79" i="371"/>
  <c r="L78" i="371"/>
  <c r="K78" i="371"/>
  <c r="L77" i="371"/>
  <c r="K77" i="371"/>
  <c r="L76" i="371"/>
  <c r="K76" i="371"/>
  <c r="L75" i="371"/>
  <c r="K75" i="371"/>
  <c r="K72" i="371"/>
  <c r="L72" i="371" s="1"/>
  <c r="S68" i="371"/>
  <c r="R68" i="371"/>
  <c r="S63" i="371"/>
  <c r="R63" i="371"/>
  <c r="S18" i="371"/>
  <c r="S17" i="371"/>
  <c r="R17" i="371"/>
  <c r="Q17" i="371"/>
  <c r="P17" i="371"/>
  <c r="O17" i="371"/>
  <c r="S16" i="371"/>
  <c r="R16" i="371"/>
  <c r="Q16" i="371"/>
  <c r="P16" i="371"/>
  <c r="O16" i="371"/>
  <c r="S15" i="371"/>
  <c r="R15" i="371"/>
  <c r="Q15" i="371"/>
  <c r="P15" i="371"/>
  <c r="O15" i="371"/>
  <c r="S14" i="371"/>
  <c r="R14" i="371"/>
  <c r="Q14" i="371"/>
  <c r="P14" i="371"/>
  <c r="O14" i="371"/>
  <c r="S13" i="371"/>
  <c r="R13" i="371"/>
  <c r="Q13" i="371"/>
  <c r="P13" i="371"/>
  <c r="O13" i="371"/>
  <c r="S12" i="371"/>
  <c r="R12" i="371"/>
  <c r="Q12" i="371"/>
  <c r="P12" i="371"/>
  <c r="O12" i="371"/>
  <c r="B12" i="371"/>
  <c r="B13" i="371" s="1"/>
  <c r="B14" i="371" s="1"/>
  <c r="B15" i="371" s="1"/>
  <c r="B16" i="371" s="1"/>
  <c r="B17" i="371" s="1"/>
  <c r="B18" i="371" s="1"/>
  <c r="B19" i="371" s="1"/>
  <c r="B20" i="371" s="1"/>
  <c r="B21" i="371" s="1"/>
  <c r="B22" i="371" s="1"/>
  <c r="B23" i="371" s="1"/>
  <c r="B24" i="371" s="1"/>
  <c r="B25" i="371" s="1"/>
  <c r="B26" i="371" s="1"/>
  <c r="B27" i="371" s="1"/>
  <c r="B28" i="371" s="1"/>
  <c r="B29" i="371" s="1"/>
  <c r="B30" i="371" s="1"/>
  <c r="B31" i="371" s="1"/>
  <c r="B32" i="371" s="1"/>
  <c r="B33" i="371" s="1"/>
  <c r="B34" i="371" s="1"/>
  <c r="B35" i="371" s="1"/>
  <c r="B36" i="371" s="1"/>
  <c r="B37" i="371" s="1"/>
  <c r="B38" i="371" s="1"/>
  <c r="B39" i="371" s="1"/>
  <c r="B40" i="371" s="1"/>
  <c r="B41" i="371" s="1"/>
  <c r="B42" i="371" s="1"/>
  <c r="B43" i="371" s="1"/>
  <c r="B44" i="371" s="1"/>
  <c r="B45" i="371" s="1"/>
  <c r="B46" i="371" s="1"/>
  <c r="B47" i="371" s="1"/>
  <c r="B48" i="371" s="1"/>
  <c r="B49" i="371" s="1"/>
  <c r="B50" i="371" s="1"/>
  <c r="B51" i="371" s="1"/>
  <c r="B52" i="371" s="1"/>
  <c r="B53" i="371" s="1"/>
  <c r="B54" i="371" s="1"/>
  <c r="B55" i="371" s="1"/>
  <c r="B56" i="371" s="1"/>
  <c r="B57" i="371" s="1"/>
  <c r="B58" i="371" s="1"/>
  <c r="B59" i="371" s="1"/>
  <c r="B60" i="371" s="1"/>
  <c r="B61" i="371" s="1"/>
  <c r="B62" i="371" s="1"/>
  <c r="B63" i="371" s="1"/>
  <c r="B64" i="371" s="1"/>
  <c r="B65" i="371" s="1"/>
  <c r="B66" i="371" s="1"/>
  <c r="S11" i="371"/>
  <c r="R11" i="371"/>
  <c r="Q11" i="371"/>
  <c r="P11" i="371"/>
  <c r="O11" i="371"/>
  <c r="L5" i="371"/>
  <c r="L84" i="370"/>
  <c r="K84" i="370"/>
  <c r="S83" i="370"/>
  <c r="R83" i="370"/>
  <c r="L83" i="370"/>
  <c r="K83" i="370"/>
  <c r="L82" i="370"/>
  <c r="K82" i="370"/>
  <c r="L80" i="370"/>
  <c r="K80" i="370"/>
  <c r="L79" i="370"/>
  <c r="K79" i="370"/>
  <c r="L78" i="370"/>
  <c r="K78" i="370"/>
  <c r="L77" i="370"/>
  <c r="K77" i="370"/>
  <c r="K74" i="370"/>
  <c r="L74" i="370" s="1"/>
  <c r="S70" i="370"/>
  <c r="R70" i="370"/>
  <c r="S65" i="370"/>
  <c r="R65" i="370"/>
  <c r="S17" i="370"/>
  <c r="S16" i="370"/>
  <c r="R16" i="370"/>
  <c r="Q16" i="370"/>
  <c r="P16" i="370"/>
  <c r="O16" i="370"/>
  <c r="S15" i="370"/>
  <c r="R15" i="370"/>
  <c r="Q15" i="370"/>
  <c r="P15" i="370"/>
  <c r="O15" i="370"/>
  <c r="S14" i="370"/>
  <c r="R14" i="370"/>
  <c r="Q14" i="370"/>
  <c r="P14" i="370"/>
  <c r="O14" i="370"/>
  <c r="S13" i="370"/>
  <c r="R13" i="370"/>
  <c r="Q13" i="370"/>
  <c r="P13" i="370"/>
  <c r="O13" i="370"/>
  <c r="S12" i="370"/>
  <c r="R12" i="370"/>
  <c r="Q12" i="370"/>
  <c r="P12" i="370"/>
  <c r="O12" i="370"/>
  <c r="B12" i="370"/>
  <c r="B13" i="370" s="1"/>
  <c r="B14" i="370" s="1"/>
  <c r="B15" i="370" s="1"/>
  <c r="B16" i="370" s="1"/>
  <c r="B17" i="370" s="1"/>
  <c r="B18" i="370" s="1"/>
  <c r="B19" i="370" s="1"/>
  <c r="B20" i="370" s="1"/>
  <c r="B21" i="370" s="1"/>
  <c r="B22" i="370" s="1"/>
  <c r="B23" i="370" s="1"/>
  <c r="B24" i="370" s="1"/>
  <c r="B25" i="370" s="1"/>
  <c r="B26" i="370" s="1"/>
  <c r="B27" i="370" s="1"/>
  <c r="B28" i="370" s="1"/>
  <c r="B29" i="370" s="1"/>
  <c r="B30" i="370" s="1"/>
  <c r="B31" i="370" s="1"/>
  <c r="B32" i="370" s="1"/>
  <c r="B33" i="370" s="1"/>
  <c r="B34" i="370" s="1"/>
  <c r="B35" i="370" s="1"/>
  <c r="B36" i="370" s="1"/>
  <c r="B37" i="370" s="1"/>
  <c r="B38" i="370" s="1"/>
  <c r="B39" i="370" s="1"/>
  <c r="B40" i="370" s="1"/>
  <c r="B41" i="370" s="1"/>
  <c r="B42" i="370" s="1"/>
  <c r="B43" i="370" s="1"/>
  <c r="B44" i="370" s="1"/>
  <c r="B45" i="370" s="1"/>
  <c r="B46" i="370" s="1"/>
  <c r="B47" i="370" s="1"/>
  <c r="B48" i="370" s="1"/>
  <c r="B49" i="370" s="1"/>
  <c r="B50" i="370" s="1"/>
  <c r="B51" i="370" s="1"/>
  <c r="B52" i="370" s="1"/>
  <c r="B53" i="370" s="1"/>
  <c r="B54" i="370" s="1"/>
  <c r="B55" i="370" s="1"/>
  <c r="B56" i="370" s="1"/>
  <c r="B57" i="370" s="1"/>
  <c r="B58" i="370" s="1"/>
  <c r="B59" i="370" s="1"/>
  <c r="B60" i="370" s="1"/>
  <c r="B61" i="370" s="1"/>
  <c r="B62" i="370" s="1"/>
  <c r="B63" i="370" s="1"/>
  <c r="B64" i="370" s="1"/>
  <c r="B65" i="370" s="1"/>
  <c r="B66" i="370" s="1"/>
  <c r="B67" i="370" s="1"/>
  <c r="B68" i="370" s="1"/>
  <c r="S11" i="370"/>
  <c r="R11" i="370"/>
  <c r="Q11" i="370"/>
  <c r="P11" i="370"/>
  <c r="O11" i="370"/>
  <c r="L5" i="370"/>
  <c r="L72" i="369"/>
  <c r="K72" i="369"/>
  <c r="S71" i="369"/>
  <c r="R71" i="369"/>
  <c r="L71" i="369"/>
  <c r="K71" i="369"/>
  <c r="L70" i="369"/>
  <c r="K70" i="369"/>
  <c r="L68" i="369"/>
  <c r="K68" i="369"/>
  <c r="L66" i="369"/>
  <c r="K66" i="369"/>
  <c r="L65" i="369"/>
  <c r="K65" i="369"/>
  <c r="K62" i="369"/>
  <c r="L62" i="369" s="1"/>
  <c r="S58" i="369"/>
  <c r="R58" i="369"/>
  <c r="S53" i="369"/>
  <c r="R53" i="369"/>
  <c r="S15" i="369"/>
  <c r="S14" i="369"/>
  <c r="R14" i="369"/>
  <c r="Q14" i="369"/>
  <c r="P14" i="369"/>
  <c r="O14" i="369"/>
  <c r="S13" i="369"/>
  <c r="R13" i="369"/>
  <c r="Q13" i="369"/>
  <c r="P13" i="369"/>
  <c r="O13" i="369"/>
  <c r="S12" i="369"/>
  <c r="R12" i="369"/>
  <c r="Q12" i="369"/>
  <c r="P12" i="369"/>
  <c r="O12" i="369"/>
  <c r="B12" i="369"/>
  <c r="B13" i="369" s="1"/>
  <c r="B14" i="369" s="1"/>
  <c r="B15" i="369" s="1"/>
  <c r="B16" i="369" s="1"/>
  <c r="B17" i="369" s="1"/>
  <c r="B18" i="369" s="1"/>
  <c r="B19" i="369" s="1"/>
  <c r="B20" i="369" s="1"/>
  <c r="B21" i="369" s="1"/>
  <c r="B22" i="369" s="1"/>
  <c r="B23" i="369" s="1"/>
  <c r="B24" i="369" s="1"/>
  <c r="B25" i="369" s="1"/>
  <c r="B26" i="369" s="1"/>
  <c r="B27" i="369" s="1"/>
  <c r="B28" i="369" s="1"/>
  <c r="B29" i="369" s="1"/>
  <c r="B30" i="369" s="1"/>
  <c r="B31" i="369" s="1"/>
  <c r="B32" i="369" s="1"/>
  <c r="B33" i="369" s="1"/>
  <c r="B34" i="369" s="1"/>
  <c r="B35" i="369" s="1"/>
  <c r="B36" i="369" s="1"/>
  <c r="B37" i="369" s="1"/>
  <c r="B38" i="369" s="1"/>
  <c r="B39" i="369" s="1"/>
  <c r="B40" i="369" s="1"/>
  <c r="B41" i="369" s="1"/>
  <c r="B42" i="369" s="1"/>
  <c r="B43" i="369" s="1"/>
  <c r="B44" i="369" s="1"/>
  <c r="B45" i="369" s="1"/>
  <c r="B46" i="369" s="1"/>
  <c r="B47" i="369" s="1"/>
  <c r="B48" i="369" s="1"/>
  <c r="B49" i="369" s="1"/>
  <c r="B50" i="369" s="1"/>
  <c r="B51" i="369" s="1"/>
  <c r="B52" i="369" s="1"/>
  <c r="B53" i="369" s="1"/>
  <c r="B54" i="369" s="1"/>
  <c r="B55" i="369" s="1"/>
  <c r="B56" i="369" s="1"/>
  <c r="S11" i="369"/>
  <c r="R11" i="369"/>
  <c r="Q11" i="369"/>
  <c r="P11" i="369"/>
  <c r="O11" i="369"/>
  <c r="L5" i="369"/>
  <c r="L68" i="368"/>
  <c r="K68" i="368"/>
  <c r="S67" i="368"/>
  <c r="R67" i="368"/>
  <c r="L67" i="368"/>
  <c r="K67" i="368"/>
  <c r="L66" i="368"/>
  <c r="K66" i="368"/>
  <c r="L65" i="368"/>
  <c r="K65" i="368"/>
  <c r="L64" i="368"/>
  <c r="K64" i="368"/>
  <c r="L63" i="368"/>
  <c r="K63" i="368"/>
  <c r="L62" i="368"/>
  <c r="K62" i="368"/>
  <c r="L61" i="368"/>
  <c r="K61" i="368"/>
  <c r="K58" i="368"/>
  <c r="L58" i="368" s="1"/>
  <c r="S54" i="368"/>
  <c r="R54" i="368"/>
  <c r="S49" i="368"/>
  <c r="R49" i="368"/>
  <c r="S16" i="368"/>
  <c r="S15" i="368"/>
  <c r="R15" i="368"/>
  <c r="Q15" i="368"/>
  <c r="P15" i="368"/>
  <c r="O15" i="368"/>
  <c r="S14" i="368"/>
  <c r="R14" i="368"/>
  <c r="Q14" i="368"/>
  <c r="P14" i="368"/>
  <c r="O14" i="368"/>
  <c r="S13" i="368"/>
  <c r="R13" i="368"/>
  <c r="Q13" i="368"/>
  <c r="P13" i="368"/>
  <c r="O13" i="368"/>
  <c r="S12" i="368"/>
  <c r="R12" i="368"/>
  <c r="Q12" i="368"/>
  <c r="P12" i="368"/>
  <c r="O12" i="368"/>
  <c r="B12" i="368"/>
  <c r="B13" i="368" s="1"/>
  <c r="B14" i="368" s="1"/>
  <c r="B15" i="368" s="1"/>
  <c r="B16" i="368" s="1"/>
  <c r="B17" i="368" s="1"/>
  <c r="B18" i="368" s="1"/>
  <c r="B19" i="368" s="1"/>
  <c r="B20" i="368" s="1"/>
  <c r="B21" i="368" s="1"/>
  <c r="B22" i="368" s="1"/>
  <c r="B23" i="368" s="1"/>
  <c r="B24" i="368" s="1"/>
  <c r="B25" i="368" s="1"/>
  <c r="B26" i="368" s="1"/>
  <c r="B27" i="368" s="1"/>
  <c r="B28" i="368" s="1"/>
  <c r="B29" i="368" s="1"/>
  <c r="B30" i="368" s="1"/>
  <c r="B31" i="368" s="1"/>
  <c r="B32" i="368" s="1"/>
  <c r="B33" i="368" s="1"/>
  <c r="B34" i="368" s="1"/>
  <c r="B35" i="368" s="1"/>
  <c r="B36" i="368" s="1"/>
  <c r="B37" i="368" s="1"/>
  <c r="B38" i="368" s="1"/>
  <c r="B39" i="368" s="1"/>
  <c r="B40" i="368" s="1"/>
  <c r="B41" i="368" s="1"/>
  <c r="B42" i="368" s="1"/>
  <c r="B43" i="368" s="1"/>
  <c r="B44" i="368" s="1"/>
  <c r="B45" i="368" s="1"/>
  <c r="B46" i="368" s="1"/>
  <c r="B47" i="368" s="1"/>
  <c r="B48" i="368" s="1"/>
  <c r="B49" i="368" s="1"/>
  <c r="B50" i="368" s="1"/>
  <c r="B51" i="368" s="1"/>
  <c r="B52" i="368" s="1"/>
  <c r="S11" i="368"/>
  <c r="R11" i="368"/>
  <c r="Q11" i="368"/>
  <c r="P11" i="368"/>
  <c r="O11" i="368"/>
  <c r="L5" i="368"/>
  <c r="R54" i="367"/>
  <c r="S54" i="367"/>
  <c r="K58" i="367"/>
  <c r="L58" i="367" s="1"/>
  <c r="L67" i="367"/>
  <c r="K67" i="367"/>
  <c r="B12" i="367"/>
  <c r="B13" i="367" s="1"/>
  <c r="B14" i="367" s="1"/>
  <c r="B15" i="367" s="1"/>
  <c r="B16" i="367" s="1"/>
  <c r="B17" i="367" s="1"/>
  <c r="B18" i="367" s="1"/>
  <c r="B19" i="367" s="1"/>
  <c r="B20" i="367" s="1"/>
  <c r="B21" i="367" s="1"/>
  <c r="B22" i="367" s="1"/>
  <c r="B23" i="367" s="1"/>
  <c r="B24" i="367" s="1"/>
  <c r="B25" i="367" s="1"/>
  <c r="B26" i="367" s="1"/>
  <c r="B27" i="367" s="1"/>
  <c r="B28" i="367" s="1"/>
  <c r="B29" i="367" s="1"/>
  <c r="B30" i="367" s="1"/>
  <c r="B31" i="367" s="1"/>
  <c r="B32" i="367" s="1"/>
  <c r="B33" i="367" s="1"/>
  <c r="B34" i="367" s="1"/>
  <c r="B35" i="367" s="1"/>
  <c r="B36" i="367" s="1"/>
  <c r="B37" i="367" s="1"/>
  <c r="B38" i="367" s="1"/>
  <c r="B39" i="367" s="1"/>
  <c r="B40" i="367" s="1"/>
  <c r="B41" i="367" s="1"/>
  <c r="B42" i="367" s="1"/>
  <c r="B43" i="367" s="1"/>
  <c r="B44" i="367" s="1"/>
  <c r="B45" i="367" s="1"/>
  <c r="B46" i="367" s="1"/>
  <c r="B47" i="367" s="1"/>
  <c r="B48" i="367" s="1"/>
  <c r="B49" i="367" s="1"/>
  <c r="B50" i="367" s="1"/>
  <c r="B51" i="367" s="1"/>
  <c r="B52" i="367" s="1"/>
  <c r="L68" i="367"/>
  <c r="K68" i="367"/>
  <c r="S67" i="367"/>
  <c r="R67" i="367"/>
  <c r="L66" i="367"/>
  <c r="K66" i="367"/>
  <c r="L65" i="367"/>
  <c r="K65" i="367"/>
  <c r="L64" i="367"/>
  <c r="K64" i="367"/>
  <c r="L63" i="367"/>
  <c r="K63" i="367"/>
  <c r="L62" i="367"/>
  <c r="K62" i="367"/>
  <c r="L61" i="367"/>
  <c r="K61" i="367"/>
  <c r="S14" i="367"/>
  <c r="S13" i="367"/>
  <c r="R13" i="367"/>
  <c r="Q13" i="367"/>
  <c r="P13" i="367"/>
  <c r="O13" i="367"/>
  <c r="S12" i="367"/>
  <c r="R12" i="367"/>
  <c r="Q12" i="367"/>
  <c r="P12" i="367"/>
  <c r="O12" i="367"/>
  <c r="S11" i="367"/>
  <c r="R11" i="367"/>
  <c r="Q11" i="367"/>
  <c r="P11" i="367"/>
  <c r="O11" i="367"/>
  <c r="L5" i="367"/>
  <c r="S59" i="369" l="1"/>
  <c r="K60" i="367"/>
  <c r="K59" i="367" s="1"/>
  <c r="S87" i="374"/>
  <c r="K79" i="374"/>
  <c r="K78" i="374" s="1"/>
  <c r="S89" i="375"/>
  <c r="R70" i="378"/>
  <c r="L60" i="367"/>
  <c r="L59" i="367" s="1"/>
  <c r="S71" i="370"/>
  <c r="L78" i="377"/>
  <c r="L77" i="377" s="1"/>
  <c r="K75" i="378"/>
  <c r="K74" i="378" s="1"/>
  <c r="R75" i="373"/>
  <c r="T41" i="373" s="1"/>
  <c r="S75" i="373"/>
  <c r="U41" i="373" s="1"/>
  <c r="S74" i="376"/>
  <c r="L60" i="368"/>
  <c r="L59" i="368" s="1"/>
  <c r="R74" i="376"/>
  <c r="S87" i="376"/>
  <c r="S73" i="377"/>
  <c r="S83" i="378"/>
  <c r="R55" i="367"/>
  <c r="R73" i="377"/>
  <c r="L64" i="369"/>
  <c r="L63" i="369" s="1"/>
  <c r="R79" i="372"/>
  <c r="S68" i="367"/>
  <c r="S76" i="375"/>
  <c r="L75" i="378"/>
  <c r="L74" i="378" s="1"/>
  <c r="R68" i="367"/>
  <c r="R69" i="371"/>
  <c r="K79" i="376"/>
  <c r="K78" i="376" s="1"/>
  <c r="L79" i="376"/>
  <c r="L78" i="376" s="1"/>
  <c r="R55" i="368"/>
  <c r="K60" i="368"/>
  <c r="K59" i="368" s="1"/>
  <c r="L79" i="374"/>
  <c r="L78" i="374" s="1"/>
  <c r="S68" i="368"/>
  <c r="S55" i="368"/>
  <c r="R84" i="370"/>
  <c r="S82" i="371"/>
  <c r="R86" i="377"/>
  <c r="L76" i="370"/>
  <c r="L75" i="370" s="1"/>
  <c r="S86" i="377"/>
  <c r="S88" i="373"/>
  <c r="R72" i="369"/>
  <c r="S74" i="374"/>
  <c r="R89" i="375"/>
  <c r="K64" i="369"/>
  <c r="K63" i="369" s="1"/>
  <c r="S38" i="376"/>
  <c r="K84" i="372"/>
  <c r="K83" i="372" s="1"/>
  <c r="L81" i="375"/>
  <c r="L80" i="375" s="1"/>
  <c r="R87" i="376"/>
  <c r="S72" i="369"/>
  <c r="K74" i="371"/>
  <c r="K73" i="371" s="1"/>
  <c r="L74" i="371"/>
  <c r="L73" i="371" s="1"/>
  <c r="R92" i="372"/>
  <c r="R83" i="378"/>
  <c r="S79" i="372"/>
  <c r="K81" i="375"/>
  <c r="K80" i="375" s="1"/>
  <c r="S55" i="367"/>
  <c r="R68" i="368"/>
  <c r="R38" i="376"/>
  <c r="R74" i="374"/>
  <c r="R76" i="375"/>
  <c r="R87" i="374"/>
  <c r="L80" i="373"/>
  <c r="L79" i="373" s="1"/>
  <c r="R59" i="369"/>
  <c r="K80" i="373"/>
  <c r="K79" i="373" s="1"/>
  <c r="R88" i="373"/>
  <c r="S84" i="370"/>
  <c r="R82" i="371"/>
  <c r="S69" i="371"/>
  <c r="S92" i="372"/>
  <c r="K78" i="377"/>
  <c r="K77" i="377" s="1"/>
  <c r="R71" i="370"/>
  <c r="K76" i="370"/>
  <c r="K75" i="370" s="1"/>
  <c r="S70" i="378"/>
  <c r="L84" i="372"/>
  <c r="L83" i="372" s="1"/>
</calcChain>
</file>

<file path=xl/sharedStrings.xml><?xml version="1.0" encoding="utf-8"?>
<sst xmlns="http://schemas.openxmlformats.org/spreadsheetml/2006/main" count="4212" uniqueCount="294">
  <si>
    <t>採取地点</t>
  </si>
  <si>
    <t>採取年月日</t>
  </si>
  <si>
    <t>採取時刻</t>
  </si>
  <si>
    <t>全水深</t>
  </si>
  <si>
    <t>(ｍ)</t>
  </si>
  <si>
    <t>採取水深</t>
  </si>
  <si>
    <t>採水量</t>
  </si>
  <si>
    <t>(ml)</t>
  </si>
  <si>
    <t>№</t>
  </si>
  <si>
    <t>門</t>
  </si>
  <si>
    <t>綱</t>
  </si>
  <si>
    <t>出現種名</t>
  </si>
  <si>
    <t>藍藻</t>
  </si>
  <si>
    <t>群体</t>
  </si>
  <si>
    <t>細胞</t>
  </si>
  <si>
    <t>黄金色藻</t>
  </si>
  <si>
    <t>珪藻</t>
  </si>
  <si>
    <t>Melosira varians</t>
  </si>
  <si>
    <t>Nitzschia acicularis</t>
  </si>
  <si>
    <t>Thalassiosiraceae－5</t>
  </si>
  <si>
    <t>Thalassiosiraceae－10</t>
  </si>
  <si>
    <t>Thalassiosiraceae－25</t>
  </si>
  <si>
    <t>クリプト植物</t>
  </si>
  <si>
    <t>クリプト藻</t>
  </si>
  <si>
    <t>渦鞭毛植物</t>
  </si>
  <si>
    <t>渦鞭毛藻</t>
  </si>
  <si>
    <t>緑藻</t>
  </si>
  <si>
    <t>Monoraphidium spp.</t>
  </si>
  <si>
    <t>Pediastrum boryanum</t>
  </si>
  <si>
    <t>CHLOROPHYCEAE</t>
  </si>
  <si>
    <t>繊毛虫</t>
  </si>
  <si>
    <t>多膜口</t>
  </si>
  <si>
    <t>POLYHYMENOPHORA</t>
  </si>
  <si>
    <t>－</t>
  </si>
  <si>
    <t>CILIOPHORA</t>
  </si>
  <si>
    <t>不明プランクトン</t>
  </si>
  <si>
    <t>微小鞭毛藻（５μｍ以下）</t>
  </si>
  <si>
    <t>鞭毛藻</t>
  </si>
  <si>
    <t>動物性</t>
  </si>
  <si>
    <t>種　　類　　組　　成</t>
  </si>
  <si>
    <t>検　　査　　条　　件</t>
  </si>
  <si>
    <t>固定条件</t>
  </si>
  <si>
    <t>定量試料：グルタールアルデヒド溶液による固定（１％）</t>
  </si>
  <si>
    <t>定性試料：無処理</t>
  </si>
  <si>
    <t>分離条件</t>
  </si>
  <si>
    <t>定量試料：採水試料を原液及び適宜希釈して検鏡試料とした。</t>
  </si>
  <si>
    <t>検鏡条件</t>
  </si>
  <si>
    <t>検鏡者所属氏名</t>
  </si>
  <si>
    <t>備　　　　　　　　考</t>
  </si>
  <si>
    <t>・計数値の単位は、「細胞／ml」又は「個体／ml」である。</t>
  </si>
  <si>
    <t>・細胞数の計数が困難である種については、群体数で計数してその結果に（　）を付した。</t>
  </si>
  <si>
    <t>・定量検鏡（計数時）において未出現の種が定性検鏡で確認された場合は、結果を＋で示した。</t>
  </si>
  <si>
    <t>　区別して各々計数した。</t>
  </si>
  <si>
    <t>調査名：千葉県公共用水域水質監視調査（手賀沼）プランクトン同定計数結果</t>
  </si>
  <si>
    <t>根　戸　下</t>
  </si>
  <si>
    <t>手賀沼中央</t>
  </si>
  <si>
    <t>根戸</t>
  </si>
  <si>
    <t>手中</t>
  </si>
  <si>
    <t>下手</t>
  </si>
  <si>
    <t>藍色植物</t>
  </si>
  <si>
    <t>不等毛植物</t>
  </si>
  <si>
    <t>Skeletonema potamos</t>
  </si>
  <si>
    <t>ユーグレナ藻</t>
  </si>
  <si>
    <t>緑色植物</t>
  </si>
  <si>
    <t>クリプト藻　</t>
  </si>
  <si>
    <t>ユーグレナ植物</t>
  </si>
  <si>
    <t>・珪藻綱 Thalassiosira 科の種（Cyclotella 属、Stephanodiscus 属等）は、光学顕微鏡下での同定が困難であるため細胞の殻面直径（３サイズ：５μｍ、１０μｍ、２５μｍ）で</t>
  </si>
  <si>
    <t>Fragilaria crotonensis</t>
  </si>
  <si>
    <t>定性試料：採水試料50mlをプランクトンネット（5μmメッシュ）</t>
    <phoneticPr fontId="2"/>
  </si>
  <si>
    <t>　　　　　により10倍に濃縮した。</t>
    <rPh sb="10" eb="11">
      <t>バイ</t>
    </rPh>
    <phoneticPr fontId="2"/>
  </si>
  <si>
    <t>Chodatella wratislawiensis</t>
  </si>
  <si>
    <t>その他の植物性</t>
    <phoneticPr fontId="23"/>
  </si>
  <si>
    <t>鞭毛虫</t>
    <phoneticPr fontId="23"/>
  </si>
  <si>
    <t>定量試料：枠付界線入スライドガラス (1.0ml）に検鏡試料を</t>
    <rPh sb="5" eb="6">
      <t>ワク</t>
    </rPh>
    <rPh sb="6" eb="7">
      <t>ヅケ</t>
    </rPh>
    <rPh sb="7" eb="8">
      <t>カイ</t>
    </rPh>
    <rPh sb="8" eb="9">
      <t>セン</t>
    </rPh>
    <rPh sb="9" eb="10">
      <t>ニュウ</t>
    </rPh>
    <rPh sb="26" eb="28">
      <t>ケンキョウ</t>
    </rPh>
    <rPh sb="28" eb="30">
      <t>シリョウ</t>
    </rPh>
    <phoneticPr fontId="2"/>
  </si>
  <si>
    <t>　　　　　注入し、倒立型顕微鏡（100～ 400倍）で検鏡した。</t>
    <phoneticPr fontId="23"/>
  </si>
  <si>
    <t>定性試料：枠付界線入スライドガラス (1.0ml）に検鏡試料を</t>
    <phoneticPr fontId="23"/>
  </si>
  <si>
    <t>　　　　　注入し、倒立型顕微鏡（100～ 400倍）で検鏡した。</t>
    <phoneticPr fontId="2"/>
  </si>
  <si>
    <t>総　　　　　　　　　　　数</t>
    <phoneticPr fontId="23"/>
  </si>
  <si>
    <t>Pseudanabaenaceae</t>
    <phoneticPr fontId="23"/>
  </si>
  <si>
    <t>Asterionella formosa</t>
    <phoneticPr fontId="23"/>
  </si>
  <si>
    <t>Aulacoseira ambigua</t>
  </si>
  <si>
    <t>Aulacoseira pusilla</t>
    <phoneticPr fontId="23"/>
  </si>
  <si>
    <t>Nitzschia fruticosa</t>
  </si>
  <si>
    <t>・藍藻綱 Microcystis 属の種は、群体の形質から M.viridis、M.wesenbergii は容易に同定できるが、この２種類以外のものについては同定が困難な場合がある。したがって、</t>
    <rPh sb="55" eb="57">
      <t>ヨウイ</t>
    </rPh>
    <rPh sb="68" eb="70">
      <t>シュルイ</t>
    </rPh>
    <rPh sb="70" eb="72">
      <t>イガイ</t>
    </rPh>
    <rPh sb="80" eb="82">
      <t>ドウテイ</t>
    </rPh>
    <rPh sb="83" eb="85">
      <t>コンナン</t>
    </rPh>
    <rPh sb="86" eb="88">
      <t>バアイ</t>
    </rPh>
    <phoneticPr fontId="2"/>
  </si>
  <si>
    <t>　M.viridis、M.wesenbergii 以外の種類は、最も一般的に出現している M.aeruginosa として同定し、M.aeruginosa、M.viridis、M.wesenbergii の３種類について各々計数した。</t>
    <rPh sb="104" eb="106">
      <t>シュルイ</t>
    </rPh>
    <rPh sb="110" eb="112">
      <t>オノオノ</t>
    </rPh>
    <rPh sb="112" eb="114">
      <t>ケイスウ</t>
    </rPh>
    <phoneticPr fontId="2"/>
  </si>
  <si>
    <t>・珪藻綱 Aulacoseira 属の種は、従来 Melosira 属で分類されていたが、胞紋構造や連結針の違いからAulacoseira 属に組み替えられており、一般的に使用されていることから本結</t>
    <rPh sb="19" eb="20">
      <t>シュ</t>
    </rPh>
    <rPh sb="22" eb="24">
      <t>ジュウライ</t>
    </rPh>
    <rPh sb="34" eb="35">
      <t>ゾク</t>
    </rPh>
    <rPh sb="36" eb="38">
      <t>ブンルイ</t>
    </rPh>
    <rPh sb="45" eb="46">
      <t>ホウシ</t>
    </rPh>
    <rPh sb="46" eb="47">
      <t>カモン</t>
    </rPh>
    <rPh sb="47" eb="49">
      <t>コウゾウ</t>
    </rPh>
    <rPh sb="50" eb="52">
      <t>レンケツ</t>
    </rPh>
    <rPh sb="52" eb="53">
      <t>シン</t>
    </rPh>
    <rPh sb="54" eb="55">
      <t>チガ</t>
    </rPh>
    <rPh sb="72" eb="75">
      <t>クミカ</t>
    </rPh>
    <rPh sb="82" eb="85">
      <t>イッパンテキ</t>
    </rPh>
    <rPh sb="86" eb="88">
      <t>シヨウ</t>
    </rPh>
    <rPh sb="97" eb="98">
      <t>ホン</t>
    </rPh>
    <rPh sb="98" eb="99">
      <t>ケッカ</t>
    </rPh>
    <phoneticPr fontId="2"/>
  </si>
  <si>
    <t>Nitzschia spp.</t>
    <phoneticPr fontId="23"/>
  </si>
  <si>
    <t>Chlorogonium spp.</t>
    <phoneticPr fontId="23"/>
  </si>
  <si>
    <t>CRYPTOPHYCEAE</t>
    <phoneticPr fontId="23"/>
  </si>
  <si>
    <t>OSCILLATORIALES</t>
    <phoneticPr fontId="23"/>
  </si>
  <si>
    <t>Ulnaria japonica</t>
    <phoneticPr fontId="23"/>
  </si>
  <si>
    <t>Crucigenia tetrapedia</t>
    <phoneticPr fontId="23"/>
  </si>
  <si>
    <t>Actinastrum spp.</t>
    <phoneticPr fontId="23"/>
  </si>
  <si>
    <t>Dinobryon sp.</t>
    <phoneticPr fontId="23"/>
  </si>
  <si>
    <t>　また、単独細胞を計数したものは,すべて M.aeruginosa とした。</t>
    <phoneticPr fontId="2"/>
  </si>
  <si>
    <t>　果もこれに従った。</t>
    <phoneticPr fontId="23"/>
  </si>
  <si>
    <t>・珪藻綱 Asterionella formosa、Aulacoseira pusilla、Nitzschia acicularis は、それぞれ類似種を含めて計数した。</t>
    <phoneticPr fontId="23"/>
  </si>
  <si>
    <t>　従った。</t>
    <phoneticPr fontId="23"/>
  </si>
  <si>
    <t>・珪藻綱 Navicula 属は、類似の属を含めて計数した。</t>
    <rPh sb="14" eb="15">
      <t>ゾク</t>
    </rPh>
    <rPh sb="20" eb="21">
      <t>ゾク</t>
    </rPh>
    <phoneticPr fontId="23"/>
  </si>
  <si>
    <t>＋</t>
    <phoneticPr fontId="23"/>
  </si>
  <si>
    <t>・藍藻綱 Aphanizomenon 属として従来分類されていた種のうち、トリコーム先端部が段階的に明瞭に細くなり尖って終わる種は Cuspidothrix 属に移されたため、本結果もこれに</t>
    <rPh sb="23" eb="25">
      <t>ジュウライ</t>
    </rPh>
    <rPh sb="25" eb="27">
      <t>ブンルイ</t>
    </rPh>
    <rPh sb="32" eb="33">
      <t>シュ</t>
    </rPh>
    <rPh sb="42" eb="44">
      <t>センタン</t>
    </rPh>
    <rPh sb="44" eb="45">
      <t>ブ</t>
    </rPh>
    <rPh sb="46" eb="49">
      <t>ダンカイテキ</t>
    </rPh>
    <rPh sb="50" eb="52">
      <t>メイリョウ</t>
    </rPh>
    <rPh sb="53" eb="54">
      <t>ホソ</t>
    </rPh>
    <rPh sb="57" eb="58">
      <t>トガ</t>
    </rPh>
    <rPh sb="60" eb="61">
      <t>オ</t>
    </rPh>
    <rPh sb="63" eb="64">
      <t>シュ</t>
    </rPh>
    <rPh sb="79" eb="80">
      <t>ゾク</t>
    </rPh>
    <rPh sb="81" eb="82">
      <t>ウツ</t>
    </rPh>
    <rPh sb="88" eb="89">
      <t>ホン</t>
    </rPh>
    <rPh sb="89" eb="91">
      <t>ケッカ</t>
    </rPh>
    <phoneticPr fontId="2"/>
  </si>
  <si>
    <t>・藍藻綱 Anabaena 属として従来分類されていた種のうち、ガス胞をもつ種（浮遊性種）は、異質細胞とアキネートの位置関係から Dolichospermum 属と Sphaerospermopsis 属に</t>
    <rPh sb="18" eb="20">
      <t>ジュウライ</t>
    </rPh>
    <rPh sb="20" eb="22">
      <t>ブンルイ</t>
    </rPh>
    <rPh sb="27" eb="28">
      <t>シュ</t>
    </rPh>
    <rPh sb="34" eb="35">
      <t>ホウ</t>
    </rPh>
    <rPh sb="38" eb="39">
      <t>シュ</t>
    </rPh>
    <rPh sb="40" eb="43">
      <t>フユウセイ</t>
    </rPh>
    <rPh sb="43" eb="44">
      <t>シュ</t>
    </rPh>
    <rPh sb="47" eb="49">
      <t>イシツ</t>
    </rPh>
    <rPh sb="49" eb="51">
      <t>サイボウ</t>
    </rPh>
    <rPh sb="58" eb="60">
      <t>イチ</t>
    </rPh>
    <rPh sb="60" eb="62">
      <t>カンケイ</t>
    </rPh>
    <phoneticPr fontId="2"/>
  </si>
  <si>
    <t>　再分類されたため、本結果もこれに従うとともに、異質細胞とアキネートが形成されていないトリコームは Nostocaceae 科として計数した。</t>
    <rPh sb="10" eb="11">
      <t>ホン</t>
    </rPh>
    <rPh sb="11" eb="13">
      <t>ケッカ</t>
    </rPh>
    <rPh sb="17" eb="18">
      <t>シタガ</t>
    </rPh>
    <phoneticPr fontId="23"/>
  </si>
  <si>
    <t>・藍藻綱 Oscillatoria 属、Phormidium 属、Lyngbya 属として従来分類されていた種の一部は、光学顕微鏡下での確認が困難な特徴から Pseudanabaena 属等に再分類されたため、</t>
    <rPh sb="18" eb="19">
      <t>ゾク</t>
    </rPh>
    <rPh sb="31" eb="32">
      <t>ゾク</t>
    </rPh>
    <rPh sb="41" eb="42">
      <t>ゾク</t>
    </rPh>
    <rPh sb="47" eb="49">
      <t>ブンルイ</t>
    </rPh>
    <rPh sb="54" eb="55">
      <t>シュ</t>
    </rPh>
    <rPh sb="56" eb="58">
      <t>イチブ</t>
    </rPh>
    <rPh sb="60" eb="62">
      <t>コウガク</t>
    </rPh>
    <rPh sb="62" eb="65">
      <t>ケンビキョウ</t>
    </rPh>
    <rPh sb="65" eb="66">
      <t>カ</t>
    </rPh>
    <rPh sb="68" eb="70">
      <t>カクニン</t>
    </rPh>
    <rPh sb="71" eb="73">
      <t>コンナン</t>
    </rPh>
    <rPh sb="74" eb="76">
      <t>トクチョウ</t>
    </rPh>
    <rPh sb="93" eb="94">
      <t>ゾク</t>
    </rPh>
    <rPh sb="94" eb="95">
      <t>ナド</t>
    </rPh>
    <rPh sb="96" eb="99">
      <t>サイブンルイ</t>
    </rPh>
    <phoneticPr fontId="2"/>
  </si>
  <si>
    <t>　特徴的な種及び属以外は OSCILLATORIALES 目等の上位の分類群までの同定に留めた。</t>
    <rPh sb="6" eb="7">
      <t>オヨ</t>
    </rPh>
    <rPh sb="8" eb="9">
      <t>ゾク</t>
    </rPh>
    <phoneticPr fontId="23"/>
  </si>
  <si>
    <t>・珪藻綱 Acanthoceras zachariasii は、従来シノニムである Atteya zachariasii とされていたが、本結果では Acanthoceras zachariasii を採用した。</t>
    <rPh sb="32" eb="34">
      <t>ジュウライ</t>
    </rPh>
    <rPh sb="69" eb="70">
      <t>ホン</t>
    </rPh>
    <rPh sb="70" eb="72">
      <t>ケッカ</t>
    </rPh>
    <rPh sb="101" eb="103">
      <t>サイヨウ</t>
    </rPh>
    <phoneticPr fontId="2"/>
  </si>
  <si>
    <t>・珪藻綱 Bacillaria paxillifer は従来シノニムである Bacillaria paradoxa とされていたが、本結果では Bacillaria paxillifer を採用した。</t>
    <rPh sb="28" eb="30">
      <t>ジュウライ</t>
    </rPh>
    <rPh sb="66" eb="67">
      <t>ホン</t>
    </rPh>
    <rPh sb="67" eb="69">
      <t>ケッカ</t>
    </rPh>
    <rPh sb="95" eb="97">
      <t>サイヨウ掆뤪掆뤺掆륊掆륚掆륪掆륺掆릊掆릚掆릪掆릺掆맊掆맚掆맪掆맺掆먊掆먚掆먪掆먴掆멊掆멢掆멾掆몘掆몮掆뫈掆뫞掆뫶掆묐掆묤掆문掆뭈掆뭚掆뭬掆뮂掆뮞掆뮶掆믐掆믪掆믴掆밂掆밐掆밞掆밬掆밺掆뱈掆뱖掆뱢掆뱴掆_x0000__x0000__x0000__x0000__x0000_䀀怄ٲ`_x0000_똈Ħꏈ揭黠揭ᔘ揵ʢ⨠揵윴揺⪠揵ʢⲐ揵黠揭Ⲱ揵黠揭㋘揵۞㎐揵臐ʢ㏨揵ퟐ͟㘈揵⛸揱㛨揵舀ʢ㜈揵꫔揭㭐揵黠揭㯐揵ʢ㻠揵臨ʢ䃀揵ꎰ揭䋐揵꫔揭䋰揵揻讔揵ꎰ揭谰揵着ʢꚤ揵꫔揭Ꜹ揵ꎰ揭Ꞙ揵ꎰ揭괈揾ꎰ揭괈揾黠揭_x0000__x0000__x0000__x0000__x0000_䀀怄ٲ`_x0000_밈Ħ䷀捭¸_x0000_ٯ_x0001__x0000__x0001__x0000_剆捭掌ٯ_x0001__x0000__x0001__x0000_囼捭掌ٯ_x0001__x0000__x0001__x0000_圤捭掌ٯ_x0001__x0000__x0001__x0000_坌捭掌ٯ_x0001__x0000__x0001__x0000_坴捭掌ٯ_x0001__x0000__x0001__x0000_垜捭掌ٯ_x0001__x0000__x0001__x0000_埄捭掌ٯ_x0001__x0000__x0001__x0000_埦捭掌ٯ_x0001__x0000__x0001__x0000_堒捭掌ٯ_x0001__x0000__x0001__x0000_堒捭窰ƪٯ_x0001__x0000__x0001__x0000__x0000__x0000_嚬捭ᛐ܃吀۠_x0001__x0000__x0001__x0000_囔捭_x0000__x0000_各۠_x0001__x0000__x0001__x0000_囼捭_x0000__x0000_合۠_x0001__x0000__x0001__x0000_圤捭_x0000__x0000_同۠_x0001__x0000__x0001__x0000_坌捭_x0000__x0000_吐۠_x0001__x0000__x0001__x0000_坴捭_x0000__x0000_吔۠_x0001__x0000__x0001__x0000_垜捭_x0000__x0000_吘۠_x0001__x0000__x0001__x0000_埄捭_x0000__x0000_吜۠_x0001__x0000__x0001__x0000_埦捭_x0000__x0000_吠۠_x0001__x0000__x0001__x0000_堒捭_x0000__x0000_吤۠_x0001__x0000__x0001__x0000__x0001__x0000__x0000__x0000__x0000__x0000__x0000__x0000__x0000__x0000__x0000__x0000_벘掆벨掆벸掆볈掆볘掆볨掆본掆봈掆봘掆봨掆봸掆뵈掆뵘掆뵨掆뵸掆불掆붘掆붨掆붸掆뷈掆뷒掆뷨掆븀掆븜掆븶掆빌掆빦掆빼掆뺔掆뺮掆뻂掆뻖掆뻦掆뻸掆뼊掆뼠掆뼼掆뽔掆뽮掆뾈掆뾒掆뾠掆뾮掆뾼掆뿊掆뿘掆뿦掆뿴掆쀀掆쀒掆推推推推推推ꘐ揱_x0006__x0000__x0000__x0000__x0015__x0000__x0006__x0000__x0000__x0000__x0015__x0000__x0000__x0000__x0000__x0000__xFFFF__xFFFF__x0000__x0000__x0000__x0000__x0000__x0000__x0000__x0000__x0000__x0000__x0000__x0000__x0000__x0000__x0000__x0000__x001C__x0000__x0006__x0000__x000C__x0000__x001F_螐Έૠɀ_x0000__x0000_ഀ܉Ỡ԰฀܉_x0000__x0000_	_x0000__x0003__x0000_	_x0000__x0003__x0000__x0001__x0000_č_x0000__xFFFF__xFFFF__xFFFF__xFFFF__x0001__x0000__x0001__x0000__x0000__x0000__x0000__x0000__x0000__x0000__x0000__x0000__x0000__x0000__x0000__x0000__x0000__x0000__x0000__x0000__x0000__x0000__x0002__x0000_̰_x0000__x0014__x0000__x0017__x0000_`_x0000__x0000__x0000_・珪藻綱 Bacillaria paxilliferハシノニムデアルAtteya zachariasiiトサレテイタガ、本結果デハAcanthoceras zachariasiiヲ採用シタ。_x0000__x0000__x0000__x0000__x0000__x0000__x0000__x0000__x0000__x0000_䀀␄Ӯ`_x0000__x0000__x0000_揻揻_x0000__x0000__x0000__x0000__x0000_䀀怀ٲ_x0000__x0000__x0000__x0000_慀܈慀܈_x0000__x0000__x0001__x0000__x0000__x0000__x0014__x0000_䨀ذ誀ܝ_x0000__x0000__x0014__x0000_㌠܈ꭄ揎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䀀怄ٲ`_x0000__x0000__x0000__x0000__x0000__x0000__x0000__x0000__x0000__x0000__x0000__x0000__x0000__x0000__x0000__x0000__x0000__x0000__x0000__x0000__x0000__x0000__x0000__x0000__x0000__x0000__x0000__x0000__x0000__x0000__x0000__x0000__x0000__x0000__x0000_TcidString_x0000__x0000__x0000__x0000_ζ_x0000__x0000__x000B__x0000_⓰揱_x0000__x0000__x0000__x0000_ζ_x0000__x0000__x000B__x0000_댐揭_x0000__x0000__x0000__x0000_ζ_x0000__x0000__x000B__x0000_윴揺_x0000__x0000__x0000__x0000_ζ_x0000__x0000__x000B__x0000_⛠揱_x0000__x0000__x0000__x0000__x0000__x0000__x0000__x0000_ζ_x0000__x0000__x000B__x0000_⛸揱_x0000__x0000__x0000__x0000_ζ_x0000__x0000__x000B__x0000_✐揱_x0000__x0000__x0000__x0000_ζ_x0000__x0000__x000B__x0000_᜸揼_x0000__x0000__x0000__x0000_ζ_x0000__x0000__x000B__x0000_✨揱_x0000__x0000__x0000__x0000_ζ_x0000__x0000__x000B__x0000_❀揱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ζ_x0000__x0000__x0000__x0000__x0000__x0000__x0000__x0000_ζ_x0000__x0000__x000B__x0000_ζ_x0000__x0000__x0000__x0000_ζ_x0000__x0000__x000B__x0000_ζ_x0000__x0000__x0000__x0000_ζ_x0000__x0000__x000B__x0000_ζ_x0000__x0000__x0000__x0000_ζ_x0000__x0000__x000B__x0000_￨ζ_x0000__x0000__x0000__x0000_￐ζ_x0000__x0000__x000B__x0000_ﾸζ_x0000__x0000__x0000__x0000__x0000__x0000__x0000__x0000_ﾠζ_x0000__x0000__x000B__x0000_ネζ_x0000__x0000__x0000__x0000_ーζ_x0000__x0000__x000B__x0000_ｘζ_x0000__x0000__x0000__x0000_｀ζ_x0000__x0000__x000B__x0000_Ｈζ_x0000__x0000__x0000__x0000_０ζ_x0000__x0000__x000B__x0000_ﻸζ_x0000__x0000__x0000__x0000_ﻠζ_x0000__x0000__x000B__x0000_ﻈζ_x0000__x0000__x0000__x0000__x0000__x0000__x0000__x0000_ﺰζ_x0000__x0000__x000B__x0000_ﺘζ_x0000__x0000__x0000__x0000_ﺀζ_x0000__x0000__x000B__x0000_﹨ζ_x0000__x0000__x0000__x0000_﹐ζ_x0000__x0000__x000B__x0000_︸ζ_x0000__x0000__x0000__x0000_︠ζ_x0000__x0000__x000B__x0000_︈ζ_x0000__x0000__x0000__x0000_ﷰζ_x0000__x0000__x000B__x0000_﷘ζ_x0000__x0000__x0000__x0000__x0000__x0000__x0000__x0000_ﷀζ_x0000__x0000__x000B__x0000_ﶨζ_x0000__x0000__x0000__x0000_﶐ζ_x0000__x0000__x000B__x0000_ﵸζ_x0000__x0000__x0000__x0000_ﵠζ_x0000__x0000__x000B__x0000_﵈ζ_x0000__x0000__x0000__x0000_ﴰζ_x0000__x0000__x000B__x0000_ﴘζ_x0000__x0000__x0000__x0000_ﴀζ_x0000__x0000__x000B__x0000_ﳨζ_x0000__x0000__x0000__x0000__x0000__x0000__x0000__x0000_ﳐζ_x0000__x0000__x000B__x0000_ﲸζ_x0000__x0000__x0000__x0000_ﲠζ_x0000__x0000__x000B__x0000_ﲈζ_x0000__x0000__x0000__x0000_ﱰζ_x0000__x0000__x000B__x0000_ﱘζ_x0000__x0000__x0000__x0000_ﱀζ_x0000__x0000__x000B__x0000_ﰨζ_x0000__x0000__x0000__x0000_ﰐζ_x0000__x0000__x000B__x0000_ﯸζ_x0000__x0000__x0000__x0000__x0000__x0000__x0000__x0000_ﯠζ_x0000__x0000__x000B__x0000_﯈ζ_x0000__x0000__x0000__x0000_ﮰζ_x0000__x0000__x000B__x0000_ﮘζ_x0000__x0000__x0000__x0000_ﮀζ_x0000__x0000__x000B__x0000_ﭨζ_x0000__x0000__x0000__x0000_ﭐζ_x0000__x0000__x000B__x0000_טּζ_x0000__x0000__x0000__x0000_ﬠζ_x0000__x0000__x000B__x0000_﬈ζ_x0000__x0000__x0000__x0000__x0000__x0000__x0000__x0000_﫰ζ_x0000__x0000__x000B__x0000_齃ζ_x0000__x0000__x0000__x0000_變ζ_x0000__x0000__x000B__x0000_直ζ_x0000__x0000__x0000__x0000_敖ζ_x0000__x0000__x000B__x0000_喝ζ_x0000__x0000__x0000__x0000_褐ζ_x0000__x0000__x000B__x0000_煮ζ_x0000__x0000__x0000__x0000_侮ζ_x0000__x0000__x000B__x0000_礼ζ_x0000__x0000__x0000__x0000__x0000__x0000__x0000__x0000_切ζ_x0000__x0000__x000B__x0000_裡ζ_x0000__x0000_揭扨ヌ½_x001C_ಠӯ錀 ⴏ_x0000_揭戠ヌ_x0019__x000C_ൠӯ耰_x0010_ࢌ_x0000_ﮬ凰㶬ヌ_x0000__x0000_⤀チ_x0004__x0000__x0000__x0000_舴΋舴΋舴΋舴΋舴΋_x0000__x0000__x0000__x0000__x0000__x0000__x0002__x0000__x0000__x0000_햰ӯ�_xFFFF_H؁￼_xFFFF__x0000__x0000__x0000__x0000__x0003__x0000_ꪠ҇_x0000__x0000__x0000__x0000__x0014__x0000__x0007__x0000__x0000__x0000_ÿ_x0000__x0000__x0000__x0000__x0000__x0002__x0000__x0000__x0000_혘ӯ�_xFFFF_A؁￼_xFFFF__x0000__x0000_ζ_x0000__x0000_0_x0000_͟_x0000__x0000__x0000__x0000__x0000__x0000_=_x0000_࿨Ӳ_x0000__x0000_@_x0000_ζ_x0000__x0000__x0014__x0000__x0007__x0000__x0000__x0000_ÿ_x0000__x0000__x0000__x0000__x0000_ﮬ凰㶬ヌ_x0000__x0000_⤀チ_x0004__x0000__x0000__x0000_TcidName_x0000__x0000__x0000__x0000_OutSource_x0000__x0000__x0000__x0000__x0000__x0000__x0000_龐⿑_x0001__x0000__x0000__x0000_룀ӱ_x0000_Ӳ_x0000__x0000_IsFishbowl_x0000__x0000_HelpIDFiles_x0000__x0011_─_x0005__x0000__x0005__x0000_쀃쀋မཬᯈ䈵_x0011_─_x0004__x0000__x0004__x0000_쀃쀋မཬ_x0000__x0000__x0000__x0000__x0000__x0000__x0001__x0000_2_x0000_2_x0000__x0004__x0000__x0004__x0000_ᯈ䈵=_x0000_ະӲ_x0000__x0000_@_x0000_❀揱_x0000__x0000_ﮬ凰Ξ_x0004__x0000_Ξ_x001C__x0000_⤀チ훘揱_x0002__x0000_㕲㐱_x0002__x0000__x0001__x0000_鏠_x0004__x0002__x0000__x0003__x0000__x0004__x0001_鮐ܑ_x0000__x0000_f)_x0000__x0000__x0000__x0000_Ꮠ揵베Ģ_x0001__x0000_Ᏸ揵벜Ģ_x0001__x0000_਀ఋ܉_x0001__x0000_欨_x0000_䝰_x0000__x000B__x0000_
Print_Area_x0000_龐⿑_x0001__x0000__x0000__x0000_뤀ӱ_x0000_Ӳ_x0000__x0000__x0000__x0000__x0000__x0000__x0000__x0000__x0000__x0000__x0000__x0000__x0000__x0000__x0000__x0000__x0000__x0000_
Print_Area_x0000_龐⿑_x0001__x0000__x0000__x0000_륀ӱ_x0000_Ӳ_x0000__x0000_並ベテ​​比較(&amp;B)_x0000_
Print_Area_x0000_龐⿑_x0001__x0000__x0000__x0000_릀ӱ_x0000_Ӳ_x0000__x0000__x0000__x0000__x0000__x0000_Ᏸ揵藰ʢ揻ꔀ·ᓜ揵藘ʢ
Print_Area_x0000_龐⿑_x0001__x0000__x0000__x0000_맀ӱ_x0000_Ӳ_x0000__x0000_⪠揵絈ʢⲐ揵黠揭⾀揵꫔揭IsVisible_x0000_숀ӱ_x0000__x0000__x0000__x0000__x0011_─_x0006__x0000__x0006__x0000_쀃쀋မཬ_x0000__x0000_ShowLabel_x0000__x0000__x0000_㯐揵౬Ӯ_x0002__x0000_㻠揵రӮ_x0005__x0000_DataContext_x0000_ActivePlace_x0000__x0000__x0000__x0000__x0000_FSControls_x0000__x0000_TcidName_x0000__x0000__x0000__x0000_Application_x0000_OutSpace_x0000__x0000__x0000__x0000_=_x0000_ຘӲ_x0000__x0000_@_x0000_ζ_x0000__x0000__x0000__x0000__x0000__x0000_⹄ӱ⼄ӱ⼄ӱ〄ӱツӱツӱ_x0001__x0000__x0000__x0000__x0000__x0000__x0000__x0000_陀Ģ_x0000__x0000_ﮬ凰㶬ヌ_x0000__x0000_⤀チ_x0004__x0000__x0000__x0000_=_x0000_෰Ӳ_x0000__x0000_@_x0000_❀揱_x0000__x0000__x0000__x0000__x0000__x0000__x0000__x0000__x0000__x0000__x0000__x0000__x0000__x0000__x0000__x0000__x0000__x0000_谰揵딀҇_x0002__x0000_ꚤ揵벨Ģ_x0001__x0000_=_x0000_ൠӲ_x0000__x0000_@_x0000_❀揱_x0000__x0000_㪰Ξ_xDAB0_ӯ_xDE00_܉꒘ӯ_x0000__x0000__x0000__x0000_ACROBAT_3D_x0000__x0000_=_x0000_೐Ӳ_x0000__x0000_@_x0000_❀揱_x0000__x0000__x0000__x0000__x0000__x0000_랄函ꖐӯᄀӱ가Οᄐӱ_x0000__x0000_SlabStyle_x0000__x0000__x0000_=_x0000_ీӲ_x0000__x0000_@_x0000_❀揱_x0000__x0000_Ⲱ揵黠揭㎰揵ʢ㟨揵꫔揭끘揵벬Ģ_x0001__x0000_끴揵벤Ģ_x0001__x0000__x0000__x0000__x0000__x0000_㴐揜_x0001__x0000__x0000__x0000__xDC48_揵_x0000__x0000__x0000__x0000__x0014__x0000__x0007__x0000__x0000__x0000__x0000__x0000__x0000__x0000__x0000__x0000_ꚤ揵벰Ģ_x0001__x0000_nt_x0000__xFFFF__x0000__x0000_Ᏸ揵藰ʢ揻꘸·ᓜ揵藘ʢ튤揵벴Ģ_x0001__x0000_ab_x0000__x0000__x0000__x0000__x0000__x0000__x0000__x0000_䅀揵벸Ģ_x0001__x0000_br_x0000__x0000__x0000__x0000_괈揺변Ģ_x0001__x0000_괨揺벼Ģ_x0001__x0000_Ᏸ揵별Ģ_x0001__x0000_hi_x0000__x0000__x0000__x0000_诤揵딈҇_x0002__x0000_ng_x0000__x0000__x0000__x0000_㺀揵෠Ӯ_x0003__x0000_㻠揵ුӮ_x0001__x0000__x0000__x0000__x0000__x0000_Ᏸ揵볈Ģ_x0001__x0000_mr_x0000__x0000__x0000__x0000_Ᏸ揵볌Ģ_x0001__x0000_da_x0000__x0000__x0000__x0000_鰌揵ៀӱ_x0004__x0000_Ᏸ揵_xDCC8_ӯ_x0006__x0000_⧰揵㎰揵躨揵䋰揵䌐揵_x0002__x0000_㭐揵ᒬӮ_x0001__x0000_㯐揵ᒸӮ_x0001__x0000__x0000__x0000__x0000__x0000_㺀揵ᓐӮ_x0001__x0000_㺠揵ᓜӮ_x0001__x0000_❨揵ᓴӮ_x0001__x0000_⦘揵ᓨӮ_x0001__x0000_ﮬ凰_x0006__x0000__x0004_桁区切リ_x0000__x0000__x0000_ﮬ凰_x0007__x0000__x0005_見出シ 1_x0000__x0000_ﮬ凰_x0007__x0000__x0005_見出シ 2_x0000__x0000__x0000__x0000__x0000__x0000_랄函콨⿐ቄӱꥤ҇_xFFFF__xFFFF_ቐӱ_x0000__x0000__x0000__x0000__x0000__x0000__x0000__x0000__x0000__x0000__x0000__x0000_ﮬ凰虀۠_x0004__x0000_ኔӱ_x0004__x0000_⤀チﮬ凰勔Ο_xFFFF__xFFFF__x0004__x0000__x0000__x0000__x0000__x0000_ﮬ凰㶬ヌ_x0000__x0000_⤀チ_x0004__x0000__x0000__x0000__x0000__x0000__x0000__x0000_ﮬ凰ዀӱ_x0004__x0000_ኴӱ_x0001__x0000_⤀チﮬ凰⒴Ο_xFFFF__xFFFF__xFFFF__xFFFF__x0000__x0000__x0000__x0000_ﮬ凰ዠӱ_x0004__x0000_ዔӱ_x0001__x0000_⤀チﮬ凰匤Ο_xFFFF__xFFFF__xFFFF__xFFFF__x0000__x0000__x0000__x0000__x0000__x0000__x0000__x0000__x0000__x0000__x0000__x0000__x0000__x0000__x0000__x0000__x0000__x0000__x0000__x0000_ﮬ凰_x0000__x0000__x0004__x0000_ጄӱ_x0000__x0000_⤀チﮬ凰_x0000__x0000__x0004__x0000_ጔӱ_x0000__x0000_⤀チﮬ凰࢐ƪ_x0004__x0000_ጤӱ_x0001__x0000_⤀チ_x0003__x0000__x0003__x0000__x0004__x0001_፰ӱ_x0000__x0000__x0000__x0000__x0001__x0000__x0001__x0000__x0004__x0001_버Ģ_x0000__x0000__x0000__x0000__x0000__x0000__x0000__x0000_砂԰䴈ƪ쀐ذ_x0000__x0000__x0000__x0000_Ľ_x0000_͘揳_x0001__x0000_뎀ӯ_x0000__x0000__x0000__x0000__x0000__x0000_͘揳_x0001__x0000_됀ӯ_x0000__x0000__x0000__x0000__x0000__x0000_͘揳_x0001__x0000_뒀ӯ_x0000__x0000__x0000__x0000__x0000__x0000_¸揳¨揳_x0001__x0000__x0003__x0000_뎀ӯ_x0000__x0000__x0000__x0000__x0000__x0000__x0000__x0000__x0000__x0000__x0003__x0000_ꩠ҇_x0000__x0000__x0000__x0000_¸揳¨揳_x0001__x0000__x0003__x0000_됀ӯ_x0000__x0000__x0000__x0000__x0000__x0000__x0003__x0000_ꪀ҇_x0000__x0000__x0000__x0000_¸揳¨揳_x0001__x0000__x0003__x0000_뒀ӯ_x0000__x0000_ﮬ凰_x0007__x0000__x0005_見出シ 3_x0000__x0000__x0000__x0000__x0000__x0000_揭_x0001__x0000__x0016__x0001_ӯ_x0001_Ё칈҇_x0001__x0000_⤐͵_x0001__x0000__x0000__x0000__x0000__x0000__x0000__x0000__x0003__x0000_揭揭揭揭枀Ɓ_x0000__x0000__x0001__x0000__x0000__x0000__x0000__x0000_甲_x0006__x0000__x0000_듐揭_x0001__x0000__x0016__x0001_ӯ_x0002_Ѐ츘҇_x0001__x0000_⣀͵_x0001__x0000__x0000__x0000__x0000__x0000__x0000__x0000__x0003__x0000_뒈揭둠揭둄揭돈揭枀Ɓ_x0000__x0000__x0001__x0000__x0000__x0000__x0000__x0000_甲_x0006__x0000__x0000_깸揙_x0001__x0000__x0016__x0001_ӯ_x0002_Ѐ칠҇态_x0000_⟐͵_x0001__x0000__x0000__x0000__x0000__x0000__x0000__x0000__x0003__x0000_기揙금揙귬揙군揙枀Ɓ_x0000__x0000__x0001__x0000__x0000__x0000__x0000__x0000_甲_x0006__x0000__x0000_듐揭_x0001__x0000__x0016__x0001_ӯ_x0003_Ё㘀҄_x0001__x0000_⣀͵_x0001__x0000__x0000__x0000__x0000__x0000__x0000__x0000__x0003__x0000_뒈揭둠揭둄揭돈揭枀Ɓ_x0000__x0000__x0001__x0000__x0000__x0000__x0000__x0000_甲_x0006__x0000__x0000_揭_x0001__x0000__x0016__x0001_ӯ_x0001_Ё캰҇_x0001__x0000_⤐͵_x0001__x0000__x0000__x0000__x0000__x0000__x0000__x0000__x0003__x0000_揭揭揭揭枀Ɓ_x0000__x0000__x0001__x0000__x0000__x0000__x0000__x0000_甲_x0006__x0000__x0000_揭_x0001__x0000__x0016__x0001_ӯ_x0001_Ё컈҇_x0001__x0000_⤐͵_x0001__x0000__x0000__x0000__x0000__x0000__x0000__x0000__x0003__x0000_揭揭揭揭枀Ɓ_x0000__x0000__x0001__x0000__x0000__x0000__x0000__x0000_甲_x0006__x0000__x0000_揭_x0001__x0000__x0016__x0001_ӯ_x0001_Ё컠҇_x0001__x0000_⤐͵_x0001__x0000__x0000__x0000__x0000__x0000__x0000__x0000__x0003__x0000_揭揭揭揭枀Ɓ_x0000__x0000__x0001__x0000__x0000__x0000__x0000__x0000_甲_x0006__x0000__x0000_揭_x0001__x0000__x0016__x0001_ӯ_x0001_Ё케҇_x0001__x0000_⤐͵_x0001__x0000__x0000__x0000__x0000__x0000__x0000__x0000__x0003__x0000_揭揭揭揭枀Ɓ_x0000__x0000__x0001__x0000__x0000__x0000__x0000__x0000_甲_x0006__x0000__x0000_揭_x0001__x0000__x0016__x0001_ӯ_x0001_Ё켘҇_x0001__x0000_⤐͵_x0001__x0000__x0000__x0000__x0000__x0000__x0000__x0000__x0003__x0000_揭揭揭揭枀Ɓ_x0000__x0000__x0001__x0000__x0000__x0000__x0000__x0000_甲_x0006__x0000__x0000_揭_x0001__x0000__x0016__x0001_ӯ_x0001_Ё켰҇_x0001__x0000_⤐͵_x0001__x0000__x0000__x0000__x0000__x0000__x0000__x0000__x0003__x0000_揭揭揭揭枀Ɓ_x0000__x0000__x0001__x0000__x0000__x0000__x0000__x0000_甲_x0006__x0000__x0000_揭_x0001__x0000__x0016__x0001_ӯ_x0001_Ё캀҇_x0001__x0000_⤐͵_x0001__x0000__x0000__x0000__x0000__x0000__x0000__x0000__x0003__x0000_揭揭揭揭枀Ɓ_x0000__x0000__x0001__x0000__x0000__x0000__x0000__x0000_甲_x0006__x0000__x0000_듐揭_x0001__x0000__x0016__x0001_ӯ_x0002_Ѐ콈҇_x0001__x0000_⣀͵_x0001__x0000__x0000__x0000__x0000__x0000__x0000__x0000__x0003__x0000_뒈揭둠揭둄揭돈揭枀Ɓ_x0000__x0000__x0001__x0000__x0000__x0000__x0000__x0000_甲_x0006__x0000__x0000_揭_x0001__x0000__x0016__x0001_ӯ_x0001_Ё콠҇态_x0000_⤐͵_x0001__x0000__x0000__x0000__x0000__x0000__x0000__x0000__x0003__x0000_揭揭揭揭枀Ɓ_x0000__x0000__x0001__x0000__x0000__x0000__x0000__x0000_甲_x0006__x0000__x0000_듐揭_x0001__x0000__x0016__x0001_ӯ_x0003_Ё㛰҄_x0001__x0000_⣀͵_x0001__x0000__x0000__x0000__x0000__x0000__x0000__x0000__x0003__x0000_뒈揭둠揭둄揭돈揭枀Ɓ_x0000__x0000__x0001__x0000__x0000__x0000__x0000__x0000_甲_x0006__x0000__x0000_揭_x0001__x0000__x0016__x0001_ӯ_x0002_Ѐ퀘ӯ냘҇倀Ο_x0001__x0000__x0000__x0000__x0000__x0000__x0000__x0000__x0003__x0000_揭揭揭揭枀Ɓ_x0000__x0000__x0001__x0000__x0000__x0000__x0000__x0000_甲_x0006__x0000__x0000_揭_x0001__x0000__x0016__x0001_ӯ_x0002_Ѐ퀰ӯ냠҇倀Ο_x0001__x0000__x0000__x0000__x0000__x0000__x0000__x0000__x0003__x0000_揭揭揭揭枀Ɓ_x0000__x0000__x0001__x0000__x0000__x0000__x0000__x0000_甲_x0006__x0000__x0000_揭_x0001__x0000__x0016__x0001_ӯ_x0002_Ѐ큈ӯ냨҇倀Ο_x0001__x0000__x0000__x0000__x0000__x0000__x0000__x0000__x0003__x0000_揭揭揭揭枀Ɓ_x0000__x0000__x0001__x0000__x0000__x0000__x0000__x0000_甲_x0006__x0000__x0000_揭_x0001__x0000__x0016__x0001_ӯ_x0002_Ѐ큠ӯ냰҇倀Ο_x0001__x0000__x0000__x0000__x0000__x0000__x0000__x0000__x0003__x0000_揭揭揭揭枀Ɓ_x0000__x0000__x0001__x0000__x0000__x0000__x0000__x0000_甲_x0006__x0000__x0000_揭_x0001__x0000__x0016__x0001_ӯ_x0002_Ѐ킀ӯ냸҇倀Ο_x0001__x0000__x0000__x0000__x0000__x0000__x0000__x0000__x0003__x0000_揭揭揭揭枀Ɓ_x0000__x0000__x0001__x0000__x0000__x0000__x0000__x0000_甲_x0006__x0000__x0000_揭_x0001__x0000__x0016__x0001_ӯ_x0002_Ѐ킘ӯ넀҇倀Ο_x0001__x0000__x0000__x0000__x0000__x0000__x0000__x0000__x0003__x0000_揭揭揭揭枀Ɓ_x0000__x0000__x0001__x0000__x0000__x0000__x0000__x0000_甲_x0006__x0000__x0000_揭_x0001__x0000__x0016__x0001_ӯ_x0002_Ѐ킰ӯ너҇倀Ο_x0001__x0000__x0000__x0000__x0000__x0000__x0000__x0000__x0003__x0000_揭揭揭揭枀Ɓ_x0000__x0000__x0001__x0000__x0000__x0000__x0000__x0000_甲_x0006__x0000__x0000_揭_x0001__x0000__x0016__x0001_ӯ_x0002_Ѐ탈ӯ널҇倀Ο_x0001__x0000__x0000__x0000__x0000__x0000__x0000__x0000__x0003__x0000_揭揭揭揭枀Ɓ_x0000__x0000__x0001__x0000__x0000__x0000__x0000__x0000_甲_x0006__x0000__x0000_揭_x0001__x0000__x0016__x0001_ӯ_x0002_Ѐ탠ӯ넘҇倀Ο_x0001__x0000__x0000__x0000__x0000__x0000__x0000__x0000__x0003__x0000_揭揭揭揭枀Ɓ_x0000__x0000__x0001__x0000__x0000__x0000__x0000__x0000_甲_x0006__x0000__x0000_揭_x0001__x0000__x0016__x0001_ӯ_x0002_Ѐ턀ӯ넠҇倀Ο_x0001__x0000__x0000__x0000__x0000__x0000__x0000__x0000__x0003__x0000_揭揭揭揭枀Ɓ_x0000__x0000__x0001__x0000__x0000__x0000__x0000__x0000_甲_x0006__x0000__x0000_揭_x0001__x0000__x0016__x0001_ӯ_x0002_Ѐ턘ӯ넨҇倀Ο_x0001__x0000__x0000__x0000__x0000__x0000__x0000__x0000__x0003__x0000_揭揭揭揭枀Ɓ_x0000__x0000__x0001__x0000__x0000__x0000__x0000__x0000_甲_x0006__x0000__x0000_揭_x0001__x0000__x0016__x0001_ӯ_x0002_Ѐ터ӯ넰҇倀Ο_x0001__x0000__x0000__x0000__x0000__x0000__x0000__x0000__x0003__x0000_揭揭揭揭枀Ɓ_x0000__x0000__x0001__x0000__x0000__x0000__x0000__x0000_甲_x0006__x0000__x0000_揭_x0001__x0000__x0016__x0001_ӯ_x0002_Ѐ텈ӯ넸҇倀Ο_x0001__x0000__x0000__x0000__x0000__x0000__x0000__x0000__x0003__x0000_揭揭揭揭枀Ɓ_x0000__x0000__x0001__x0000__x0000__x0000__x0000__x0000_甲_x0006__x0000__x0000_揭_x0001__x0000__x0016__x0001_ӯ_x0002_Ѐ텠ӯ녀҇倀Ο_x0001__x0000__x0000__x0000__x0000__x0000__x0000__x0000__x0003__x0000_揭揭揭揭枀Ɓ_x0000__x0000__x0001__x0000__x0000__x0000__x0000__x0000_甲_x0006__x0000__x0000_揭_x0001__x0000__x0016__x0001_ӯ_x0002_Ѐ톀ӯ녈҇倀Ο_x0001__x0000__x0000__x0000__x0000__x0000__x0000__x0000__x0003__x0000_揭揭揭揭枀Ɓ_x0000__x0000__x0001__x0000__x0000__x0000__x0000__x0000_甲_x0006__x0000__x0000_揭_x0001__x0000__x0016__x0001_ӯ_x0002_Ѐ톘ӯ념҇倀Ο_x0001__x0000__x0000__x0000__x0000__x0000__x0000__x0000__x0003__x0000_揭揭揭揭枀Ɓ_x0000__x0000__x0001__x0000__x0000__x0000__x0000__x0000_甲_x0006__x0000__x0000_揭_x0001__x0000__x0016__x0001_ӯ_x0002_Ѐ톰ӯ녘҇倀Ο_x0001__x0000__x0000__x0000__x0000__x0000__x0000__x0000__x0003__x0000_揭揭揭揭枀Ɓ_x0000__x0000__x0001__x0000__x0000__x0000__x0000__x0000_甲_x0006__x0000__x0000_揭_x0001__x0000__x0016__x0001_ӯ_x0002_Ѐ퇈ӯ녠҇倀Ο_x0001__x0000__x0000__x0000__x0000__x0000__x0000__x0000__x0003__x0000_揭揭揭揭枀Ɓ_x0000__x0000__x0001__x0000__x0000__x0000__x0000__x0000_甲_x0006__x0000__x0000_揭_x0001__x0000__x0016__x0001_ӯ_x0002_Ѐ퇠ӯ녨҇倀Ο_x0001__x0000__x0000__x0000__x0000__x0000__x0000__x0000__x0003__x0000_揭揭揭揭枀Ɓ_x0000__x0000__x0001__x0000__x0000__x0000__x0000__x0000_甲_x0006__x0000__x0000_揭_x0001__x0000__x0016__x0001_ӯ_x0002_Ѐ툀ӯ녰҇倀Ο_x0001__x0000__x0000__x0000__x0000__x0000__x0000__x0000__x0003__x0000_揭揭揭揭枀Ɓ_x0000__x0000__x0001__x0000__x0000__x0000__x0000__x0000_甲_x0006__x0000__x0000_揭_x0001__x0000__x0016__x0001_ӯ_x0002_Ѐ툘ӯ노҇倀Ο_x0001__x0000__x0000__x0000__x0000__x0000__x0000__x0000__x0003__x0000_揭揭揭揭枀Ɓ_x0000__x0000__x0001__x0000__x0000__x0000__x0000__x0000_甲_x0006__x0000__x0000_揭_x0001__x0000__x0016__x0001_ӯ_x0002_Ѐ툰ӯ놀҇倀Ο_x0001__x0000__x0000__x0000__x0000__x0000__x0000__x0000__x0003__x0000_揭揭揭揭枀Ɓ_x0000__x0000__x0001__x0000__x0000__x0000__x0000__x0000_甲_x0006__x0000__x0000_揭_x0001__x0000__x0016__x0001_ӯ_x0002_Ѐ퉈ӯ놈҇倀Ο_x0001__x0000__x0000__x0000__x0000__x0000__x0000__x0000__x0003__x0000_揭揭揭揭枀Ɓ_x0000__x0000__x0001__x0000__x0000__x0000__x0000__x0000_甲_x0006__x0000__x0000_揭_x0001__x0000__x0016__x0001_ӯ_x0002_Ѐ퉠ӯ놐҇倀Ο_x0001__x0000__x0000__x0000__x0000__x0000__x0000__x0000__x0003__x0000_揭揭揭揭枀Ɓ_x0000__x0000__x0001__x0000__x0000__x0000__x0000__x0000_甲_x0006__x0000__x0000_揭_x0001__x0000__x0016__x0001_ӯ_x0002_Ѐ튀ӯ놘҇倀Ο_x0001__x0000__x0000__x0000__x0000__x0000__x0000__x0000__x0003__x0000_揭揭揭揭枀Ɓ_x0000__x0000__x0001__x0000__x0000__x0000__x0000__x0000_甲_x0006__x0000__x0000_揭_x0001__x0000__x0016__x0001_ӯ_x0002_Ѐ튘ӯ놠҇倀Ο_x0001__x0000__x0000__x0000__x0000__x0000__x0000__x0000__x0003__x0000_揭揭揭揭枀Ɓ_x0000__x0000__x0001__x0000__x0000__x0000__x0000__x0000_甲_x0006__x0000__x0000_揭_x0001__x0000__x0016__x0001_ӯ_x0002_Ѐ튰ӯ놨҇倀Ο_x0001__x0000__x0000__x0000__x0000__x0000__x0000__x0000__x0003__x0000_揭揭揭揭枀Ɓ_x0000__x0000__x0001__x0000__x0000__x0000__x0000__x0000_甲_x0006__x0000__x0000_揭_x0001__x0000__x0016__x0001_ӯ_x0002_Ѐ틈ӯ놰҇倀Ο_x0001__x0000__x0000__x0000__x0000__x0000__x0000__x0000__x0003__x0000_揭揭揭揭枀Ɓ_x0000__x0000__x0001__x0000__x0000__x0000__x0000__x0000_甲_x0006__x0000__x0000__x0000__x0000__x0000__x0000__x0000__x0000__x0000__x0000__x0000__x0000__x0000__x0000__x0000__x0000__x0000__x0000__x0000__x0000__x0000__x0000__x0000__x0000__x0000__x0000__x0000__x0000__x0000__x0000__x0000__x0000__x0000__x0000_揭_x0001__x0000__x0016__x0001_ӯ_x0002_Ѐ틠ӯ놸҇倀Ο_x0001__x0000__x0000__x0000__x0000__x0000__x0000__x0000__x0003__x0000_揭揭揭揭枀Ɓ_x0000__x0000__x0001__x0000__x0000__x0000__x0000__x0000_甲_x0006__x0000__x0000_揭_x0001__x0000__x0016__x0001_ӯ_x0002_Ѐ팀ӯ뇀҇倀Ο_x0001__x0000__x0000__x0000__x0000__x0000__x0000__x0000__x0003__x0000_揭揭揭揭枀Ɓ_x0000__x0000__x0001__x0000__x0000__x0000__x0000__x0000_甲_x0006__x0000__x0000_揭_x0001__x0000__x0016__x0001_ӯ_x0002_Ѐ팘ӯ뇈҇倀Ο_x0001__x0000__x0000__x0000__x0000__x0000__x0000__x0000__x0003__x0000_揭揭揭揭枀Ɓ_x0000__x0000__x0001__x0000__x0000__x0000__x0000__x0000_甲_x0006__x0000__x0000_揭_x0001__x0000__x0016__x0001_ӯ_x0002_Ѐ팰ӯ뇐҇倀Ο_x0001__x0000__x0000__x0000__x0000__x0000__x0000__x0000__x0003__x0000_揭揭揭揭枀Ɓ_x0000__x0000__x0001__x0000__x0000__x0000__x0000__x0000_甲_x0006__x0000__x0000_揭_x0001__x0000__x0016__x0001_ӯ_x0002_Ѐ퍈ӯ뇘҇倀Ο_x0001__x0000__x0000__x0000__x0000__x0000__x0000__x0000__x0003__x0000_揭揭揭揭枀Ɓ_x0000__x0000__x0001__x0000__x0000__x0000__x0000__x0000_甲_x0006__x0000__x0000_揭_x0001__x0000__x0016__x0001_ӯ_x0002_Ѐ퍠ӯ뇠҇倀Ο_x0001__x0000__x0000__x0000__x0000__x0000__x0000__x0000__x0003__x0000_揭揭揭揭枀Ɓ_x0000__x0000__x0001__x0000__x0000__x0000__x0000__x0000_甲_x0006__x0000__x0000_揭_x0001__x0000__x0016__x0001_ӯ_x0002_Ѐ펀ӯ뇨҇倀Ο_x0001__x0000__x0000__x0000__x0000__x0000__x0000__x0000__x0003__x0000_揭揭揭揭枀Ɓ_x0000__x0000__x0001__x0000__x0000__x0000__x0000__x0000_甲_x0006__x0000__x0000_揭_x0001__x0000__x0016__x0001_ӯ_x0002_Ѐ페ӯ뇰҇倀Ο_x0001__x0000__x0000__x0000__x0000__x0000__x0000__x0000__x0003__x0000_揭揭揭揭枀Ɓ_x0000__x0000__x0001__x0000__x0000__x0000__x0000__x0000_甲_x0006__x0000__x0000_揭_x0001__x0000__x0016__x0001_ӯ_x0002_Ѐ펰ӯ뇸҇倀Ο_x0001__x0000__x0000__x0000__x0000__x0000__x0000__x0000__x0003__x0000_揭揭揭揭枀Ɓ_x0000__x0000__x0001__x0000__x0000__x0000__x0000__x0000_甲_x0006__x0000__x0000_揭_x0001__x0000__x0016__x0001_ӯ_x0002_Ѐ폈ӯ눀҇倀Ο_x0001__x0000__x0000__x0000__x0000__x0000__x0000__x0000__x0003__x0000_揭揭揭揭枀Ɓ_x0000__x0000__x0001__x0000__x0000__x0000__x0000__x0000_甲_x0006__x0000__x0000_揭_x0001__x0000__x0016__x0001_ӯ_x0002_Ѐ폠ӯ눈҇倀Ο_x0001__x0000__x0000__x0000__x0000__x0000__x0000__x0000__x0003__x0000_揭揭揭揭枀Ɓ_x0000__x0000__x0001__x0000__x0000__x0000__x0000__x0000_甲_x0006__x0000__x0000_揭_x0001__x0000__x0016__x0001_ӯ_x0002_Ѐ퐀ӯ눐҇倀Ο_x0001__x0000__x0000__x0000__x0000__x0000__x0000__x0000__x0003__x0000_揭揭揭揭枀Ɓ_x0000__x0000__x0001__x0000__x0000__x0000__x0000__x0000_甲_x0006__x0000__x0000_揭_x0001__x0000__x0016__x0001_ӯ_x0002_Ѐ퐘ӯ눘҇倀Ο_x0001__x0000__x0000__x0000__x0000__x0000__x0000__x0000__x0003__x0000_揭揭揭揭枀Ɓ_x0000__x0000__x0001__x0000__x0000__x0000__x0000__x0000_甲_x0006__x0000__x0000_揭_x0001__x0000__x0016__x0001_ӯ_x0002_Ѐ퐰ӯ눠҇倀Ο_x0001__x0000__x0000__x0000__x0000__x0000__x0000__x0000__x0003__x0000_揭揭揭揭枀Ɓ_x0000__x0000__x0001__x0000__x0000__x0000__x0000__x0000_甲_x0006__x0000__x0000_揭_x0001__x0000__x0016__x0001_ӯ_x0002_Ѐ푈ӯ눨҇倀Ο_x0001__x0000__x0000__x0000__x0000__x0000__x0000__x0000__x0003__x0000_揭揭揭揭枀Ɓ_x0000__x0000__x0001__x0000__x0000__x0000__x0000__x0000_甲_x0006__x0000__x0000_揭_x0001__x0000__x0016__x0001_ӯ_x0002_Ѐ푠ӯ눰҇倀Ο_x0001__x0000__x0000__x0000__x0000__x0000__x0000__x0000__x0003__x0000_揭揭揭揭枀Ɓ_x0000__x0000__x0001__x0000__x0000__x0000__x0000__x0000_甲_x0006__x0000__x0000_揭_x0001__x0000__x0016__x0001_ӯ_x0002_Ѐ풀ӯ눸҇倀Ο_x0001__x0000__x0000__x0000__x0000__x0000__x0000__x0000__x0003__x0000_揭揭揭揭枀Ɓ_x0000__x0000__x0001__x0000__x0000__x0000__x0000__x0000_甲_x0006__x0000__x0000_揭_x0001__x0000__x0016__x0001_ӯ_x0002_Ѐ풘ӯ뉀҇倀Ο_x0001__x0000__x0000__x0000__x0000__x0000__x0000__x0000__x0003__x0000_揭揭揭揭枀Ɓ_x0000__x0000__x0001__x0000__x0000__x0000__x0000__x0000_甲_x0006__x0000__x0000_揭_x0001__x0000__x0016__x0001_ӯ_x0002_Ѐ풰ӯ뉈҇倀Ο_x0001__x0000__x0000__x0000__x0000__x0000__x0000__x0000__x0003__x0000_揭揭揭揭枀Ɓ_x0000__x0000__x0001__x0000__x0000__x0000__x0000__x0000_甲_x0006__x0000__x0000_揭_x0001__x0000__x0016__x0001_ӯ_x0002_Ѐ퓈ӯ뉐҇倀Ο_x0001__x0000__x0000__x0000__x0000__x0000__x0000__x0000__x0003__x0000_揭揭揭揭枀Ɓ_x0000__x0000__x0001__x0000__x0000__x0000__x0000__x0000_甲_x0006__x0000__x0000_揭_x0001__x0000__x0016__x0001_ӯ_x0002_Ѐ퓠ӯ뉘҇倀Ο_x0001__x0000__x0000__x0000__x0000__x0000__x0000__x0000__x0003__x0000_揭揭揭揭枀Ɓ_x0000__x0000__x0001__x0000__x0000__x0000__x0000__x0000_甲_x0006__x0000__x0000_揭_x0001__x0000__x0016__x0001_ӯ_x0002_Ѐ픀ӯ뉠҇倀Ο_x0001__x0000__x0000__x0000__x0000__x0000__x0000__x0000__x0003__x0000_揭揭揭揭枀Ɓ_x0000__x0000__x0001__x0000__x0000__x0000__x0000__x0000_甲_x0006__x0000__x0000_揭_x0001__x0000__x0016__x0001_ӯ_x0001_Ё◠͠_x0001__x0000_⤐͵_x0001__x0000__x0000__x0000__x0000__x0000__x0000__x0000__x0003__x0000_揭揭揭揭枀Ɓ_x0000__x0000__x0001__x0000__x0000__x0000__x0000__x0000_甲_x0006__x0000__x0000_揭_x0001__x0000__x0016__x0001_ӯ_x0001_Ё쾀҇_x0001__x0000_⤐͵_x0001__x0000__x0000__x0000__x0000__x0000__x0000__x0000__x0003__x0000_揭揭揭揭枀Ɓ_x0000__x0000__x0001__x0000__x0000__x0000__x0000__x0000_甲_x0006__x0000_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0001__x0000__x0016__x0001_怒ӯ_x0008_Ѐ燎ӯ뉸҇⤐͵_x0001__x0000__x0000__x0000__x0000__x0000__x0000__x0000__x0003__x0000_揭揭揭揭枀Ɓ_x0000__x0000__x0001__x0000__x0000__x0000__x0000__x0000_甲_x0006__x0000__x0000__x0000__x0000_⓰揱_x0000__x0000__x000E__x0000_ζ_x0000__x0000__x0010__x0000_ζ_x0000__x0000__x0012__x0000_ζ_x0000__x0000__x0013__x0000_뀈·_x0000__x0000__x0017__x0000_ζ_x0000__x0000__x001B__x0000_ζ_x0000__x0000__x001C__x0000_ζ_x0000__x0000__x0000__x0000_⓰揱_x0000__x0000__x000E__x0000_ζ_x0000__x0000__x0010__x0000_ζ_x0000__x0000__x0013__x0000_ζ_x0000__x0000__x0017__x0000_ζ_x0000__x0000__x001B__x0000_ζ_x0000__x0000__x001C__x0000_ζ_x0000__x0000__x0000__x0000__x0000__x0000__x0000__x0000_듐揭_x0001__x0000__x0016__x0001_婢ӯ_x0002_Ѐ혀ӯ늈҇⣀͵_x000B__x0000__x0000__x0000__x0000__x0000__x0000__x0000__x0003__x0000_뒈揭둠揭둄揭돈揭枀Ɓ_x0000__x0000__x0001__x0000__x0000__x0000__x0000__x0000__x0000__x0000_)_x0000_듐揭_x0001__x0000__x0016__x0001_﫠ӯ_x0002_Ѐ_xD9E0_ӯ느҇⣀͵_x000B__x0000__x0000__x0000__x0000__x0000__x0000__x0000__x0003__x0000_뒈揭둠揭둄揭돈揭枀Ɓ_x0000__x0000__x0001__x0000__x0000__x0000__x0000__x0000__x0000__x0000_)_x0000_N䐀_x0015__x0000_쀌ė଀௿ș_x0007__x001E_ᤀ㔈䐀_x0015__x0000_쀌̗⠀଀⧿଀ș_x0007__x001E_ᤀᄈ䐀_x0015__x0000_쀌ᡁᤀ̈∀ăᤀ̈䈀ă_x0000__x0000__x0000__x0000__x0000__x0000__x0000__x0000_N䐀 _x0000_쀌ė଀௿ș_x0007__x001E_ᤀ㔈䐀 _x0000_쀌̗⠀଀⧿଀ș_x0007__x001E_ᤀᄈ䐀 _x0000_쀌ᡁᤀ̈∀ăᤀ̈䈀ă_x0000__x0000__x0000__x0000__x0000__x0000__x0000__x0000_N䐀 _x0000_쀊ė଀௿ș_x0007__x001E_ᤀ㔈䐀 _x0000_쀊̗⠀଀⧿଀ș_x0007__x001E_ᤀᄈ䐀 _x0000_쀊ᡁᤀ̈∀ăᤀ̈䈀ă_x0000__x0000__x0000__x0000__x0000__x0000__x0000__x0000_듐揭_x0001__x0000__x0016__x0001_ﱠӯ_x0004_Ѐ㤀҄늸҇⣀͵_x000B__x0000__x0000__x0000__x0000__x0000__x0000__x0000__x0003__x0000_뒈揭둠揭둄揭돈揭枀Ɓ_x0000__x0000__x0001__x0000__x0000__x0000__x0000__x0000__x0000__x0000_=_x0000_N䐀_x0015__x0000_쀍ė଀௿ș_x0007__x001E_ᤀ㔈䐀_x0015__x0000_쀍̗⠀଀⧿଀ș_x0007__x001E_ᤀᄈ䐀_x0015__x0000_쀍ᡁᤀ̈∀ăᤀ̈䈀ă_x0000__x0000__x0000__x0000__x0000__x0000__x0000__x0000_N䐀_x0015__x0000_쀋ė଀௿ș_x0007__x001E_ᤀ㔈䐀_x0015__x0000_쀋̗⠀଀⧿଀ș_x0007__x001E_ᤀᄈ䐀_x0015__x0000_쀋ᡁᤀ̈∀ăᤀ̈䈀ă_x0000__x0000__x0000__x0000__x0000__x0000__x0000__x0000_N䐀 _x0000_쀍ė଀௿ș_x0007__x001E_ᤀ㔈䐀 _x0000_쀍̗⠀଀⧿଀ș_x0007__x001E_ᤀᄈ䐀 _x0000_쀍ᡁᤀ̈∀ăᤀ̈䈀ă_x0000__x0000__x0000__x0000__x0000__x0000__x0000__x0000_듐揭_x0004__x0000__x0016__x0001_﷠ӯ_x0002_Ѐ宰΋ꀠɀ⺰͵_x000B__x0000__x0002__x0000__x0002__x0000_ꄨɀ_x0003__x0000_뒈揭둠揭둄揭돈揭枀Ɓ_x0000__x0000__x0001__x0000__x0000__x0000__x0000__x0000_ⴕ_x0000__x0001__x0000_揭_x0003__x0000__x0016__x0001_﹀ӯ_x0007_Ёﺠӯ닠҇⤐͵_x000B__x0000__x0000__x0000__x0000__x0000__x0000__x0000__x0003__x0000_揭揭揭揭枀Ɓ䕀͹델҇_x0000__x0000__x0000__x0000__x0000__x0000_&lt;_x0000__x0000__x0000_⓰揱_x0000__x0000__x000E__x0000_냸·_x0000__x0000__x0010__x0000_널·_x0000__x0000__x0013__x0000_넨·_x0000__x0000__x0017__x0000_냠·_x0000__x0000__x001B__x0000_鹿ζ_x0000__x0000__x001C__x0000_廊ζ_x0000__x0000__x0000__x0000__x0000__x0000__x0000__x0000_揭_x0008__x0000__x0016__x0001_＀ӯ_x0005_Ё─ɀ_x0001__x0000_⤐͵_x000F__x0000__x0003__x0000__x0004__x0000_֠ƪ_x0013_ᤀ揭揭揭揭枀Ɓ舠Ξ_x0001__x0000__x0000__x0000__x0000__x0000_ⴕ_x0000_ဴ_x0000_듐揭_x0001__x0000__x0016__x0001_｠ӯ_x0002_Ѐ톰͹_x0001__x0000_⣀͵_x0001__x0000__x0000__x0000__x0000__x0000__x0000__x0000_s_x0001_뒈揭둠揭둄揭돈揭枀Ɓ_x0000__x0000__x0001__x0000__x0000__x0000__x0000__x0000_ⴕ_x0000__x0000__x0000__x0000__x0000__x0000__x0000__x0000__x0000__x0000__x0000__x0000__x0000__x0000__x0000__x0000__x0000__x0000__x0000__x0000__x0000__x0000__x0000__x0000__x0000__x0000__x0000__x0000__x0000__x0000__x0000__x0000__x0000__x0000__x0000__x0005_ジュウライ</t>
    </rPh>
    <phoneticPr fontId="23"/>
  </si>
  <si>
    <t>・珪藻綱 Rhizosolenia 属として従来分類されていた種のうち、淡水性の種は Urosolenia 属として扱うことが一般的であるため、本結果もこれに従った。</t>
    <rPh sb="18" eb="19">
      <t>ゾク</t>
    </rPh>
    <rPh sb="22" eb="24">
      <t>ジュウライ</t>
    </rPh>
    <rPh sb="24" eb="26">
      <t>ブンルイ</t>
    </rPh>
    <rPh sb="31" eb="32">
      <t>シュ</t>
    </rPh>
    <rPh sb="36" eb="39">
      <t>タンスイセイ</t>
    </rPh>
    <rPh sb="40" eb="41">
      <t>シュ</t>
    </rPh>
    <rPh sb="54" eb="55">
      <t>ゾク</t>
    </rPh>
    <rPh sb="58" eb="59">
      <t>アツカ</t>
    </rPh>
    <rPh sb="63" eb="66">
      <t>イッパンテキ</t>
    </rPh>
    <rPh sb="72" eb="73">
      <t>ホン</t>
    </rPh>
    <rPh sb="73" eb="75">
      <t>ケッカ</t>
    </rPh>
    <rPh sb="79" eb="80">
      <t>シタガ</t>
    </rPh>
    <phoneticPr fontId="23"/>
  </si>
  <si>
    <t>・緑藻綱 Chodatella 属、Lagerheimia 属、Franceia 属は、針状突起の形態等から区別されるが、本結果では区別せずに Chodatella 属に一括して計数した。</t>
    <rPh sb="1" eb="3">
      <t>リョクソウ</t>
    </rPh>
    <rPh sb="16" eb="17">
      <t>ゾク</t>
    </rPh>
    <rPh sb="30" eb="31">
      <t>ゾク</t>
    </rPh>
    <rPh sb="44" eb="46">
      <t>ハリジョウ</t>
    </rPh>
    <rPh sb="46" eb="48">
      <t>トッキ</t>
    </rPh>
    <rPh sb="49" eb="51">
      <t>ケイタイ</t>
    </rPh>
    <rPh sb="51" eb="52">
      <t>トウ</t>
    </rPh>
    <rPh sb="54" eb="56">
      <t>クベツ</t>
    </rPh>
    <rPh sb="61" eb="62">
      <t>ホン</t>
    </rPh>
    <rPh sb="62" eb="64">
      <t>ケッカ</t>
    </rPh>
    <rPh sb="66" eb="68">
      <t>クベツ</t>
    </rPh>
    <rPh sb="85" eb="87">
      <t>イッカツ</t>
    </rPh>
    <rPh sb="89" eb="91">
      <t>ケイスウ</t>
    </rPh>
    <phoneticPr fontId="23"/>
  </si>
  <si>
    <t>・緑藻綱 Golenkinia 属と Golenkiniopsis 属は、形態から両属を識別することは困難であるため、Golenkinia 属に一括して計数した。</t>
    <rPh sb="1" eb="3">
      <t>リョクソウ</t>
    </rPh>
    <rPh sb="72" eb="74">
      <t>イッカツ</t>
    </rPh>
    <rPh sb="76" eb="78">
      <t>ケイスウ</t>
    </rPh>
    <phoneticPr fontId="23"/>
  </si>
  <si>
    <t>Pseudanabaena spp.</t>
    <phoneticPr fontId="23"/>
  </si>
  <si>
    <t>Surirella sp</t>
    <phoneticPr fontId="23"/>
  </si>
  <si>
    <t>Dictyosphaerium spp.</t>
    <phoneticPr fontId="23"/>
  </si>
  <si>
    <t>Scenedesmus spp.</t>
    <phoneticPr fontId="23"/>
  </si>
  <si>
    <t>Peridinium sp.</t>
    <phoneticPr fontId="23"/>
  </si>
  <si>
    <t>Euglena spp.</t>
    <phoneticPr fontId="23"/>
  </si>
  <si>
    <t>（一財）千葉県環境財団　業務部　五味真人</t>
    <rPh sb="1" eb="2">
      <t>イチ</t>
    </rPh>
    <rPh sb="12" eb="14">
      <t>ギョウム</t>
    </rPh>
    <rPh sb="14" eb="15">
      <t>ブ</t>
    </rPh>
    <rPh sb="16" eb="18">
      <t>ゴミ</t>
    </rPh>
    <rPh sb="18" eb="20">
      <t>マサト</t>
    </rPh>
    <phoneticPr fontId="2"/>
  </si>
  <si>
    <t>Golenkinia spp.</t>
    <phoneticPr fontId="23"/>
  </si>
  <si>
    <t>Schroederia sp.</t>
    <phoneticPr fontId="23"/>
  </si>
  <si>
    <t>Mallomonas spp.</t>
    <phoneticPr fontId="23"/>
  </si>
  <si>
    <t>25</t>
    <phoneticPr fontId="23"/>
  </si>
  <si>
    <t>Tintinnidium sp.</t>
    <phoneticPr fontId="23"/>
  </si>
  <si>
    <t>Micractinium sp.</t>
    <phoneticPr fontId="23"/>
  </si>
  <si>
    <t>Oocystis sp.</t>
    <phoneticPr fontId="23"/>
  </si>
  <si>
    <t>Fragilaria spp.</t>
    <phoneticPr fontId="23"/>
  </si>
  <si>
    <t>2020.4.1</t>
    <phoneticPr fontId="23"/>
  </si>
  <si>
    <t>20</t>
    <phoneticPr fontId="23"/>
  </si>
  <si>
    <t>5</t>
    <phoneticPr fontId="23"/>
  </si>
  <si>
    <t>40</t>
    <phoneticPr fontId="23"/>
  </si>
  <si>
    <t>・緑藻綱 Crucigenia 属とCrucigeniella 属は、細胞の分裂様式から区別されるが、分裂様式が不明なものはCrucigenia 属に一括して計数した。</t>
    <rPh sb="1" eb="3">
      <t>リョクソウ</t>
    </rPh>
    <rPh sb="35" eb="37">
      <t>サイボウ</t>
    </rPh>
    <rPh sb="38" eb="40">
      <t>ブンレツ</t>
    </rPh>
    <rPh sb="40" eb="42">
      <t>ヨウシキ</t>
    </rPh>
    <rPh sb="44" eb="46">
      <t>クベツ</t>
    </rPh>
    <rPh sb="51" eb="53">
      <t>ブンレツ</t>
    </rPh>
    <rPh sb="53" eb="55">
      <t>ヨウシキ</t>
    </rPh>
    <rPh sb="56" eb="58">
      <t>フメイ</t>
    </rPh>
    <rPh sb="75" eb="77">
      <t>イッカツ</t>
    </rPh>
    <rPh sb="79" eb="81">
      <t>ケイスウ</t>
    </rPh>
    <phoneticPr fontId="23"/>
  </si>
  <si>
    <t>2020.4.24</t>
    <phoneticPr fontId="23"/>
  </si>
  <si>
    <t>Aphanocapsa spp.</t>
    <phoneticPr fontId="23"/>
  </si>
  <si>
    <t>(65)</t>
    <phoneticPr fontId="23"/>
  </si>
  <si>
    <t>(25)</t>
    <phoneticPr fontId="23"/>
  </si>
  <si>
    <t>Aphanothece spp.</t>
    <phoneticPr fontId="23"/>
  </si>
  <si>
    <t>(50)</t>
    <phoneticPr fontId="23"/>
  </si>
  <si>
    <t>(15)</t>
    <phoneticPr fontId="23"/>
  </si>
  <si>
    <t>(150)</t>
    <phoneticPr fontId="23"/>
  </si>
  <si>
    <t>CHROOCOCCALES</t>
    <phoneticPr fontId="23"/>
  </si>
  <si>
    <t>(5)</t>
    <phoneticPr fontId="23"/>
  </si>
  <si>
    <t>(10)</t>
    <phoneticPr fontId="23"/>
  </si>
  <si>
    <t>Peridinium spp.</t>
    <phoneticPr fontId="23"/>
  </si>
  <si>
    <t>Synura sp.</t>
    <phoneticPr fontId="23"/>
  </si>
  <si>
    <t>Aulacoseira granulata</t>
  </si>
  <si>
    <t>Fragilaria rumpens</t>
    <phoneticPr fontId="23"/>
  </si>
  <si>
    <t>BACILLARIOPHYCEAE</t>
  </si>
  <si>
    <t>Euglena sp.</t>
    <phoneticPr fontId="23"/>
  </si>
  <si>
    <t>Micractinium spp.</t>
    <phoneticPr fontId="23"/>
  </si>
  <si>
    <t>Scenedesmus acuminatus</t>
  </si>
  <si>
    <t>Tetraedron sp.</t>
    <phoneticPr fontId="23"/>
  </si>
  <si>
    <t>Tetrastrum spp.</t>
    <phoneticPr fontId="23"/>
  </si>
  <si>
    <t>輪形動物</t>
  </si>
  <si>
    <t>輪虫</t>
  </si>
  <si>
    <t>Brachionus sp.</t>
    <phoneticPr fontId="2"/>
  </si>
  <si>
    <t>EUROTATOREA</t>
  </si>
  <si>
    <t>肉質鞭毛虫</t>
  </si>
  <si>
    <t>真正太陽虫</t>
  </si>
  <si>
    <t>HELIOZOA</t>
  </si>
  <si>
    <t>・緑藻綱 Crucigenia 属とCrucigeniella 属は、細胞の分裂様式から区別されるが、分裂様式が不明なものは Crucigenia 属に一括して計数した。</t>
    <rPh sb="1" eb="3">
      <t>リョクソウ</t>
    </rPh>
    <rPh sb="35" eb="37">
      <t>サイボウ</t>
    </rPh>
    <rPh sb="38" eb="40">
      <t>ブンレツ</t>
    </rPh>
    <rPh sb="40" eb="42">
      <t>ヨウシキ</t>
    </rPh>
    <rPh sb="44" eb="46">
      <t>クベツ</t>
    </rPh>
    <rPh sb="51" eb="53">
      <t>ブンレツ</t>
    </rPh>
    <rPh sb="53" eb="55">
      <t>ヨウシキ</t>
    </rPh>
    <rPh sb="56" eb="58">
      <t>フメイ</t>
    </rPh>
    <rPh sb="76" eb="78">
      <t>イッカツ</t>
    </rPh>
    <rPh sb="80" eb="82">
      <t>ケイスウ</t>
    </rPh>
    <phoneticPr fontId="23"/>
  </si>
  <si>
    <t>2020.5.18</t>
    <phoneticPr fontId="23"/>
  </si>
  <si>
    <t>Aphanocapsa sp.</t>
    <phoneticPr fontId="23"/>
  </si>
  <si>
    <t>Merismopedia sp.</t>
    <phoneticPr fontId="23"/>
  </si>
  <si>
    <t>(＋)</t>
    <phoneticPr fontId="23"/>
  </si>
  <si>
    <t>Acanthoceras zachariasi</t>
  </si>
  <si>
    <t>Bacillaria paxillifer</t>
  </si>
  <si>
    <t>Staurosirella berolinensis</t>
  </si>
  <si>
    <t>Actinastrum sp.</t>
    <phoneticPr fontId="23"/>
  </si>
  <si>
    <t>Coelastrum sp.</t>
    <phoneticPr fontId="23"/>
  </si>
  <si>
    <t>Crucigeniella crucifera</t>
  </si>
  <si>
    <t>Pediastrum duplex</t>
  </si>
  <si>
    <t>Pediastrum tetras</t>
  </si>
  <si>
    <t>Scenedesmus bicaudatus</t>
  </si>
  <si>
    <t>Polyarthra sp.</t>
    <phoneticPr fontId="23"/>
  </si>
  <si>
    <t>Synchaeta spp.</t>
    <phoneticPr fontId="23"/>
  </si>
  <si>
    <t>Trichocercidae</t>
  </si>
  <si>
    <t>葉状根足虫</t>
  </si>
  <si>
    <t>LOBOSEA</t>
  </si>
  <si>
    <t>2020.5.25</t>
    <phoneticPr fontId="23"/>
  </si>
  <si>
    <t>Aphanothece sp.</t>
    <phoneticPr fontId="23"/>
  </si>
  <si>
    <t>Merismopedia spp.</t>
    <phoneticPr fontId="23"/>
  </si>
  <si>
    <t>(75)</t>
    <phoneticPr fontId="23"/>
  </si>
  <si>
    <t>ラフィド藻</t>
  </si>
  <si>
    <t>RAPHIDOPHYCEAE</t>
    <phoneticPr fontId="2"/>
  </si>
  <si>
    <t>Fragilaria sp.</t>
    <phoneticPr fontId="23"/>
  </si>
  <si>
    <t>Urosolenia sp.</t>
    <phoneticPr fontId="23"/>
  </si>
  <si>
    <t>Coelastrum spp.</t>
    <phoneticPr fontId="23"/>
  </si>
  <si>
    <t>Crucigenia fenestrata</t>
    <phoneticPr fontId="23"/>
  </si>
  <si>
    <t>Crucigeniella sp.</t>
    <phoneticPr fontId="23"/>
  </si>
  <si>
    <t>Dichotomococcus sp.</t>
    <phoneticPr fontId="23"/>
  </si>
  <si>
    <t>Golenkinia sp.</t>
    <phoneticPr fontId="23"/>
  </si>
  <si>
    <t>Gonium spp.</t>
    <phoneticPr fontId="23"/>
  </si>
  <si>
    <t>Oocystis spp.</t>
    <phoneticPr fontId="23"/>
  </si>
  <si>
    <t>Pandorina morum</t>
  </si>
  <si>
    <t>Pediastrum simplex</t>
  </si>
  <si>
    <t>Treubaria sp.</t>
    <phoneticPr fontId="23"/>
  </si>
  <si>
    <t>ｷﾈﾄﾌﾗｸﾞﾐﾉﾌｫｰﾗ</t>
    <phoneticPr fontId="23"/>
  </si>
  <si>
    <t>Coleps sp.</t>
    <phoneticPr fontId="23"/>
  </si>
  <si>
    <t>貧膜口</t>
    <phoneticPr fontId="23"/>
  </si>
  <si>
    <t>SESSILIDA</t>
    <phoneticPr fontId="23"/>
  </si>
  <si>
    <t>2020.6.2</t>
    <phoneticPr fontId="23"/>
  </si>
  <si>
    <t>(100)</t>
    <phoneticPr fontId="23"/>
  </si>
  <si>
    <t>Microcystis aeruginosa</t>
    <phoneticPr fontId="23"/>
  </si>
  <si>
    <t>Mallomonas sp.</t>
    <phoneticPr fontId="23"/>
  </si>
  <si>
    <t>Phacus sp.</t>
    <phoneticPr fontId="23"/>
  </si>
  <si>
    <t>Ankistrodesmus spp.</t>
    <phoneticPr fontId="23"/>
  </si>
  <si>
    <t>Eudorina sp.</t>
    <phoneticPr fontId="23"/>
  </si>
  <si>
    <t>Gonium sp.</t>
    <phoneticPr fontId="23"/>
  </si>
  <si>
    <t>Lobomonas sp.</t>
    <phoneticPr fontId="23"/>
  </si>
  <si>
    <t>Tintinnidium spp.</t>
    <phoneticPr fontId="23"/>
  </si>
  <si>
    <t>2020.6.16</t>
    <phoneticPr fontId="23"/>
  </si>
  <si>
    <t>(250)</t>
    <phoneticPr fontId="23"/>
  </si>
  <si>
    <t>(175)</t>
    <phoneticPr fontId="23"/>
  </si>
  <si>
    <t>(450)</t>
    <phoneticPr fontId="23"/>
  </si>
  <si>
    <t>300</t>
    <phoneticPr fontId="23"/>
  </si>
  <si>
    <t>200</t>
    <phoneticPr fontId="23"/>
  </si>
  <si>
    <t>(350)</t>
    <phoneticPr fontId="23"/>
  </si>
  <si>
    <t>Gymnodinium sp.</t>
    <phoneticPr fontId="23"/>
  </si>
  <si>
    <t>Ulnaria sp.</t>
    <phoneticPr fontId="23"/>
  </si>
  <si>
    <t>Dichotomococcus spp.</t>
    <phoneticPr fontId="23"/>
  </si>
  <si>
    <t>Elakatothrix sp.</t>
    <phoneticPr fontId="23"/>
  </si>
  <si>
    <t>Polyedriopsis spinulosa</t>
  </si>
  <si>
    <t>Scenedesmus denticulatus</t>
  </si>
  <si>
    <t>Schroederia spp.</t>
    <phoneticPr fontId="23"/>
  </si>
  <si>
    <t>Tetraedron spp.</t>
    <phoneticPr fontId="23"/>
  </si>
  <si>
    <t>Polyarthra spp.</t>
    <phoneticPr fontId="23"/>
  </si>
  <si>
    <t>Schizocerca diversicornis</t>
    <phoneticPr fontId="23"/>
  </si>
  <si>
    <t>Synchaeta sp.</t>
    <phoneticPr fontId="23"/>
  </si>
  <si>
    <t>HELIOZOA</t>
    <phoneticPr fontId="23"/>
  </si>
  <si>
    <t>2020.7.14</t>
    <phoneticPr fontId="23"/>
  </si>
  <si>
    <t>(225)</t>
    <phoneticPr fontId="23"/>
  </si>
  <si>
    <t>Microcystis wesenbergii</t>
  </si>
  <si>
    <t>Gymnodinium spp.</t>
    <phoneticPr fontId="23"/>
  </si>
  <si>
    <t>Trachelomonas sp.</t>
    <phoneticPr fontId="23"/>
  </si>
  <si>
    <t>Chodatella spp.</t>
    <phoneticPr fontId="23"/>
  </si>
  <si>
    <t>Asplanchna sp.</t>
    <phoneticPr fontId="2"/>
  </si>
  <si>
    <t>2020.7.20</t>
    <phoneticPr fontId="23"/>
  </si>
  <si>
    <t>Coelosphaerium sp.</t>
    <phoneticPr fontId="23"/>
  </si>
  <si>
    <t>Nostocaceae</t>
    <phoneticPr fontId="23"/>
  </si>
  <si>
    <t>(200)</t>
    <phoneticPr fontId="23"/>
  </si>
  <si>
    <r>
      <t xml:space="preserve">CYANOPHYCEAE </t>
    </r>
    <r>
      <rPr>
        <sz val="9"/>
        <rFont val="ＭＳ 明朝"/>
        <family val="1"/>
        <charset val="128"/>
      </rPr>
      <t>(コロニー）</t>
    </r>
    <phoneticPr fontId="2"/>
  </si>
  <si>
    <t>Chodatella quadriseta</t>
  </si>
  <si>
    <t>Closterium sp.</t>
    <phoneticPr fontId="23"/>
  </si>
  <si>
    <t>2020.8.24</t>
    <phoneticPr fontId="23"/>
  </si>
  <si>
    <t>(400)</t>
    <phoneticPr fontId="23"/>
  </si>
  <si>
    <t>(300)</t>
    <phoneticPr fontId="23"/>
  </si>
  <si>
    <t>(525)</t>
    <phoneticPr fontId="23"/>
  </si>
  <si>
    <t>Navicula sp.</t>
    <phoneticPr fontId="23"/>
  </si>
  <si>
    <t>Crucigenia lauterbornii</t>
    <phoneticPr fontId="23"/>
  </si>
  <si>
    <t>Treubaria spp.</t>
    <phoneticPr fontId="23"/>
  </si>
  <si>
    <t>2020.8.28</t>
    <phoneticPr fontId="23"/>
  </si>
  <si>
    <t>(750)</t>
    <phoneticPr fontId="23"/>
  </si>
  <si>
    <t>(950)</t>
    <phoneticPr fontId="23"/>
  </si>
  <si>
    <t>(125)</t>
    <phoneticPr fontId="23"/>
  </si>
  <si>
    <t>Sphaerospermopsis sp.</t>
    <phoneticPr fontId="23"/>
  </si>
  <si>
    <t>(1050)</t>
    <phoneticPr fontId="23"/>
  </si>
  <si>
    <t>Cymatopleura solea</t>
  </si>
  <si>
    <t>Chodatella sp.</t>
    <phoneticPr fontId="23"/>
  </si>
  <si>
    <t>Cosmarium sp.</t>
    <phoneticPr fontId="23"/>
  </si>
  <si>
    <t>Tetrastrum heterocanthum</t>
  </si>
  <si>
    <t>Brachionus spp.</t>
    <phoneticPr fontId="2"/>
  </si>
  <si>
    <t>2020.9.17</t>
    <phoneticPr fontId="23"/>
  </si>
  <si>
    <t>125</t>
    <phoneticPr fontId="23"/>
  </si>
  <si>
    <t>Radiocystis spp.</t>
    <phoneticPr fontId="23"/>
  </si>
  <si>
    <t>(1700)</t>
    <phoneticPr fontId="23"/>
  </si>
  <si>
    <t>Staurastrum sp.</t>
    <phoneticPr fontId="23"/>
  </si>
  <si>
    <t>2020.9.28</t>
    <phoneticPr fontId="23"/>
  </si>
  <si>
    <t>Pseudanabaena mucicola</t>
  </si>
  <si>
    <t>Pseudanabaena sp.</t>
    <phoneticPr fontId="23"/>
  </si>
  <si>
    <t>Tetrastrum elegans</t>
  </si>
  <si>
    <t>2020.10.6</t>
    <phoneticPr fontId="23"/>
  </si>
  <si>
    <t>Gyrosigma sp.</t>
    <phoneticPr fontId="23"/>
  </si>
  <si>
    <t>Dictyosphaerium sp.</t>
    <phoneticPr fontId="23"/>
  </si>
  <si>
    <t>2020.10.26</t>
    <phoneticPr fontId="23"/>
  </si>
  <si>
    <t>2020.11.9</t>
    <phoneticPr fontId="23"/>
  </si>
  <si>
    <t>Amphora sp.</t>
    <phoneticPr fontId="23"/>
  </si>
  <si>
    <t>Navicula spp.</t>
    <phoneticPr fontId="23"/>
  </si>
  <si>
    <t>2020.11.24</t>
    <phoneticPr fontId="23"/>
  </si>
  <si>
    <t>2020.12.3</t>
    <phoneticPr fontId="23"/>
  </si>
  <si>
    <t>Closterium spp.</t>
    <phoneticPr fontId="23"/>
  </si>
  <si>
    <t>2020.12.17</t>
    <phoneticPr fontId="23"/>
  </si>
  <si>
    <t>2021.1.6</t>
    <phoneticPr fontId="23"/>
  </si>
  <si>
    <t>2021.1.21</t>
    <phoneticPr fontId="23"/>
  </si>
  <si>
    <t>(80)</t>
    <phoneticPr fontId="23"/>
  </si>
  <si>
    <t>Dinobryon spp.</t>
    <phoneticPr fontId="23"/>
  </si>
  <si>
    <t>Ankistrodesmus sp.</t>
    <phoneticPr fontId="23"/>
  </si>
  <si>
    <t>Chlorogonium sp.</t>
    <phoneticPr fontId="23"/>
  </si>
  <si>
    <t>2021.2.8</t>
    <phoneticPr fontId="23"/>
  </si>
  <si>
    <t>Monoraphidium sp.</t>
    <phoneticPr fontId="23"/>
  </si>
  <si>
    <t>2021.2.18</t>
    <phoneticPr fontId="23"/>
  </si>
  <si>
    <t>Diatoma sp.</t>
    <phoneticPr fontId="23"/>
  </si>
  <si>
    <t>Ulnaria spp.</t>
    <phoneticPr fontId="23"/>
  </si>
  <si>
    <t>2021.3.3</t>
    <phoneticPr fontId="23"/>
  </si>
  <si>
    <t>Scenedesmus sp.</t>
    <phoneticPr fontId="23"/>
  </si>
  <si>
    <t>2021.3.9</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</si>
</sst>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明朝"/>
      <family val="1"/>
      <charset val="128"/>
    </font>
    <font>
      <sz val="11"/>
      <name val="ＭＳ 明朝"/>
      <family val="1"/>
      <charset val="128"/>
    </font>
    <font>
      <sz val="6"/>
      <name val="ＭＳ Ｐ明朝"/>
      <family val="1"/>
      <charset val="128"/>
    </font>
    <font>
      <sz val="14"/>
      <name val="ＭＳ 明朝"/>
      <family val="1"/>
      <charset val="128"/>
    </font>
    <font>
      <sz val="9"/>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1"/>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double">
        <color indexed="64"/>
      </top>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s>
  <cellStyleXfs count="44">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6" fillId="0" borderId="0">
      <alignment vertical="center"/>
    </xf>
    <xf numFmtId="0" fontId="24" fillId="0" borderId="0"/>
    <xf numFmtId="0" fontId="22" fillId="4" borderId="0" applyNumberFormat="0" applyBorder="0" applyAlignment="0" applyProtection="0">
      <alignment vertical="center"/>
    </xf>
  </cellStyleXfs>
  <cellXfs count="193">
    <xf numFmtId="0" fontId="0" fillId="0" borderId="0" xfId="0"/>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5" xfId="0" applyBorder="1" applyAlignment="1">
      <alignment vertical="center"/>
    </xf>
    <xf numFmtId="0" fontId="0" fillId="0" borderId="0"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0" xfId="0" applyAlignment="1">
      <alignment vertical="center"/>
    </xf>
    <xf numFmtId="0" fontId="0" fillId="0" borderId="14" xfId="0" applyBorder="1" applyAlignment="1">
      <alignment horizontal="right" vertical="center"/>
    </xf>
    <xf numFmtId="0" fontId="0" fillId="0" borderId="20" xfId="0" applyBorder="1" applyAlignment="1">
      <alignment horizontal="righ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Fill="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distributed" vertical="center"/>
    </xf>
    <xf numFmtId="0" fontId="0" fillId="0" borderId="38" xfId="0" applyFill="1" applyBorder="1" applyAlignment="1">
      <alignment horizontal="distributed" vertical="center" justifyLastLine="1"/>
    </xf>
    <xf numFmtId="0" fontId="0" fillId="0" borderId="39" xfId="0" applyFill="1" applyBorder="1" applyAlignment="1">
      <alignment horizontal="distributed" vertical="center" justifyLastLine="1"/>
    </xf>
    <xf numFmtId="0" fontId="0" fillId="0" borderId="38" xfId="0" applyBorder="1" applyAlignment="1">
      <alignment horizontal="distributed" vertical="center" justifyLastLine="1"/>
    </xf>
    <xf numFmtId="0" fontId="0" fillId="0" borderId="40" xfId="0" applyBorder="1" applyAlignment="1">
      <alignment horizontal="distributed" vertical="center" justifyLastLine="1"/>
    </xf>
    <xf numFmtId="0" fontId="0" fillId="0" borderId="33" xfId="0" applyBorder="1" applyAlignment="1">
      <alignment horizontal="distributed" vertical="center" justifyLastLine="1"/>
    </xf>
    <xf numFmtId="0" fontId="0" fillId="0" borderId="39" xfId="0" applyBorder="1" applyAlignment="1">
      <alignment horizontal="distributed" vertical="center" justifyLastLine="1"/>
    </xf>
    <xf numFmtId="0" fontId="0" fillId="0" borderId="26" xfId="0" applyBorder="1" applyAlignment="1">
      <alignment horizontal="distributed" vertical="center" justifyLastLine="1"/>
    </xf>
    <xf numFmtId="0" fontId="0" fillId="0" borderId="14" xfId="0" applyFill="1" applyBorder="1" applyAlignment="1">
      <alignment vertical="center"/>
    </xf>
    <xf numFmtId="0" fontId="0" fillId="0" borderId="41" xfId="0" applyFill="1" applyBorder="1" applyAlignment="1">
      <alignment vertical="center"/>
    </xf>
    <xf numFmtId="0" fontId="0" fillId="0" borderId="40" xfId="0" applyFill="1" applyBorder="1" applyAlignment="1">
      <alignment horizontal="distributed" vertical="center" justifyLastLine="1"/>
    </xf>
    <xf numFmtId="0" fontId="0" fillId="0" borderId="33" xfId="0" applyFill="1" applyBorder="1" applyAlignment="1">
      <alignment horizontal="distributed" vertical="center" justifyLastLine="1"/>
    </xf>
    <xf numFmtId="0" fontId="0" fillId="0" borderId="41" xfId="0" applyFill="1" applyBorder="1" applyAlignment="1">
      <alignment horizontal="distributed" vertical="center" justifyLastLine="1"/>
    </xf>
    <xf numFmtId="0" fontId="0" fillId="0" borderId="20" xfId="0" applyFill="1" applyBorder="1" applyAlignment="1">
      <alignment vertical="center"/>
    </xf>
    <xf numFmtId="0" fontId="0" fillId="0" borderId="42" xfId="0" applyFill="1" applyBorder="1" applyAlignment="1">
      <alignment vertical="center"/>
    </xf>
    <xf numFmtId="0" fontId="0" fillId="0" borderId="27" xfId="0" applyFill="1" applyBorder="1" applyAlignment="1">
      <alignment horizontal="center" vertical="center"/>
    </xf>
    <xf numFmtId="0" fontId="0" fillId="0" borderId="14" xfId="0" applyFill="1" applyBorder="1" applyAlignment="1">
      <alignment horizontal="center" vertical="center"/>
    </xf>
    <xf numFmtId="0" fontId="0" fillId="0" borderId="14" xfId="0" applyFill="1" applyBorder="1" applyAlignment="1">
      <alignment horizontal="distributed" vertical="center"/>
    </xf>
    <xf numFmtId="0" fontId="0" fillId="0" borderId="15" xfId="0" applyFill="1" applyBorder="1" applyAlignment="1">
      <alignment horizontal="center" vertical="center"/>
    </xf>
    <xf numFmtId="0" fontId="0" fillId="0" borderId="27" xfId="0" applyFill="1" applyBorder="1" applyAlignment="1">
      <alignment vertical="center"/>
    </xf>
    <xf numFmtId="0" fontId="0" fillId="0" borderId="15" xfId="0" applyFill="1" applyBorder="1" applyAlignment="1">
      <alignment horizontal="distributed" vertical="center"/>
    </xf>
    <xf numFmtId="0" fontId="0" fillId="0" borderId="43" xfId="0" applyFill="1" applyBorder="1" applyAlignment="1">
      <alignment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vertical="center"/>
    </xf>
    <xf numFmtId="0" fontId="0" fillId="0" borderId="39" xfId="0" applyBorder="1" applyAlignment="1">
      <alignment vertical="center"/>
    </xf>
    <xf numFmtId="0" fontId="0" fillId="0" borderId="0" xfId="0" applyBorder="1" applyAlignment="1">
      <alignment horizontal="distributed" vertical="center"/>
    </xf>
    <xf numFmtId="0" fontId="0" fillId="0" borderId="26" xfId="0" applyBorder="1" applyAlignment="1">
      <alignment horizontal="center" vertical="center"/>
    </xf>
    <xf numFmtId="0" fontId="4" fillId="0" borderId="25"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25" xfId="0" applyFont="1" applyBorder="1" applyAlignment="1">
      <alignment vertical="center"/>
    </xf>
    <xf numFmtId="0" fontId="0" fillId="0" borderId="0" xfId="0" applyAlignment="1">
      <alignment horizontal="right"/>
    </xf>
    <xf numFmtId="0" fontId="0" fillId="0" borderId="0" xfId="0" applyAlignment="1">
      <alignment horizontal="center"/>
    </xf>
    <xf numFmtId="49" fontId="0" fillId="0" borderId="41" xfId="0" applyNumberFormat="1" applyFill="1" applyBorder="1" applyAlignment="1">
      <alignment horizontal="right" vertical="center"/>
    </xf>
    <xf numFmtId="49" fontId="0" fillId="0" borderId="46" xfId="0" applyNumberFormat="1" applyFill="1" applyBorder="1" applyAlignment="1">
      <alignment horizontal="right" vertical="center"/>
    </xf>
    <xf numFmtId="0" fontId="0" fillId="0" borderId="41" xfId="0" applyFill="1" applyBorder="1" applyAlignment="1">
      <alignment horizontal="right" vertical="center"/>
    </xf>
    <xf numFmtId="0" fontId="0" fillId="0" borderId="46" xfId="0" applyFill="1" applyBorder="1" applyAlignment="1">
      <alignment horizontal="right" vertical="center"/>
    </xf>
    <xf numFmtId="0" fontId="0" fillId="0" borderId="17" xfId="0" applyFill="1" applyBorder="1" applyAlignment="1">
      <alignment vertical="center"/>
    </xf>
    <xf numFmtId="0" fontId="0" fillId="0" borderId="47" xfId="0" applyBorder="1" applyAlignment="1">
      <alignment horizontal="center" vertical="center"/>
    </xf>
    <xf numFmtId="0" fontId="0" fillId="0" borderId="47" xfId="0" applyBorder="1" applyAlignment="1">
      <alignment horizontal="distributed" vertical="center" justifyLastLine="1"/>
    </xf>
    <xf numFmtId="0" fontId="0" fillId="0" borderId="47" xfId="0" applyFill="1" applyBorder="1" applyAlignment="1">
      <alignment vertical="center"/>
    </xf>
    <xf numFmtId="0" fontId="0" fillId="0" borderId="0" xfId="0" applyBorder="1"/>
    <xf numFmtId="0" fontId="0" fillId="0" borderId="49" xfId="0" applyFill="1" applyBorder="1" applyAlignment="1">
      <alignment horizontal="right" vertical="center"/>
    </xf>
    <xf numFmtId="0" fontId="5" fillId="0" borderId="27" xfId="0" applyFont="1" applyFill="1" applyBorder="1" applyAlignment="1">
      <alignment vertical="center"/>
    </xf>
    <xf numFmtId="0" fontId="0" fillId="0" borderId="0" xfId="0" applyFill="1"/>
    <xf numFmtId="0" fontId="0" fillId="0" borderId="48"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0" fillId="0" borderId="33" xfId="0" applyFill="1" applyBorder="1" applyAlignment="1">
      <alignment vertical="center"/>
    </xf>
    <xf numFmtId="0" fontId="0" fillId="0" borderId="38" xfId="0" applyFill="1" applyBorder="1" applyAlignment="1">
      <alignment horizontal="center" vertical="center"/>
    </xf>
    <xf numFmtId="0" fontId="0" fillId="0" borderId="50" xfId="0" applyFill="1" applyBorder="1" applyAlignment="1">
      <alignment vertical="center"/>
    </xf>
    <xf numFmtId="0" fontId="5" fillId="0" borderId="44" xfId="0" applyFont="1" applyFill="1" applyBorder="1" applyAlignment="1">
      <alignment vertical="center"/>
    </xf>
    <xf numFmtId="0" fontId="5" fillId="0" borderId="22" xfId="0" applyFont="1" applyFill="1" applyBorder="1" applyAlignment="1">
      <alignment vertical="center"/>
    </xf>
    <xf numFmtId="0" fontId="5" fillId="0" borderId="45" xfId="0" applyFont="1" applyFill="1" applyBorder="1" applyAlignment="1">
      <alignment vertical="center"/>
    </xf>
    <xf numFmtId="0" fontId="5" fillId="0" borderId="39" xfId="0" applyFont="1" applyFill="1" applyBorder="1" applyAlignment="1">
      <alignment vertical="center"/>
    </xf>
    <xf numFmtId="0" fontId="4" fillId="0" borderId="0" xfId="0" applyFont="1" applyFill="1" applyBorder="1" applyAlignment="1">
      <alignment vertical="center"/>
    </xf>
    <xf numFmtId="0" fontId="4" fillId="0" borderId="51" xfId="0" applyFont="1" applyFill="1" applyBorder="1" applyAlignment="1">
      <alignment vertical="center"/>
    </xf>
    <xf numFmtId="0" fontId="5" fillId="0" borderId="52" xfId="0" applyFont="1" applyFill="1" applyBorder="1" applyAlignment="1">
      <alignment vertical="center"/>
    </xf>
    <xf numFmtId="0" fontId="5" fillId="0" borderId="53" xfId="0" applyFont="1" applyFill="1" applyBorder="1" applyAlignment="1">
      <alignment vertical="center"/>
    </xf>
    <xf numFmtId="0" fontId="5" fillId="0" borderId="54" xfId="0" applyFont="1" applyFill="1" applyBorder="1" applyAlignment="1">
      <alignment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4" fillId="0" borderId="55" xfId="0" applyFont="1" applyFill="1" applyBorder="1" applyAlignment="1">
      <alignment vertical="center"/>
    </xf>
    <xf numFmtId="0" fontId="0" fillId="0" borderId="56" xfId="0" applyFill="1" applyBorder="1" applyAlignment="1">
      <alignment horizontal="right" vertical="center"/>
    </xf>
    <xf numFmtId="0" fontId="0" fillId="0" borderId="0" xfId="0" applyFill="1" applyBorder="1" applyAlignment="1">
      <alignment horizontal="right" vertical="center"/>
    </xf>
    <xf numFmtId="0" fontId="0" fillId="0" borderId="0" xfId="0" applyFont="1" applyFill="1"/>
    <xf numFmtId="0" fontId="0" fillId="0" borderId="57" xfId="0" applyFont="1" applyFill="1" applyBorder="1" applyAlignment="1">
      <alignment horizontal="center" vertical="center"/>
    </xf>
    <xf numFmtId="0" fontId="0" fillId="0" borderId="46" xfId="0" applyFont="1" applyFill="1" applyBorder="1" applyAlignment="1">
      <alignment horizontal="center" vertical="center"/>
    </xf>
    <xf numFmtId="2" fontId="0" fillId="0" borderId="58" xfId="0" applyNumberFormat="1" applyFont="1" applyFill="1" applyBorder="1" applyAlignment="1">
      <alignment horizontal="center" vertical="center"/>
    </xf>
    <xf numFmtId="0" fontId="0" fillId="0" borderId="59" xfId="0" applyFont="1" applyFill="1" applyBorder="1" applyAlignment="1">
      <alignment horizontal="center" vertical="center"/>
    </xf>
    <xf numFmtId="0" fontId="0" fillId="0" borderId="47" xfId="0" applyFont="1" applyFill="1" applyBorder="1" applyAlignment="1">
      <alignment vertical="center"/>
    </xf>
    <xf numFmtId="0" fontId="0" fillId="0" borderId="58" xfId="0" applyFont="1" applyFill="1" applyBorder="1" applyAlignment="1">
      <alignment horizontal="center" vertical="center"/>
    </xf>
    <xf numFmtId="0" fontId="0" fillId="0" borderId="60" xfId="0" applyFont="1" applyFill="1" applyBorder="1" applyAlignment="1">
      <alignment vertical="center"/>
    </xf>
    <xf numFmtId="0" fontId="0" fillId="0" borderId="46" xfId="0" applyFont="1" applyFill="1" applyBorder="1" applyAlignment="1">
      <alignment vertical="center"/>
    </xf>
    <xf numFmtId="0" fontId="0" fillId="0" borderId="59" xfId="0" applyFont="1" applyFill="1" applyBorder="1" applyAlignment="1">
      <alignment vertical="center"/>
    </xf>
    <xf numFmtId="0" fontId="24" fillId="0" borderId="0" xfId="42" applyFill="1" applyBorder="1" applyAlignment="1">
      <alignment vertical="center"/>
    </xf>
    <xf numFmtId="0" fontId="0" fillId="0" borderId="54" xfId="0" applyFill="1" applyBorder="1" applyAlignment="1">
      <alignment vertical="center"/>
    </xf>
    <xf numFmtId="0" fontId="0" fillId="0" borderId="25" xfId="0" applyBorder="1"/>
    <xf numFmtId="0" fontId="0" fillId="0" borderId="0" xfId="0" applyFill="1" applyBorder="1"/>
    <xf numFmtId="0" fontId="0" fillId="0" borderId="55" xfId="0" applyFill="1" applyBorder="1"/>
    <xf numFmtId="0" fontId="0" fillId="0" borderId="61" xfId="0" applyBorder="1"/>
    <xf numFmtId="0" fontId="0" fillId="0" borderId="51" xfId="0" applyBorder="1"/>
    <xf numFmtId="0" fontId="0" fillId="0" borderId="51" xfId="0" applyFill="1" applyBorder="1"/>
    <xf numFmtId="0" fontId="0" fillId="0" borderId="62" xfId="0" applyFill="1" applyBorder="1"/>
    <xf numFmtId="0" fontId="4" fillId="0" borderId="63" xfId="0" applyFont="1" applyFill="1" applyBorder="1" applyAlignment="1">
      <alignment vertical="center"/>
    </xf>
    <xf numFmtId="0" fontId="4" fillId="0" borderId="25" xfId="0" applyFont="1" applyFill="1" applyBorder="1" applyAlignment="1">
      <alignment vertical="center"/>
    </xf>
    <xf numFmtId="0" fontId="0" fillId="0" borderId="25" xfId="0" applyFill="1" applyBorder="1"/>
    <xf numFmtId="20" fontId="0" fillId="0" borderId="41" xfId="0" applyNumberFormat="1" applyFont="1" applyFill="1" applyBorder="1" applyAlignment="1">
      <alignment horizontal="center" vertical="center"/>
    </xf>
    <xf numFmtId="20" fontId="0" fillId="0" borderId="46" xfId="0" applyNumberFormat="1" applyFont="1" applyFill="1" applyBorder="1" applyAlignment="1">
      <alignment horizontal="center" vertical="center"/>
    </xf>
    <xf numFmtId="2" fontId="0" fillId="0" borderId="41" xfId="0" applyNumberFormat="1" applyFont="1" applyFill="1" applyBorder="1" applyAlignment="1">
      <alignment horizontal="center" vertical="center"/>
    </xf>
    <xf numFmtId="2" fontId="0" fillId="0" borderId="46" xfId="0" applyNumberFormat="1" applyFont="1" applyFill="1" applyBorder="1" applyAlignment="1">
      <alignment horizontal="center" vertical="center"/>
    </xf>
    <xf numFmtId="2" fontId="0" fillId="0" borderId="38" xfId="0" applyNumberFormat="1" applyFont="1" applyFill="1" applyBorder="1" applyAlignment="1">
      <alignment horizontal="center" vertical="center"/>
    </xf>
    <xf numFmtId="0" fontId="0" fillId="0" borderId="46" xfId="0" applyFont="1" applyFill="1" applyBorder="1" applyAlignment="1">
      <alignment horizontal="right" vertical="center"/>
    </xf>
    <xf numFmtId="0" fontId="0" fillId="0" borderId="17" xfId="0" applyBorder="1" applyAlignment="1">
      <alignment horizontal="center" vertical="center"/>
    </xf>
    <xf numFmtId="0" fontId="0" fillId="0" borderId="14" xfId="0" applyFill="1" applyBorder="1" applyAlignment="1">
      <alignment horizontal="distributed"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vertical="center"/>
    </xf>
    <xf numFmtId="0" fontId="0" fillId="0" borderId="14" xfId="0" applyBorder="1" applyAlignment="1">
      <alignment vertical="center"/>
    </xf>
    <xf numFmtId="0" fontId="0" fillId="0" borderId="14" xfId="0" applyFill="1" applyBorder="1" applyAlignment="1">
      <alignment horizontal="distributed"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4" xfId="0" applyBorder="1" applyAlignment="1">
      <alignment vertical="center"/>
    </xf>
    <xf numFmtId="0" fontId="0" fillId="0" borderId="14" xfId="0" applyFill="1" applyBorder="1" applyAlignment="1">
      <alignment horizontal="distributed"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7"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4" xfId="0" applyFill="1" applyBorder="1" applyAlignment="1">
      <alignment horizontal="distributed" vertical="center"/>
    </xf>
    <xf numFmtId="0" fontId="0" fillId="0" borderId="18" xfId="0" applyBorder="1" applyAlignment="1">
      <alignment horizontal="center" vertical="center"/>
    </xf>
    <xf numFmtId="0" fontId="0" fillId="0" borderId="14" xfId="0" applyBorder="1" applyAlignment="1">
      <alignment vertical="center"/>
    </xf>
    <xf numFmtId="0" fontId="0" fillId="0" borderId="35" xfId="0" applyBorder="1" applyAlignment="1">
      <alignment horizontal="center" vertical="center"/>
    </xf>
    <xf numFmtId="0" fontId="0" fillId="0" borderId="17"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4" xfId="0" applyFill="1" applyBorder="1" applyAlignment="1">
      <alignment horizontal="distributed" vertical="center"/>
    </xf>
    <xf numFmtId="0" fontId="0" fillId="0" borderId="18" xfId="0" applyBorder="1" applyAlignment="1">
      <alignment horizontal="center" vertical="center"/>
    </xf>
    <xf numFmtId="0" fontId="0" fillId="0" borderId="14" xfId="0" applyBorder="1" applyAlignment="1">
      <alignment vertical="center"/>
    </xf>
    <xf numFmtId="0" fontId="0" fillId="0" borderId="17"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4" xfId="0" applyFill="1" applyBorder="1" applyAlignment="1">
      <alignment horizontal="distributed" vertical="center"/>
    </xf>
    <xf numFmtId="0" fontId="0" fillId="0" borderId="18" xfId="0" applyBorder="1" applyAlignment="1">
      <alignment horizontal="center" vertical="center"/>
    </xf>
    <xf numFmtId="0" fontId="0" fillId="0" borderId="14" xfId="0" applyBorder="1" applyAlignme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0" xfId="0" applyFill="1" applyBorder="1" applyAlignment="1">
      <alignment horizontal="distributed" vertical="center"/>
    </xf>
    <xf numFmtId="0" fontId="0" fillId="0" borderId="64"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horizontal="distributed" vertical="center"/>
    </xf>
    <xf numFmtId="0" fontId="0" fillId="0" borderId="17" xfId="0" applyBorder="1" applyAlignment="1">
      <alignment horizontal="distributed" vertical="center"/>
    </xf>
    <xf numFmtId="0" fontId="0" fillId="0" borderId="14" xfId="0" applyBorder="1" applyAlignment="1">
      <alignment horizontal="distributed" vertical="center"/>
    </xf>
    <xf numFmtId="0" fontId="0" fillId="0" borderId="14" xfId="0" applyFill="1" applyBorder="1" applyAlignment="1">
      <alignment horizontal="distributed" vertical="center"/>
    </xf>
    <xf numFmtId="0" fontId="0" fillId="0" borderId="65" xfId="0" applyBorder="1" applyAlignment="1">
      <alignment horizontal="distributed" vertical="center"/>
    </xf>
    <xf numFmtId="0" fontId="0" fillId="0" borderId="45" xfId="0" applyBorder="1" applyAlignment="1">
      <alignment horizontal="distributed" vertical="center" justifyLastLine="1"/>
    </xf>
    <xf numFmtId="0" fontId="0" fillId="0" borderId="18" xfId="0" applyBorder="1" applyAlignment="1">
      <alignment horizontal="distributed" vertical="center" justifyLastLine="1"/>
    </xf>
    <xf numFmtId="0" fontId="3" fillId="0" borderId="66" xfId="0" applyFont="1" applyBorder="1" applyAlignment="1">
      <alignment horizontal="center" vertical="center"/>
    </xf>
    <xf numFmtId="0" fontId="0" fillId="0" borderId="65"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distributed" vertical="center"/>
    </xf>
    <xf numFmtId="0" fontId="0" fillId="0" borderId="11" xfId="0" applyBorder="1" applyAlignment="1">
      <alignment horizontal="distributed" vertical="center"/>
    </xf>
    <xf numFmtId="0" fontId="0" fillId="0" borderId="14" xfId="0" applyBorder="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原本_手賀沼プランクトン同定計数結果Ｈ26 2" xfId="42"/>
    <cellStyle name="良い" xfId="43" builtinId="26" customBuiltin="1"/>
  </cellStyles>
  <dxfs count="10">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
      <fill>
        <patternFill>
          <bgColor rgb="FFFF99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C00000"/>
  </sheetPr>
  <dimension ref="B1:Y103"/>
  <sheetViews>
    <sheetView view="pageBreakPreview"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5"/>
      <c r="D5" s="182" t="s">
        <v>1</v>
      </c>
      <c r="E5" s="182"/>
      <c r="F5" s="182"/>
      <c r="G5" s="182"/>
      <c r="H5" s="5"/>
      <c r="I5" s="5"/>
      <c r="J5" s="6"/>
      <c r="K5" s="90" t="s">
        <v>125</v>
      </c>
      <c r="L5" s="111" t="str">
        <f>K5</f>
        <v>2020.4.1</v>
      </c>
    </row>
    <row r="6" spans="2:19" ht="18" customHeight="1" x14ac:dyDescent="0.15">
      <c r="B6" s="4"/>
      <c r="C6" s="5"/>
      <c r="D6" s="182" t="s">
        <v>2</v>
      </c>
      <c r="E6" s="182"/>
      <c r="F6" s="182"/>
      <c r="G6" s="182"/>
      <c r="H6" s="5"/>
      <c r="I6" s="5"/>
      <c r="J6" s="6"/>
      <c r="K6" s="131">
        <v>0.43402777777777773</v>
      </c>
      <c r="L6" s="132">
        <v>0.3888888888888889</v>
      </c>
    </row>
    <row r="7" spans="2:19" ht="18" customHeight="1" x14ac:dyDescent="0.15">
      <c r="B7" s="4"/>
      <c r="C7" s="5"/>
      <c r="D7" s="182" t="s">
        <v>3</v>
      </c>
      <c r="E7" s="192"/>
      <c r="F7" s="192"/>
      <c r="G7" s="27" t="s">
        <v>4</v>
      </c>
      <c r="H7" s="5"/>
      <c r="I7" s="5"/>
      <c r="J7" s="6"/>
      <c r="K7" s="133">
        <v>2</v>
      </c>
      <c r="L7" s="134">
        <v>1.45</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3.5" customHeight="1" x14ac:dyDescent="0.15">
      <c r="B11" s="32">
        <v>1</v>
      </c>
      <c r="C11" s="38" t="s">
        <v>59</v>
      </c>
      <c r="D11" s="38" t="s">
        <v>12</v>
      </c>
      <c r="E11" s="45"/>
      <c r="F11" s="45" t="s">
        <v>110</v>
      </c>
      <c r="G11" s="45"/>
      <c r="H11" s="45"/>
      <c r="I11" s="45"/>
      <c r="J11" s="45"/>
      <c r="K11" s="77" t="s">
        <v>126</v>
      </c>
      <c r="L11" s="78" t="s">
        <v>120</v>
      </c>
      <c r="N11" s="75" t="s">
        <v>14</v>
      </c>
      <c r="O11" t="str">
        <f>K11</f>
        <v>20</v>
      </c>
      <c r="P11" t="str">
        <f>L11</f>
        <v>25</v>
      </c>
      <c r="Q11" t="e">
        <f>#REF!</f>
        <v>#REF!</v>
      </c>
      <c r="R11">
        <f t="shared" ref="R11:S13" si="0">IF(K11="＋",0,IF(K11="(＋)",0,ABS(K11)))</f>
        <v>20</v>
      </c>
      <c r="S11">
        <f t="shared" si="0"/>
        <v>25</v>
      </c>
    </row>
    <row r="12" spans="2:19" ht="13.5" customHeight="1" x14ac:dyDescent="0.15">
      <c r="B12" s="32">
        <f>B11+1</f>
        <v>2</v>
      </c>
      <c r="C12" s="39"/>
      <c r="D12" s="47"/>
      <c r="E12" s="45"/>
      <c r="F12" s="45" t="s">
        <v>78</v>
      </c>
      <c r="G12" s="45"/>
      <c r="H12" s="45"/>
      <c r="I12" s="45"/>
      <c r="J12" s="45"/>
      <c r="K12" s="77" t="s">
        <v>127</v>
      </c>
      <c r="L12" s="78"/>
      <c r="N12" t="s">
        <v>13</v>
      </c>
      <c r="O12" t="e">
        <f>IF(K12="",0,VALUE(MID(K12,2,LEN(K12)-2)))</f>
        <v>#VALUE!</v>
      </c>
      <c r="P12">
        <f>IF(L12="",0,VALUE(MID(L12,2,LEN(L12)-2)))</f>
        <v>0</v>
      </c>
      <c r="Q12" t="e">
        <f>IF(#REF!="",0,VALUE(MID(#REF!,2,LEN(#REF!)-2)))</f>
        <v>#REF!</v>
      </c>
      <c r="R12">
        <f t="shared" si="0"/>
        <v>5</v>
      </c>
      <c r="S12">
        <f t="shared" si="0"/>
        <v>0</v>
      </c>
    </row>
    <row r="13" spans="2:19" ht="13.9" customHeight="1" x14ac:dyDescent="0.15">
      <c r="B13" s="32">
        <f t="shared" ref="B13:B52" si="1">B12+1</f>
        <v>3</v>
      </c>
      <c r="C13" s="39"/>
      <c r="D13" s="47"/>
      <c r="E13" s="45"/>
      <c r="F13" s="45" t="s">
        <v>89</v>
      </c>
      <c r="G13" s="45"/>
      <c r="H13" s="45"/>
      <c r="I13" s="45"/>
      <c r="J13" s="45"/>
      <c r="K13" s="77" t="s">
        <v>128</v>
      </c>
      <c r="L13" s="78"/>
      <c r="N13" t="s">
        <v>13</v>
      </c>
      <c r="O13" t="e">
        <f>IF(#REF!="",0,VALUE(MID(#REF!,2,LEN(#REF!)-2)))</f>
        <v>#REF!</v>
      </c>
      <c r="P13">
        <f>IF(L13="",0,VALUE(MID(L13,2,LEN(L13)-2)))</f>
        <v>0</v>
      </c>
      <c r="Q13" t="e">
        <f>IF(#REF!="",0,VALUE(MID(#REF!,2,LEN(#REF!)-2)))</f>
        <v>#REF!</v>
      </c>
      <c r="R13">
        <f t="shared" si="0"/>
        <v>40</v>
      </c>
      <c r="S13">
        <f t="shared" si="0"/>
        <v>0</v>
      </c>
    </row>
    <row r="14" spans="2:19" ht="13.9" customHeight="1" x14ac:dyDescent="0.15">
      <c r="B14" s="32">
        <f t="shared" si="1"/>
        <v>4</v>
      </c>
      <c r="C14" s="40" t="s">
        <v>22</v>
      </c>
      <c r="D14" s="38" t="s">
        <v>23</v>
      </c>
      <c r="E14" s="45"/>
      <c r="F14" s="45" t="s">
        <v>88</v>
      </c>
      <c r="G14" s="45"/>
      <c r="H14" s="45"/>
      <c r="I14" s="45"/>
      <c r="J14" s="45"/>
      <c r="K14" s="79">
        <v>180</v>
      </c>
      <c r="L14" s="80">
        <v>675</v>
      </c>
      <c r="S14">
        <f>COUNTA(L11:L13)</f>
        <v>1</v>
      </c>
    </row>
    <row r="15" spans="2:19" ht="13.5" customHeight="1" x14ac:dyDescent="0.15">
      <c r="B15" s="32">
        <f t="shared" si="1"/>
        <v>5</v>
      </c>
      <c r="C15" s="40" t="s">
        <v>24</v>
      </c>
      <c r="D15" s="38" t="s">
        <v>25</v>
      </c>
      <c r="E15" s="45"/>
      <c r="F15" s="45" t="s">
        <v>114</v>
      </c>
      <c r="G15" s="45"/>
      <c r="H15" s="45"/>
      <c r="I15" s="45"/>
      <c r="J15" s="45"/>
      <c r="K15" s="79" t="s">
        <v>99</v>
      </c>
      <c r="L15" s="80"/>
    </row>
    <row r="16" spans="2:19" ht="13.5" customHeight="1" x14ac:dyDescent="0.15">
      <c r="B16" s="32">
        <f t="shared" si="1"/>
        <v>6</v>
      </c>
      <c r="C16" s="40" t="s">
        <v>60</v>
      </c>
      <c r="D16" s="38" t="s">
        <v>15</v>
      </c>
      <c r="E16" s="45"/>
      <c r="F16" s="45" t="s">
        <v>93</v>
      </c>
      <c r="G16" s="45"/>
      <c r="H16" s="45"/>
      <c r="I16" s="45"/>
      <c r="J16" s="45"/>
      <c r="K16" s="79">
        <v>15</v>
      </c>
      <c r="L16" s="80"/>
    </row>
    <row r="17" spans="2:12" ht="13.5" customHeight="1" x14ac:dyDescent="0.15">
      <c r="B17" s="32">
        <f t="shared" si="1"/>
        <v>7</v>
      </c>
      <c r="C17" s="41"/>
      <c r="D17" s="47"/>
      <c r="E17" s="45"/>
      <c r="F17" s="45" t="s">
        <v>119</v>
      </c>
      <c r="G17" s="45"/>
      <c r="H17" s="45"/>
      <c r="I17" s="45"/>
      <c r="J17" s="45"/>
      <c r="K17" s="79">
        <v>10</v>
      </c>
      <c r="L17" s="80" t="s">
        <v>99</v>
      </c>
    </row>
    <row r="18" spans="2:12" ht="13.9" customHeight="1" x14ac:dyDescent="0.15">
      <c r="B18" s="32">
        <f t="shared" si="1"/>
        <v>8</v>
      </c>
      <c r="C18" s="41"/>
      <c r="D18" s="38" t="s">
        <v>16</v>
      </c>
      <c r="E18" s="45"/>
      <c r="F18" s="45" t="s">
        <v>79</v>
      </c>
      <c r="G18" s="45"/>
      <c r="H18" s="45"/>
      <c r="I18" s="45"/>
      <c r="J18" s="45"/>
      <c r="K18" s="79">
        <v>60</v>
      </c>
      <c r="L18" s="80" t="s">
        <v>99</v>
      </c>
    </row>
    <row r="19" spans="2:12" ht="13.9" customHeight="1" x14ac:dyDescent="0.15">
      <c r="B19" s="32">
        <f t="shared" si="1"/>
        <v>9</v>
      </c>
      <c r="C19" s="41"/>
      <c r="D19" s="47"/>
      <c r="E19" s="45"/>
      <c r="F19" s="45" t="s">
        <v>80</v>
      </c>
      <c r="G19" s="45"/>
      <c r="H19" s="45"/>
      <c r="I19" s="45"/>
      <c r="J19" s="45"/>
      <c r="K19" s="79">
        <v>70</v>
      </c>
      <c r="L19" s="80">
        <v>500</v>
      </c>
    </row>
    <row r="20" spans="2:12" ht="13.5" customHeight="1" x14ac:dyDescent="0.15">
      <c r="B20" s="32">
        <f t="shared" si="1"/>
        <v>10</v>
      </c>
      <c r="C20" s="41"/>
      <c r="D20" s="47"/>
      <c r="E20" s="45"/>
      <c r="F20" s="45" t="s">
        <v>81</v>
      </c>
      <c r="G20" s="45"/>
      <c r="H20" s="45"/>
      <c r="I20" s="45"/>
      <c r="J20" s="45"/>
      <c r="K20" s="79">
        <v>20</v>
      </c>
      <c r="L20" s="80" t="s">
        <v>99</v>
      </c>
    </row>
    <row r="21" spans="2:12" ht="13.9" customHeight="1" x14ac:dyDescent="0.15">
      <c r="B21" s="32">
        <f t="shared" si="1"/>
        <v>11</v>
      </c>
      <c r="C21" s="41"/>
      <c r="D21" s="47"/>
      <c r="E21" s="45"/>
      <c r="F21" s="45" t="s">
        <v>67</v>
      </c>
      <c r="G21" s="45"/>
      <c r="H21" s="45"/>
      <c r="I21" s="45"/>
      <c r="J21" s="45"/>
      <c r="K21" s="79" t="s">
        <v>99</v>
      </c>
      <c r="L21" s="80"/>
    </row>
    <row r="22" spans="2:12" ht="13.9" customHeight="1" x14ac:dyDescent="0.15">
      <c r="B22" s="32">
        <f t="shared" si="1"/>
        <v>12</v>
      </c>
      <c r="C22" s="41"/>
      <c r="D22" s="47"/>
      <c r="E22" s="45"/>
      <c r="F22" s="45" t="s">
        <v>124</v>
      </c>
      <c r="G22" s="45"/>
      <c r="H22" s="45"/>
      <c r="I22" s="45"/>
      <c r="J22" s="45"/>
      <c r="K22" s="79">
        <v>35</v>
      </c>
      <c r="L22" s="80"/>
    </row>
    <row r="23" spans="2:12" ht="13.9" customHeight="1" x14ac:dyDescent="0.15">
      <c r="B23" s="32">
        <f t="shared" si="1"/>
        <v>13</v>
      </c>
      <c r="C23" s="41"/>
      <c r="D23" s="47"/>
      <c r="E23" s="45"/>
      <c r="F23" s="45" t="s">
        <v>17</v>
      </c>
      <c r="G23" s="45"/>
      <c r="H23" s="45"/>
      <c r="I23" s="45"/>
      <c r="J23" s="45"/>
      <c r="K23" s="79" t="s">
        <v>99</v>
      </c>
      <c r="L23" s="80" t="s">
        <v>99</v>
      </c>
    </row>
    <row r="24" spans="2:12" ht="13.9" customHeight="1" x14ac:dyDescent="0.15">
      <c r="B24" s="32">
        <f t="shared" si="1"/>
        <v>14</v>
      </c>
      <c r="C24" s="41"/>
      <c r="D24" s="47"/>
      <c r="E24" s="45"/>
      <c r="F24" s="45" t="s">
        <v>18</v>
      </c>
      <c r="G24" s="45"/>
      <c r="H24" s="45"/>
      <c r="I24" s="45"/>
      <c r="J24" s="45"/>
      <c r="K24" s="79">
        <v>30</v>
      </c>
      <c r="L24" s="80">
        <v>100</v>
      </c>
    </row>
    <row r="25" spans="2:12" ht="13.9" customHeight="1" x14ac:dyDescent="0.15">
      <c r="B25" s="32">
        <f t="shared" si="1"/>
        <v>15</v>
      </c>
      <c r="C25" s="41"/>
      <c r="D25" s="47"/>
      <c r="E25" s="45"/>
      <c r="F25" s="45" t="s">
        <v>82</v>
      </c>
      <c r="G25" s="45"/>
      <c r="H25" s="45"/>
      <c r="I25" s="45"/>
      <c r="J25" s="45"/>
      <c r="K25" s="79">
        <v>220</v>
      </c>
      <c r="L25" s="80">
        <v>200</v>
      </c>
    </row>
    <row r="26" spans="2:12" ht="13.5" customHeight="1" x14ac:dyDescent="0.15">
      <c r="B26" s="32">
        <f t="shared" si="1"/>
        <v>16</v>
      </c>
      <c r="C26" s="41"/>
      <c r="D26" s="47"/>
      <c r="E26" s="45"/>
      <c r="F26" s="45" t="s">
        <v>86</v>
      </c>
      <c r="G26" s="45"/>
      <c r="H26" s="45"/>
      <c r="I26" s="45"/>
      <c r="J26" s="45"/>
      <c r="K26" s="79">
        <v>20</v>
      </c>
      <c r="L26" s="80">
        <v>50</v>
      </c>
    </row>
    <row r="27" spans="2:12" ht="13.5" customHeight="1" x14ac:dyDescent="0.15">
      <c r="B27" s="32">
        <f t="shared" si="1"/>
        <v>17</v>
      </c>
      <c r="C27" s="41"/>
      <c r="D27" s="47"/>
      <c r="E27" s="45"/>
      <c r="F27" s="45" t="s">
        <v>61</v>
      </c>
      <c r="G27" s="45"/>
      <c r="H27" s="45"/>
      <c r="I27" s="45"/>
      <c r="J27" s="45"/>
      <c r="K27" s="79">
        <v>450</v>
      </c>
      <c r="L27" s="80">
        <v>14125</v>
      </c>
    </row>
    <row r="28" spans="2:12" ht="13.9" customHeight="1" x14ac:dyDescent="0.15">
      <c r="B28" s="32">
        <f t="shared" si="1"/>
        <v>18</v>
      </c>
      <c r="C28" s="41"/>
      <c r="D28" s="47"/>
      <c r="E28" s="45"/>
      <c r="F28" s="45" t="s">
        <v>111</v>
      </c>
      <c r="G28" s="45"/>
      <c r="H28" s="45"/>
      <c r="I28" s="45"/>
      <c r="J28" s="45"/>
      <c r="K28" s="79" t="s">
        <v>99</v>
      </c>
      <c r="L28" s="80"/>
    </row>
    <row r="29" spans="2:12" ht="13.9" customHeight="1" x14ac:dyDescent="0.15">
      <c r="B29" s="32">
        <f t="shared" si="1"/>
        <v>19</v>
      </c>
      <c r="C29" s="41"/>
      <c r="D29" s="47"/>
      <c r="E29" s="45"/>
      <c r="F29" s="45" t="s">
        <v>90</v>
      </c>
      <c r="G29" s="45"/>
      <c r="H29" s="45"/>
      <c r="I29" s="45"/>
      <c r="J29" s="45"/>
      <c r="K29" s="79">
        <v>65</v>
      </c>
      <c r="L29" s="80">
        <v>100</v>
      </c>
    </row>
    <row r="30" spans="2:12" ht="13.9" customHeight="1" x14ac:dyDescent="0.15">
      <c r="B30" s="32">
        <f t="shared" si="1"/>
        <v>20</v>
      </c>
      <c r="C30" s="41"/>
      <c r="D30" s="47"/>
      <c r="E30" s="45"/>
      <c r="F30" s="45" t="s">
        <v>19</v>
      </c>
      <c r="G30" s="45"/>
      <c r="H30" s="45"/>
      <c r="I30" s="45"/>
      <c r="J30" s="45"/>
      <c r="K30" s="79">
        <v>375</v>
      </c>
      <c r="L30" s="80">
        <v>1100</v>
      </c>
    </row>
    <row r="31" spans="2:12" ht="13.9" customHeight="1" x14ac:dyDescent="0.15">
      <c r="B31" s="32">
        <f t="shared" si="1"/>
        <v>21</v>
      </c>
      <c r="C31" s="41"/>
      <c r="D31" s="47"/>
      <c r="E31" s="45"/>
      <c r="F31" s="45" t="s">
        <v>20</v>
      </c>
      <c r="G31" s="45"/>
      <c r="H31" s="45"/>
      <c r="I31" s="45"/>
      <c r="J31" s="45"/>
      <c r="K31" s="79">
        <v>2300</v>
      </c>
      <c r="L31" s="80">
        <v>34250</v>
      </c>
    </row>
    <row r="32" spans="2:12" ht="13.5" customHeight="1" x14ac:dyDescent="0.15">
      <c r="B32" s="32">
        <f t="shared" si="1"/>
        <v>22</v>
      </c>
      <c r="C32" s="41"/>
      <c r="D32" s="47"/>
      <c r="E32" s="45"/>
      <c r="F32" s="45" t="s">
        <v>21</v>
      </c>
      <c r="G32" s="45"/>
      <c r="H32" s="45"/>
      <c r="I32" s="45"/>
      <c r="J32" s="45"/>
      <c r="K32" s="79">
        <v>5</v>
      </c>
      <c r="L32" s="80"/>
    </row>
    <row r="33" spans="2:25" ht="13.9" customHeight="1" x14ac:dyDescent="0.15">
      <c r="B33" s="32">
        <f t="shared" si="1"/>
        <v>23</v>
      </c>
      <c r="C33" s="40" t="s">
        <v>65</v>
      </c>
      <c r="D33" s="38" t="s">
        <v>62</v>
      </c>
      <c r="E33" s="45"/>
      <c r="F33" s="45" t="s">
        <v>115</v>
      </c>
      <c r="G33" s="45"/>
      <c r="H33" s="45"/>
      <c r="I33" s="45"/>
      <c r="J33" s="45"/>
      <c r="K33" s="79" t="s">
        <v>99</v>
      </c>
      <c r="L33" s="80" t="s">
        <v>99</v>
      </c>
    </row>
    <row r="34" spans="2:25" ht="13.5" customHeight="1" x14ac:dyDescent="0.15">
      <c r="B34" s="32">
        <f t="shared" si="1"/>
        <v>24</v>
      </c>
      <c r="C34" s="40" t="s">
        <v>63</v>
      </c>
      <c r="D34" s="38" t="s">
        <v>26</v>
      </c>
      <c r="E34" s="45"/>
      <c r="F34" s="45" t="s">
        <v>92</v>
      </c>
      <c r="G34" s="45"/>
      <c r="H34" s="45"/>
      <c r="I34" s="45"/>
      <c r="J34" s="45"/>
      <c r="K34" s="79">
        <v>60</v>
      </c>
      <c r="L34" s="80">
        <v>100</v>
      </c>
    </row>
    <row r="35" spans="2:25" ht="13.9" customHeight="1" x14ac:dyDescent="0.15">
      <c r="B35" s="32">
        <f t="shared" si="1"/>
        <v>25</v>
      </c>
      <c r="C35" s="41"/>
      <c r="D35" s="47"/>
      <c r="E35" s="45"/>
      <c r="F35" s="45" t="s">
        <v>87</v>
      </c>
      <c r="G35" s="45"/>
      <c r="H35" s="45"/>
      <c r="I35" s="45"/>
      <c r="J35" s="45"/>
      <c r="K35" s="79">
        <v>10</v>
      </c>
      <c r="L35" s="80">
        <v>75</v>
      </c>
    </row>
    <row r="36" spans="2:25" ht="13.9" customHeight="1" x14ac:dyDescent="0.15">
      <c r="B36" s="32">
        <f t="shared" si="1"/>
        <v>26</v>
      </c>
      <c r="C36" s="41"/>
      <c r="D36" s="47"/>
      <c r="E36" s="45"/>
      <c r="F36" s="45" t="s">
        <v>70</v>
      </c>
      <c r="G36" s="45"/>
      <c r="H36" s="45"/>
      <c r="I36" s="45"/>
      <c r="J36" s="45"/>
      <c r="K36" s="79"/>
      <c r="L36" s="80">
        <v>25</v>
      </c>
    </row>
    <row r="37" spans="2:25" ht="13.9" customHeight="1" x14ac:dyDescent="0.15">
      <c r="B37" s="32">
        <f t="shared" si="1"/>
        <v>27</v>
      </c>
      <c r="C37" s="41"/>
      <c r="D37" s="47"/>
      <c r="E37" s="45"/>
      <c r="F37" s="45" t="s">
        <v>91</v>
      </c>
      <c r="G37" s="45"/>
      <c r="H37" s="45"/>
      <c r="I37" s="45"/>
      <c r="J37" s="45"/>
      <c r="K37" s="79" t="s">
        <v>99</v>
      </c>
      <c r="L37" s="80"/>
    </row>
    <row r="38" spans="2:25" ht="13.9" customHeight="1" x14ac:dyDescent="0.15">
      <c r="B38" s="32">
        <f t="shared" si="1"/>
        <v>28</v>
      </c>
      <c r="C38" s="41"/>
      <c r="D38" s="47"/>
      <c r="E38" s="45"/>
      <c r="F38" s="45" t="s">
        <v>112</v>
      </c>
      <c r="G38" s="45"/>
      <c r="H38" s="45"/>
      <c r="I38" s="45"/>
      <c r="J38" s="45"/>
      <c r="K38" s="79">
        <v>60</v>
      </c>
      <c r="L38" s="80">
        <v>300</v>
      </c>
    </row>
    <row r="39" spans="2:25" ht="13.5" customHeight="1" x14ac:dyDescent="0.15">
      <c r="B39" s="32">
        <f t="shared" si="1"/>
        <v>29</v>
      </c>
      <c r="C39" s="41"/>
      <c r="D39" s="47"/>
      <c r="E39" s="45"/>
      <c r="F39" s="45" t="s">
        <v>117</v>
      </c>
      <c r="G39" s="45"/>
      <c r="H39" s="45"/>
      <c r="I39" s="45"/>
      <c r="J39" s="45"/>
      <c r="K39" s="79"/>
      <c r="L39" s="80">
        <v>125</v>
      </c>
      <c r="M39" s="108"/>
      <c r="N39" s="107"/>
      <c r="Y39" s="119"/>
    </row>
    <row r="40" spans="2:25" ht="13.5" customHeight="1" x14ac:dyDescent="0.15">
      <c r="B40" s="32">
        <f t="shared" si="1"/>
        <v>30</v>
      </c>
      <c r="C40" s="41"/>
      <c r="D40" s="47"/>
      <c r="E40" s="45"/>
      <c r="F40" s="45" t="s">
        <v>122</v>
      </c>
      <c r="G40" s="45"/>
      <c r="H40" s="45"/>
      <c r="I40" s="45"/>
      <c r="J40" s="45"/>
      <c r="K40" s="79">
        <v>20</v>
      </c>
      <c r="L40" s="80"/>
    </row>
    <row r="41" spans="2:25" ht="13.5" customHeight="1" x14ac:dyDescent="0.15">
      <c r="B41" s="32">
        <f t="shared" si="1"/>
        <v>31</v>
      </c>
      <c r="C41" s="41"/>
      <c r="D41" s="47"/>
      <c r="E41" s="45"/>
      <c r="F41" s="45" t="s">
        <v>27</v>
      </c>
      <c r="G41" s="45"/>
      <c r="H41" s="45"/>
      <c r="I41" s="45"/>
      <c r="J41" s="45"/>
      <c r="K41" s="79">
        <v>40</v>
      </c>
      <c r="L41" s="80">
        <v>50</v>
      </c>
    </row>
    <row r="42" spans="2:25" ht="13.9" customHeight="1" x14ac:dyDescent="0.15">
      <c r="B42" s="32">
        <f t="shared" si="1"/>
        <v>32</v>
      </c>
      <c r="C42" s="41"/>
      <c r="D42" s="47"/>
      <c r="E42" s="45"/>
      <c r="F42" s="45" t="s">
        <v>123</v>
      </c>
      <c r="G42" s="45"/>
      <c r="H42" s="45"/>
      <c r="I42" s="45"/>
      <c r="J42" s="45"/>
      <c r="K42" s="79"/>
      <c r="L42" s="80">
        <v>100</v>
      </c>
    </row>
    <row r="43" spans="2:25" ht="13.5" customHeight="1" x14ac:dyDescent="0.15">
      <c r="B43" s="32">
        <f t="shared" si="1"/>
        <v>33</v>
      </c>
      <c r="C43" s="41"/>
      <c r="D43" s="47"/>
      <c r="E43" s="45"/>
      <c r="F43" s="45" t="s">
        <v>28</v>
      </c>
      <c r="G43" s="45"/>
      <c r="H43" s="45"/>
      <c r="I43" s="45"/>
      <c r="J43" s="45"/>
      <c r="K43" s="79">
        <v>32</v>
      </c>
      <c r="L43" s="80"/>
    </row>
    <row r="44" spans="2:25" ht="13.9" customHeight="1" x14ac:dyDescent="0.15">
      <c r="B44" s="32">
        <f t="shared" si="1"/>
        <v>34</v>
      </c>
      <c r="C44" s="41"/>
      <c r="D44" s="47"/>
      <c r="E44" s="45"/>
      <c r="F44" s="45" t="s">
        <v>113</v>
      </c>
      <c r="G44" s="45"/>
      <c r="H44" s="45"/>
      <c r="I44" s="45"/>
      <c r="J44" s="45"/>
      <c r="K44" s="79">
        <v>90</v>
      </c>
      <c r="L44" s="80">
        <v>500</v>
      </c>
    </row>
    <row r="45" spans="2:25" ht="13.9" customHeight="1" x14ac:dyDescent="0.15">
      <c r="B45" s="32">
        <f t="shared" si="1"/>
        <v>35</v>
      </c>
      <c r="C45" s="41"/>
      <c r="D45" s="47"/>
      <c r="E45" s="45"/>
      <c r="F45" s="45" t="s">
        <v>118</v>
      </c>
      <c r="G45" s="45"/>
      <c r="H45" s="45"/>
      <c r="I45" s="45"/>
      <c r="J45" s="45"/>
      <c r="K45" s="79" t="s">
        <v>99</v>
      </c>
      <c r="L45" s="80"/>
    </row>
    <row r="46" spans="2:25" ht="13.9" customHeight="1" x14ac:dyDescent="0.15">
      <c r="B46" s="32">
        <f t="shared" si="1"/>
        <v>36</v>
      </c>
      <c r="C46" s="41"/>
      <c r="D46" s="47"/>
      <c r="E46" s="45"/>
      <c r="F46" s="45" t="s">
        <v>29</v>
      </c>
      <c r="G46" s="45"/>
      <c r="H46" s="45"/>
      <c r="I46" s="45"/>
      <c r="J46" s="45"/>
      <c r="K46" s="79">
        <v>660</v>
      </c>
      <c r="L46" s="80">
        <v>700</v>
      </c>
    </row>
    <row r="47" spans="2:25" ht="13.9" customHeight="1" x14ac:dyDescent="0.15">
      <c r="B47" s="32">
        <f t="shared" si="1"/>
        <v>37</v>
      </c>
      <c r="C47" s="40" t="s">
        <v>30</v>
      </c>
      <c r="D47" s="38" t="s">
        <v>31</v>
      </c>
      <c r="E47" s="45"/>
      <c r="F47" s="45" t="s">
        <v>121</v>
      </c>
      <c r="G47" s="45"/>
      <c r="H47" s="45"/>
      <c r="I47" s="45"/>
      <c r="J47" s="45"/>
      <c r="K47" s="79"/>
      <c r="L47" s="80">
        <v>1</v>
      </c>
    </row>
    <row r="48" spans="2:25" ht="13.9" customHeight="1" x14ac:dyDescent="0.15">
      <c r="B48" s="32">
        <f t="shared" si="1"/>
        <v>38</v>
      </c>
      <c r="C48" s="41"/>
      <c r="D48" s="48"/>
      <c r="E48" s="45"/>
      <c r="F48" s="45" t="s">
        <v>32</v>
      </c>
      <c r="G48" s="45"/>
      <c r="H48" s="45"/>
      <c r="I48" s="45"/>
      <c r="J48" s="45"/>
      <c r="K48" s="79">
        <v>5</v>
      </c>
      <c r="L48" s="80">
        <v>25</v>
      </c>
    </row>
    <row r="49" spans="2:19" ht="13.9" customHeight="1" x14ac:dyDescent="0.15">
      <c r="B49" s="32">
        <f t="shared" si="1"/>
        <v>39</v>
      </c>
      <c r="C49" s="42"/>
      <c r="D49" s="49" t="s">
        <v>33</v>
      </c>
      <c r="E49" s="45"/>
      <c r="F49" s="45" t="s">
        <v>34</v>
      </c>
      <c r="G49" s="45"/>
      <c r="H49" s="45"/>
      <c r="I49" s="45"/>
      <c r="J49" s="45"/>
      <c r="K49" s="79">
        <v>5</v>
      </c>
      <c r="L49" s="80">
        <v>75</v>
      </c>
    </row>
    <row r="50" spans="2:19" ht="13.9" customHeight="1" x14ac:dyDescent="0.15">
      <c r="B50" s="32">
        <f t="shared" si="1"/>
        <v>40</v>
      </c>
      <c r="C50" s="185" t="s">
        <v>35</v>
      </c>
      <c r="D50" s="186"/>
      <c r="E50" s="45"/>
      <c r="F50" s="45" t="s">
        <v>36</v>
      </c>
      <c r="G50" s="45"/>
      <c r="H50" s="45"/>
      <c r="I50" s="45"/>
      <c r="J50" s="45"/>
      <c r="K50" s="79">
        <v>350</v>
      </c>
      <c r="L50" s="80">
        <v>500</v>
      </c>
    </row>
    <row r="51" spans="2:19" ht="13.9" customHeight="1" x14ac:dyDescent="0.15">
      <c r="B51" s="32">
        <f t="shared" si="1"/>
        <v>41</v>
      </c>
      <c r="C51" s="43"/>
      <c r="D51" s="44"/>
      <c r="E51" s="45"/>
      <c r="F51" s="45" t="s">
        <v>37</v>
      </c>
      <c r="G51" s="45"/>
      <c r="H51" s="45"/>
      <c r="I51" s="45"/>
      <c r="J51" s="45"/>
      <c r="K51" s="79">
        <v>600</v>
      </c>
      <c r="L51" s="80">
        <v>250</v>
      </c>
    </row>
    <row r="52" spans="2:19" ht="13.9" customHeight="1" thickBot="1" x14ac:dyDescent="0.2">
      <c r="B52" s="32">
        <f t="shared" si="1"/>
        <v>42</v>
      </c>
      <c r="C52" s="43"/>
      <c r="D52" s="44"/>
      <c r="E52" s="45"/>
      <c r="F52" s="45" t="s">
        <v>72</v>
      </c>
      <c r="G52" s="45"/>
      <c r="H52" s="45"/>
      <c r="I52" s="45"/>
      <c r="J52" s="45"/>
      <c r="K52" s="79">
        <v>100</v>
      </c>
      <c r="L52" s="86">
        <v>50</v>
      </c>
    </row>
    <row r="53" spans="2:19" ht="13.9" customHeight="1" x14ac:dyDescent="0.15">
      <c r="B53" s="82"/>
      <c r="C53" s="83"/>
      <c r="D53" s="83"/>
      <c r="E53" s="84"/>
      <c r="F53" s="84"/>
      <c r="G53" s="84"/>
      <c r="H53" s="84"/>
      <c r="I53" s="84"/>
      <c r="J53" s="84"/>
      <c r="K53" s="84"/>
      <c r="L53" s="114"/>
    </row>
    <row r="54" spans="2:19" ht="18" customHeight="1" x14ac:dyDescent="0.15">
      <c r="R54">
        <f>COUNTA(K11:K52)</f>
        <v>38</v>
      </c>
      <c r="S54">
        <f>COUNTA(L11:L52)</f>
        <v>30</v>
      </c>
    </row>
    <row r="55" spans="2:19" ht="18" customHeight="1" x14ac:dyDescent="0.15">
      <c r="B55" s="26"/>
      <c r="R55">
        <f>SUM(R11:R13,K14:K52)</f>
        <v>5952</v>
      </c>
      <c r="S55">
        <f>SUM(S11:S13,L14:L52)</f>
        <v>54001</v>
      </c>
    </row>
    <row r="56" spans="2:19" ht="9" customHeight="1" thickBot="1" x14ac:dyDescent="0.2"/>
    <row r="57" spans="2:19" ht="18" customHeight="1" x14ac:dyDescent="0.15">
      <c r="B57" s="1"/>
      <c r="C57" s="2"/>
      <c r="D57" s="191" t="s">
        <v>0</v>
      </c>
      <c r="E57" s="191"/>
      <c r="F57" s="191"/>
      <c r="G57" s="191"/>
      <c r="H57" s="2"/>
      <c r="I57" s="2"/>
      <c r="J57" s="3"/>
      <c r="K57" s="89" t="s">
        <v>54</v>
      </c>
      <c r="L57" s="110" t="s">
        <v>55</v>
      </c>
    </row>
    <row r="58" spans="2:19" ht="18" customHeight="1" thickBot="1" x14ac:dyDescent="0.2">
      <c r="B58" s="7"/>
      <c r="C58" s="8"/>
      <c r="D58" s="190" t="s">
        <v>1</v>
      </c>
      <c r="E58" s="190"/>
      <c r="F58" s="190"/>
      <c r="G58" s="190"/>
      <c r="H58" s="8"/>
      <c r="I58" s="8"/>
      <c r="J58" s="9"/>
      <c r="K58" s="93" t="str">
        <f>K5</f>
        <v>2020.4.1</v>
      </c>
      <c r="L58" s="115" t="str">
        <f>K58</f>
        <v>2020.4.1</v>
      </c>
    </row>
    <row r="59" spans="2:19" ht="19.899999999999999" customHeight="1" thickTop="1" x14ac:dyDescent="0.15">
      <c r="B59" s="187" t="s">
        <v>77</v>
      </c>
      <c r="C59" s="188"/>
      <c r="D59" s="188"/>
      <c r="E59" s="188"/>
      <c r="F59" s="188"/>
      <c r="G59" s="188"/>
      <c r="H59" s="188"/>
      <c r="I59" s="188"/>
      <c r="J59" s="31"/>
      <c r="K59" s="94">
        <f>SUM(K60:K68)</f>
        <v>5952</v>
      </c>
      <c r="L59" s="116">
        <f>SUM(L60:L68)</f>
        <v>54001</v>
      </c>
    </row>
    <row r="60" spans="2:19" ht="13.9" customHeight="1" x14ac:dyDescent="0.15">
      <c r="B60" s="174" t="s">
        <v>39</v>
      </c>
      <c r="C60" s="175"/>
      <c r="D60" s="189"/>
      <c r="E60" s="52"/>
      <c r="F60" s="53"/>
      <c r="G60" s="183" t="s">
        <v>12</v>
      </c>
      <c r="H60" s="183"/>
      <c r="I60" s="53"/>
      <c r="J60" s="55"/>
      <c r="K60" s="46">
        <f>SUM(R$11:R$13)</f>
        <v>65</v>
      </c>
      <c r="L60" s="117">
        <f>SUM(S$11:S$13)</f>
        <v>25</v>
      </c>
    </row>
    <row r="61" spans="2:19" ht="13.9" customHeight="1" x14ac:dyDescent="0.15">
      <c r="B61" s="18"/>
      <c r="C61" s="19"/>
      <c r="D61" s="20"/>
      <c r="E61" s="56"/>
      <c r="F61" s="45"/>
      <c r="G61" s="183" t="s">
        <v>64</v>
      </c>
      <c r="H61" s="183"/>
      <c r="I61" s="54"/>
      <c r="J61" s="57"/>
      <c r="K61" s="46">
        <f>SUM(K$14)</f>
        <v>180</v>
      </c>
      <c r="L61" s="117">
        <f>SUM(L$14)</f>
        <v>675</v>
      </c>
    </row>
    <row r="62" spans="2:19" ht="13.9" customHeight="1" x14ac:dyDescent="0.15">
      <c r="B62" s="18"/>
      <c r="C62" s="19"/>
      <c r="D62" s="20"/>
      <c r="E62" s="56"/>
      <c r="F62" s="45"/>
      <c r="G62" s="183" t="s">
        <v>25</v>
      </c>
      <c r="H62" s="183"/>
      <c r="I62" s="53"/>
      <c r="J62" s="55"/>
      <c r="K62" s="46">
        <f>SUM(K$15:K$15)</f>
        <v>0</v>
      </c>
      <c r="L62" s="117">
        <f>SUM(L$15:L$15)</f>
        <v>0</v>
      </c>
    </row>
    <row r="63" spans="2:19" ht="13.9" customHeight="1" x14ac:dyDescent="0.15">
      <c r="B63" s="18"/>
      <c r="C63" s="19"/>
      <c r="D63" s="20"/>
      <c r="E63" s="56"/>
      <c r="F63" s="45"/>
      <c r="G63" s="183" t="s">
        <v>15</v>
      </c>
      <c r="H63" s="183"/>
      <c r="I63" s="53"/>
      <c r="J63" s="55"/>
      <c r="K63" s="46">
        <f>SUM(K$16:K$17)</f>
        <v>25</v>
      </c>
      <c r="L63" s="117">
        <f>SUM(L$16:L$17)</f>
        <v>0</v>
      </c>
    </row>
    <row r="64" spans="2:19" ht="13.9" customHeight="1" x14ac:dyDescent="0.15">
      <c r="B64" s="18"/>
      <c r="C64" s="19"/>
      <c r="D64" s="20"/>
      <c r="E64" s="56"/>
      <c r="F64" s="45"/>
      <c r="G64" s="183" t="s">
        <v>16</v>
      </c>
      <c r="H64" s="183"/>
      <c r="I64" s="53"/>
      <c r="J64" s="55"/>
      <c r="K64" s="46">
        <f>SUM(K$18:K$32)</f>
        <v>3650</v>
      </c>
      <c r="L64" s="117">
        <f>SUM(L$18:L$32)</f>
        <v>50425</v>
      </c>
    </row>
    <row r="65" spans="2:19" ht="13.9" customHeight="1" x14ac:dyDescent="0.15">
      <c r="B65" s="18"/>
      <c r="C65" s="19"/>
      <c r="D65" s="20"/>
      <c r="E65" s="56"/>
      <c r="F65" s="45"/>
      <c r="G65" s="183" t="s">
        <v>62</v>
      </c>
      <c r="H65" s="183"/>
      <c r="I65" s="53"/>
      <c r="J65" s="55"/>
      <c r="K65" s="46">
        <f>SUM(K$33:K$33)</f>
        <v>0</v>
      </c>
      <c r="L65" s="117">
        <f>SUM(L$33:L$33)</f>
        <v>0</v>
      </c>
    </row>
    <row r="66" spans="2:19" ht="13.9" customHeight="1" x14ac:dyDescent="0.15">
      <c r="B66" s="18"/>
      <c r="C66" s="19"/>
      <c r="D66" s="20"/>
      <c r="E66" s="56"/>
      <c r="F66" s="45"/>
      <c r="G66" s="183" t="s">
        <v>26</v>
      </c>
      <c r="H66" s="183"/>
      <c r="I66" s="53"/>
      <c r="J66" s="55"/>
      <c r="K66" s="46">
        <f>SUM(K$34:K$46)</f>
        <v>972</v>
      </c>
      <c r="L66" s="117">
        <f>SUM(L$34:L$46)</f>
        <v>1975</v>
      </c>
    </row>
    <row r="67" spans="2:19" ht="13.9" customHeight="1" x14ac:dyDescent="0.15">
      <c r="B67" s="18"/>
      <c r="C67" s="19"/>
      <c r="D67" s="20"/>
      <c r="E67" s="56"/>
      <c r="F67" s="45"/>
      <c r="G67" s="183" t="s">
        <v>71</v>
      </c>
      <c r="H67" s="183"/>
      <c r="I67" s="53"/>
      <c r="J67" s="55"/>
      <c r="K67" s="46">
        <f>SUM(K$50:K$51)</f>
        <v>950</v>
      </c>
      <c r="L67" s="117">
        <f>SUM(L$50:L$51)</f>
        <v>750</v>
      </c>
      <c r="R67">
        <f>COUNTA(K$11:K$52)</f>
        <v>38</v>
      </c>
      <c r="S67">
        <f>COUNTA(L$11:L$52)</f>
        <v>30</v>
      </c>
    </row>
    <row r="68" spans="2:19" ht="13.9" customHeight="1" thickBot="1" x14ac:dyDescent="0.2">
      <c r="B68" s="22"/>
      <c r="C68" s="23"/>
      <c r="D68" s="24"/>
      <c r="E68" s="58"/>
      <c r="F68" s="50"/>
      <c r="G68" s="176" t="s">
        <v>38</v>
      </c>
      <c r="H68" s="176"/>
      <c r="I68" s="59"/>
      <c r="J68" s="60"/>
      <c r="K68" s="51">
        <f>SUM(K$47:K$49,K$52)</f>
        <v>110</v>
      </c>
      <c r="L68" s="118">
        <f>SUM(L$47:L$49,L$52)</f>
        <v>151</v>
      </c>
      <c r="R68">
        <f>SUM(R$11:R$13,K$14:K$52)</f>
        <v>5952</v>
      </c>
      <c r="S68">
        <f>SUM(S$11:S$13,L$14:L$52)</f>
        <v>54001</v>
      </c>
    </row>
    <row r="69" spans="2:19" ht="18" customHeight="1" thickTop="1" x14ac:dyDescent="0.15">
      <c r="B69" s="177" t="s">
        <v>40</v>
      </c>
      <c r="C69" s="178"/>
      <c r="D69" s="179"/>
      <c r="E69" s="66"/>
      <c r="F69" s="33"/>
      <c r="G69" s="180" t="s">
        <v>41</v>
      </c>
      <c r="H69" s="180"/>
      <c r="I69" s="33"/>
      <c r="J69" s="34"/>
      <c r="K69" s="95" t="s">
        <v>42</v>
      </c>
      <c r="L69" s="101"/>
    </row>
    <row r="70" spans="2:19" ht="18" customHeight="1" x14ac:dyDescent="0.15">
      <c r="B70" s="63"/>
      <c r="C70" s="64"/>
      <c r="D70" s="64"/>
      <c r="E70" s="61"/>
      <c r="F70" s="62"/>
      <c r="G70" s="37"/>
      <c r="H70" s="37"/>
      <c r="I70" s="62"/>
      <c r="J70" s="65"/>
      <c r="K70" s="96" t="s">
        <v>43</v>
      </c>
      <c r="L70" s="102"/>
    </row>
    <row r="71" spans="2:19" ht="18" customHeight="1" x14ac:dyDescent="0.15">
      <c r="B71" s="18"/>
      <c r="C71" s="19"/>
      <c r="D71" s="19"/>
      <c r="E71" s="67"/>
      <c r="F71" s="8"/>
      <c r="G71" s="181" t="s">
        <v>44</v>
      </c>
      <c r="H71" s="181"/>
      <c r="I71" s="35"/>
      <c r="J71" s="36"/>
      <c r="K71" s="97" t="s">
        <v>45</v>
      </c>
      <c r="L71" s="103"/>
    </row>
    <row r="72" spans="2:19" ht="18" customHeight="1" x14ac:dyDescent="0.15">
      <c r="B72" s="18"/>
      <c r="C72" s="19"/>
      <c r="D72" s="19"/>
      <c r="E72" s="68"/>
      <c r="F72" s="19"/>
      <c r="G72" s="69"/>
      <c r="H72" s="69"/>
      <c r="I72" s="64"/>
      <c r="J72" s="70"/>
      <c r="K72" s="98" t="s">
        <v>68</v>
      </c>
      <c r="L72" s="104"/>
    </row>
    <row r="73" spans="2:19" ht="18" customHeight="1" x14ac:dyDescent="0.15">
      <c r="B73" s="18"/>
      <c r="C73" s="19"/>
      <c r="D73" s="19"/>
      <c r="E73" s="68"/>
      <c r="F73" s="19"/>
      <c r="G73" s="69"/>
      <c r="H73" s="69"/>
      <c r="I73" s="64"/>
      <c r="J73" s="70"/>
      <c r="K73" s="98" t="s">
        <v>69</v>
      </c>
      <c r="L73" s="104"/>
    </row>
    <row r="74" spans="2:19" ht="18" customHeight="1" x14ac:dyDescent="0.15">
      <c r="B74" s="18"/>
      <c r="C74" s="19"/>
      <c r="D74" s="19"/>
      <c r="E74" s="67"/>
      <c r="F74" s="8"/>
      <c r="G74" s="181" t="s">
        <v>46</v>
      </c>
      <c r="H74" s="181"/>
      <c r="I74" s="35"/>
      <c r="J74" s="36"/>
      <c r="K74" s="97" t="s">
        <v>73</v>
      </c>
      <c r="L74" s="103"/>
    </row>
    <row r="75" spans="2:19" ht="18" customHeight="1" x14ac:dyDescent="0.15">
      <c r="B75" s="18"/>
      <c r="C75" s="19"/>
      <c r="D75" s="19"/>
      <c r="E75" s="68"/>
      <c r="F75" s="19"/>
      <c r="G75" s="69"/>
      <c r="H75" s="69"/>
      <c r="I75" s="64"/>
      <c r="J75" s="70"/>
      <c r="K75" s="98" t="s">
        <v>74</v>
      </c>
      <c r="L75" s="104"/>
    </row>
    <row r="76" spans="2:19" ht="18" customHeight="1" x14ac:dyDescent="0.15">
      <c r="B76" s="18"/>
      <c r="C76" s="19"/>
      <c r="D76" s="19"/>
      <c r="E76" s="68"/>
      <c r="F76" s="19"/>
      <c r="G76" s="69"/>
      <c r="H76" s="69"/>
      <c r="I76" s="64"/>
      <c r="J76" s="70"/>
      <c r="K76" s="98" t="s">
        <v>75</v>
      </c>
      <c r="L76" s="104"/>
    </row>
    <row r="77" spans="2:19" ht="18" customHeight="1" x14ac:dyDescent="0.15">
      <c r="B77" s="18"/>
      <c r="C77" s="19"/>
      <c r="D77" s="19"/>
      <c r="E77" s="13"/>
      <c r="F77" s="14"/>
      <c r="G77" s="37"/>
      <c r="H77" s="37"/>
      <c r="I77" s="62"/>
      <c r="J77" s="65"/>
      <c r="K77" s="98" t="s">
        <v>76</v>
      </c>
      <c r="L77" s="102"/>
    </row>
    <row r="78" spans="2:19" ht="18" customHeight="1" x14ac:dyDescent="0.15">
      <c r="B78" s="25"/>
      <c r="C78" s="14"/>
      <c r="D78" s="14"/>
      <c r="E78" s="21"/>
      <c r="F78" s="5"/>
      <c r="G78" s="182" t="s">
        <v>47</v>
      </c>
      <c r="H78" s="182"/>
      <c r="I78" s="16"/>
      <c r="J78" s="17"/>
      <c r="K78" s="87" t="s">
        <v>116</v>
      </c>
      <c r="L78" s="105"/>
    </row>
    <row r="79" spans="2:19" ht="18" customHeight="1" x14ac:dyDescent="0.15">
      <c r="B79" s="174" t="s">
        <v>48</v>
      </c>
      <c r="C79" s="175"/>
      <c r="D79" s="175"/>
      <c r="E79" s="8"/>
      <c r="F79" s="8"/>
      <c r="G79" s="8"/>
      <c r="H79" s="8"/>
      <c r="I79" s="8"/>
      <c r="J79" s="8"/>
      <c r="K79" s="81"/>
      <c r="L79" s="120"/>
    </row>
    <row r="80" spans="2:19" ht="14.1" customHeight="1" x14ac:dyDescent="0.15">
      <c r="B80" s="71"/>
      <c r="C80" s="72" t="s">
        <v>49</v>
      </c>
      <c r="D80" s="73"/>
      <c r="E80" s="72"/>
      <c r="F80" s="72"/>
      <c r="G80" s="72"/>
      <c r="H80" s="72"/>
      <c r="I80" s="72"/>
      <c r="J80" s="72"/>
      <c r="K80" s="99"/>
      <c r="L80" s="106"/>
    </row>
    <row r="81" spans="2:13" ht="14.1" customHeight="1" x14ac:dyDescent="0.15">
      <c r="B81" s="71"/>
      <c r="C81" s="72" t="s">
        <v>50</v>
      </c>
      <c r="D81" s="73"/>
      <c r="E81" s="72"/>
      <c r="F81" s="72"/>
      <c r="G81" s="72"/>
      <c r="H81" s="72"/>
      <c r="I81" s="72"/>
      <c r="J81" s="72"/>
      <c r="K81" s="99"/>
      <c r="L81" s="106"/>
    </row>
    <row r="82" spans="2:13" ht="14.1" customHeight="1" x14ac:dyDescent="0.15">
      <c r="B82" s="71"/>
      <c r="C82" s="72" t="s">
        <v>51</v>
      </c>
      <c r="D82" s="73"/>
      <c r="E82" s="72"/>
      <c r="F82" s="72"/>
      <c r="G82" s="72"/>
      <c r="H82" s="72"/>
      <c r="I82" s="72"/>
      <c r="J82" s="72"/>
      <c r="K82" s="99"/>
      <c r="L82" s="106"/>
    </row>
    <row r="83" spans="2:13" ht="14.1" customHeight="1" x14ac:dyDescent="0.15">
      <c r="B83" s="71"/>
      <c r="C83" s="72" t="s">
        <v>100</v>
      </c>
      <c r="D83" s="73"/>
      <c r="E83" s="72"/>
      <c r="F83" s="72"/>
      <c r="G83" s="72"/>
      <c r="H83" s="72"/>
      <c r="I83" s="72"/>
      <c r="J83" s="72"/>
      <c r="K83" s="99"/>
      <c r="L83" s="106"/>
    </row>
    <row r="84" spans="2:13" ht="14.1" customHeight="1" x14ac:dyDescent="0.15">
      <c r="B84" s="71"/>
      <c r="C84" s="72" t="s">
        <v>97</v>
      </c>
      <c r="D84" s="73"/>
      <c r="E84" s="72"/>
      <c r="F84" s="72"/>
      <c r="G84" s="72"/>
      <c r="H84" s="72"/>
      <c r="I84" s="72"/>
      <c r="J84" s="72"/>
      <c r="K84" s="99"/>
      <c r="L84" s="106"/>
    </row>
    <row r="85" spans="2:13" ht="14.1" customHeight="1" x14ac:dyDescent="0.15">
      <c r="B85" s="74"/>
      <c r="C85" s="72" t="s">
        <v>101</v>
      </c>
      <c r="D85" s="72"/>
      <c r="E85" s="72"/>
      <c r="F85" s="72"/>
      <c r="G85" s="72"/>
      <c r="H85" s="72"/>
      <c r="I85" s="72"/>
      <c r="J85" s="72"/>
      <c r="K85" s="99"/>
      <c r="L85" s="106"/>
    </row>
    <row r="86" spans="2:13" ht="14.1" customHeight="1" x14ac:dyDescent="0.15">
      <c r="B86" s="74"/>
      <c r="C86" s="72" t="s">
        <v>102</v>
      </c>
      <c r="D86" s="72"/>
      <c r="E86" s="72"/>
      <c r="F86" s="72"/>
      <c r="G86" s="72"/>
      <c r="H86" s="72"/>
      <c r="I86" s="72"/>
      <c r="J86" s="72"/>
      <c r="K86" s="99"/>
      <c r="L86" s="106"/>
    </row>
    <row r="87" spans="2:13" ht="14.1" customHeight="1" x14ac:dyDescent="0.15">
      <c r="B87" s="74"/>
      <c r="C87" s="72" t="s">
        <v>83</v>
      </c>
      <c r="D87" s="72"/>
      <c r="E87" s="72"/>
      <c r="F87" s="72"/>
      <c r="G87" s="72"/>
      <c r="H87" s="72"/>
      <c r="I87" s="72"/>
      <c r="J87" s="72"/>
      <c r="K87" s="99"/>
      <c r="L87" s="106"/>
    </row>
    <row r="88" spans="2:13" ht="14.1" customHeight="1" x14ac:dyDescent="0.15">
      <c r="B88" s="74"/>
      <c r="C88" s="72" t="s">
        <v>84</v>
      </c>
      <c r="D88" s="72"/>
      <c r="E88" s="72"/>
      <c r="F88" s="72"/>
      <c r="G88" s="72"/>
      <c r="H88" s="72"/>
      <c r="I88" s="72"/>
      <c r="J88" s="72"/>
      <c r="K88" s="99"/>
      <c r="L88" s="106"/>
    </row>
    <row r="89" spans="2:13" ht="14.1" customHeight="1" x14ac:dyDescent="0.15">
      <c r="B89" s="74"/>
      <c r="C89" s="72" t="s">
        <v>94</v>
      </c>
      <c r="D89" s="72"/>
      <c r="E89" s="72"/>
      <c r="F89" s="72"/>
      <c r="G89" s="72"/>
      <c r="H89" s="72"/>
      <c r="I89" s="72"/>
      <c r="J89" s="72"/>
      <c r="K89" s="99"/>
      <c r="L89" s="106"/>
    </row>
    <row r="90" spans="2:13" ht="14.1" customHeight="1" x14ac:dyDescent="0.15">
      <c r="B90" s="74"/>
      <c r="C90" s="72" t="s">
        <v>103</v>
      </c>
      <c r="D90" s="72"/>
      <c r="E90" s="72"/>
      <c r="F90" s="72"/>
      <c r="G90" s="72"/>
      <c r="H90" s="72"/>
      <c r="I90" s="72"/>
      <c r="J90" s="72"/>
      <c r="K90" s="99"/>
      <c r="L90" s="106"/>
    </row>
    <row r="91" spans="2:13" ht="14.1" customHeight="1" x14ac:dyDescent="0.15">
      <c r="B91" s="74"/>
      <c r="C91" s="99" t="s">
        <v>104</v>
      </c>
      <c r="D91" s="72"/>
      <c r="E91" s="72"/>
      <c r="F91" s="72"/>
      <c r="G91" s="72"/>
      <c r="H91" s="72"/>
      <c r="I91" s="72"/>
      <c r="J91" s="72"/>
      <c r="K91" s="99"/>
      <c r="L91" s="106"/>
    </row>
    <row r="92" spans="2:13" ht="14.1" customHeight="1" x14ac:dyDescent="0.15">
      <c r="B92" s="74"/>
      <c r="C92" s="72" t="s">
        <v>105</v>
      </c>
      <c r="D92" s="72"/>
      <c r="E92" s="72"/>
      <c r="F92" s="72"/>
      <c r="G92" s="72"/>
      <c r="H92" s="72"/>
      <c r="I92" s="72"/>
      <c r="J92" s="72"/>
      <c r="K92" s="99"/>
      <c r="L92" s="106"/>
    </row>
    <row r="93" spans="2:13" ht="18" customHeight="1" x14ac:dyDescent="0.15">
      <c r="B93" s="74"/>
      <c r="C93" s="72" t="s">
        <v>85</v>
      </c>
      <c r="D93" s="72"/>
      <c r="E93" s="72"/>
      <c r="F93" s="72"/>
      <c r="G93" s="72"/>
      <c r="H93" s="72"/>
      <c r="I93" s="72"/>
      <c r="J93" s="72"/>
      <c r="K93" s="99"/>
      <c r="L93" s="99"/>
      <c r="M93" s="121"/>
    </row>
    <row r="94" spans="2:13" x14ac:dyDescent="0.15">
      <c r="B94" s="74"/>
      <c r="C94" s="72" t="s">
        <v>95</v>
      </c>
      <c r="D94" s="72"/>
      <c r="E94" s="72"/>
      <c r="F94" s="72"/>
      <c r="G94" s="72"/>
      <c r="H94" s="72"/>
      <c r="I94" s="72"/>
      <c r="J94" s="72"/>
      <c r="K94" s="99"/>
      <c r="L94" s="99"/>
      <c r="M94" s="121"/>
    </row>
    <row r="95" spans="2:13" x14ac:dyDescent="0.15">
      <c r="B95" s="74"/>
      <c r="C95" s="72" t="s">
        <v>96</v>
      </c>
      <c r="D95" s="72"/>
      <c r="E95" s="72"/>
      <c r="F95" s="72"/>
      <c r="G95" s="72"/>
      <c r="H95" s="72"/>
      <c r="I95" s="72"/>
      <c r="J95" s="72"/>
      <c r="K95" s="99"/>
      <c r="L95" s="99"/>
      <c r="M95" s="121"/>
    </row>
    <row r="96" spans="2:13" x14ac:dyDescent="0.15">
      <c r="B96" s="74"/>
      <c r="C96" s="72" t="s">
        <v>106</v>
      </c>
      <c r="D96" s="72"/>
      <c r="E96" s="72"/>
      <c r="F96" s="72"/>
      <c r="G96" s="72"/>
      <c r="H96" s="72"/>
      <c r="I96" s="72"/>
      <c r="J96" s="72"/>
      <c r="K96" s="99"/>
      <c r="L96" s="99"/>
      <c r="M96" s="121"/>
    </row>
    <row r="97" spans="2:25" ht="14.1" customHeight="1" x14ac:dyDescent="0.15">
      <c r="B97" s="74"/>
      <c r="C97" s="72" t="s">
        <v>98</v>
      </c>
      <c r="D97" s="72"/>
      <c r="E97" s="72"/>
      <c r="F97" s="72"/>
      <c r="G97" s="72"/>
      <c r="H97" s="72"/>
      <c r="I97" s="72"/>
      <c r="J97" s="72"/>
      <c r="K97" s="99"/>
      <c r="L97" s="99"/>
      <c r="M97" s="129"/>
      <c r="N97" s="128"/>
      <c r="Y97" s="88"/>
    </row>
    <row r="98" spans="2:25" x14ac:dyDescent="0.15">
      <c r="B98" s="74"/>
      <c r="C98" s="72" t="s">
        <v>66</v>
      </c>
      <c r="D98" s="72"/>
      <c r="E98" s="72"/>
      <c r="F98" s="72"/>
      <c r="G98" s="72"/>
      <c r="H98" s="72"/>
      <c r="I98" s="72"/>
      <c r="J98" s="72"/>
      <c r="K98" s="99"/>
      <c r="L98" s="99"/>
      <c r="M98" s="121"/>
    </row>
    <row r="99" spans="2:25" x14ac:dyDescent="0.15">
      <c r="B99" s="74"/>
      <c r="C99" s="72" t="s">
        <v>52</v>
      </c>
      <c r="D99" s="72"/>
      <c r="E99" s="72"/>
      <c r="F99" s="72"/>
      <c r="G99" s="72"/>
      <c r="H99" s="72"/>
      <c r="I99" s="72"/>
      <c r="J99" s="72"/>
      <c r="K99" s="99"/>
      <c r="L99" s="99"/>
      <c r="M99" s="121"/>
    </row>
    <row r="100" spans="2:25" x14ac:dyDescent="0.15">
      <c r="B100" s="121"/>
      <c r="C100" s="99" t="s">
        <v>107</v>
      </c>
      <c r="D100" s="85"/>
      <c r="E100" s="85"/>
      <c r="F100" s="85"/>
      <c r="G100" s="85"/>
      <c r="H100" s="85"/>
      <c r="I100" s="85"/>
      <c r="J100" s="85"/>
      <c r="K100" s="122"/>
      <c r="L100" s="122"/>
      <c r="M100" s="121"/>
    </row>
    <row r="101" spans="2:25" x14ac:dyDescent="0.15">
      <c r="B101" s="121"/>
      <c r="C101" s="99" t="s">
        <v>108</v>
      </c>
      <c r="D101" s="85"/>
      <c r="E101" s="85"/>
      <c r="F101" s="85"/>
      <c r="G101" s="85"/>
      <c r="H101" s="85"/>
      <c r="I101" s="85"/>
      <c r="J101" s="85"/>
      <c r="K101" s="122"/>
      <c r="L101" s="122"/>
      <c r="M101" s="130"/>
      <c r="N101" s="123"/>
      <c r="Y101" s="88"/>
    </row>
    <row r="102" spans="2:25" x14ac:dyDescent="0.15">
      <c r="B102" s="121"/>
      <c r="C102" s="99" t="s">
        <v>129</v>
      </c>
      <c r="D102" s="85"/>
      <c r="E102" s="85"/>
      <c r="F102" s="85"/>
      <c r="G102" s="85"/>
      <c r="H102" s="85"/>
      <c r="I102" s="85"/>
      <c r="J102" s="85"/>
      <c r="K102" s="122"/>
      <c r="L102" s="122"/>
      <c r="M102" s="121"/>
    </row>
    <row r="103" spans="2:25" ht="14.25" thickBot="1" x14ac:dyDescent="0.2">
      <c r="B103" s="124"/>
      <c r="C103" s="100" t="s">
        <v>109</v>
      </c>
      <c r="D103" s="125"/>
      <c r="E103" s="125"/>
      <c r="F103" s="125"/>
      <c r="G103" s="125"/>
      <c r="H103" s="125"/>
      <c r="I103" s="125"/>
      <c r="J103" s="125"/>
      <c r="K103" s="126"/>
      <c r="L103" s="127"/>
    </row>
  </sheetData>
  <mergeCells count="27">
    <mergeCell ref="G62:H62"/>
    <mergeCell ref="B79:D79"/>
    <mergeCell ref="G65:H65"/>
    <mergeCell ref="G66:H66"/>
    <mergeCell ref="G67:H67"/>
    <mergeCell ref="G68:H68"/>
    <mergeCell ref="B69:D69"/>
    <mergeCell ref="G63:H63"/>
    <mergeCell ref="G71:H71"/>
    <mergeCell ref="G74:H74"/>
    <mergeCell ref="G78:H78"/>
    <mergeCell ref="G64:H64"/>
    <mergeCell ref="G69:H69"/>
    <mergeCell ref="D4:G4"/>
    <mergeCell ref="D5:G5"/>
    <mergeCell ref="D6:G6"/>
    <mergeCell ref="D7:F7"/>
    <mergeCell ref="D8:F8"/>
    <mergeCell ref="D9:F9"/>
    <mergeCell ref="G10:H10"/>
    <mergeCell ref="G61:H61"/>
    <mergeCell ref="D57:G57"/>
    <mergeCell ref="D58:G58"/>
    <mergeCell ref="B59:I59"/>
    <mergeCell ref="C50:D50"/>
    <mergeCell ref="B60:D60"/>
    <mergeCell ref="G60:H60"/>
  </mergeCells>
  <phoneticPr fontId="23"/>
  <printOptions horizontalCentered="1"/>
  <pageMargins left="0.98425196850393704" right="0.39370078740157483" top="0.78740157480314965" bottom="0.51181102362204722" header="0.51181102362204722" footer="0.51181102362204722"/>
  <pageSetup paperSize="8" scale="85" orientation="portrait" r:id="rId1"/>
  <headerFooter alignWithMargins="0"/>
  <rowBreaks count="1" manualBreakCount="1">
    <brk id="5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C00000"/>
  </sheetPr>
  <dimension ref="B1:Y122"/>
  <sheetViews>
    <sheetView view="pageBreakPreview"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5"/>
      <c r="D5" s="182" t="s">
        <v>1</v>
      </c>
      <c r="E5" s="182"/>
      <c r="F5" s="182"/>
      <c r="G5" s="182"/>
      <c r="H5" s="5"/>
      <c r="I5" s="5"/>
      <c r="J5" s="6"/>
      <c r="K5" s="90" t="s">
        <v>249</v>
      </c>
      <c r="L5" s="111" t="str">
        <f>K5</f>
        <v>2020.8.28</v>
      </c>
    </row>
    <row r="6" spans="2:19" ht="18" customHeight="1" x14ac:dyDescent="0.15">
      <c r="B6" s="4"/>
      <c r="C6" s="5"/>
      <c r="D6" s="182" t="s">
        <v>2</v>
      </c>
      <c r="E6" s="182"/>
      <c r="F6" s="182"/>
      <c r="G6" s="182"/>
      <c r="H6" s="5"/>
      <c r="I6" s="5"/>
      <c r="J6" s="6"/>
      <c r="K6" s="131">
        <v>0.46666666666666662</v>
      </c>
      <c r="L6" s="132">
        <v>0.42430555555555555</v>
      </c>
    </row>
    <row r="7" spans="2:19" ht="18" customHeight="1" x14ac:dyDescent="0.15">
      <c r="B7" s="4"/>
      <c r="C7" s="5"/>
      <c r="D7" s="182" t="s">
        <v>3</v>
      </c>
      <c r="E7" s="192"/>
      <c r="F7" s="192"/>
      <c r="G7" s="27" t="s">
        <v>4</v>
      </c>
      <c r="H7" s="5"/>
      <c r="I7" s="5"/>
      <c r="J7" s="6"/>
      <c r="K7" s="133">
        <v>1.85</v>
      </c>
      <c r="L7" s="134">
        <v>1.35</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3.9" customHeight="1" x14ac:dyDescent="0.15">
      <c r="B11" s="32">
        <v>1</v>
      </c>
      <c r="C11" s="38" t="s">
        <v>59</v>
      </c>
      <c r="D11" s="38" t="s">
        <v>12</v>
      </c>
      <c r="E11" s="45"/>
      <c r="F11" s="45" t="s">
        <v>131</v>
      </c>
      <c r="G11" s="45"/>
      <c r="H11" s="45"/>
      <c r="I11" s="45"/>
      <c r="J11" s="45"/>
      <c r="K11" s="77" t="s">
        <v>200</v>
      </c>
      <c r="L11" s="78" t="s">
        <v>250</v>
      </c>
      <c r="N11" t="s">
        <v>13</v>
      </c>
      <c r="O11" t="e">
        <f>IF(K12="",0,VALUE(MID(K12,2,LEN(K12)-2)))</f>
        <v>#VALUE!</v>
      </c>
      <c r="P11">
        <f>IF(L11="",0,VALUE(MID(L11,2,LEN(L11)-2)))</f>
        <v>750</v>
      </c>
      <c r="Q11" t="e">
        <f>IF(#REF!="",0,VALUE(MID(#REF!,2,LEN(#REF!)-2)))</f>
        <v>#REF!</v>
      </c>
      <c r="R11">
        <f>IF(K11="＋",0,IF(K11="(＋)",0,ABS(K11)))</f>
        <v>100</v>
      </c>
      <c r="S11">
        <f t="shared" ref="R11:S18" si="0">IF(L11="＋",0,IF(L11="(＋)",0,ABS(L11)))</f>
        <v>750</v>
      </c>
    </row>
    <row r="12" spans="2:19" ht="13.9" customHeight="1" x14ac:dyDescent="0.15">
      <c r="B12" s="32">
        <f>B11+1</f>
        <v>2</v>
      </c>
      <c r="C12" s="39"/>
      <c r="D12" s="47"/>
      <c r="E12" s="45"/>
      <c r="F12" s="45" t="s">
        <v>134</v>
      </c>
      <c r="G12" s="45"/>
      <c r="H12" s="45"/>
      <c r="I12" s="45"/>
      <c r="J12" s="45"/>
      <c r="K12" s="77" t="s">
        <v>162</v>
      </c>
      <c r="L12" s="78" t="s">
        <v>200</v>
      </c>
      <c r="N12" t="s">
        <v>13</v>
      </c>
      <c r="O12">
        <f>IF(K18="",0,VALUE(MID(K18,2,LEN(K18)-2)))</f>
        <v>200</v>
      </c>
      <c r="P12">
        <f>IF(L12="",0,VALUE(MID(L12,2,LEN(L12)-2)))</f>
        <v>100</v>
      </c>
      <c r="Q12" t="e">
        <f>IF(#REF!="",0,VALUE(MID(#REF!,2,LEN(#REF!)-2)))</f>
        <v>#REF!</v>
      </c>
      <c r="R12">
        <f>IF(K12="＋",0,IF(K12="(＋)",0,ABS(K12)))</f>
        <v>0</v>
      </c>
      <c r="S12">
        <f t="shared" si="0"/>
        <v>100</v>
      </c>
    </row>
    <row r="13" spans="2:19" ht="13.5" customHeight="1" x14ac:dyDescent="0.15">
      <c r="B13" s="32">
        <f t="shared" ref="B13:B71" si="1">B12+1</f>
        <v>3</v>
      </c>
      <c r="C13" s="39"/>
      <c r="D13" s="47"/>
      <c r="E13" s="45"/>
      <c r="F13" s="45" t="s">
        <v>179</v>
      </c>
      <c r="G13" s="45"/>
      <c r="H13" s="45"/>
      <c r="I13" s="45"/>
      <c r="J13" s="45"/>
      <c r="K13" s="77" t="s">
        <v>215</v>
      </c>
      <c r="L13" s="78" t="s">
        <v>251</v>
      </c>
      <c r="N13" s="75" t="s">
        <v>14</v>
      </c>
      <c r="O13" t="str">
        <f>K13</f>
        <v>(350)</v>
      </c>
      <c r="P13" t="str">
        <f>L13</f>
        <v>(950)</v>
      </c>
      <c r="Q13" t="e">
        <f>#REF!</f>
        <v>#REF!</v>
      </c>
      <c r="R13">
        <f t="shared" si="0"/>
        <v>350</v>
      </c>
      <c r="S13">
        <f t="shared" si="0"/>
        <v>950</v>
      </c>
    </row>
    <row r="14" spans="2:19" ht="13.9" customHeight="1" x14ac:dyDescent="0.15">
      <c r="B14" s="32">
        <f t="shared" si="1"/>
        <v>4</v>
      </c>
      <c r="C14" s="39"/>
      <c r="D14" s="47"/>
      <c r="E14" s="45"/>
      <c r="F14" s="45" t="s">
        <v>201</v>
      </c>
      <c r="G14" s="45"/>
      <c r="H14" s="45"/>
      <c r="I14" s="45"/>
      <c r="J14" s="45"/>
      <c r="K14" s="77" t="s">
        <v>99</v>
      </c>
      <c r="L14" s="78" t="s">
        <v>99</v>
      </c>
      <c r="N14" t="s">
        <v>13</v>
      </c>
      <c r="O14" t="e">
        <f>IF(K14="",0,VALUE(MID(K14,2,LEN(K14)-2)))</f>
        <v>#VALUE!</v>
      </c>
      <c r="P14" t="e">
        <f>IF(L14="",0,VALUE(MID(L14,2,LEN(L14)-2)))</f>
        <v>#VALUE!</v>
      </c>
      <c r="Q14" t="e">
        <f>IF(#REF!="",0,VALUE(MID(#REF!,2,LEN(#REF!)-2)))</f>
        <v>#REF!</v>
      </c>
      <c r="R14">
        <f t="shared" si="0"/>
        <v>0</v>
      </c>
      <c r="S14">
        <f t="shared" si="0"/>
        <v>0</v>
      </c>
    </row>
    <row r="15" spans="2:19" ht="13.5" customHeight="1" x14ac:dyDescent="0.15">
      <c r="B15" s="32">
        <f t="shared" si="1"/>
        <v>5</v>
      </c>
      <c r="C15" s="39"/>
      <c r="D15" s="47"/>
      <c r="E15" s="45"/>
      <c r="F15" s="45" t="s">
        <v>110</v>
      </c>
      <c r="G15" s="45"/>
      <c r="H15" s="45"/>
      <c r="I15" s="45"/>
      <c r="J15" s="45"/>
      <c r="K15" s="77" t="s">
        <v>135</v>
      </c>
      <c r="L15" s="78" t="s">
        <v>252</v>
      </c>
      <c r="N15" s="75" t="s">
        <v>14</v>
      </c>
      <c r="O15" t="str">
        <f>K15</f>
        <v>(50)</v>
      </c>
      <c r="P15" t="str">
        <f>L15</f>
        <v>(125)</v>
      </c>
      <c r="Q15" t="e">
        <f>#REF!</f>
        <v>#REF!</v>
      </c>
      <c r="R15">
        <f t="shared" si="0"/>
        <v>50</v>
      </c>
      <c r="S15">
        <f t="shared" si="0"/>
        <v>125</v>
      </c>
    </row>
    <row r="16" spans="2:19" ht="13.5" customHeight="1" x14ac:dyDescent="0.15">
      <c r="B16" s="32">
        <f t="shared" si="1"/>
        <v>6</v>
      </c>
      <c r="C16" s="39"/>
      <c r="D16" s="47"/>
      <c r="E16" s="45"/>
      <c r="F16" s="45" t="s">
        <v>253</v>
      </c>
      <c r="G16" s="45"/>
      <c r="H16" s="45"/>
      <c r="I16" s="45"/>
      <c r="J16" s="45"/>
      <c r="K16" s="77" t="s">
        <v>162</v>
      </c>
      <c r="L16" s="78"/>
      <c r="N16" t="s">
        <v>13</v>
      </c>
      <c r="O16" t="e">
        <f>IF(K16="",0,VALUE(MID(K16,2,LEN(K16)-2)))</f>
        <v>#VALUE!</v>
      </c>
      <c r="P16">
        <f>IF(L16="",0,VALUE(MID(L16,2,LEN(L16)-2)))</f>
        <v>0</v>
      </c>
      <c r="Q16" t="e">
        <f>IF(#REF!="",0,VALUE(MID(#REF!,2,LEN(#REF!)-2)))</f>
        <v>#REF!</v>
      </c>
      <c r="R16">
        <f>IF(K16="＋",0,IF(K16="(＋)",0,ABS(K16)))</f>
        <v>0</v>
      </c>
      <c r="S16">
        <f>IF(L16="＋",0,IF(L16="(＋)",0,ABS(L16)))</f>
        <v>0</v>
      </c>
    </row>
    <row r="17" spans="2:19" ht="13.9" customHeight="1" x14ac:dyDescent="0.15">
      <c r="B17" s="32">
        <f t="shared" si="1"/>
        <v>7</v>
      </c>
      <c r="C17" s="39"/>
      <c r="D17" s="47"/>
      <c r="E17" s="45"/>
      <c r="F17" s="45" t="s">
        <v>138</v>
      </c>
      <c r="G17" s="45"/>
      <c r="H17" s="45"/>
      <c r="I17" s="45"/>
      <c r="J17" s="45"/>
      <c r="K17" s="77" t="s">
        <v>133</v>
      </c>
      <c r="L17" s="78" t="s">
        <v>135</v>
      </c>
      <c r="N17" t="s">
        <v>13</v>
      </c>
      <c r="O17">
        <f>IF(K17="",0,VALUE(MID(K17,2,LEN(K17)-2)))</f>
        <v>25</v>
      </c>
      <c r="P17">
        <f>IF(L17="",0,VALUE(MID(L17,2,LEN(L17)-2)))</f>
        <v>50</v>
      </c>
      <c r="Q17" t="e">
        <f>IF(#REF!="",0,VALUE(MID(#REF!,2,LEN(#REF!)-2)))</f>
        <v>#REF!</v>
      </c>
      <c r="R17">
        <f>IF(K17="＋",0,IF(K17="(＋)",0,ABS(K17)))</f>
        <v>25</v>
      </c>
      <c r="S17">
        <f>IF(L17="＋",0,IF(L17="(＋)",0,ABS(L17)))</f>
        <v>50</v>
      </c>
    </row>
    <row r="18" spans="2:19" ht="13.9" customHeight="1" x14ac:dyDescent="0.15">
      <c r="B18" s="32">
        <f t="shared" si="1"/>
        <v>8</v>
      </c>
      <c r="C18" s="39"/>
      <c r="D18" s="47"/>
      <c r="E18" s="45"/>
      <c r="F18" s="45" t="s">
        <v>89</v>
      </c>
      <c r="G18" s="45"/>
      <c r="H18" s="45"/>
      <c r="I18" s="45"/>
      <c r="J18" s="45"/>
      <c r="K18" s="77" t="s">
        <v>238</v>
      </c>
      <c r="L18" s="78" t="s">
        <v>254</v>
      </c>
      <c r="N18" t="s">
        <v>13</v>
      </c>
      <c r="O18" t="e">
        <f>IF(#REF!="",0,VALUE(MID(#REF!,2,LEN(#REF!)-2)))</f>
        <v>#REF!</v>
      </c>
      <c r="P18">
        <f>IF(L18="",0,VALUE(MID(L18,2,LEN(L18)-2)))</f>
        <v>1050</v>
      </c>
      <c r="Q18" t="e">
        <f>IF(#REF!="",0,VALUE(MID(#REF!,2,LEN(#REF!)-2)))</f>
        <v>#REF!</v>
      </c>
      <c r="R18">
        <f t="shared" si="0"/>
        <v>200</v>
      </c>
      <c r="S18">
        <f t="shared" si="0"/>
        <v>1050</v>
      </c>
    </row>
    <row r="19" spans="2:19" ht="13.9" customHeight="1" x14ac:dyDescent="0.15">
      <c r="B19" s="32">
        <f t="shared" si="1"/>
        <v>9</v>
      </c>
      <c r="C19" s="40" t="s">
        <v>22</v>
      </c>
      <c r="D19" s="38" t="s">
        <v>23</v>
      </c>
      <c r="E19" s="45"/>
      <c r="F19" s="45" t="s">
        <v>88</v>
      </c>
      <c r="G19" s="45"/>
      <c r="H19" s="45"/>
      <c r="I19" s="45"/>
      <c r="J19" s="45"/>
      <c r="K19" s="79">
        <v>300</v>
      </c>
      <c r="L19" s="80">
        <v>4000</v>
      </c>
      <c r="S19">
        <f>COUNTA(L11:L18)</f>
        <v>7</v>
      </c>
    </row>
    <row r="20" spans="2:19" ht="13.5" customHeight="1" x14ac:dyDescent="0.15">
      <c r="B20" s="32">
        <f t="shared" si="1"/>
        <v>10</v>
      </c>
      <c r="C20" s="40" t="s">
        <v>24</v>
      </c>
      <c r="D20" s="38" t="s">
        <v>25</v>
      </c>
      <c r="E20" s="45"/>
      <c r="F20" s="45" t="s">
        <v>141</v>
      </c>
      <c r="G20" s="45"/>
      <c r="H20" s="45"/>
      <c r="I20" s="45"/>
      <c r="J20" s="45"/>
      <c r="K20" s="79" t="s">
        <v>99</v>
      </c>
      <c r="L20" s="80">
        <v>75</v>
      </c>
    </row>
    <row r="21" spans="2:19" ht="13.9" customHeight="1" x14ac:dyDescent="0.15">
      <c r="B21" s="32">
        <f t="shared" si="1"/>
        <v>11</v>
      </c>
      <c r="C21" s="40" t="s">
        <v>60</v>
      </c>
      <c r="D21" s="38" t="s">
        <v>16</v>
      </c>
      <c r="E21" s="45"/>
      <c r="F21" s="45" t="s">
        <v>163</v>
      </c>
      <c r="G21" s="45"/>
      <c r="H21" s="45"/>
      <c r="I21" s="45"/>
      <c r="J21" s="45"/>
      <c r="K21" s="79" t="s">
        <v>99</v>
      </c>
      <c r="L21" s="80"/>
    </row>
    <row r="22" spans="2:19" ht="13.5" customHeight="1" x14ac:dyDescent="0.15">
      <c r="B22" s="32">
        <f t="shared" si="1"/>
        <v>12</v>
      </c>
      <c r="C22" s="41"/>
      <c r="D22" s="47"/>
      <c r="E22" s="45"/>
      <c r="F22" s="45" t="s">
        <v>81</v>
      </c>
      <c r="G22" s="45"/>
      <c r="H22" s="45"/>
      <c r="I22" s="45"/>
      <c r="J22" s="45"/>
      <c r="K22" s="79">
        <v>75</v>
      </c>
      <c r="L22" s="80">
        <v>50</v>
      </c>
    </row>
    <row r="23" spans="2:19" ht="13.9" customHeight="1" x14ac:dyDescent="0.15">
      <c r="B23" s="32">
        <f t="shared" si="1"/>
        <v>13</v>
      </c>
      <c r="C23" s="41"/>
      <c r="D23" s="47"/>
      <c r="E23" s="45"/>
      <c r="F23" s="45" t="s">
        <v>143</v>
      </c>
      <c r="G23" s="45"/>
      <c r="H23" s="45"/>
      <c r="I23" s="45"/>
      <c r="J23" s="45"/>
      <c r="K23" s="79" t="s">
        <v>99</v>
      </c>
      <c r="L23" s="80"/>
    </row>
    <row r="24" spans="2:19" ht="13.9" customHeight="1" x14ac:dyDescent="0.15">
      <c r="B24" s="32">
        <f t="shared" si="1"/>
        <v>14</v>
      </c>
      <c r="C24" s="41"/>
      <c r="D24" s="47"/>
      <c r="E24" s="45"/>
      <c r="F24" s="45" t="s">
        <v>255</v>
      </c>
      <c r="G24" s="45"/>
      <c r="H24" s="45"/>
      <c r="I24" s="45"/>
      <c r="J24" s="45"/>
      <c r="K24" s="79" t="s">
        <v>99</v>
      </c>
      <c r="L24" s="80"/>
    </row>
    <row r="25" spans="2:19" ht="13.9" customHeight="1" x14ac:dyDescent="0.15">
      <c r="B25" s="32">
        <f t="shared" si="1"/>
        <v>15</v>
      </c>
      <c r="C25" s="41"/>
      <c r="D25" s="47"/>
      <c r="E25" s="45"/>
      <c r="F25" s="45" t="s">
        <v>18</v>
      </c>
      <c r="G25" s="45"/>
      <c r="H25" s="45"/>
      <c r="I25" s="45"/>
      <c r="J25" s="45"/>
      <c r="K25" s="79">
        <v>75</v>
      </c>
      <c r="L25" s="80">
        <v>1200</v>
      </c>
    </row>
    <row r="26" spans="2:19" ht="13.9" customHeight="1" x14ac:dyDescent="0.15">
      <c r="B26" s="32">
        <f t="shared" si="1"/>
        <v>16</v>
      </c>
      <c r="C26" s="41"/>
      <c r="D26" s="47"/>
      <c r="E26" s="45"/>
      <c r="F26" s="45" t="s">
        <v>82</v>
      </c>
      <c r="G26" s="45"/>
      <c r="H26" s="45"/>
      <c r="I26" s="45"/>
      <c r="J26" s="45"/>
      <c r="K26" s="79" t="s">
        <v>99</v>
      </c>
      <c r="L26" s="80">
        <v>100</v>
      </c>
    </row>
    <row r="27" spans="2:19" ht="13.5" customHeight="1" x14ac:dyDescent="0.15">
      <c r="B27" s="32">
        <f t="shared" si="1"/>
        <v>17</v>
      </c>
      <c r="C27" s="41"/>
      <c r="D27" s="47"/>
      <c r="E27" s="45"/>
      <c r="F27" s="45" t="s">
        <v>86</v>
      </c>
      <c r="G27" s="45"/>
      <c r="H27" s="45"/>
      <c r="I27" s="45"/>
      <c r="J27" s="45"/>
      <c r="K27" s="79">
        <v>425</v>
      </c>
      <c r="L27" s="80">
        <v>2100</v>
      </c>
    </row>
    <row r="28" spans="2:19" ht="13.5" customHeight="1" x14ac:dyDescent="0.15">
      <c r="B28" s="32">
        <f t="shared" si="1"/>
        <v>18</v>
      </c>
      <c r="C28" s="41"/>
      <c r="D28" s="47"/>
      <c r="E28" s="45"/>
      <c r="F28" s="45" t="s">
        <v>61</v>
      </c>
      <c r="G28" s="45"/>
      <c r="H28" s="45"/>
      <c r="I28" s="45"/>
      <c r="J28" s="45"/>
      <c r="K28" s="79">
        <v>1225</v>
      </c>
      <c r="L28" s="80">
        <v>1550</v>
      </c>
    </row>
    <row r="29" spans="2:19" ht="13.9" customHeight="1" x14ac:dyDescent="0.15">
      <c r="B29" s="32">
        <f t="shared" si="1"/>
        <v>19</v>
      </c>
      <c r="C29" s="41"/>
      <c r="D29" s="47"/>
      <c r="E29" s="45"/>
      <c r="F29" s="45" t="s">
        <v>111</v>
      </c>
      <c r="G29" s="45"/>
      <c r="H29" s="45"/>
      <c r="I29" s="45"/>
      <c r="J29" s="45"/>
      <c r="K29" s="79">
        <v>1</v>
      </c>
      <c r="L29" s="80"/>
    </row>
    <row r="30" spans="2:19" ht="13.9" customHeight="1" x14ac:dyDescent="0.15">
      <c r="B30" s="32">
        <f t="shared" si="1"/>
        <v>20</v>
      </c>
      <c r="C30" s="41"/>
      <c r="D30" s="47"/>
      <c r="E30" s="45"/>
      <c r="F30" s="45" t="s">
        <v>19</v>
      </c>
      <c r="G30" s="45"/>
      <c r="H30" s="45"/>
      <c r="I30" s="45"/>
      <c r="J30" s="45"/>
      <c r="K30" s="79">
        <v>9000</v>
      </c>
      <c r="L30" s="80">
        <v>22750</v>
      </c>
    </row>
    <row r="31" spans="2:19" ht="13.9" customHeight="1" x14ac:dyDescent="0.15">
      <c r="B31" s="32">
        <f t="shared" si="1"/>
        <v>21</v>
      </c>
      <c r="C31" s="41"/>
      <c r="D31" s="47"/>
      <c r="E31" s="45"/>
      <c r="F31" s="45" t="s">
        <v>20</v>
      </c>
      <c r="G31" s="45"/>
      <c r="H31" s="45"/>
      <c r="I31" s="45"/>
      <c r="J31" s="45"/>
      <c r="K31" s="79">
        <v>13500</v>
      </c>
      <c r="L31" s="80">
        <v>19500</v>
      </c>
    </row>
    <row r="32" spans="2:19" ht="13.5" customHeight="1" x14ac:dyDescent="0.15">
      <c r="B32" s="32">
        <f t="shared" si="1"/>
        <v>22</v>
      </c>
      <c r="C32" s="41"/>
      <c r="D32" s="47"/>
      <c r="E32" s="45"/>
      <c r="F32" s="45" t="s">
        <v>21</v>
      </c>
      <c r="G32" s="45"/>
      <c r="H32" s="45"/>
      <c r="I32" s="45"/>
      <c r="J32" s="45"/>
      <c r="K32" s="79" t="s">
        <v>99</v>
      </c>
      <c r="L32" s="80" t="s">
        <v>99</v>
      </c>
    </row>
    <row r="33" spans="2:19" ht="13.9" customHeight="1" x14ac:dyDescent="0.15">
      <c r="B33" s="32">
        <f t="shared" si="1"/>
        <v>23</v>
      </c>
      <c r="C33" s="40" t="s">
        <v>65</v>
      </c>
      <c r="D33" s="38" t="s">
        <v>62</v>
      </c>
      <c r="E33" s="45"/>
      <c r="F33" s="45" t="s">
        <v>115</v>
      </c>
      <c r="G33" s="45"/>
      <c r="H33" s="45"/>
      <c r="I33" s="45"/>
      <c r="J33" s="45"/>
      <c r="K33" s="79"/>
      <c r="L33" s="80">
        <v>125</v>
      </c>
    </row>
    <row r="34" spans="2:19" ht="13.9" customHeight="1" x14ac:dyDescent="0.15">
      <c r="B34" s="32">
        <f t="shared" si="1"/>
        <v>24</v>
      </c>
      <c r="C34" s="41"/>
      <c r="D34" s="47"/>
      <c r="E34" s="45"/>
      <c r="F34" s="45" t="s">
        <v>203</v>
      </c>
      <c r="G34" s="45"/>
      <c r="H34" s="45"/>
      <c r="I34" s="45"/>
      <c r="J34" s="45"/>
      <c r="K34" s="79" t="s">
        <v>99</v>
      </c>
      <c r="L34" s="80"/>
    </row>
    <row r="35" spans="2:19" ht="13.5" customHeight="1" x14ac:dyDescent="0.15">
      <c r="B35" s="32">
        <f t="shared" si="1"/>
        <v>25</v>
      </c>
      <c r="C35" s="40" t="s">
        <v>63</v>
      </c>
      <c r="D35" s="38" t="s">
        <v>26</v>
      </c>
      <c r="E35" s="45"/>
      <c r="F35" s="45" t="s">
        <v>92</v>
      </c>
      <c r="G35" s="45"/>
      <c r="H35" s="45"/>
      <c r="I35" s="45"/>
      <c r="J35" s="45"/>
      <c r="K35" s="79">
        <v>200</v>
      </c>
      <c r="L35" s="80">
        <v>200</v>
      </c>
    </row>
    <row r="36" spans="2:19" ht="13.9" customHeight="1" x14ac:dyDescent="0.15">
      <c r="B36" s="32">
        <f t="shared" si="1"/>
        <v>26</v>
      </c>
      <c r="C36" s="41"/>
      <c r="D36" s="47"/>
      <c r="E36" s="45"/>
      <c r="F36" s="45" t="s">
        <v>204</v>
      </c>
      <c r="G36" s="45"/>
      <c r="H36" s="45"/>
      <c r="I36" s="45"/>
      <c r="J36" s="45"/>
      <c r="K36" s="79" t="s">
        <v>99</v>
      </c>
      <c r="L36" s="80" t="s">
        <v>99</v>
      </c>
    </row>
    <row r="37" spans="2:19" ht="13.9" customHeight="1" x14ac:dyDescent="0.15">
      <c r="B37" s="32">
        <f t="shared" si="1"/>
        <v>27</v>
      </c>
      <c r="C37" s="41"/>
      <c r="D37" s="47"/>
      <c r="E37" s="45"/>
      <c r="F37" s="45" t="s">
        <v>87</v>
      </c>
      <c r="G37" s="45"/>
      <c r="H37" s="45"/>
      <c r="I37" s="45"/>
      <c r="J37" s="45"/>
      <c r="K37" s="79">
        <v>25</v>
      </c>
      <c r="L37" s="80">
        <v>500</v>
      </c>
    </row>
    <row r="38" spans="2:19" ht="13.9" customHeight="1" x14ac:dyDescent="0.15">
      <c r="B38" s="32">
        <f t="shared" si="1"/>
        <v>28</v>
      </c>
      <c r="C38" s="41"/>
      <c r="D38" s="47"/>
      <c r="E38" s="45"/>
      <c r="F38" s="45" t="s">
        <v>256</v>
      </c>
      <c r="G38" s="45"/>
      <c r="H38" s="45"/>
      <c r="I38" s="45"/>
      <c r="J38" s="45"/>
      <c r="K38" s="79" t="s">
        <v>99</v>
      </c>
      <c r="L38" s="80"/>
      <c r="R38">
        <f>SUM(R11:R18,K19:K37)</f>
        <v>25551</v>
      </c>
      <c r="S38">
        <f>SUM(S11:S18,L19:L37)</f>
        <v>55175</v>
      </c>
    </row>
    <row r="39" spans="2:19" ht="13.9" customHeight="1" x14ac:dyDescent="0.15">
      <c r="B39" s="32">
        <f t="shared" si="1"/>
        <v>29</v>
      </c>
      <c r="C39" s="41"/>
      <c r="D39" s="47"/>
      <c r="E39" s="45"/>
      <c r="F39" s="45" t="s">
        <v>241</v>
      </c>
      <c r="G39" s="45"/>
      <c r="H39" s="45"/>
      <c r="I39" s="45"/>
      <c r="J39" s="45"/>
      <c r="K39" s="79"/>
      <c r="L39" s="80" t="s">
        <v>99</v>
      </c>
    </row>
    <row r="40" spans="2:19" ht="13.5" customHeight="1" x14ac:dyDescent="0.15">
      <c r="B40" s="32">
        <f t="shared" si="1"/>
        <v>30</v>
      </c>
      <c r="C40" s="41"/>
      <c r="D40" s="47"/>
      <c r="E40" s="45"/>
      <c r="F40" s="45" t="s">
        <v>185</v>
      </c>
      <c r="G40" s="45"/>
      <c r="H40" s="45"/>
      <c r="I40" s="45"/>
      <c r="J40" s="45"/>
      <c r="K40" s="79" t="s">
        <v>99</v>
      </c>
      <c r="L40" s="80">
        <v>200</v>
      </c>
    </row>
    <row r="41" spans="2:19" ht="13.9" customHeight="1" x14ac:dyDescent="0.15">
      <c r="B41" s="32">
        <f t="shared" si="1"/>
        <v>31</v>
      </c>
      <c r="C41" s="41"/>
      <c r="D41" s="47"/>
      <c r="E41" s="45"/>
      <c r="F41" s="45" t="s">
        <v>257</v>
      </c>
      <c r="G41" s="45"/>
      <c r="H41" s="45"/>
      <c r="I41" s="45"/>
      <c r="J41" s="45"/>
      <c r="K41" s="79"/>
      <c r="L41" s="80" t="s">
        <v>99</v>
      </c>
    </row>
    <row r="42" spans="2:19" ht="13.9" customHeight="1" x14ac:dyDescent="0.15">
      <c r="B42" s="32">
        <f t="shared" si="1"/>
        <v>32</v>
      </c>
      <c r="C42" s="41"/>
      <c r="D42" s="47"/>
      <c r="E42" s="45"/>
      <c r="F42" s="45" t="s">
        <v>168</v>
      </c>
      <c r="G42" s="45"/>
      <c r="H42" s="45"/>
      <c r="I42" s="45"/>
      <c r="J42" s="45"/>
      <c r="K42" s="79"/>
      <c r="L42" s="80">
        <v>500</v>
      </c>
    </row>
    <row r="43" spans="2:19" ht="13.9" customHeight="1" x14ac:dyDescent="0.15">
      <c r="B43" s="32">
        <f t="shared" si="1"/>
        <v>33</v>
      </c>
      <c r="C43" s="41"/>
      <c r="D43" s="47"/>
      <c r="E43" s="45"/>
      <c r="F43" s="45" t="s">
        <v>187</v>
      </c>
      <c r="G43" s="45"/>
      <c r="H43" s="45"/>
      <c r="I43" s="45"/>
      <c r="J43" s="45"/>
      <c r="K43" s="79"/>
      <c r="L43" s="80">
        <v>400</v>
      </c>
    </row>
    <row r="44" spans="2:19" ht="13.5" customHeight="1" x14ac:dyDescent="0.15">
      <c r="B44" s="32">
        <f t="shared" si="1"/>
        <v>34</v>
      </c>
      <c r="C44" s="41"/>
      <c r="D44" s="47"/>
      <c r="E44" s="45"/>
      <c r="F44" s="45" t="s">
        <v>218</v>
      </c>
      <c r="G44" s="45"/>
      <c r="H44" s="45"/>
      <c r="I44" s="45"/>
      <c r="J44" s="45"/>
      <c r="K44" s="79" t="s">
        <v>99</v>
      </c>
      <c r="L44" s="80">
        <v>325</v>
      </c>
    </row>
    <row r="45" spans="2:19" ht="13.9" customHeight="1" x14ac:dyDescent="0.15">
      <c r="B45" s="32">
        <f t="shared" si="1"/>
        <v>35</v>
      </c>
      <c r="C45" s="41"/>
      <c r="D45" s="47"/>
      <c r="E45" s="45"/>
      <c r="F45" s="45" t="s">
        <v>112</v>
      </c>
      <c r="G45" s="45"/>
      <c r="H45" s="45"/>
      <c r="I45" s="45"/>
      <c r="J45" s="45"/>
      <c r="K45" s="79">
        <v>100</v>
      </c>
      <c r="L45" s="80">
        <v>200</v>
      </c>
    </row>
    <row r="46" spans="2:19" ht="13.9" customHeight="1" x14ac:dyDescent="0.15">
      <c r="B46" s="32">
        <f t="shared" si="1"/>
        <v>36</v>
      </c>
      <c r="C46" s="41"/>
      <c r="D46" s="47"/>
      <c r="E46" s="45"/>
      <c r="F46" s="45" t="s">
        <v>206</v>
      </c>
      <c r="G46" s="45"/>
      <c r="H46" s="45"/>
      <c r="I46" s="45"/>
      <c r="J46" s="45"/>
      <c r="K46" s="79"/>
      <c r="L46" s="80" t="s">
        <v>99</v>
      </c>
    </row>
    <row r="47" spans="2:19" ht="13.5" customHeight="1" x14ac:dyDescent="0.15">
      <c r="B47" s="32">
        <f t="shared" si="1"/>
        <v>37</v>
      </c>
      <c r="C47" s="41"/>
      <c r="D47" s="47"/>
      <c r="E47" s="45"/>
      <c r="F47" s="45" t="s">
        <v>122</v>
      </c>
      <c r="G47" s="45"/>
      <c r="H47" s="45"/>
      <c r="I47" s="45"/>
      <c r="J47" s="45"/>
      <c r="K47" s="79" t="s">
        <v>99</v>
      </c>
      <c r="L47" s="80"/>
    </row>
    <row r="48" spans="2:19" ht="13.5" customHeight="1" x14ac:dyDescent="0.15">
      <c r="B48" s="32">
        <f t="shared" si="1"/>
        <v>38</v>
      </c>
      <c r="C48" s="41"/>
      <c r="D48" s="47"/>
      <c r="E48" s="45"/>
      <c r="F48" s="45" t="s">
        <v>27</v>
      </c>
      <c r="G48" s="45"/>
      <c r="H48" s="45"/>
      <c r="I48" s="45"/>
      <c r="J48" s="45"/>
      <c r="K48" s="79">
        <v>125</v>
      </c>
      <c r="L48" s="80">
        <v>125</v>
      </c>
    </row>
    <row r="49" spans="2:12" ht="13.9" customHeight="1" x14ac:dyDescent="0.15">
      <c r="B49" s="32">
        <f t="shared" si="1"/>
        <v>39</v>
      </c>
      <c r="C49" s="41"/>
      <c r="D49" s="47"/>
      <c r="E49" s="45"/>
      <c r="F49" s="45" t="s">
        <v>191</v>
      </c>
      <c r="G49" s="45"/>
      <c r="H49" s="45"/>
      <c r="I49" s="45"/>
      <c r="J49" s="45"/>
      <c r="K49" s="79">
        <v>75</v>
      </c>
      <c r="L49" s="80">
        <v>50</v>
      </c>
    </row>
    <row r="50" spans="2:12" ht="13.9" customHeight="1" x14ac:dyDescent="0.15">
      <c r="B50" s="32">
        <f t="shared" si="1"/>
        <v>40</v>
      </c>
      <c r="C50" s="41"/>
      <c r="D50" s="47"/>
      <c r="E50" s="45"/>
      <c r="F50" s="45" t="s">
        <v>169</v>
      </c>
      <c r="G50" s="45"/>
      <c r="H50" s="45"/>
      <c r="I50" s="45"/>
      <c r="J50" s="45"/>
      <c r="K50" s="79">
        <v>32</v>
      </c>
      <c r="L50" s="80">
        <v>32</v>
      </c>
    </row>
    <row r="51" spans="2:12" ht="13.9" customHeight="1" x14ac:dyDescent="0.15">
      <c r="B51" s="32">
        <f t="shared" si="1"/>
        <v>41</v>
      </c>
      <c r="C51" s="41"/>
      <c r="D51" s="47"/>
      <c r="E51" s="45"/>
      <c r="F51" s="45" t="s">
        <v>193</v>
      </c>
      <c r="G51" s="45"/>
      <c r="H51" s="45"/>
      <c r="I51" s="45"/>
      <c r="J51" s="45"/>
      <c r="K51" s="79">
        <v>32</v>
      </c>
      <c r="L51" s="80">
        <v>24</v>
      </c>
    </row>
    <row r="52" spans="2:12" ht="13.9" customHeight="1" x14ac:dyDescent="0.15">
      <c r="B52" s="32">
        <f t="shared" si="1"/>
        <v>42</v>
      </c>
      <c r="C52" s="41"/>
      <c r="D52" s="47"/>
      <c r="E52" s="45"/>
      <c r="F52" s="45" t="s">
        <v>170</v>
      </c>
      <c r="G52" s="45"/>
      <c r="H52" s="45"/>
      <c r="I52" s="45"/>
      <c r="J52" s="45"/>
      <c r="K52" s="79">
        <v>8</v>
      </c>
      <c r="L52" s="80" t="s">
        <v>99</v>
      </c>
    </row>
    <row r="53" spans="2:12" ht="13.9" customHeight="1" x14ac:dyDescent="0.15">
      <c r="B53" s="32">
        <f t="shared" si="1"/>
        <v>43</v>
      </c>
      <c r="C53" s="41"/>
      <c r="D53" s="47"/>
      <c r="E53" s="45"/>
      <c r="F53" s="45" t="s">
        <v>148</v>
      </c>
      <c r="G53" s="45"/>
      <c r="H53" s="45"/>
      <c r="I53" s="45"/>
      <c r="J53" s="45"/>
      <c r="K53" s="79"/>
      <c r="L53" s="80" t="s">
        <v>99</v>
      </c>
    </row>
    <row r="54" spans="2:12" ht="13.9" customHeight="1" x14ac:dyDescent="0.15">
      <c r="B54" s="32">
        <f t="shared" si="1"/>
        <v>44</v>
      </c>
      <c r="C54" s="41"/>
      <c r="D54" s="47"/>
      <c r="E54" s="45"/>
      <c r="F54" s="45" t="s">
        <v>171</v>
      </c>
      <c r="G54" s="45"/>
      <c r="H54" s="45"/>
      <c r="I54" s="45"/>
      <c r="J54" s="45"/>
      <c r="K54" s="79">
        <v>300</v>
      </c>
      <c r="L54" s="80">
        <v>550</v>
      </c>
    </row>
    <row r="55" spans="2:12" ht="13.9" customHeight="1" x14ac:dyDescent="0.15">
      <c r="B55" s="32">
        <f t="shared" si="1"/>
        <v>45</v>
      </c>
      <c r="C55" s="41"/>
      <c r="D55" s="47"/>
      <c r="E55" s="45"/>
      <c r="F55" s="45" t="s">
        <v>221</v>
      </c>
      <c r="G55" s="45"/>
      <c r="H55" s="45"/>
      <c r="I55" s="45"/>
      <c r="J55" s="45"/>
      <c r="K55" s="79"/>
      <c r="L55" s="80" t="s">
        <v>99</v>
      </c>
    </row>
    <row r="56" spans="2:12" ht="13.9" customHeight="1" x14ac:dyDescent="0.15">
      <c r="B56" s="32">
        <f t="shared" si="1"/>
        <v>46</v>
      </c>
      <c r="C56" s="41"/>
      <c r="D56" s="47"/>
      <c r="E56" s="45"/>
      <c r="F56" s="45" t="s">
        <v>113</v>
      </c>
      <c r="G56" s="45"/>
      <c r="H56" s="45"/>
      <c r="I56" s="45"/>
      <c r="J56" s="45"/>
      <c r="K56" s="79">
        <v>450</v>
      </c>
      <c r="L56" s="80">
        <v>650</v>
      </c>
    </row>
    <row r="57" spans="2:12" ht="13.9" customHeight="1" x14ac:dyDescent="0.15">
      <c r="B57" s="32">
        <f t="shared" si="1"/>
        <v>47</v>
      </c>
      <c r="C57" s="41"/>
      <c r="D57" s="47"/>
      <c r="E57" s="45"/>
      <c r="F57" s="45" t="s">
        <v>222</v>
      </c>
      <c r="G57" s="45"/>
      <c r="H57" s="45"/>
      <c r="I57" s="45"/>
      <c r="J57" s="45"/>
      <c r="K57" s="79"/>
      <c r="L57" s="80">
        <v>125</v>
      </c>
    </row>
    <row r="58" spans="2:12" ht="13.9" customHeight="1" x14ac:dyDescent="0.15">
      <c r="B58" s="32">
        <f t="shared" si="1"/>
        <v>48</v>
      </c>
      <c r="C58" s="41"/>
      <c r="D58" s="47"/>
      <c r="E58" s="45"/>
      <c r="F58" s="45" t="s">
        <v>258</v>
      </c>
      <c r="G58" s="45"/>
      <c r="H58" s="45"/>
      <c r="I58" s="45"/>
      <c r="J58" s="45"/>
      <c r="K58" s="79">
        <v>100</v>
      </c>
      <c r="L58" s="80"/>
    </row>
    <row r="59" spans="2:12" ht="13.9" customHeight="1" x14ac:dyDescent="0.15">
      <c r="B59" s="32">
        <f t="shared" si="1"/>
        <v>49</v>
      </c>
      <c r="C59" s="41"/>
      <c r="D59" s="47"/>
      <c r="E59" s="45"/>
      <c r="F59" s="45" t="s">
        <v>248</v>
      </c>
      <c r="G59" s="45"/>
      <c r="H59" s="45"/>
      <c r="I59" s="45"/>
      <c r="J59" s="45"/>
      <c r="K59" s="79" t="s">
        <v>99</v>
      </c>
      <c r="L59" s="80">
        <v>25</v>
      </c>
    </row>
    <row r="60" spans="2:12" ht="13.9" customHeight="1" x14ac:dyDescent="0.15">
      <c r="B60" s="32">
        <f t="shared" si="1"/>
        <v>50</v>
      </c>
      <c r="C60" s="41"/>
      <c r="D60" s="47"/>
      <c r="E60" s="45"/>
      <c r="F60" s="45" t="s">
        <v>29</v>
      </c>
      <c r="G60" s="45"/>
      <c r="H60" s="45"/>
      <c r="I60" s="45"/>
      <c r="J60" s="45"/>
      <c r="K60" s="79">
        <v>225</v>
      </c>
      <c r="L60" s="80">
        <v>550</v>
      </c>
    </row>
    <row r="61" spans="2:12" ht="13.9" customHeight="1" x14ac:dyDescent="0.15">
      <c r="B61" s="32">
        <f t="shared" si="1"/>
        <v>51</v>
      </c>
      <c r="C61" s="40" t="s">
        <v>151</v>
      </c>
      <c r="D61" s="38" t="s">
        <v>152</v>
      </c>
      <c r="E61" s="45"/>
      <c r="F61" s="45" t="s">
        <v>259</v>
      </c>
      <c r="G61" s="45"/>
      <c r="H61" s="45"/>
      <c r="I61" s="45"/>
      <c r="J61" s="45"/>
      <c r="K61" s="79" t="s">
        <v>99</v>
      </c>
      <c r="L61" s="80" t="s">
        <v>99</v>
      </c>
    </row>
    <row r="62" spans="2:12" ht="13.5" customHeight="1" x14ac:dyDescent="0.15">
      <c r="B62" s="32">
        <f t="shared" si="1"/>
        <v>52</v>
      </c>
      <c r="C62" s="41"/>
      <c r="D62" s="47"/>
      <c r="E62" s="45"/>
      <c r="F62" s="45" t="s">
        <v>224</v>
      </c>
      <c r="G62" s="45"/>
      <c r="H62" s="45"/>
      <c r="I62" s="45"/>
      <c r="J62" s="45"/>
      <c r="K62" s="79">
        <v>1</v>
      </c>
      <c r="L62" s="80">
        <v>1</v>
      </c>
    </row>
    <row r="63" spans="2:12" ht="13.9" customHeight="1" x14ac:dyDescent="0.15">
      <c r="B63" s="32">
        <f t="shared" si="1"/>
        <v>53</v>
      </c>
      <c r="C63" s="41"/>
      <c r="D63" s="47"/>
      <c r="E63" s="45"/>
      <c r="F63" s="45" t="s">
        <v>174</v>
      </c>
      <c r="G63" s="45"/>
      <c r="H63" s="45"/>
      <c r="I63" s="45"/>
      <c r="J63" s="45"/>
      <c r="K63" s="79"/>
      <c r="L63" s="80">
        <v>3</v>
      </c>
    </row>
    <row r="64" spans="2:12" ht="13.5" customHeight="1" x14ac:dyDescent="0.15">
      <c r="B64" s="32">
        <f t="shared" si="1"/>
        <v>54</v>
      </c>
      <c r="C64" s="41"/>
      <c r="D64" s="47"/>
      <c r="E64" s="45"/>
      <c r="F64" s="45" t="s">
        <v>154</v>
      </c>
      <c r="G64" s="45"/>
      <c r="H64" s="45"/>
      <c r="I64" s="45"/>
      <c r="J64" s="45"/>
      <c r="K64" s="79"/>
      <c r="L64" s="80">
        <v>7</v>
      </c>
    </row>
    <row r="65" spans="2:19" ht="13.5" customHeight="1" x14ac:dyDescent="0.15">
      <c r="B65" s="32">
        <f t="shared" si="1"/>
        <v>55</v>
      </c>
      <c r="C65" s="40" t="s">
        <v>30</v>
      </c>
      <c r="D65" s="38" t="s">
        <v>197</v>
      </c>
      <c r="E65" s="45"/>
      <c r="F65" s="45" t="s">
        <v>198</v>
      </c>
      <c r="G65" s="45"/>
      <c r="H65" s="45"/>
      <c r="I65" s="45"/>
      <c r="J65" s="45"/>
      <c r="K65" s="79" t="s">
        <v>99</v>
      </c>
      <c r="L65" s="80" t="s">
        <v>99</v>
      </c>
    </row>
    <row r="66" spans="2:19" ht="13.9" customHeight="1" x14ac:dyDescent="0.15">
      <c r="B66" s="32">
        <f t="shared" si="1"/>
        <v>56</v>
      </c>
      <c r="C66" s="41"/>
      <c r="D66" s="38" t="s">
        <v>31</v>
      </c>
      <c r="E66" s="45"/>
      <c r="F66" s="45" t="s">
        <v>32</v>
      </c>
      <c r="G66" s="45"/>
      <c r="H66" s="45"/>
      <c r="I66" s="45"/>
      <c r="J66" s="45"/>
      <c r="K66" s="79" t="s">
        <v>99</v>
      </c>
      <c r="L66" s="80" t="s">
        <v>99</v>
      </c>
    </row>
    <row r="67" spans="2:19" ht="13.9" customHeight="1" x14ac:dyDescent="0.15">
      <c r="B67" s="32">
        <f t="shared" si="1"/>
        <v>57</v>
      </c>
      <c r="C67" s="42"/>
      <c r="D67" s="49" t="s">
        <v>33</v>
      </c>
      <c r="E67" s="45"/>
      <c r="F67" s="45" t="s">
        <v>34</v>
      </c>
      <c r="G67" s="45"/>
      <c r="H67" s="45"/>
      <c r="I67" s="45"/>
      <c r="J67" s="45"/>
      <c r="K67" s="79" t="s">
        <v>99</v>
      </c>
      <c r="L67" s="80">
        <v>175</v>
      </c>
    </row>
    <row r="68" spans="2:19" ht="13.5" customHeight="1" x14ac:dyDescent="0.15">
      <c r="B68" s="32">
        <f t="shared" si="1"/>
        <v>58</v>
      </c>
      <c r="C68" s="40" t="s">
        <v>155</v>
      </c>
      <c r="D68" s="49" t="s">
        <v>156</v>
      </c>
      <c r="E68" s="45"/>
      <c r="F68" s="45" t="s">
        <v>227</v>
      </c>
      <c r="G68" s="45"/>
      <c r="H68" s="45"/>
      <c r="I68" s="45"/>
      <c r="J68" s="45"/>
      <c r="K68" s="79" t="s">
        <v>99</v>
      </c>
      <c r="L68" s="80">
        <v>25</v>
      </c>
      <c r="R68">
        <f>COUNTA(K61:K68)</f>
        <v>6</v>
      </c>
      <c r="S68">
        <f>COUNTA(L61:L68)</f>
        <v>8</v>
      </c>
    </row>
    <row r="69" spans="2:19" ht="13.9" customHeight="1" x14ac:dyDescent="0.15">
      <c r="B69" s="32">
        <f t="shared" si="1"/>
        <v>59</v>
      </c>
      <c r="C69" s="185" t="s">
        <v>35</v>
      </c>
      <c r="D69" s="186"/>
      <c r="E69" s="45"/>
      <c r="F69" s="45" t="s">
        <v>36</v>
      </c>
      <c r="G69" s="45"/>
      <c r="H69" s="45"/>
      <c r="I69" s="45"/>
      <c r="J69" s="45"/>
      <c r="K69" s="79">
        <v>200</v>
      </c>
      <c r="L69" s="80">
        <v>1150</v>
      </c>
    </row>
    <row r="70" spans="2:19" ht="13.9" customHeight="1" x14ac:dyDescent="0.15">
      <c r="B70" s="32">
        <f t="shared" si="1"/>
        <v>60</v>
      </c>
      <c r="C70" s="43"/>
      <c r="D70" s="44"/>
      <c r="E70" s="45"/>
      <c r="F70" s="45" t="s">
        <v>37</v>
      </c>
      <c r="G70" s="45"/>
      <c r="H70" s="45"/>
      <c r="I70" s="45"/>
      <c r="J70" s="45"/>
      <c r="K70" s="79">
        <v>50</v>
      </c>
      <c r="L70" s="80">
        <v>700</v>
      </c>
    </row>
    <row r="71" spans="2:19" ht="13.9" customHeight="1" thickBot="1" x14ac:dyDescent="0.2">
      <c r="B71" s="32">
        <f t="shared" si="1"/>
        <v>61</v>
      </c>
      <c r="C71" s="43"/>
      <c r="D71" s="44"/>
      <c r="E71" s="45"/>
      <c r="F71" s="45" t="s">
        <v>72</v>
      </c>
      <c r="G71" s="45"/>
      <c r="H71" s="45"/>
      <c r="I71" s="45"/>
      <c r="J71" s="45"/>
      <c r="K71" s="79">
        <v>200</v>
      </c>
      <c r="L71" s="86">
        <v>650</v>
      </c>
    </row>
    <row r="72" spans="2:19" ht="13.9" customHeight="1" x14ac:dyDescent="0.15">
      <c r="B72" s="82"/>
      <c r="C72" s="83"/>
      <c r="D72" s="83"/>
      <c r="E72" s="84"/>
      <c r="F72" s="84"/>
      <c r="G72" s="84"/>
      <c r="H72" s="84"/>
      <c r="I72" s="84"/>
      <c r="J72" s="84"/>
      <c r="K72" s="84"/>
      <c r="L72" s="114"/>
    </row>
    <row r="73" spans="2:19" ht="18" customHeight="1" x14ac:dyDescent="0.15">
      <c r="R73">
        <f>COUNTA(K11:K71)</f>
        <v>50</v>
      </c>
      <c r="S73">
        <f>COUNTA(L11:L71)</f>
        <v>52</v>
      </c>
    </row>
    <row r="74" spans="2:19" ht="18" customHeight="1" x14ac:dyDescent="0.15">
      <c r="B74" s="26"/>
      <c r="R74">
        <f>SUM(R11:R18,K19:K71)</f>
        <v>27449</v>
      </c>
      <c r="S74">
        <f>SUM(S11:S18,L19:L71)</f>
        <v>61642</v>
      </c>
    </row>
    <row r="75" spans="2:19" ht="9" customHeight="1" thickBot="1" x14ac:dyDescent="0.2"/>
    <row r="76" spans="2:19" ht="18" customHeight="1" x14ac:dyDescent="0.15">
      <c r="B76" s="1"/>
      <c r="C76" s="2"/>
      <c r="D76" s="191" t="s">
        <v>0</v>
      </c>
      <c r="E76" s="191"/>
      <c r="F76" s="191"/>
      <c r="G76" s="191"/>
      <c r="H76" s="2"/>
      <c r="I76" s="2"/>
      <c r="J76" s="3"/>
      <c r="K76" s="89" t="s">
        <v>54</v>
      </c>
      <c r="L76" s="110" t="s">
        <v>55</v>
      </c>
    </row>
    <row r="77" spans="2:19" ht="18" customHeight="1" thickBot="1" x14ac:dyDescent="0.2">
      <c r="B77" s="7"/>
      <c r="C77" s="8"/>
      <c r="D77" s="190" t="s">
        <v>1</v>
      </c>
      <c r="E77" s="190"/>
      <c r="F77" s="190"/>
      <c r="G77" s="190"/>
      <c r="H77" s="8"/>
      <c r="I77" s="8"/>
      <c r="J77" s="9"/>
      <c r="K77" s="93" t="str">
        <f>K5</f>
        <v>2020.8.28</v>
      </c>
      <c r="L77" s="115" t="str">
        <f>K77</f>
        <v>2020.8.28</v>
      </c>
    </row>
    <row r="78" spans="2:19" ht="19.899999999999999" customHeight="1" thickTop="1" x14ac:dyDescent="0.15">
      <c r="B78" s="187" t="s">
        <v>77</v>
      </c>
      <c r="C78" s="188"/>
      <c r="D78" s="188"/>
      <c r="E78" s="188"/>
      <c r="F78" s="188"/>
      <c r="G78" s="188"/>
      <c r="H78" s="188"/>
      <c r="I78" s="188"/>
      <c r="J78" s="31"/>
      <c r="K78" s="94">
        <f>SUM(K79:K87)</f>
        <v>27449</v>
      </c>
      <c r="L78" s="116">
        <f>SUM(L79:L87)</f>
        <v>61642</v>
      </c>
    </row>
    <row r="79" spans="2:19" ht="13.9" customHeight="1" x14ac:dyDescent="0.15">
      <c r="B79" s="174" t="s">
        <v>39</v>
      </c>
      <c r="C79" s="175"/>
      <c r="D79" s="189"/>
      <c r="E79" s="52"/>
      <c r="F79" s="53"/>
      <c r="G79" s="183" t="s">
        <v>12</v>
      </c>
      <c r="H79" s="183"/>
      <c r="I79" s="53"/>
      <c r="J79" s="55"/>
      <c r="K79" s="46">
        <f>SUM(R$11:R$18)</f>
        <v>725</v>
      </c>
      <c r="L79" s="117">
        <f>SUM(S$11:S$18)</f>
        <v>3025</v>
      </c>
    </row>
    <row r="80" spans="2:19" ht="13.9" customHeight="1" x14ac:dyDescent="0.15">
      <c r="B80" s="18"/>
      <c r="C80" s="19"/>
      <c r="D80" s="20"/>
      <c r="E80" s="56"/>
      <c r="F80" s="45"/>
      <c r="G80" s="183" t="s">
        <v>64</v>
      </c>
      <c r="H80" s="183"/>
      <c r="I80" s="54"/>
      <c r="J80" s="57"/>
      <c r="K80" s="46">
        <f>SUM(K$19)</f>
        <v>300</v>
      </c>
      <c r="L80" s="117">
        <f>SUM(L$19)</f>
        <v>4000</v>
      </c>
    </row>
    <row r="81" spans="2:19" ht="13.9" customHeight="1" x14ac:dyDescent="0.15">
      <c r="B81" s="18"/>
      <c r="C81" s="19"/>
      <c r="D81" s="20"/>
      <c r="E81" s="56"/>
      <c r="F81" s="45"/>
      <c r="G81" s="183" t="s">
        <v>25</v>
      </c>
      <c r="H81" s="183"/>
      <c r="I81" s="53"/>
      <c r="J81" s="55"/>
      <c r="K81" s="46">
        <f>SUM(K$20:K$20)</f>
        <v>0</v>
      </c>
      <c r="L81" s="117">
        <f>SUM(L$20:L$20)</f>
        <v>75</v>
      </c>
    </row>
    <row r="82" spans="2:19" ht="13.9" customHeight="1" x14ac:dyDescent="0.15">
      <c r="B82" s="18"/>
      <c r="C82" s="19"/>
      <c r="D82" s="20"/>
      <c r="E82" s="56"/>
      <c r="F82" s="45"/>
      <c r="G82" s="183" t="s">
        <v>15</v>
      </c>
      <c r="H82" s="183"/>
      <c r="I82" s="53"/>
      <c r="J82" s="55"/>
      <c r="K82" s="46">
        <v>0</v>
      </c>
      <c r="L82" s="117">
        <v>0</v>
      </c>
    </row>
    <row r="83" spans="2:19" ht="13.9" customHeight="1" x14ac:dyDescent="0.15">
      <c r="B83" s="18"/>
      <c r="C83" s="19"/>
      <c r="D83" s="20"/>
      <c r="E83" s="56"/>
      <c r="F83" s="45"/>
      <c r="G83" s="183" t="s">
        <v>16</v>
      </c>
      <c r="H83" s="183"/>
      <c r="I83" s="53"/>
      <c r="J83" s="55"/>
      <c r="K83" s="46">
        <f>SUM(K$21:K$32)</f>
        <v>24301</v>
      </c>
      <c r="L83" s="117">
        <f>SUM(L$21:L$32)</f>
        <v>47250</v>
      </c>
    </row>
    <row r="84" spans="2:19" ht="13.9" customHeight="1" x14ac:dyDescent="0.15">
      <c r="B84" s="18"/>
      <c r="C84" s="19"/>
      <c r="D84" s="20"/>
      <c r="E84" s="56"/>
      <c r="F84" s="45"/>
      <c r="G84" s="183" t="s">
        <v>62</v>
      </c>
      <c r="H84" s="183"/>
      <c r="I84" s="53"/>
      <c r="J84" s="55"/>
      <c r="K84" s="46">
        <f>SUM(K$33:K$34)</f>
        <v>0</v>
      </c>
      <c r="L84" s="117">
        <f>SUM(L$33:L$34)</f>
        <v>125</v>
      </c>
    </row>
    <row r="85" spans="2:19" ht="13.9" customHeight="1" x14ac:dyDescent="0.15">
      <c r="B85" s="18"/>
      <c r="C85" s="19"/>
      <c r="D85" s="20"/>
      <c r="E85" s="56"/>
      <c r="F85" s="45"/>
      <c r="G85" s="183" t="s">
        <v>26</v>
      </c>
      <c r="H85" s="183"/>
      <c r="I85" s="53"/>
      <c r="J85" s="55"/>
      <c r="K85" s="46">
        <f>SUM(K$35:K$60)</f>
        <v>1672</v>
      </c>
      <c r="L85" s="117">
        <f>SUM(L$35:L$60)</f>
        <v>4456</v>
      </c>
    </row>
    <row r="86" spans="2:19" ht="13.9" customHeight="1" x14ac:dyDescent="0.15">
      <c r="B86" s="18"/>
      <c r="C86" s="19"/>
      <c r="D86" s="20"/>
      <c r="E86" s="56"/>
      <c r="F86" s="45"/>
      <c r="G86" s="183" t="s">
        <v>71</v>
      </c>
      <c r="H86" s="183"/>
      <c r="I86" s="53"/>
      <c r="J86" s="55"/>
      <c r="K86" s="46">
        <f>SUM(K$69:K$70)</f>
        <v>250</v>
      </c>
      <c r="L86" s="117">
        <f>SUM(L$69:L$70)</f>
        <v>1850</v>
      </c>
      <c r="R86">
        <f>COUNTA(K$11:K$71)</f>
        <v>50</v>
      </c>
      <c r="S86">
        <f>COUNTA(L$11:L$71)</f>
        <v>52</v>
      </c>
    </row>
    <row r="87" spans="2:19" ht="13.9" customHeight="1" thickBot="1" x14ac:dyDescent="0.2">
      <c r="B87" s="22"/>
      <c r="C87" s="23"/>
      <c r="D87" s="24"/>
      <c r="E87" s="58"/>
      <c r="F87" s="50"/>
      <c r="G87" s="176" t="s">
        <v>38</v>
      </c>
      <c r="H87" s="176"/>
      <c r="I87" s="59"/>
      <c r="J87" s="60"/>
      <c r="K87" s="51">
        <f>SUM(K$61:K$68,K$71)</f>
        <v>201</v>
      </c>
      <c r="L87" s="118">
        <f>SUM(L$61:L$68,L$71)</f>
        <v>861</v>
      </c>
      <c r="R87">
        <f>SUM(R$11:R$18,K$19:K$71)</f>
        <v>27449</v>
      </c>
      <c r="S87">
        <f>SUM(S$11:S$18,L$19:L$71)</f>
        <v>61642</v>
      </c>
    </row>
    <row r="88" spans="2:19" ht="18" customHeight="1" thickTop="1" x14ac:dyDescent="0.15">
      <c r="B88" s="177" t="s">
        <v>40</v>
      </c>
      <c r="C88" s="178"/>
      <c r="D88" s="179"/>
      <c r="E88" s="66"/>
      <c r="F88" s="33"/>
      <c r="G88" s="180" t="s">
        <v>41</v>
      </c>
      <c r="H88" s="180"/>
      <c r="I88" s="33"/>
      <c r="J88" s="34"/>
      <c r="K88" s="95" t="s">
        <v>42</v>
      </c>
      <c r="L88" s="101"/>
    </row>
    <row r="89" spans="2:19" ht="18" customHeight="1" x14ac:dyDescent="0.15">
      <c r="B89" s="63"/>
      <c r="C89" s="64"/>
      <c r="D89" s="64"/>
      <c r="E89" s="61"/>
      <c r="F89" s="62"/>
      <c r="G89" s="37"/>
      <c r="H89" s="37"/>
      <c r="I89" s="62"/>
      <c r="J89" s="65"/>
      <c r="K89" s="96" t="s">
        <v>43</v>
      </c>
      <c r="L89" s="102"/>
    </row>
    <row r="90" spans="2:19" ht="18" customHeight="1" x14ac:dyDescent="0.15">
      <c r="B90" s="18"/>
      <c r="C90" s="19"/>
      <c r="D90" s="19"/>
      <c r="E90" s="67"/>
      <c r="F90" s="8"/>
      <c r="G90" s="181" t="s">
        <v>44</v>
      </c>
      <c r="H90" s="181"/>
      <c r="I90" s="35"/>
      <c r="J90" s="36"/>
      <c r="K90" s="97" t="s">
        <v>45</v>
      </c>
      <c r="L90" s="103"/>
    </row>
    <row r="91" spans="2:19" ht="18" customHeight="1" x14ac:dyDescent="0.15">
      <c r="B91" s="18"/>
      <c r="C91" s="19"/>
      <c r="D91" s="19"/>
      <c r="E91" s="68"/>
      <c r="F91" s="19"/>
      <c r="G91" s="69"/>
      <c r="H91" s="69"/>
      <c r="I91" s="64"/>
      <c r="J91" s="70"/>
      <c r="K91" s="98" t="s">
        <v>68</v>
      </c>
      <c r="L91" s="104"/>
    </row>
    <row r="92" spans="2:19" ht="18" customHeight="1" x14ac:dyDescent="0.15">
      <c r="B92" s="18"/>
      <c r="C92" s="19"/>
      <c r="D92" s="19"/>
      <c r="E92" s="68"/>
      <c r="F92" s="19"/>
      <c r="G92" s="69"/>
      <c r="H92" s="69"/>
      <c r="I92" s="64"/>
      <c r="J92" s="70"/>
      <c r="K92" s="98" t="s">
        <v>69</v>
      </c>
      <c r="L92" s="104"/>
    </row>
    <row r="93" spans="2:19" ht="18" customHeight="1" x14ac:dyDescent="0.15">
      <c r="B93" s="18"/>
      <c r="C93" s="19"/>
      <c r="D93" s="19"/>
      <c r="E93" s="67"/>
      <c r="F93" s="8"/>
      <c r="G93" s="181" t="s">
        <v>46</v>
      </c>
      <c r="H93" s="181"/>
      <c r="I93" s="35"/>
      <c r="J93" s="36"/>
      <c r="K93" s="97" t="s">
        <v>73</v>
      </c>
      <c r="L93" s="103"/>
    </row>
    <row r="94" spans="2:19" ht="18" customHeight="1" x14ac:dyDescent="0.15">
      <c r="B94" s="18"/>
      <c r="C94" s="19"/>
      <c r="D94" s="19"/>
      <c r="E94" s="68"/>
      <c r="F94" s="19"/>
      <c r="G94" s="69"/>
      <c r="H94" s="69"/>
      <c r="I94" s="64"/>
      <c r="J94" s="70"/>
      <c r="K94" s="98" t="s">
        <v>74</v>
      </c>
      <c r="L94" s="104"/>
    </row>
    <row r="95" spans="2:19" ht="18" customHeight="1" x14ac:dyDescent="0.15">
      <c r="B95" s="18"/>
      <c r="C95" s="19"/>
      <c r="D95" s="19"/>
      <c r="E95" s="68"/>
      <c r="F95" s="19"/>
      <c r="G95" s="69"/>
      <c r="H95" s="69"/>
      <c r="I95" s="64"/>
      <c r="J95" s="70"/>
      <c r="K95" s="98" t="s">
        <v>75</v>
      </c>
      <c r="L95" s="104"/>
    </row>
    <row r="96" spans="2:19" ht="18" customHeight="1" x14ac:dyDescent="0.15">
      <c r="B96" s="18"/>
      <c r="C96" s="19"/>
      <c r="D96" s="19"/>
      <c r="E96" s="13"/>
      <c r="F96" s="14"/>
      <c r="G96" s="37"/>
      <c r="H96" s="37"/>
      <c r="I96" s="62"/>
      <c r="J96" s="65"/>
      <c r="K96" s="98" t="s">
        <v>76</v>
      </c>
      <c r="L96" s="102"/>
    </row>
    <row r="97" spans="2:13" ht="18" customHeight="1" x14ac:dyDescent="0.15">
      <c r="B97" s="25"/>
      <c r="C97" s="14"/>
      <c r="D97" s="14"/>
      <c r="E97" s="21"/>
      <c r="F97" s="5"/>
      <c r="G97" s="182" t="s">
        <v>47</v>
      </c>
      <c r="H97" s="182"/>
      <c r="I97" s="16"/>
      <c r="J97" s="17"/>
      <c r="K97" s="87" t="s">
        <v>116</v>
      </c>
      <c r="L97" s="105"/>
    </row>
    <row r="98" spans="2:13" ht="18" customHeight="1" x14ac:dyDescent="0.15">
      <c r="B98" s="174" t="s">
        <v>48</v>
      </c>
      <c r="C98" s="175"/>
      <c r="D98" s="175"/>
      <c r="E98" s="8"/>
      <c r="F98" s="8"/>
      <c r="G98" s="8"/>
      <c r="H98" s="8"/>
      <c r="I98" s="8"/>
      <c r="J98" s="8"/>
      <c r="K98" s="81"/>
      <c r="L98" s="120"/>
    </row>
    <row r="99" spans="2:13" ht="14.1" customHeight="1" x14ac:dyDescent="0.15">
      <c r="B99" s="71"/>
      <c r="C99" s="72" t="s">
        <v>49</v>
      </c>
      <c r="D99" s="73"/>
      <c r="E99" s="72"/>
      <c r="F99" s="72"/>
      <c r="G99" s="72"/>
      <c r="H99" s="72"/>
      <c r="I99" s="72"/>
      <c r="J99" s="72"/>
      <c r="K99" s="99"/>
      <c r="L99" s="106"/>
    </row>
    <row r="100" spans="2:13" ht="14.1" customHeight="1" x14ac:dyDescent="0.15">
      <c r="B100" s="71"/>
      <c r="C100" s="72" t="s">
        <v>50</v>
      </c>
      <c r="D100" s="73"/>
      <c r="E100" s="72"/>
      <c r="F100" s="72"/>
      <c r="G100" s="72"/>
      <c r="H100" s="72"/>
      <c r="I100" s="72"/>
      <c r="J100" s="72"/>
      <c r="K100" s="99"/>
      <c r="L100" s="106"/>
    </row>
    <row r="101" spans="2:13" ht="14.1" customHeight="1" x14ac:dyDescent="0.15">
      <c r="B101" s="71"/>
      <c r="C101" s="72" t="s">
        <v>51</v>
      </c>
      <c r="D101" s="73"/>
      <c r="E101" s="72"/>
      <c r="F101" s="72"/>
      <c r="G101" s="72"/>
      <c r="H101" s="72"/>
      <c r="I101" s="72"/>
      <c r="J101" s="72"/>
      <c r="K101" s="99"/>
      <c r="L101" s="106"/>
    </row>
    <row r="102" spans="2:13" ht="14.1" customHeight="1" x14ac:dyDescent="0.15">
      <c r="B102" s="71"/>
      <c r="C102" s="72" t="s">
        <v>100</v>
      </c>
      <c r="D102" s="73"/>
      <c r="E102" s="72"/>
      <c r="F102" s="72"/>
      <c r="G102" s="72"/>
      <c r="H102" s="72"/>
      <c r="I102" s="72"/>
      <c r="J102" s="72"/>
      <c r="K102" s="99"/>
      <c r="L102" s="106"/>
    </row>
    <row r="103" spans="2:13" ht="14.1" customHeight="1" x14ac:dyDescent="0.15">
      <c r="B103" s="71"/>
      <c r="C103" s="72" t="s">
        <v>97</v>
      </c>
      <c r="D103" s="73"/>
      <c r="E103" s="72"/>
      <c r="F103" s="72"/>
      <c r="G103" s="72"/>
      <c r="H103" s="72"/>
      <c r="I103" s="72"/>
      <c r="J103" s="72"/>
      <c r="K103" s="99"/>
      <c r="L103" s="106"/>
    </row>
    <row r="104" spans="2:13" ht="14.1" customHeight="1" x14ac:dyDescent="0.15">
      <c r="B104" s="74"/>
      <c r="C104" s="72" t="s">
        <v>101</v>
      </c>
      <c r="D104" s="72"/>
      <c r="E104" s="72"/>
      <c r="F104" s="72"/>
      <c r="G104" s="72"/>
      <c r="H104" s="72"/>
      <c r="I104" s="72"/>
      <c r="J104" s="72"/>
      <c r="K104" s="99"/>
      <c r="L104" s="106"/>
    </row>
    <row r="105" spans="2:13" ht="14.1" customHeight="1" x14ac:dyDescent="0.15">
      <c r="B105" s="74"/>
      <c r="C105" s="72" t="s">
        <v>102</v>
      </c>
      <c r="D105" s="72"/>
      <c r="E105" s="72"/>
      <c r="F105" s="72"/>
      <c r="G105" s="72"/>
      <c r="H105" s="72"/>
      <c r="I105" s="72"/>
      <c r="J105" s="72"/>
      <c r="K105" s="99"/>
      <c r="L105" s="106"/>
    </row>
    <row r="106" spans="2:13" ht="14.1" customHeight="1" x14ac:dyDescent="0.15">
      <c r="B106" s="74"/>
      <c r="C106" s="72" t="s">
        <v>83</v>
      </c>
      <c r="D106" s="72"/>
      <c r="E106" s="72"/>
      <c r="F106" s="72"/>
      <c r="G106" s="72"/>
      <c r="H106" s="72"/>
      <c r="I106" s="72"/>
      <c r="J106" s="72"/>
      <c r="K106" s="99"/>
      <c r="L106" s="106"/>
    </row>
    <row r="107" spans="2:13" ht="14.1" customHeight="1" x14ac:dyDescent="0.15">
      <c r="B107" s="74"/>
      <c r="C107" s="72" t="s">
        <v>84</v>
      </c>
      <c r="D107" s="72"/>
      <c r="E107" s="72"/>
      <c r="F107" s="72"/>
      <c r="G107" s="72"/>
      <c r="H107" s="72"/>
      <c r="I107" s="72"/>
      <c r="J107" s="72"/>
      <c r="K107" s="99"/>
      <c r="L107" s="106"/>
    </row>
    <row r="108" spans="2:13" ht="14.1" customHeight="1" x14ac:dyDescent="0.15">
      <c r="B108" s="74"/>
      <c r="C108" s="72" t="s">
        <v>94</v>
      </c>
      <c r="D108" s="72"/>
      <c r="E108" s="72"/>
      <c r="F108" s="72"/>
      <c r="G108" s="72"/>
      <c r="H108" s="72"/>
      <c r="I108" s="72"/>
      <c r="J108" s="72"/>
      <c r="K108" s="99"/>
      <c r="L108" s="106"/>
    </row>
    <row r="109" spans="2:13" ht="14.1" customHeight="1" x14ac:dyDescent="0.15">
      <c r="B109" s="74"/>
      <c r="C109" s="72" t="s">
        <v>103</v>
      </c>
      <c r="D109" s="72"/>
      <c r="E109" s="72"/>
      <c r="F109" s="72"/>
      <c r="G109" s="72"/>
      <c r="H109" s="72"/>
      <c r="I109" s="72"/>
      <c r="J109" s="72"/>
      <c r="K109" s="99"/>
      <c r="L109" s="106"/>
    </row>
    <row r="110" spans="2:13" ht="14.1" customHeight="1" x14ac:dyDescent="0.15">
      <c r="B110" s="74"/>
      <c r="C110" s="99" t="s">
        <v>104</v>
      </c>
      <c r="D110" s="72"/>
      <c r="E110" s="72"/>
      <c r="F110" s="72"/>
      <c r="G110" s="72"/>
      <c r="H110" s="72"/>
      <c r="I110" s="72"/>
      <c r="J110" s="72"/>
      <c r="K110" s="99"/>
      <c r="L110" s="106"/>
    </row>
    <row r="111" spans="2:13" ht="14.1" customHeight="1" x14ac:dyDescent="0.15">
      <c r="B111" s="74"/>
      <c r="C111" s="72" t="s">
        <v>105</v>
      </c>
      <c r="D111" s="72"/>
      <c r="E111" s="72"/>
      <c r="F111" s="72"/>
      <c r="G111" s="72"/>
      <c r="H111" s="72"/>
      <c r="I111" s="72"/>
      <c r="J111" s="72"/>
      <c r="K111" s="99"/>
      <c r="L111" s="106"/>
    </row>
    <row r="112" spans="2:13" ht="18" customHeight="1" x14ac:dyDescent="0.15">
      <c r="B112" s="74"/>
      <c r="C112" s="72" t="s">
        <v>85</v>
      </c>
      <c r="D112" s="72"/>
      <c r="E112" s="72"/>
      <c r="F112" s="72"/>
      <c r="G112" s="72"/>
      <c r="H112" s="72"/>
      <c r="I112" s="72"/>
      <c r="J112" s="72"/>
      <c r="K112" s="99"/>
      <c r="L112" s="99"/>
      <c r="M112" s="121"/>
    </row>
    <row r="113" spans="2:25" x14ac:dyDescent="0.15">
      <c r="B113" s="74"/>
      <c r="C113" s="72" t="s">
        <v>95</v>
      </c>
      <c r="D113" s="72"/>
      <c r="E113" s="72"/>
      <c r="F113" s="72"/>
      <c r="G113" s="72"/>
      <c r="H113" s="72"/>
      <c r="I113" s="72"/>
      <c r="J113" s="72"/>
      <c r="K113" s="99"/>
      <c r="L113" s="99"/>
      <c r="M113" s="121"/>
    </row>
    <row r="114" spans="2:25" x14ac:dyDescent="0.15">
      <c r="B114" s="74"/>
      <c r="C114" s="72" t="s">
        <v>96</v>
      </c>
      <c r="D114" s="72"/>
      <c r="E114" s="72"/>
      <c r="F114" s="72"/>
      <c r="G114" s="72"/>
      <c r="H114" s="72"/>
      <c r="I114" s="72"/>
      <c r="J114" s="72"/>
      <c r="K114" s="99"/>
      <c r="L114" s="99"/>
      <c r="M114" s="121"/>
    </row>
    <row r="115" spans="2:25" x14ac:dyDescent="0.15">
      <c r="B115" s="74"/>
      <c r="C115" s="72" t="s">
        <v>106</v>
      </c>
      <c r="D115" s="72"/>
      <c r="E115" s="72"/>
      <c r="F115" s="72"/>
      <c r="G115" s="72"/>
      <c r="H115" s="72"/>
      <c r="I115" s="72"/>
      <c r="J115" s="72"/>
      <c r="K115" s="99"/>
      <c r="L115" s="99"/>
      <c r="M115" s="121"/>
    </row>
    <row r="116" spans="2:25" ht="14.1" customHeight="1" x14ac:dyDescent="0.15">
      <c r="B116" s="74"/>
      <c r="C116" s="72" t="s">
        <v>98</v>
      </c>
      <c r="D116" s="72"/>
      <c r="E116" s="72"/>
      <c r="F116" s="72"/>
      <c r="G116" s="72"/>
      <c r="H116" s="72"/>
      <c r="I116" s="72"/>
      <c r="J116" s="72"/>
      <c r="K116" s="99"/>
      <c r="L116" s="99"/>
      <c r="M116" s="129"/>
      <c r="N116" s="128"/>
      <c r="Y116" s="88"/>
    </row>
    <row r="117" spans="2:25" x14ac:dyDescent="0.15">
      <c r="B117" s="74"/>
      <c r="C117" s="72" t="s">
        <v>66</v>
      </c>
      <c r="D117" s="72"/>
      <c r="E117" s="72"/>
      <c r="F117" s="72"/>
      <c r="G117" s="72"/>
      <c r="H117" s="72"/>
      <c r="I117" s="72"/>
      <c r="J117" s="72"/>
      <c r="K117" s="99"/>
      <c r="L117" s="99"/>
      <c r="M117" s="121"/>
    </row>
    <row r="118" spans="2:25" x14ac:dyDescent="0.15">
      <c r="B118" s="74"/>
      <c r="C118" s="72" t="s">
        <v>52</v>
      </c>
      <c r="D118" s="72"/>
      <c r="E118" s="72"/>
      <c r="F118" s="72"/>
      <c r="G118" s="72"/>
      <c r="H118" s="72"/>
      <c r="I118" s="72"/>
      <c r="J118" s="72"/>
      <c r="K118" s="99"/>
      <c r="L118" s="99"/>
      <c r="M118" s="121"/>
    </row>
    <row r="119" spans="2:25" x14ac:dyDescent="0.15">
      <c r="B119" s="121"/>
      <c r="C119" s="99" t="s">
        <v>107</v>
      </c>
      <c r="D119" s="85"/>
      <c r="E119" s="85"/>
      <c r="F119" s="85"/>
      <c r="G119" s="85"/>
      <c r="H119" s="85"/>
      <c r="I119" s="85"/>
      <c r="J119" s="85"/>
      <c r="K119" s="122"/>
      <c r="L119" s="122"/>
      <c r="M119" s="121"/>
    </row>
    <row r="120" spans="2:25" x14ac:dyDescent="0.15">
      <c r="B120" s="121"/>
      <c r="C120" s="99" t="s">
        <v>108</v>
      </c>
      <c r="D120" s="85"/>
      <c r="E120" s="85"/>
      <c r="F120" s="85"/>
      <c r="G120" s="85"/>
      <c r="H120" s="85"/>
      <c r="I120" s="85"/>
      <c r="J120" s="85"/>
      <c r="K120" s="122"/>
      <c r="L120" s="122"/>
      <c r="M120" s="130"/>
      <c r="N120" s="123"/>
      <c r="Y120" s="88"/>
    </row>
    <row r="121" spans="2:25" x14ac:dyDescent="0.15">
      <c r="B121" s="121"/>
      <c r="C121" s="99" t="s">
        <v>158</v>
      </c>
      <c r="D121" s="85"/>
      <c r="E121" s="85"/>
      <c r="F121" s="85"/>
      <c r="G121" s="85"/>
      <c r="H121" s="85"/>
      <c r="I121" s="85"/>
      <c r="J121" s="85"/>
      <c r="K121" s="122"/>
      <c r="L121" s="122"/>
      <c r="M121" s="121"/>
    </row>
    <row r="122" spans="2:25" ht="14.25" thickBot="1" x14ac:dyDescent="0.2">
      <c r="B122" s="124"/>
      <c r="C122" s="100" t="s">
        <v>109</v>
      </c>
      <c r="D122" s="125"/>
      <c r="E122" s="125"/>
      <c r="F122" s="125"/>
      <c r="G122" s="125"/>
      <c r="H122" s="125"/>
      <c r="I122" s="125"/>
      <c r="J122" s="125"/>
      <c r="K122" s="126"/>
      <c r="L122" s="127"/>
    </row>
  </sheetData>
  <mergeCells count="27">
    <mergeCell ref="B98:D98"/>
    <mergeCell ref="G86:H86"/>
    <mergeCell ref="G87:H87"/>
    <mergeCell ref="B88:D88"/>
    <mergeCell ref="G88:H88"/>
    <mergeCell ref="G90:H90"/>
    <mergeCell ref="G93:H93"/>
    <mergeCell ref="G82:H82"/>
    <mergeCell ref="G83:H83"/>
    <mergeCell ref="G84:H84"/>
    <mergeCell ref="G85:H85"/>
    <mergeCell ref="G97:H97"/>
    <mergeCell ref="B78:I78"/>
    <mergeCell ref="B79:D79"/>
    <mergeCell ref="G79:H79"/>
    <mergeCell ref="G80:H80"/>
    <mergeCell ref="G81:H81"/>
    <mergeCell ref="D9:F9"/>
    <mergeCell ref="G10:H10"/>
    <mergeCell ref="C69:D69"/>
    <mergeCell ref="D76:G76"/>
    <mergeCell ref="D77:G77"/>
    <mergeCell ref="D4:G4"/>
    <mergeCell ref="D5:G5"/>
    <mergeCell ref="D6:G6"/>
    <mergeCell ref="D7:F7"/>
    <mergeCell ref="D8:F8"/>
  </mergeCells>
  <phoneticPr fontId="23"/>
  <printOptions horizontalCentered="1"/>
  <pageMargins left="0.98425196850393704" right="0.39370078740157483" top="0.78740157480314965" bottom="0.51181102362204722" header="0.51181102362204722" footer="0.51181102362204722"/>
  <pageSetup paperSize="8" scale="85" orientation="portrait" r:id="rId1"/>
  <headerFooter alignWithMargins="0"/>
  <rowBreaks count="1" manualBreakCount="1">
    <brk id="7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C00000"/>
  </sheetPr>
  <dimension ref="B1:Y121"/>
  <sheetViews>
    <sheetView view="pageBreakPreview"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5"/>
      <c r="D5" s="182" t="s">
        <v>1</v>
      </c>
      <c r="E5" s="182"/>
      <c r="F5" s="182"/>
      <c r="G5" s="182"/>
      <c r="H5" s="5"/>
      <c r="I5" s="5"/>
      <c r="J5" s="6"/>
      <c r="K5" s="90" t="s">
        <v>260</v>
      </c>
      <c r="L5" s="111" t="str">
        <f>K5</f>
        <v>2020.9.17</v>
      </c>
    </row>
    <row r="6" spans="2:19" ht="18" customHeight="1" x14ac:dyDescent="0.15">
      <c r="B6" s="4"/>
      <c r="C6" s="5"/>
      <c r="D6" s="182" t="s">
        <v>2</v>
      </c>
      <c r="E6" s="182"/>
      <c r="F6" s="182"/>
      <c r="G6" s="182"/>
      <c r="H6" s="5"/>
      <c r="I6" s="5"/>
      <c r="J6" s="6"/>
      <c r="K6" s="131">
        <v>0.45208333333333334</v>
      </c>
      <c r="L6" s="132">
        <v>0.39930555555555558</v>
      </c>
    </row>
    <row r="7" spans="2:19" ht="18" customHeight="1" x14ac:dyDescent="0.15">
      <c r="B7" s="4"/>
      <c r="C7" s="5"/>
      <c r="D7" s="182" t="s">
        <v>3</v>
      </c>
      <c r="E7" s="192"/>
      <c r="F7" s="192"/>
      <c r="G7" s="27" t="s">
        <v>4</v>
      </c>
      <c r="H7" s="5"/>
      <c r="I7" s="5"/>
      <c r="J7" s="6"/>
      <c r="K7" s="133">
        <v>1.81</v>
      </c>
      <c r="L7" s="134">
        <v>1.28</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3.9" customHeight="1" x14ac:dyDescent="0.15">
      <c r="B11" s="32">
        <v>1</v>
      </c>
      <c r="C11" s="38" t="s">
        <v>59</v>
      </c>
      <c r="D11" s="38" t="s">
        <v>12</v>
      </c>
      <c r="E11" s="45"/>
      <c r="F11" s="45" t="s">
        <v>131</v>
      </c>
      <c r="G11" s="45"/>
      <c r="H11" s="45"/>
      <c r="I11" s="45"/>
      <c r="J11" s="45"/>
      <c r="K11" s="77"/>
      <c r="L11" s="78" t="s">
        <v>180</v>
      </c>
      <c r="N11" t="s">
        <v>13</v>
      </c>
      <c r="O11">
        <f>IF(K12="",0,VALUE(MID(K12,2,LEN(K12)-2)))</f>
        <v>0</v>
      </c>
      <c r="P11">
        <f>IF(L11="",0,VALUE(MID(L11,2,LEN(L11)-2)))</f>
        <v>75</v>
      </c>
      <c r="Q11" t="e">
        <f>IF(#REF!="",0,VALUE(MID(#REF!,2,LEN(#REF!)-2)))</f>
        <v>#REF!</v>
      </c>
      <c r="R11">
        <f>IF(K11="＋",0,IF(K11="(＋)",0,ABS(K11)))</f>
        <v>0</v>
      </c>
      <c r="S11">
        <f t="shared" ref="R11:S20" si="0">IF(L11="＋",0,IF(L11="(＋)",0,ABS(L11)))</f>
        <v>75</v>
      </c>
    </row>
    <row r="12" spans="2:19" ht="13.9" customHeight="1" x14ac:dyDescent="0.15">
      <c r="B12" s="32">
        <f t="shared" ref="B12:B70" si="1">B11+1</f>
        <v>2</v>
      </c>
      <c r="C12" s="39"/>
      <c r="D12" s="47"/>
      <c r="E12" s="45"/>
      <c r="F12" s="45" t="s">
        <v>134</v>
      </c>
      <c r="G12" s="45"/>
      <c r="H12" s="45"/>
      <c r="I12" s="45"/>
      <c r="J12" s="45"/>
      <c r="K12" s="77"/>
      <c r="L12" s="78" t="s">
        <v>135</v>
      </c>
      <c r="N12" t="s">
        <v>13</v>
      </c>
      <c r="O12">
        <f>IF(K20="",0,VALUE(MID(K20,2,LEN(K20)-2)))</f>
        <v>750</v>
      </c>
      <c r="P12">
        <f>IF(L12="",0,VALUE(MID(L12,2,LEN(L12)-2)))</f>
        <v>50</v>
      </c>
      <c r="Q12" t="e">
        <f>IF(#REF!="",0,VALUE(MID(#REF!,2,LEN(#REF!)-2)))</f>
        <v>#REF!</v>
      </c>
      <c r="R12">
        <f>IF(K12="＋",0,IF(K12="(＋)",0,ABS(K12)))</f>
        <v>0</v>
      </c>
      <c r="S12">
        <f t="shared" si="0"/>
        <v>50</v>
      </c>
    </row>
    <row r="13" spans="2:19" ht="13.5" customHeight="1" x14ac:dyDescent="0.15">
      <c r="B13" s="32">
        <f t="shared" si="1"/>
        <v>3</v>
      </c>
      <c r="C13" s="39"/>
      <c r="D13" s="47"/>
      <c r="E13" s="45"/>
      <c r="F13" s="45" t="s">
        <v>179</v>
      </c>
      <c r="G13" s="45"/>
      <c r="H13" s="45"/>
      <c r="I13" s="45"/>
      <c r="J13" s="45"/>
      <c r="K13" s="77" t="s">
        <v>200</v>
      </c>
      <c r="L13" s="78" t="s">
        <v>252</v>
      </c>
      <c r="N13" s="75" t="s">
        <v>14</v>
      </c>
      <c r="O13" t="str">
        <f>K13</f>
        <v>(100)</v>
      </c>
      <c r="P13" t="str">
        <f>L13</f>
        <v>(125)</v>
      </c>
      <c r="Q13" t="e">
        <f>#REF!</f>
        <v>#REF!</v>
      </c>
      <c r="R13">
        <f t="shared" si="0"/>
        <v>100</v>
      </c>
      <c r="S13">
        <f t="shared" si="0"/>
        <v>125</v>
      </c>
    </row>
    <row r="14" spans="2:19" ht="13.9" customHeight="1" x14ac:dyDescent="0.15">
      <c r="B14" s="32">
        <f t="shared" si="1"/>
        <v>4</v>
      </c>
      <c r="C14" s="39"/>
      <c r="D14" s="47"/>
      <c r="E14" s="45"/>
      <c r="F14" s="45" t="s">
        <v>201</v>
      </c>
      <c r="G14" s="45"/>
      <c r="H14" s="45"/>
      <c r="I14" s="45"/>
      <c r="J14" s="45"/>
      <c r="K14" s="77" t="s">
        <v>99</v>
      </c>
      <c r="L14" s="78" t="s">
        <v>261</v>
      </c>
      <c r="N14" t="s">
        <v>13</v>
      </c>
      <c r="O14" t="e">
        <f>IF(K14="",0,VALUE(MID(K14,2,LEN(K14)-2)))</f>
        <v>#VALUE!</v>
      </c>
      <c r="P14">
        <f>IF(L14="",0,VALUE(MID(L14,2,LEN(L14)-2)))</f>
        <v>2</v>
      </c>
      <c r="Q14" t="e">
        <f>IF(#REF!="",0,VALUE(MID(#REF!,2,LEN(#REF!)-2)))</f>
        <v>#REF!</v>
      </c>
      <c r="R14">
        <f t="shared" si="0"/>
        <v>0</v>
      </c>
      <c r="S14">
        <f t="shared" si="0"/>
        <v>125</v>
      </c>
    </row>
    <row r="15" spans="2:19" ht="13.9" customHeight="1" x14ac:dyDescent="0.15">
      <c r="B15" s="32">
        <f t="shared" si="1"/>
        <v>5</v>
      </c>
      <c r="C15" s="39"/>
      <c r="D15" s="47"/>
      <c r="E15" s="45"/>
      <c r="F15" s="45" t="s">
        <v>230</v>
      </c>
      <c r="G15" s="45"/>
      <c r="H15" s="45"/>
      <c r="I15" s="45"/>
      <c r="J15" s="45"/>
      <c r="K15" s="77"/>
      <c r="L15" s="78" t="s">
        <v>99</v>
      </c>
      <c r="N15" t="s">
        <v>13</v>
      </c>
      <c r="O15">
        <f>IF(K15="",0,VALUE(MID(K15,2,LEN(K15)-2)))</f>
        <v>0</v>
      </c>
      <c r="P15" t="e">
        <f>IF(L15="",0,VALUE(MID(L15,2,LEN(L15)-2)))</f>
        <v>#VALUE!</v>
      </c>
      <c r="Q15" t="e">
        <f>IF(#REF!="",0,VALUE(MID(#REF!,2,LEN(#REF!)-2)))</f>
        <v>#REF!</v>
      </c>
      <c r="R15">
        <f t="shared" si="0"/>
        <v>0</v>
      </c>
      <c r="S15">
        <f t="shared" si="0"/>
        <v>0</v>
      </c>
    </row>
    <row r="16" spans="2:19" ht="13.5" customHeight="1" x14ac:dyDescent="0.15">
      <c r="B16" s="32">
        <f t="shared" si="1"/>
        <v>6</v>
      </c>
      <c r="C16" s="39"/>
      <c r="D16" s="47"/>
      <c r="E16" s="45"/>
      <c r="F16" s="45" t="s">
        <v>110</v>
      </c>
      <c r="G16" s="45"/>
      <c r="H16" s="45"/>
      <c r="I16" s="45"/>
      <c r="J16" s="45"/>
      <c r="K16" s="77" t="s">
        <v>135</v>
      </c>
      <c r="L16" s="78" t="s">
        <v>135</v>
      </c>
      <c r="N16" s="75" t="s">
        <v>14</v>
      </c>
      <c r="O16" t="str">
        <f>K16</f>
        <v>(50)</v>
      </c>
      <c r="P16" t="str">
        <f>L16</f>
        <v>(50)</v>
      </c>
      <c r="Q16" t="e">
        <f>#REF!</f>
        <v>#REF!</v>
      </c>
      <c r="R16">
        <f t="shared" si="0"/>
        <v>50</v>
      </c>
      <c r="S16">
        <f t="shared" si="0"/>
        <v>50</v>
      </c>
    </row>
    <row r="17" spans="2:19" ht="13.5" customHeight="1" x14ac:dyDescent="0.15">
      <c r="B17" s="32">
        <f t="shared" si="1"/>
        <v>7</v>
      </c>
      <c r="C17" s="39"/>
      <c r="D17" s="47"/>
      <c r="E17" s="45"/>
      <c r="F17" s="45" t="s">
        <v>262</v>
      </c>
      <c r="G17" s="45"/>
      <c r="H17" s="45"/>
      <c r="I17" s="45"/>
      <c r="J17" s="45"/>
      <c r="K17" s="77"/>
      <c r="L17" s="78" t="s">
        <v>135</v>
      </c>
      <c r="N17" s="75"/>
      <c r="R17">
        <f t="shared" si="0"/>
        <v>0</v>
      </c>
      <c r="S17">
        <f t="shared" si="0"/>
        <v>50</v>
      </c>
    </row>
    <row r="18" spans="2:19" ht="13.5" customHeight="1" x14ac:dyDescent="0.15">
      <c r="B18" s="32">
        <f t="shared" si="1"/>
        <v>8</v>
      </c>
      <c r="C18" s="39"/>
      <c r="D18" s="47"/>
      <c r="E18" s="45"/>
      <c r="F18" s="45" t="s">
        <v>78</v>
      </c>
      <c r="G18" s="45"/>
      <c r="H18" s="45"/>
      <c r="I18" s="45"/>
      <c r="J18" s="45"/>
      <c r="K18" s="77"/>
      <c r="L18" s="78" t="s">
        <v>133</v>
      </c>
      <c r="N18" t="s">
        <v>13</v>
      </c>
      <c r="O18">
        <f>IF(K18="",0,VALUE(MID(K18,2,LEN(K18)-2)))</f>
        <v>0</v>
      </c>
      <c r="P18">
        <f>IF(L18="",0,VALUE(MID(L18,2,LEN(L18)-2)))</f>
        <v>25</v>
      </c>
      <c r="Q18" t="e">
        <f>IF(#REF!="",0,VALUE(MID(#REF!,2,LEN(#REF!)-2)))</f>
        <v>#REF!</v>
      </c>
      <c r="R18">
        <f t="shared" si="0"/>
        <v>0</v>
      </c>
      <c r="S18">
        <f t="shared" si="0"/>
        <v>25</v>
      </c>
    </row>
    <row r="19" spans="2:19" ht="13.9" customHeight="1" x14ac:dyDescent="0.15">
      <c r="B19" s="32">
        <f t="shared" si="1"/>
        <v>9</v>
      </c>
      <c r="C19" s="39"/>
      <c r="D19" s="47"/>
      <c r="E19" s="45"/>
      <c r="F19" s="45" t="s">
        <v>138</v>
      </c>
      <c r="G19" s="45"/>
      <c r="H19" s="45"/>
      <c r="I19" s="45"/>
      <c r="J19" s="45"/>
      <c r="K19" s="77" t="s">
        <v>133</v>
      </c>
      <c r="L19" s="78" t="s">
        <v>243</v>
      </c>
      <c r="N19" t="s">
        <v>13</v>
      </c>
      <c r="O19">
        <f>IF(K19="",0,VALUE(MID(K19,2,LEN(K19)-2)))</f>
        <v>25</v>
      </c>
      <c r="P19">
        <f>IF(L19="",0,VALUE(MID(L19,2,LEN(L19)-2)))</f>
        <v>400</v>
      </c>
      <c r="Q19" t="e">
        <f>IF(#REF!="",0,VALUE(MID(#REF!,2,LEN(#REF!)-2)))</f>
        <v>#REF!</v>
      </c>
      <c r="R19">
        <f>IF(K19="＋",0,IF(K19="(＋)",0,ABS(K19)))</f>
        <v>25</v>
      </c>
      <c r="S19">
        <f>IF(L19="＋",0,IF(L19="(＋)",0,ABS(L19)))</f>
        <v>400</v>
      </c>
    </row>
    <row r="20" spans="2:19" ht="13.9" customHeight="1" x14ac:dyDescent="0.15">
      <c r="B20" s="32">
        <f t="shared" si="1"/>
        <v>10</v>
      </c>
      <c r="C20" s="39"/>
      <c r="D20" s="47"/>
      <c r="E20" s="45"/>
      <c r="F20" s="45" t="s">
        <v>89</v>
      </c>
      <c r="G20" s="45"/>
      <c r="H20" s="45"/>
      <c r="I20" s="45"/>
      <c r="J20" s="45"/>
      <c r="K20" s="77" t="s">
        <v>250</v>
      </c>
      <c r="L20" s="78" t="s">
        <v>263</v>
      </c>
      <c r="N20" t="s">
        <v>13</v>
      </c>
      <c r="O20" t="e">
        <f>IF(#REF!="",0,VALUE(MID(#REF!,2,LEN(#REF!)-2)))</f>
        <v>#REF!</v>
      </c>
      <c r="P20">
        <f>IF(L20="",0,VALUE(MID(L20,2,LEN(L20)-2)))</f>
        <v>1700</v>
      </c>
      <c r="Q20" t="e">
        <f>IF(#REF!="",0,VALUE(MID(#REF!,2,LEN(#REF!)-2)))</f>
        <v>#REF!</v>
      </c>
      <c r="R20">
        <f t="shared" si="0"/>
        <v>750</v>
      </c>
      <c r="S20">
        <f t="shared" si="0"/>
        <v>1700</v>
      </c>
    </row>
    <row r="21" spans="2:19" ht="13.9" customHeight="1" x14ac:dyDescent="0.15">
      <c r="B21" s="32">
        <f t="shared" si="1"/>
        <v>11</v>
      </c>
      <c r="C21" s="40" t="s">
        <v>22</v>
      </c>
      <c r="D21" s="38" t="s">
        <v>23</v>
      </c>
      <c r="E21" s="45"/>
      <c r="F21" s="45" t="s">
        <v>88</v>
      </c>
      <c r="G21" s="45"/>
      <c r="H21" s="45"/>
      <c r="I21" s="45"/>
      <c r="J21" s="45"/>
      <c r="K21" s="79">
        <v>575</v>
      </c>
      <c r="L21" s="80">
        <v>1200</v>
      </c>
      <c r="S21">
        <f>COUNTA(L11:L20)</f>
        <v>10</v>
      </c>
    </row>
    <row r="22" spans="2:19" ht="13.5" customHeight="1" x14ac:dyDescent="0.15">
      <c r="B22" s="32">
        <f t="shared" si="1"/>
        <v>12</v>
      </c>
      <c r="C22" s="40" t="s">
        <v>24</v>
      </c>
      <c r="D22" s="38" t="s">
        <v>25</v>
      </c>
      <c r="E22" s="45"/>
      <c r="F22" s="45" t="s">
        <v>141</v>
      </c>
      <c r="G22" s="45"/>
      <c r="H22" s="45"/>
      <c r="I22" s="45"/>
      <c r="J22" s="45"/>
      <c r="K22" s="79">
        <v>100</v>
      </c>
      <c r="L22" s="80">
        <v>175</v>
      </c>
    </row>
    <row r="23" spans="2:19" ht="13.5" customHeight="1" x14ac:dyDescent="0.15">
      <c r="B23" s="32">
        <f t="shared" si="1"/>
        <v>13</v>
      </c>
      <c r="C23" s="40" t="s">
        <v>60</v>
      </c>
      <c r="D23" s="38" t="s">
        <v>16</v>
      </c>
      <c r="E23" s="45"/>
      <c r="F23" s="45" t="s">
        <v>81</v>
      </c>
      <c r="G23" s="45"/>
      <c r="H23" s="45"/>
      <c r="I23" s="45"/>
      <c r="J23" s="45"/>
      <c r="K23" s="79">
        <v>125</v>
      </c>
      <c r="L23" s="80" t="s">
        <v>99</v>
      </c>
    </row>
    <row r="24" spans="2:19" ht="13.9" customHeight="1" x14ac:dyDescent="0.15">
      <c r="B24" s="32">
        <f t="shared" si="1"/>
        <v>14</v>
      </c>
      <c r="C24" s="41"/>
      <c r="D24" s="47"/>
      <c r="E24" s="45"/>
      <c r="F24" s="45" t="s">
        <v>143</v>
      </c>
      <c r="G24" s="45"/>
      <c r="H24" s="45"/>
      <c r="I24" s="45"/>
      <c r="J24" s="45"/>
      <c r="K24" s="79" t="s">
        <v>99</v>
      </c>
      <c r="L24" s="80" t="s">
        <v>99</v>
      </c>
    </row>
    <row r="25" spans="2:19" ht="13.5" customHeight="1" x14ac:dyDescent="0.15">
      <c r="B25" s="32">
        <f t="shared" si="1"/>
        <v>15</v>
      </c>
      <c r="C25" s="41"/>
      <c r="D25" s="47"/>
      <c r="E25" s="45"/>
      <c r="F25" s="45" t="s">
        <v>246</v>
      </c>
      <c r="G25" s="45"/>
      <c r="H25" s="45"/>
      <c r="I25" s="45"/>
      <c r="J25" s="45"/>
      <c r="K25" s="79"/>
      <c r="L25" s="80" t="s">
        <v>99</v>
      </c>
    </row>
    <row r="26" spans="2:19" ht="13.9" customHeight="1" x14ac:dyDescent="0.15">
      <c r="B26" s="32">
        <f t="shared" si="1"/>
        <v>16</v>
      </c>
      <c r="C26" s="41"/>
      <c r="D26" s="47"/>
      <c r="E26" s="45"/>
      <c r="F26" s="45" t="s">
        <v>18</v>
      </c>
      <c r="G26" s="45"/>
      <c r="H26" s="45"/>
      <c r="I26" s="45"/>
      <c r="J26" s="45"/>
      <c r="K26" s="79">
        <v>125</v>
      </c>
      <c r="L26" s="80">
        <v>525</v>
      </c>
    </row>
    <row r="27" spans="2:19" ht="13.9" customHeight="1" x14ac:dyDescent="0.15">
      <c r="B27" s="32">
        <f t="shared" si="1"/>
        <v>17</v>
      </c>
      <c r="C27" s="41"/>
      <c r="D27" s="47"/>
      <c r="E27" s="45"/>
      <c r="F27" s="45" t="s">
        <v>82</v>
      </c>
      <c r="G27" s="45"/>
      <c r="H27" s="45"/>
      <c r="I27" s="45"/>
      <c r="J27" s="45"/>
      <c r="K27" s="79"/>
      <c r="L27" s="80">
        <v>50</v>
      </c>
    </row>
    <row r="28" spans="2:19" ht="13.5" customHeight="1" x14ac:dyDescent="0.15">
      <c r="B28" s="32">
        <f t="shared" si="1"/>
        <v>18</v>
      </c>
      <c r="C28" s="41"/>
      <c r="D28" s="47"/>
      <c r="E28" s="45"/>
      <c r="F28" s="45" t="s">
        <v>86</v>
      </c>
      <c r="G28" s="45"/>
      <c r="H28" s="45"/>
      <c r="I28" s="45"/>
      <c r="J28" s="45"/>
      <c r="K28" s="79">
        <v>275</v>
      </c>
      <c r="L28" s="80">
        <v>850</v>
      </c>
    </row>
    <row r="29" spans="2:19" ht="13.5" customHeight="1" x14ac:dyDescent="0.15">
      <c r="B29" s="32">
        <f t="shared" si="1"/>
        <v>19</v>
      </c>
      <c r="C29" s="41"/>
      <c r="D29" s="47"/>
      <c r="E29" s="45"/>
      <c r="F29" s="45" t="s">
        <v>61</v>
      </c>
      <c r="G29" s="45"/>
      <c r="H29" s="45"/>
      <c r="I29" s="45"/>
      <c r="J29" s="45"/>
      <c r="K29" s="79">
        <v>2400</v>
      </c>
      <c r="L29" s="80">
        <v>2100</v>
      </c>
    </row>
    <row r="30" spans="2:19" ht="13.9" customHeight="1" x14ac:dyDescent="0.15">
      <c r="B30" s="32">
        <f t="shared" si="1"/>
        <v>20</v>
      </c>
      <c r="C30" s="41"/>
      <c r="D30" s="47"/>
      <c r="E30" s="45"/>
      <c r="F30" s="45" t="s">
        <v>165</v>
      </c>
      <c r="G30" s="45"/>
      <c r="H30" s="45"/>
      <c r="I30" s="45"/>
      <c r="J30" s="45"/>
      <c r="K30" s="79"/>
      <c r="L30" s="80" t="s">
        <v>99</v>
      </c>
    </row>
    <row r="31" spans="2:19" ht="13.9" customHeight="1" x14ac:dyDescent="0.15">
      <c r="B31" s="32">
        <f t="shared" si="1"/>
        <v>21</v>
      </c>
      <c r="C31" s="41"/>
      <c r="D31" s="47"/>
      <c r="E31" s="45"/>
      <c r="F31" s="45" t="s">
        <v>111</v>
      </c>
      <c r="G31" s="45"/>
      <c r="H31" s="45"/>
      <c r="I31" s="45"/>
      <c r="J31" s="45"/>
      <c r="K31" s="79" t="s">
        <v>99</v>
      </c>
      <c r="L31" s="80"/>
    </row>
    <row r="32" spans="2:19" ht="13.9" customHeight="1" x14ac:dyDescent="0.15">
      <c r="B32" s="32">
        <f t="shared" si="1"/>
        <v>22</v>
      </c>
      <c r="C32" s="41"/>
      <c r="D32" s="47"/>
      <c r="E32" s="45"/>
      <c r="F32" s="45" t="s">
        <v>217</v>
      </c>
      <c r="G32" s="45"/>
      <c r="H32" s="45"/>
      <c r="I32" s="45"/>
      <c r="J32" s="45"/>
      <c r="K32" s="79"/>
      <c r="L32" s="136" t="s">
        <v>99</v>
      </c>
    </row>
    <row r="33" spans="2:19" ht="13.9" customHeight="1" x14ac:dyDescent="0.15">
      <c r="B33" s="32">
        <f t="shared" si="1"/>
        <v>23</v>
      </c>
      <c r="C33" s="41"/>
      <c r="D33" s="47"/>
      <c r="E33" s="45"/>
      <c r="F33" s="45" t="s">
        <v>19</v>
      </c>
      <c r="G33" s="45"/>
      <c r="H33" s="45"/>
      <c r="I33" s="45"/>
      <c r="J33" s="45"/>
      <c r="K33" s="79">
        <v>34250</v>
      </c>
      <c r="L33" s="80">
        <v>43750</v>
      </c>
    </row>
    <row r="34" spans="2:19" ht="13.9" customHeight="1" x14ac:dyDescent="0.15">
      <c r="B34" s="32">
        <f t="shared" si="1"/>
        <v>24</v>
      </c>
      <c r="C34" s="41"/>
      <c r="D34" s="47"/>
      <c r="E34" s="45"/>
      <c r="F34" s="45" t="s">
        <v>20</v>
      </c>
      <c r="G34" s="45"/>
      <c r="H34" s="45"/>
      <c r="I34" s="45"/>
      <c r="J34" s="45"/>
      <c r="K34" s="79">
        <v>15250</v>
      </c>
      <c r="L34" s="80">
        <v>23250</v>
      </c>
    </row>
    <row r="35" spans="2:19" ht="13.5" customHeight="1" x14ac:dyDescent="0.15">
      <c r="B35" s="32">
        <f t="shared" si="1"/>
        <v>25</v>
      </c>
      <c r="C35" s="41"/>
      <c r="D35" s="47"/>
      <c r="E35" s="45"/>
      <c r="F35" s="45" t="s">
        <v>21</v>
      </c>
      <c r="G35" s="45"/>
      <c r="H35" s="45"/>
      <c r="I35" s="45"/>
      <c r="J35" s="45"/>
      <c r="K35" s="79" t="s">
        <v>99</v>
      </c>
      <c r="L35" s="80" t="s">
        <v>99</v>
      </c>
    </row>
    <row r="36" spans="2:19" ht="13.9" customHeight="1" x14ac:dyDescent="0.15">
      <c r="B36" s="32">
        <f t="shared" si="1"/>
        <v>26</v>
      </c>
      <c r="C36" s="40" t="s">
        <v>65</v>
      </c>
      <c r="D36" s="38" t="s">
        <v>62</v>
      </c>
      <c r="E36" s="45"/>
      <c r="F36" s="45" t="s">
        <v>115</v>
      </c>
      <c r="G36" s="45"/>
      <c r="H36" s="45"/>
      <c r="I36" s="45"/>
      <c r="J36" s="45"/>
      <c r="K36" s="79"/>
      <c r="L36" s="80">
        <v>50</v>
      </c>
    </row>
    <row r="37" spans="2:19" ht="13.5" customHeight="1" x14ac:dyDescent="0.15">
      <c r="B37" s="32">
        <f t="shared" si="1"/>
        <v>27</v>
      </c>
      <c r="C37" s="40" t="s">
        <v>63</v>
      </c>
      <c r="D37" s="38" t="s">
        <v>26</v>
      </c>
      <c r="E37" s="45"/>
      <c r="F37" s="45" t="s">
        <v>92</v>
      </c>
      <c r="G37" s="45"/>
      <c r="H37" s="45"/>
      <c r="I37" s="45"/>
      <c r="J37" s="45"/>
      <c r="K37" s="79" t="s">
        <v>99</v>
      </c>
      <c r="L37" s="80" t="s">
        <v>99</v>
      </c>
    </row>
    <row r="38" spans="2:19" ht="13.9" customHeight="1" x14ac:dyDescent="0.15">
      <c r="B38" s="32">
        <f t="shared" si="1"/>
        <v>28</v>
      </c>
      <c r="C38" s="41"/>
      <c r="D38" s="47"/>
      <c r="E38" s="45"/>
      <c r="F38" s="45" t="s">
        <v>87</v>
      </c>
      <c r="G38" s="45"/>
      <c r="H38" s="45"/>
      <c r="I38" s="45"/>
      <c r="J38" s="45"/>
      <c r="K38" s="79">
        <v>175</v>
      </c>
      <c r="L38" s="80">
        <v>275</v>
      </c>
    </row>
    <row r="39" spans="2:19" ht="13.9" customHeight="1" x14ac:dyDescent="0.15">
      <c r="B39" s="32">
        <f t="shared" si="1"/>
        <v>29</v>
      </c>
      <c r="C39" s="41"/>
      <c r="D39" s="47"/>
      <c r="E39" s="45"/>
      <c r="F39" s="45" t="s">
        <v>70</v>
      </c>
      <c r="G39" s="45"/>
      <c r="H39" s="45"/>
      <c r="I39" s="45"/>
      <c r="J39" s="45"/>
      <c r="K39" s="79" t="s">
        <v>99</v>
      </c>
      <c r="L39" s="80"/>
      <c r="R39">
        <f>COUNTA(K11:K39)</f>
        <v>19</v>
      </c>
      <c r="S39">
        <f>COUNTA(L11:L39)</f>
        <v>27</v>
      </c>
    </row>
    <row r="40" spans="2:19" ht="13.5" customHeight="1" x14ac:dyDescent="0.15">
      <c r="B40" s="32">
        <f t="shared" si="1"/>
        <v>30</v>
      </c>
      <c r="C40" s="41"/>
      <c r="D40" s="47"/>
      <c r="E40" s="45"/>
      <c r="F40" s="45" t="s">
        <v>185</v>
      </c>
      <c r="G40" s="45"/>
      <c r="H40" s="45"/>
      <c r="I40" s="45"/>
      <c r="J40" s="45"/>
      <c r="K40" s="79" t="s">
        <v>99</v>
      </c>
      <c r="L40" s="80" t="s">
        <v>99</v>
      </c>
    </row>
    <row r="41" spans="2:19" ht="13.5" customHeight="1" x14ac:dyDescent="0.15">
      <c r="B41" s="32">
        <f t="shared" si="1"/>
        <v>31</v>
      </c>
      <c r="C41" s="41"/>
      <c r="D41" s="47"/>
      <c r="E41" s="45"/>
      <c r="F41" s="45" t="s">
        <v>168</v>
      </c>
      <c r="G41" s="45"/>
      <c r="H41" s="45"/>
      <c r="I41" s="45"/>
      <c r="J41" s="45"/>
      <c r="K41" s="79"/>
      <c r="L41" s="80" t="s">
        <v>99</v>
      </c>
    </row>
    <row r="42" spans="2:19" ht="13.5" customHeight="1" x14ac:dyDescent="0.15">
      <c r="B42" s="32">
        <f t="shared" si="1"/>
        <v>32</v>
      </c>
      <c r="C42" s="41"/>
      <c r="D42" s="47"/>
      <c r="E42" s="45"/>
      <c r="F42" s="45" t="s">
        <v>188</v>
      </c>
      <c r="G42" s="45"/>
      <c r="H42" s="45"/>
      <c r="I42" s="45"/>
      <c r="J42" s="45"/>
      <c r="K42" s="79"/>
      <c r="L42" s="80">
        <v>175</v>
      </c>
    </row>
    <row r="43" spans="2:19" ht="13.9" customHeight="1" x14ac:dyDescent="0.15">
      <c r="B43" s="32">
        <f t="shared" si="1"/>
        <v>33</v>
      </c>
      <c r="C43" s="41"/>
      <c r="D43" s="47"/>
      <c r="E43" s="45"/>
      <c r="F43" s="45" t="s">
        <v>112</v>
      </c>
      <c r="G43" s="45"/>
      <c r="H43" s="45"/>
      <c r="I43" s="45"/>
      <c r="J43" s="45"/>
      <c r="K43" s="79">
        <v>100</v>
      </c>
      <c r="L43" s="80">
        <v>400</v>
      </c>
    </row>
    <row r="44" spans="2:19" ht="13.5" customHeight="1" x14ac:dyDescent="0.15">
      <c r="B44" s="32">
        <f t="shared" si="1"/>
        <v>34</v>
      </c>
      <c r="C44" s="41"/>
      <c r="D44" s="47"/>
      <c r="E44" s="45"/>
      <c r="F44" s="45" t="s">
        <v>27</v>
      </c>
      <c r="G44" s="45"/>
      <c r="H44" s="45"/>
      <c r="I44" s="45"/>
      <c r="J44" s="45"/>
      <c r="K44" s="79">
        <v>75</v>
      </c>
      <c r="L44" s="80">
        <v>75</v>
      </c>
    </row>
    <row r="45" spans="2:19" ht="13.9" customHeight="1" x14ac:dyDescent="0.15">
      <c r="B45" s="32">
        <f t="shared" si="1"/>
        <v>35</v>
      </c>
      <c r="C45" s="41"/>
      <c r="D45" s="47"/>
      <c r="E45" s="45"/>
      <c r="F45" s="45" t="s">
        <v>191</v>
      </c>
      <c r="G45" s="45"/>
      <c r="H45" s="45"/>
      <c r="I45" s="45"/>
      <c r="J45" s="45"/>
      <c r="K45" s="79" t="s">
        <v>99</v>
      </c>
      <c r="L45" s="80">
        <v>125</v>
      </c>
    </row>
    <row r="46" spans="2:19" ht="13.9" customHeight="1" x14ac:dyDescent="0.15">
      <c r="B46" s="32">
        <f t="shared" si="1"/>
        <v>36</v>
      </c>
      <c r="C46" s="41"/>
      <c r="D46" s="47"/>
      <c r="E46" s="45"/>
      <c r="F46" s="45" t="s">
        <v>169</v>
      </c>
      <c r="G46" s="45"/>
      <c r="H46" s="45"/>
      <c r="I46" s="45"/>
      <c r="J46" s="45"/>
      <c r="K46" s="79">
        <v>8</v>
      </c>
      <c r="L46" s="80" t="s">
        <v>99</v>
      </c>
    </row>
    <row r="47" spans="2:19" ht="13.9" customHeight="1" x14ac:dyDescent="0.15">
      <c r="B47" s="32">
        <f t="shared" si="1"/>
        <v>37</v>
      </c>
      <c r="C47" s="41"/>
      <c r="D47" s="47"/>
      <c r="E47" s="45"/>
      <c r="F47" s="45" t="s">
        <v>193</v>
      </c>
      <c r="G47" s="45"/>
      <c r="H47" s="45"/>
      <c r="I47" s="45"/>
      <c r="J47" s="45"/>
      <c r="K47" s="79">
        <v>52</v>
      </c>
      <c r="L47" s="80">
        <v>32</v>
      </c>
    </row>
    <row r="48" spans="2:19" ht="13.9" customHeight="1" x14ac:dyDescent="0.15">
      <c r="B48" s="32">
        <f t="shared" si="1"/>
        <v>38</v>
      </c>
      <c r="C48" s="41"/>
      <c r="D48" s="47"/>
      <c r="E48" s="45"/>
      <c r="F48" s="45" t="s">
        <v>170</v>
      </c>
      <c r="G48" s="45"/>
      <c r="H48" s="45"/>
      <c r="I48" s="45"/>
      <c r="J48" s="45"/>
      <c r="K48" s="79" t="s">
        <v>99</v>
      </c>
      <c r="L48" s="80" t="s">
        <v>99</v>
      </c>
    </row>
    <row r="49" spans="2:12" ht="13.9" customHeight="1" x14ac:dyDescent="0.15">
      <c r="B49" s="32">
        <f t="shared" si="1"/>
        <v>39</v>
      </c>
      <c r="C49" s="41"/>
      <c r="D49" s="47"/>
      <c r="E49" s="45"/>
      <c r="F49" s="45" t="s">
        <v>220</v>
      </c>
      <c r="G49" s="45"/>
      <c r="H49" s="45"/>
      <c r="I49" s="45"/>
      <c r="J49" s="45"/>
      <c r="K49" s="79">
        <v>25</v>
      </c>
      <c r="L49" s="80" t="s">
        <v>99</v>
      </c>
    </row>
    <row r="50" spans="2:12" ht="13.9" customHeight="1" x14ac:dyDescent="0.15">
      <c r="B50" s="32">
        <f t="shared" si="1"/>
        <v>40</v>
      </c>
      <c r="C50" s="41"/>
      <c r="D50" s="47"/>
      <c r="E50" s="45"/>
      <c r="F50" s="45" t="s">
        <v>148</v>
      </c>
      <c r="G50" s="45"/>
      <c r="H50" s="45"/>
      <c r="I50" s="45"/>
      <c r="J50" s="45"/>
      <c r="K50" s="79" t="s">
        <v>99</v>
      </c>
      <c r="L50" s="80">
        <v>100</v>
      </c>
    </row>
    <row r="51" spans="2:12" ht="13.9" customHeight="1" x14ac:dyDescent="0.15">
      <c r="B51" s="32">
        <f t="shared" si="1"/>
        <v>41</v>
      </c>
      <c r="C51" s="41"/>
      <c r="D51" s="47"/>
      <c r="E51" s="45"/>
      <c r="F51" s="45" t="s">
        <v>171</v>
      </c>
      <c r="G51" s="45"/>
      <c r="H51" s="45"/>
      <c r="I51" s="45"/>
      <c r="J51" s="45"/>
      <c r="K51" s="79" t="s">
        <v>99</v>
      </c>
      <c r="L51" s="80" t="s">
        <v>99</v>
      </c>
    </row>
    <row r="52" spans="2:12" ht="13.9" customHeight="1" x14ac:dyDescent="0.15">
      <c r="B52" s="32">
        <f t="shared" si="1"/>
        <v>42</v>
      </c>
      <c r="C52" s="41"/>
      <c r="D52" s="47"/>
      <c r="E52" s="45"/>
      <c r="F52" s="45" t="s">
        <v>221</v>
      </c>
      <c r="G52" s="45"/>
      <c r="H52" s="45"/>
      <c r="I52" s="45"/>
      <c r="J52" s="45"/>
      <c r="K52" s="79"/>
      <c r="L52" s="80" t="s">
        <v>99</v>
      </c>
    </row>
    <row r="53" spans="2:12" ht="13.9" customHeight="1" x14ac:dyDescent="0.15">
      <c r="B53" s="32">
        <f t="shared" si="1"/>
        <v>43</v>
      </c>
      <c r="C53" s="41"/>
      <c r="D53" s="47"/>
      <c r="E53" s="45"/>
      <c r="F53" s="45" t="s">
        <v>113</v>
      </c>
      <c r="G53" s="45"/>
      <c r="H53" s="45"/>
      <c r="I53" s="45"/>
      <c r="J53" s="45"/>
      <c r="K53" s="79">
        <v>100</v>
      </c>
      <c r="L53" s="80">
        <v>450</v>
      </c>
    </row>
    <row r="54" spans="2:12" ht="13.9" customHeight="1" x14ac:dyDescent="0.15">
      <c r="B54" s="32">
        <f t="shared" si="1"/>
        <v>44</v>
      </c>
      <c r="C54" s="41"/>
      <c r="D54" s="47"/>
      <c r="E54" s="45"/>
      <c r="F54" s="45" t="s">
        <v>264</v>
      </c>
      <c r="G54" s="45"/>
      <c r="H54" s="45"/>
      <c r="I54" s="45"/>
      <c r="J54" s="45"/>
      <c r="K54" s="79"/>
      <c r="L54" s="80">
        <v>1</v>
      </c>
    </row>
    <row r="55" spans="2:12" ht="13.9" customHeight="1" x14ac:dyDescent="0.15">
      <c r="B55" s="32">
        <f t="shared" si="1"/>
        <v>45</v>
      </c>
      <c r="C55" s="41"/>
      <c r="D55" s="47"/>
      <c r="E55" s="45"/>
      <c r="F55" s="45" t="s">
        <v>223</v>
      </c>
      <c r="G55" s="45"/>
      <c r="H55" s="45"/>
      <c r="I55" s="45"/>
      <c r="J55" s="45"/>
      <c r="K55" s="79" t="s">
        <v>99</v>
      </c>
      <c r="L55" s="80">
        <v>100</v>
      </c>
    </row>
    <row r="56" spans="2:12" ht="13.9" customHeight="1" x14ac:dyDescent="0.15">
      <c r="B56" s="32">
        <f t="shared" si="1"/>
        <v>46</v>
      </c>
      <c r="C56" s="41"/>
      <c r="D56" s="47"/>
      <c r="E56" s="45"/>
      <c r="F56" s="45" t="s">
        <v>194</v>
      </c>
      <c r="G56" s="45"/>
      <c r="H56" s="45"/>
      <c r="I56" s="45"/>
      <c r="J56" s="45"/>
      <c r="K56" s="79"/>
      <c r="L56" s="80" t="s">
        <v>99</v>
      </c>
    </row>
    <row r="57" spans="2:12" ht="13.9" customHeight="1" x14ac:dyDescent="0.15">
      <c r="B57" s="32">
        <f t="shared" si="1"/>
        <v>47</v>
      </c>
      <c r="C57" s="41"/>
      <c r="D57" s="47"/>
      <c r="E57" s="45"/>
      <c r="F57" s="45" t="s">
        <v>29</v>
      </c>
      <c r="G57" s="45"/>
      <c r="H57" s="45"/>
      <c r="I57" s="45"/>
      <c r="J57" s="45"/>
      <c r="K57" s="79">
        <v>325</v>
      </c>
      <c r="L57" s="80">
        <v>500</v>
      </c>
    </row>
    <row r="58" spans="2:12" ht="13.9" customHeight="1" x14ac:dyDescent="0.15">
      <c r="B58" s="32">
        <f t="shared" si="1"/>
        <v>48</v>
      </c>
      <c r="C58" s="40" t="s">
        <v>151</v>
      </c>
      <c r="D58" s="38" t="s">
        <v>152</v>
      </c>
      <c r="E58" s="45"/>
      <c r="F58" s="45" t="s">
        <v>153</v>
      </c>
      <c r="G58" s="45"/>
      <c r="H58" s="45"/>
      <c r="I58" s="45"/>
      <c r="J58" s="45"/>
      <c r="K58" s="79" t="s">
        <v>99</v>
      </c>
      <c r="L58" s="80"/>
    </row>
    <row r="59" spans="2:12" ht="13.5" customHeight="1" x14ac:dyDescent="0.15">
      <c r="B59" s="32">
        <f t="shared" si="1"/>
        <v>49</v>
      </c>
      <c r="C59" s="41"/>
      <c r="D59" s="47"/>
      <c r="E59" s="45"/>
      <c r="F59" s="45" t="s">
        <v>172</v>
      </c>
      <c r="G59" s="45"/>
      <c r="H59" s="45"/>
      <c r="I59" s="45"/>
      <c r="J59" s="45"/>
      <c r="K59" s="79">
        <v>1</v>
      </c>
      <c r="L59" s="80"/>
    </row>
    <row r="60" spans="2:12" ht="13.9" customHeight="1" x14ac:dyDescent="0.15">
      <c r="B60" s="32">
        <f t="shared" si="1"/>
        <v>50</v>
      </c>
      <c r="C60" s="41"/>
      <c r="D60" s="47"/>
      <c r="E60" s="45"/>
      <c r="F60" s="45" t="s">
        <v>225</v>
      </c>
      <c r="G60" s="45"/>
      <c r="H60" s="45"/>
      <c r="I60" s="45"/>
      <c r="J60" s="45"/>
      <c r="K60" s="79"/>
      <c r="L60" s="80" t="s">
        <v>99</v>
      </c>
    </row>
    <row r="61" spans="2:12" ht="13.9" customHeight="1" x14ac:dyDescent="0.15">
      <c r="B61" s="32">
        <f t="shared" si="1"/>
        <v>51</v>
      </c>
      <c r="C61" s="41"/>
      <c r="D61" s="47"/>
      <c r="E61" s="45"/>
      <c r="F61" s="45" t="s">
        <v>174</v>
      </c>
      <c r="G61" s="45"/>
      <c r="H61" s="45"/>
      <c r="I61" s="45"/>
      <c r="J61" s="45"/>
      <c r="K61" s="79">
        <v>4</v>
      </c>
      <c r="L61" s="80">
        <v>3</v>
      </c>
    </row>
    <row r="62" spans="2:12" ht="13.5" customHeight="1" x14ac:dyDescent="0.15">
      <c r="B62" s="32">
        <f t="shared" si="1"/>
        <v>52</v>
      </c>
      <c r="C62" s="41"/>
      <c r="D62" s="47"/>
      <c r="E62" s="45"/>
      <c r="F62" s="45" t="s">
        <v>154</v>
      </c>
      <c r="G62" s="45"/>
      <c r="H62" s="45"/>
      <c r="I62" s="45"/>
      <c r="J62" s="45"/>
      <c r="K62" s="79" t="s">
        <v>99</v>
      </c>
      <c r="L62" s="80">
        <v>2</v>
      </c>
    </row>
    <row r="63" spans="2:12" ht="13.5" customHeight="1" x14ac:dyDescent="0.15">
      <c r="B63" s="32">
        <f t="shared" si="1"/>
        <v>53</v>
      </c>
      <c r="C63" s="40" t="s">
        <v>30</v>
      </c>
      <c r="D63" s="49" t="s">
        <v>197</v>
      </c>
      <c r="E63" s="45"/>
      <c r="F63" s="45" t="s">
        <v>198</v>
      </c>
      <c r="G63" s="45"/>
      <c r="H63" s="45"/>
      <c r="I63" s="45"/>
      <c r="J63" s="45"/>
      <c r="K63" s="79">
        <v>1</v>
      </c>
      <c r="L63" s="80" t="s">
        <v>99</v>
      </c>
    </row>
    <row r="64" spans="2:12" ht="13.5" customHeight="1" x14ac:dyDescent="0.15">
      <c r="B64" s="32">
        <f t="shared" si="1"/>
        <v>54</v>
      </c>
      <c r="C64" s="41"/>
      <c r="D64" s="38" t="s">
        <v>31</v>
      </c>
      <c r="E64" s="45"/>
      <c r="F64" s="45" t="s">
        <v>208</v>
      </c>
      <c r="G64" s="45"/>
      <c r="H64" s="45"/>
      <c r="I64" s="45"/>
      <c r="J64" s="45"/>
      <c r="K64" s="79">
        <v>6</v>
      </c>
      <c r="L64" s="80">
        <v>5</v>
      </c>
    </row>
    <row r="65" spans="2:19" ht="13.9" customHeight="1" x14ac:dyDescent="0.15">
      <c r="B65" s="32">
        <f t="shared" si="1"/>
        <v>55</v>
      </c>
      <c r="C65" s="41"/>
      <c r="D65" s="48"/>
      <c r="E65" s="45"/>
      <c r="F65" s="45" t="s">
        <v>32</v>
      </c>
      <c r="G65" s="45"/>
      <c r="H65" s="45"/>
      <c r="I65" s="45"/>
      <c r="J65" s="45"/>
      <c r="K65" s="79">
        <v>25</v>
      </c>
      <c r="L65" s="80">
        <v>50</v>
      </c>
    </row>
    <row r="66" spans="2:19" ht="13.5" customHeight="1" x14ac:dyDescent="0.15">
      <c r="B66" s="32">
        <f t="shared" si="1"/>
        <v>56</v>
      </c>
      <c r="C66" s="42"/>
      <c r="D66" s="49" t="s">
        <v>33</v>
      </c>
      <c r="E66" s="45"/>
      <c r="F66" s="45" t="s">
        <v>34</v>
      </c>
      <c r="G66" s="45"/>
      <c r="H66" s="45"/>
      <c r="I66" s="45"/>
      <c r="J66" s="45"/>
      <c r="K66" s="79">
        <v>100</v>
      </c>
      <c r="L66" s="80">
        <v>50</v>
      </c>
    </row>
    <row r="67" spans="2:19" ht="13.5" customHeight="1" x14ac:dyDescent="0.15">
      <c r="B67" s="32">
        <f t="shared" si="1"/>
        <v>57</v>
      </c>
      <c r="C67" s="40" t="s">
        <v>155</v>
      </c>
      <c r="D67" s="49" t="s">
        <v>156</v>
      </c>
      <c r="E67" s="45"/>
      <c r="F67" s="45" t="s">
        <v>227</v>
      </c>
      <c r="G67" s="45"/>
      <c r="H67" s="45"/>
      <c r="I67" s="45"/>
      <c r="J67" s="45"/>
      <c r="K67" s="79" t="s">
        <v>99</v>
      </c>
      <c r="L67" s="80">
        <v>25</v>
      </c>
      <c r="R67">
        <f>COUNTA(K58:K67)</f>
        <v>9</v>
      </c>
      <c r="S67">
        <f>COUNTA(L58:L67)</f>
        <v>8</v>
      </c>
    </row>
    <row r="68" spans="2:19" ht="13.9" customHeight="1" x14ac:dyDescent="0.15">
      <c r="B68" s="32">
        <f t="shared" si="1"/>
        <v>58</v>
      </c>
      <c r="C68" s="185" t="s">
        <v>35</v>
      </c>
      <c r="D68" s="186"/>
      <c r="E68" s="45"/>
      <c r="F68" s="45" t="s">
        <v>36</v>
      </c>
      <c r="G68" s="45"/>
      <c r="H68" s="45"/>
      <c r="I68" s="45"/>
      <c r="J68" s="45"/>
      <c r="K68" s="79">
        <v>300</v>
      </c>
      <c r="L68" s="80">
        <v>550</v>
      </c>
    </row>
    <row r="69" spans="2:19" ht="13.9" customHeight="1" x14ac:dyDescent="0.15">
      <c r="B69" s="32">
        <f t="shared" si="1"/>
        <v>59</v>
      </c>
      <c r="C69" s="43"/>
      <c r="D69" s="44"/>
      <c r="E69" s="45"/>
      <c r="F69" s="45" t="s">
        <v>37</v>
      </c>
      <c r="G69" s="45"/>
      <c r="H69" s="45"/>
      <c r="I69" s="45"/>
      <c r="J69" s="45"/>
      <c r="K69" s="79">
        <v>50</v>
      </c>
      <c r="L69" s="80">
        <v>600</v>
      </c>
    </row>
    <row r="70" spans="2:19" ht="13.9" customHeight="1" thickBot="1" x14ac:dyDescent="0.2">
      <c r="B70" s="32">
        <f t="shared" si="1"/>
        <v>60</v>
      </c>
      <c r="C70" s="43"/>
      <c r="D70" s="44"/>
      <c r="E70" s="45"/>
      <c r="F70" s="45" t="s">
        <v>72</v>
      </c>
      <c r="G70" s="45"/>
      <c r="H70" s="45"/>
      <c r="I70" s="45"/>
      <c r="J70" s="45"/>
      <c r="K70" s="79">
        <v>350</v>
      </c>
      <c r="L70" s="86">
        <v>350</v>
      </c>
    </row>
    <row r="71" spans="2:19" ht="13.9" customHeight="1" x14ac:dyDescent="0.15">
      <c r="B71" s="82"/>
      <c r="C71" s="83"/>
      <c r="D71" s="83"/>
      <c r="E71" s="84"/>
      <c r="F71" s="84"/>
      <c r="G71" s="84"/>
      <c r="H71" s="84"/>
      <c r="I71" s="84"/>
      <c r="J71" s="84"/>
      <c r="K71" s="84"/>
      <c r="L71" s="114"/>
    </row>
    <row r="72" spans="2:19" ht="18" customHeight="1" x14ac:dyDescent="0.15">
      <c r="R72">
        <f>COUNTA(K11:K70)</f>
        <v>44</v>
      </c>
      <c r="S72">
        <f>COUNTA(L11:L70)</f>
        <v>56</v>
      </c>
    </row>
    <row r="73" spans="2:19" ht="18" customHeight="1" x14ac:dyDescent="0.15">
      <c r="B73" s="26"/>
      <c r="R73">
        <f>SUM(R11:R20,K21:K70)</f>
        <v>55722</v>
      </c>
      <c r="S73">
        <f>SUM(S11:S20,L21:L70)</f>
        <v>78418</v>
      </c>
    </row>
    <row r="74" spans="2:19" ht="9" customHeight="1" thickBot="1" x14ac:dyDescent="0.2"/>
    <row r="75" spans="2:19" ht="18" customHeight="1" x14ac:dyDescent="0.15">
      <c r="B75" s="1"/>
      <c r="C75" s="2"/>
      <c r="D75" s="191" t="s">
        <v>0</v>
      </c>
      <c r="E75" s="191"/>
      <c r="F75" s="191"/>
      <c r="G75" s="191"/>
      <c r="H75" s="2"/>
      <c r="I75" s="2"/>
      <c r="J75" s="3"/>
      <c r="K75" s="89" t="s">
        <v>54</v>
      </c>
      <c r="L75" s="110" t="s">
        <v>55</v>
      </c>
    </row>
    <row r="76" spans="2:19" ht="18" customHeight="1" thickBot="1" x14ac:dyDescent="0.2">
      <c r="B76" s="7"/>
      <c r="C76" s="8"/>
      <c r="D76" s="190" t="s">
        <v>1</v>
      </c>
      <c r="E76" s="190"/>
      <c r="F76" s="190"/>
      <c r="G76" s="190"/>
      <c r="H76" s="8"/>
      <c r="I76" s="8"/>
      <c r="J76" s="9"/>
      <c r="K76" s="93" t="str">
        <f>K5</f>
        <v>2020.9.17</v>
      </c>
      <c r="L76" s="115" t="str">
        <f>K76</f>
        <v>2020.9.17</v>
      </c>
    </row>
    <row r="77" spans="2:19" ht="19.899999999999999" customHeight="1" thickTop="1" x14ac:dyDescent="0.15">
      <c r="B77" s="187" t="s">
        <v>77</v>
      </c>
      <c r="C77" s="188"/>
      <c r="D77" s="188"/>
      <c r="E77" s="188"/>
      <c r="F77" s="188"/>
      <c r="G77" s="188"/>
      <c r="H77" s="188"/>
      <c r="I77" s="188"/>
      <c r="J77" s="31"/>
      <c r="K77" s="94">
        <f>SUM(K78:K86)</f>
        <v>55722</v>
      </c>
      <c r="L77" s="116">
        <f>SUM(L78:L86)</f>
        <v>78418</v>
      </c>
    </row>
    <row r="78" spans="2:19" ht="13.9" customHeight="1" x14ac:dyDescent="0.15">
      <c r="B78" s="174" t="s">
        <v>39</v>
      </c>
      <c r="C78" s="175"/>
      <c r="D78" s="189"/>
      <c r="E78" s="52"/>
      <c r="F78" s="53"/>
      <c r="G78" s="183" t="s">
        <v>12</v>
      </c>
      <c r="H78" s="183"/>
      <c r="I78" s="53"/>
      <c r="J78" s="55"/>
      <c r="K78" s="46">
        <f>SUM(R$11:R$20)</f>
        <v>925</v>
      </c>
      <c r="L78" s="117">
        <f>SUM(S$11:S$20)</f>
        <v>2600</v>
      </c>
    </row>
    <row r="79" spans="2:19" ht="13.9" customHeight="1" x14ac:dyDescent="0.15">
      <c r="B79" s="18"/>
      <c r="C79" s="19"/>
      <c r="D79" s="20"/>
      <c r="E79" s="56"/>
      <c r="F79" s="45"/>
      <c r="G79" s="183" t="s">
        <v>64</v>
      </c>
      <c r="H79" s="183"/>
      <c r="I79" s="54"/>
      <c r="J79" s="57"/>
      <c r="K79" s="46">
        <f>SUM(K$21)</f>
        <v>575</v>
      </c>
      <c r="L79" s="117">
        <f>SUM(L$21)</f>
        <v>1200</v>
      </c>
    </row>
    <row r="80" spans="2:19" ht="13.9" customHeight="1" x14ac:dyDescent="0.15">
      <c r="B80" s="18"/>
      <c r="C80" s="19"/>
      <c r="D80" s="20"/>
      <c r="E80" s="56"/>
      <c r="F80" s="45"/>
      <c r="G80" s="183" t="s">
        <v>25</v>
      </c>
      <c r="H80" s="183"/>
      <c r="I80" s="53"/>
      <c r="J80" s="55"/>
      <c r="K80" s="46">
        <f>SUM(K$22:K$22)</f>
        <v>100</v>
      </c>
      <c r="L80" s="117">
        <f>SUM(L$22:L$22)</f>
        <v>175</v>
      </c>
    </row>
    <row r="81" spans="2:19" ht="13.9" customHeight="1" x14ac:dyDescent="0.15">
      <c r="B81" s="18"/>
      <c r="C81" s="19"/>
      <c r="D81" s="20"/>
      <c r="E81" s="56"/>
      <c r="F81" s="45"/>
      <c r="G81" s="183" t="s">
        <v>15</v>
      </c>
      <c r="H81" s="183"/>
      <c r="I81" s="53"/>
      <c r="J81" s="55"/>
      <c r="K81" s="46">
        <v>0</v>
      </c>
      <c r="L81" s="117">
        <v>0</v>
      </c>
    </row>
    <row r="82" spans="2:19" ht="13.9" customHeight="1" x14ac:dyDescent="0.15">
      <c r="B82" s="18"/>
      <c r="C82" s="19"/>
      <c r="D82" s="20"/>
      <c r="E82" s="56"/>
      <c r="F82" s="45"/>
      <c r="G82" s="183" t="s">
        <v>16</v>
      </c>
      <c r="H82" s="183"/>
      <c r="I82" s="53"/>
      <c r="J82" s="55"/>
      <c r="K82" s="46">
        <f>SUM(K$23:K$35)</f>
        <v>52425</v>
      </c>
      <c r="L82" s="117">
        <f>SUM(L$23:L$35)</f>
        <v>70525</v>
      </c>
    </row>
    <row r="83" spans="2:19" ht="13.9" customHeight="1" x14ac:dyDescent="0.15">
      <c r="B83" s="18"/>
      <c r="C83" s="19"/>
      <c r="D83" s="20"/>
      <c r="E83" s="56"/>
      <c r="F83" s="45"/>
      <c r="G83" s="183" t="s">
        <v>62</v>
      </c>
      <c r="H83" s="183"/>
      <c r="I83" s="53"/>
      <c r="J83" s="55"/>
      <c r="K83" s="46">
        <f>SUM(K$36:K$36)</f>
        <v>0</v>
      </c>
      <c r="L83" s="117">
        <f>SUM(L$36:L$36)</f>
        <v>50</v>
      </c>
    </row>
    <row r="84" spans="2:19" ht="13.9" customHeight="1" x14ac:dyDescent="0.15">
      <c r="B84" s="18"/>
      <c r="C84" s="19"/>
      <c r="D84" s="20"/>
      <c r="E84" s="56"/>
      <c r="F84" s="45"/>
      <c r="G84" s="183" t="s">
        <v>26</v>
      </c>
      <c r="H84" s="183"/>
      <c r="I84" s="53"/>
      <c r="J84" s="55"/>
      <c r="K84" s="46">
        <f>SUM(K$37:K$57)</f>
        <v>860</v>
      </c>
      <c r="L84" s="117">
        <f>SUM(L$37:L$57)</f>
        <v>2233</v>
      </c>
    </row>
    <row r="85" spans="2:19" ht="13.9" customHeight="1" x14ac:dyDescent="0.15">
      <c r="B85" s="18"/>
      <c r="C85" s="19"/>
      <c r="D85" s="20"/>
      <c r="E85" s="56"/>
      <c r="F85" s="45"/>
      <c r="G85" s="183" t="s">
        <v>71</v>
      </c>
      <c r="H85" s="183"/>
      <c r="I85" s="53"/>
      <c r="J85" s="55"/>
      <c r="K85" s="46">
        <f>SUM(K$68:K$69)</f>
        <v>350</v>
      </c>
      <c r="L85" s="117">
        <f>SUM(L$68:L$69)</f>
        <v>1150</v>
      </c>
      <c r="R85">
        <f>COUNTA(K$11:K$70)</f>
        <v>44</v>
      </c>
      <c r="S85">
        <f>COUNTA(L$11:L$70)</f>
        <v>56</v>
      </c>
    </row>
    <row r="86" spans="2:19" ht="13.9" customHeight="1" thickBot="1" x14ac:dyDescent="0.2">
      <c r="B86" s="22"/>
      <c r="C86" s="23"/>
      <c r="D86" s="24"/>
      <c r="E86" s="58"/>
      <c r="F86" s="50"/>
      <c r="G86" s="176" t="s">
        <v>38</v>
      </c>
      <c r="H86" s="176"/>
      <c r="I86" s="59"/>
      <c r="J86" s="60"/>
      <c r="K86" s="51">
        <f>SUM(K$58:K$67,K$70)</f>
        <v>487</v>
      </c>
      <c r="L86" s="118">
        <f>SUM(L$58:L$67,L$70)</f>
        <v>485</v>
      </c>
      <c r="R86">
        <f>SUM(R$11:R$20,K$21:K$70)</f>
        <v>55722</v>
      </c>
      <c r="S86">
        <f>SUM(S$11:S$20,L$21:L$70)</f>
        <v>78418</v>
      </c>
    </row>
    <row r="87" spans="2:19" ht="18" customHeight="1" thickTop="1" x14ac:dyDescent="0.15">
      <c r="B87" s="177" t="s">
        <v>40</v>
      </c>
      <c r="C87" s="178"/>
      <c r="D87" s="179"/>
      <c r="E87" s="66"/>
      <c r="F87" s="33"/>
      <c r="G87" s="180" t="s">
        <v>41</v>
      </c>
      <c r="H87" s="180"/>
      <c r="I87" s="33"/>
      <c r="J87" s="34"/>
      <c r="K87" s="95" t="s">
        <v>42</v>
      </c>
      <c r="L87" s="101"/>
    </row>
    <row r="88" spans="2:19" ht="18" customHeight="1" x14ac:dyDescent="0.15">
      <c r="B88" s="63"/>
      <c r="C88" s="64"/>
      <c r="D88" s="64"/>
      <c r="E88" s="61"/>
      <c r="F88" s="62"/>
      <c r="G88" s="37"/>
      <c r="H88" s="37"/>
      <c r="I88" s="62"/>
      <c r="J88" s="65"/>
      <c r="K88" s="96" t="s">
        <v>43</v>
      </c>
      <c r="L88" s="102"/>
    </row>
    <row r="89" spans="2:19" ht="18" customHeight="1" x14ac:dyDescent="0.15">
      <c r="B89" s="18"/>
      <c r="C89" s="19"/>
      <c r="D89" s="19"/>
      <c r="E89" s="67"/>
      <c r="F89" s="8"/>
      <c r="G89" s="181" t="s">
        <v>44</v>
      </c>
      <c r="H89" s="181"/>
      <c r="I89" s="35"/>
      <c r="J89" s="36"/>
      <c r="K89" s="97" t="s">
        <v>45</v>
      </c>
      <c r="L89" s="103"/>
    </row>
    <row r="90" spans="2:19" ht="18" customHeight="1" x14ac:dyDescent="0.15">
      <c r="B90" s="18"/>
      <c r="C90" s="19"/>
      <c r="D90" s="19"/>
      <c r="E90" s="68"/>
      <c r="F90" s="19"/>
      <c r="G90" s="69"/>
      <c r="H90" s="69"/>
      <c r="I90" s="64"/>
      <c r="J90" s="70"/>
      <c r="K90" s="98" t="s">
        <v>68</v>
      </c>
      <c r="L90" s="104"/>
    </row>
    <row r="91" spans="2:19" ht="18" customHeight="1" x14ac:dyDescent="0.15">
      <c r="B91" s="18"/>
      <c r="C91" s="19"/>
      <c r="D91" s="19"/>
      <c r="E91" s="68"/>
      <c r="F91" s="19"/>
      <c r="G91" s="69"/>
      <c r="H91" s="69"/>
      <c r="I91" s="64"/>
      <c r="J91" s="70"/>
      <c r="K91" s="98" t="s">
        <v>69</v>
      </c>
      <c r="L91" s="104"/>
    </row>
    <row r="92" spans="2:19" ht="18" customHeight="1" x14ac:dyDescent="0.15">
      <c r="B92" s="18"/>
      <c r="C92" s="19"/>
      <c r="D92" s="19"/>
      <c r="E92" s="67"/>
      <c r="F92" s="8"/>
      <c r="G92" s="181" t="s">
        <v>46</v>
      </c>
      <c r="H92" s="181"/>
      <c r="I92" s="35"/>
      <c r="J92" s="36"/>
      <c r="K92" s="97" t="s">
        <v>73</v>
      </c>
      <c r="L92" s="103"/>
    </row>
    <row r="93" spans="2:19" ht="18" customHeight="1" x14ac:dyDescent="0.15">
      <c r="B93" s="18"/>
      <c r="C93" s="19"/>
      <c r="D93" s="19"/>
      <c r="E93" s="68"/>
      <c r="F93" s="19"/>
      <c r="G93" s="69"/>
      <c r="H93" s="69"/>
      <c r="I93" s="64"/>
      <c r="J93" s="70"/>
      <c r="K93" s="98" t="s">
        <v>74</v>
      </c>
      <c r="L93" s="104"/>
    </row>
    <row r="94" spans="2:19" ht="18" customHeight="1" x14ac:dyDescent="0.15">
      <c r="B94" s="18"/>
      <c r="C94" s="19"/>
      <c r="D94" s="19"/>
      <c r="E94" s="68"/>
      <c r="F94" s="19"/>
      <c r="G94" s="69"/>
      <c r="H94" s="69"/>
      <c r="I94" s="64"/>
      <c r="J94" s="70"/>
      <c r="K94" s="98" t="s">
        <v>75</v>
      </c>
      <c r="L94" s="104"/>
    </row>
    <row r="95" spans="2:19" ht="18" customHeight="1" x14ac:dyDescent="0.15">
      <c r="B95" s="18"/>
      <c r="C95" s="19"/>
      <c r="D95" s="19"/>
      <c r="E95" s="13"/>
      <c r="F95" s="14"/>
      <c r="G95" s="37"/>
      <c r="H95" s="37"/>
      <c r="I95" s="62"/>
      <c r="J95" s="65"/>
      <c r="K95" s="98" t="s">
        <v>76</v>
      </c>
      <c r="L95" s="102"/>
    </row>
    <row r="96" spans="2:19" ht="18" customHeight="1" x14ac:dyDescent="0.15">
      <c r="B96" s="25"/>
      <c r="C96" s="14"/>
      <c r="D96" s="14"/>
      <c r="E96" s="21"/>
      <c r="F96" s="5"/>
      <c r="G96" s="182" t="s">
        <v>47</v>
      </c>
      <c r="H96" s="182"/>
      <c r="I96" s="16"/>
      <c r="J96" s="17"/>
      <c r="K96" s="87" t="s">
        <v>116</v>
      </c>
      <c r="L96" s="105"/>
    </row>
    <row r="97" spans="2:13" ht="18" customHeight="1" x14ac:dyDescent="0.15">
      <c r="B97" s="174" t="s">
        <v>48</v>
      </c>
      <c r="C97" s="175"/>
      <c r="D97" s="175"/>
      <c r="E97" s="8"/>
      <c r="F97" s="8"/>
      <c r="G97" s="8"/>
      <c r="H97" s="8"/>
      <c r="I97" s="8"/>
      <c r="J97" s="8"/>
      <c r="K97" s="81"/>
      <c r="L97" s="120"/>
    </row>
    <row r="98" spans="2:13" ht="14.1" customHeight="1" x14ac:dyDescent="0.15">
      <c r="B98" s="71"/>
      <c r="C98" s="72" t="s">
        <v>49</v>
      </c>
      <c r="D98" s="73"/>
      <c r="E98" s="72"/>
      <c r="F98" s="72"/>
      <c r="G98" s="72"/>
      <c r="H98" s="72"/>
      <c r="I98" s="72"/>
      <c r="J98" s="72"/>
      <c r="K98" s="99"/>
      <c r="L98" s="106"/>
    </row>
    <row r="99" spans="2:13" ht="14.1" customHeight="1" x14ac:dyDescent="0.15">
      <c r="B99" s="71"/>
      <c r="C99" s="72" t="s">
        <v>50</v>
      </c>
      <c r="D99" s="73"/>
      <c r="E99" s="72"/>
      <c r="F99" s="72"/>
      <c r="G99" s="72"/>
      <c r="H99" s="72"/>
      <c r="I99" s="72"/>
      <c r="J99" s="72"/>
      <c r="K99" s="99"/>
      <c r="L99" s="106"/>
    </row>
    <row r="100" spans="2:13" ht="14.1" customHeight="1" x14ac:dyDescent="0.15">
      <c r="B100" s="71"/>
      <c r="C100" s="72" t="s">
        <v>51</v>
      </c>
      <c r="D100" s="73"/>
      <c r="E100" s="72"/>
      <c r="F100" s="72"/>
      <c r="G100" s="72"/>
      <c r="H100" s="72"/>
      <c r="I100" s="72"/>
      <c r="J100" s="72"/>
      <c r="K100" s="99"/>
      <c r="L100" s="106"/>
    </row>
    <row r="101" spans="2:13" ht="14.1" customHeight="1" x14ac:dyDescent="0.15">
      <c r="B101" s="71"/>
      <c r="C101" s="72" t="s">
        <v>100</v>
      </c>
      <c r="D101" s="73"/>
      <c r="E101" s="72"/>
      <c r="F101" s="72"/>
      <c r="G101" s="72"/>
      <c r="H101" s="72"/>
      <c r="I101" s="72"/>
      <c r="J101" s="72"/>
      <c r="K101" s="99"/>
      <c r="L101" s="106"/>
    </row>
    <row r="102" spans="2:13" ht="14.1" customHeight="1" x14ac:dyDescent="0.15">
      <c r="B102" s="71"/>
      <c r="C102" s="72" t="s">
        <v>97</v>
      </c>
      <c r="D102" s="73"/>
      <c r="E102" s="72"/>
      <c r="F102" s="72"/>
      <c r="G102" s="72"/>
      <c r="H102" s="72"/>
      <c r="I102" s="72"/>
      <c r="J102" s="72"/>
      <c r="K102" s="99"/>
      <c r="L102" s="106"/>
    </row>
    <row r="103" spans="2:13" ht="14.1" customHeight="1" x14ac:dyDescent="0.15">
      <c r="B103" s="74"/>
      <c r="C103" s="72" t="s">
        <v>101</v>
      </c>
      <c r="D103" s="72"/>
      <c r="E103" s="72"/>
      <c r="F103" s="72"/>
      <c r="G103" s="72"/>
      <c r="H103" s="72"/>
      <c r="I103" s="72"/>
      <c r="J103" s="72"/>
      <c r="K103" s="99"/>
      <c r="L103" s="106"/>
    </row>
    <row r="104" spans="2:13" ht="14.1" customHeight="1" x14ac:dyDescent="0.15">
      <c r="B104" s="74"/>
      <c r="C104" s="72" t="s">
        <v>102</v>
      </c>
      <c r="D104" s="72"/>
      <c r="E104" s="72"/>
      <c r="F104" s="72"/>
      <c r="G104" s="72"/>
      <c r="H104" s="72"/>
      <c r="I104" s="72"/>
      <c r="J104" s="72"/>
      <c r="K104" s="99"/>
      <c r="L104" s="106"/>
    </row>
    <row r="105" spans="2:13" ht="14.1" customHeight="1" x14ac:dyDescent="0.15">
      <c r="B105" s="74"/>
      <c r="C105" s="72" t="s">
        <v>83</v>
      </c>
      <c r="D105" s="72"/>
      <c r="E105" s="72"/>
      <c r="F105" s="72"/>
      <c r="G105" s="72"/>
      <c r="H105" s="72"/>
      <c r="I105" s="72"/>
      <c r="J105" s="72"/>
      <c r="K105" s="99"/>
      <c r="L105" s="106"/>
    </row>
    <row r="106" spans="2:13" ht="14.1" customHeight="1" x14ac:dyDescent="0.15">
      <c r="B106" s="74"/>
      <c r="C106" s="72" t="s">
        <v>84</v>
      </c>
      <c r="D106" s="72"/>
      <c r="E106" s="72"/>
      <c r="F106" s="72"/>
      <c r="G106" s="72"/>
      <c r="H106" s="72"/>
      <c r="I106" s="72"/>
      <c r="J106" s="72"/>
      <c r="K106" s="99"/>
      <c r="L106" s="106"/>
    </row>
    <row r="107" spans="2:13" ht="14.1" customHeight="1" x14ac:dyDescent="0.15">
      <c r="B107" s="74"/>
      <c r="C107" s="72" t="s">
        <v>94</v>
      </c>
      <c r="D107" s="72"/>
      <c r="E107" s="72"/>
      <c r="F107" s="72"/>
      <c r="G107" s="72"/>
      <c r="H107" s="72"/>
      <c r="I107" s="72"/>
      <c r="J107" s="72"/>
      <c r="K107" s="99"/>
      <c r="L107" s="106"/>
    </row>
    <row r="108" spans="2:13" ht="14.1" customHeight="1" x14ac:dyDescent="0.15">
      <c r="B108" s="74"/>
      <c r="C108" s="72" t="s">
        <v>103</v>
      </c>
      <c r="D108" s="72"/>
      <c r="E108" s="72"/>
      <c r="F108" s="72"/>
      <c r="G108" s="72"/>
      <c r="H108" s="72"/>
      <c r="I108" s="72"/>
      <c r="J108" s="72"/>
      <c r="K108" s="99"/>
      <c r="L108" s="106"/>
    </row>
    <row r="109" spans="2:13" ht="14.1" customHeight="1" x14ac:dyDescent="0.15">
      <c r="B109" s="74"/>
      <c r="C109" s="99" t="s">
        <v>104</v>
      </c>
      <c r="D109" s="72"/>
      <c r="E109" s="72"/>
      <c r="F109" s="72"/>
      <c r="G109" s="72"/>
      <c r="H109" s="72"/>
      <c r="I109" s="72"/>
      <c r="J109" s="72"/>
      <c r="K109" s="99"/>
      <c r="L109" s="106"/>
    </row>
    <row r="110" spans="2:13" ht="14.1" customHeight="1" x14ac:dyDescent="0.15">
      <c r="B110" s="74"/>
      <c r="C110" s="72" t="s">
        <v>105</v>
      </c>
      <c r="D110" s="72"/>
      <c r="E110" s="72"/>
      <c r="F110" s="72"/>
      <c r="G110" s="72"/>
      <c r="H110" s="72"/>
      <c r="I110" s="72"/>
      <c r="J110" s="72"/>
      <c r="K110" s="99"/>
      <c r="L110" s="106"/>
    </row>
    <row r="111" spans="2:13" ht="18" customHeight="1" x14ac:dyDescent="0.15">
      <c r="B111" s="74"/>
      <c r="C111" s="72" t="s">
        <v>85</v>
      </c>
      <c r="D111" s="72"/>
      <c r="E111" s="72"/>
      <c r="F111" s="72"/>
      <c r="G111" s="72"/>
      <c r="H111" s="72"/>
      <c r="I111" s="72"/>
      <c r="J111" s="72"/>
      <c r="K111" s="99"/>
      <c r="L111" s="99"/>
      <c r="M111" s="121"/>
    </row>
    <row r="112" spans="2:13" x14ac:dyDescent="0.15">
      <c r="B112" s="74"/>
      <c r="C112" s="72" t="s">
        <v>95</v>
      </c>
      <c r="D112" s="72"/>
      <c r="E112" s="72"/>
      <c r="F112" s="72"/>
      <c r="G112" s="72"/>
      <c r="H112" s="72"/>
      <c r="I112" s="72"/>
      <c r="J112" s="72"/>
      <c r="K112" s="99"/>
      <c r="L112" s="99"/>
      <c r="M112" s="121"/>
    </row>
    <row r="113" spans="2:25" x14ac:dyDescent="0.15">
      <c r="B113" s="74"/>
      <c r="C113" s="72" t="s">
        <v>96</v>
      </c>
      <c r="D113" s="72"/>
      <c r="E113" s="72"/>
      <c r="F113" s="72"/>
      <c r="G113" s="72"/>
      <c r="H113" s="72"/>
      <c r="I113" s="72"/>
      <c r="J113" s="72"/>
      <c r="K113" s="99"/>
      <c r="L113" s="99"/>
      <c r="M113" s="121"/>
    </row>
    <row r="114" spans="2:25" x14ac:dyDescent="0.15">
      <c r="B114" s="74"/>
      <c r="C114" s="72" t="s">
        <v>106</v>
      </c>
      <c r="D114" s="72"/>
      <c r="E114" s="72"/>
      <c r="F114" s="72"/>
      <c r="G114" s="72"/>
      <c r="H114" s="72"/>
      <c r="I114" s="72"/>
      <c r="J114" s="72"/>
      <c r="K114" s="99"/>
      <c r="L114" s="99"/>
      <c r="M114" s="121"/>
    </row>
    <row r="115" spans="2:25" ht="14.1" customHeight="1" x14ac:dyDescent="0.15">
      <c r="B115" s="74"/>
      <c r="C115" s="72" t="s">
        <v>98</v>
      </c>
      <c r="D115" s="72"/>
      <c r="E115" s="72"/>
      <c r="F115" s="72"/>
      <c r="G115" s="72"/>
      <c r="H115" s="72"/>
      <c r="I115" s="72"/>
      <c r="J115" s="72"/>
      <c r="K115" s="99"/>
      <c r="L115" s="99"/>
      <c r="M115" s="129"/>
      <c r="N115" s="128"/>
      <c r="Y115" s="88"/>
    </row>
    <row r="116" spans="2:25" x14ac:dyDescent="0.15">
      <c r="B116" s="74"/>
      <c r="C116" s="72" t="s">
        <v>66</v>
      </c>
      <c r="D116" s="72"/>
      <c r="E116" s="72"/>
      <c r="F116" s="72"/>
      <c r="G116" s="72"/>
      <c r="H116" s="72"/>
      <c r="I116" s="72"/>
      <c r="J116" s="72"/>
      <c r="K116" s="99"/>
      <c r="L116" s="99"/>
      <c r="M116" s="121"/>
    </row>
    <row r="117" spans="2:25" x14ac:dyDescent="0.15">
      <c r="B117" s="74"/>
      <c r="C117" s="72" t="s">
        <v>52</v>
      </c>
      <c r="D117" s="72"/>
      <c r="E117" s="72"/>
      <c r="F117" s="72"/>
      <c r="G117" s="72"/>
      <c r="H117" s="72"/>
      <c r="I117" s="72"/>
      <c r="J117" s="72"/>
      <c r="K117" s="99"/>
      <c r="L117" s="99"/>
      <c r="M117" s="121"/>
    </row>
    <row r="118" spans="2:25" x14ac:dyDescent="0.15">
      <c r="B118" s="121"/>
      <c r="C118" s="99" t="s">
        <v>107</v>
      </c>
      <c r="D118" s="85"/>
      <c r="E118" s="85"/>
      <c r="F118" s="85"/>
      <c r="G118" s="85"/>
      <c r="H118" s="85"/>
      <c r="I118" s="85"/>
      <c r="J118" s="85"/>
      <c r="K118" s="122"/>
      <c r="L118" s="122"/>
      <c r="M118" s="121"/>
    </row>
    <row r="119" spans="2:25" x14ac:dyDescent="0.15">
      <c r="B119" s="121"/>
      <c r="C119" s="99" t="s">
        <v>108</v>
      </c>
      <c r="D119" s="85"/>
      <c r="E119" s="85"/>
      <c r="F119" s="85"/>
      <c r="G119" s="85"/>
      <c r="H119" s="85"/>
      <c r="I119" s="85"/>
      <c r="J119" s="85"/>
      <c r="K119" s="122"/>
      <c r="L119" s="122"/>
      <c r="M119" s="130"/>
      <c r="N119" s="123"/>
      <c r="Y119" s="88"/>
    </row>
    <row r="120" spans="2:25" x14ac:dyDescent="0.15">
      <c r="B120" s="121"/>
      <c r="C120" s="99" t="s">
        <v>158</v>
      </c>
      <c r="D120" s="85"/>
      <c r="E120" s="85"/>
      <c r="F120" s="85"/>
      <c r="G120" s="85"/>
      <c r="H120" s="85"/>
      <c r="I120" s="85"/>
      <c r="J120" s="85"/>
      <c r="K120" s="122"/>
      <c r="L120" s="122"/>
      <c r="M120" s="121"/>
    </row>
    <row r="121" spans="2:25" ht="14.25" thickBot="1" x14ac:dyDescent="0.2">
      <c r="B121" s="124"/>
      <c r="C121" s="100" t="s">
        <v>109</v>
      </c>
      <c r="D121" s="125"/>
      <c r="E121" s="125"/>
      <c r="F121" s="125"/>
      <c r="G121" s="125"/>
      <c r="H121" s="125"/>
      <c r="I121" s="125"/>
      <c r="J121" s="125"/>
      <c r="K121" s="126"/>
      <c r="L121" s="127"/>
    </row>
  </sheetData>
  <mergeCells count="27">
    <mergeCell ref="D9:F9"/>
    <mergeCell ref="D4:G4"/>
    <mergeCell ref="D5:G5"/>
    <mergeCell ref="D6:G6"/>
    <mergeCell ref="D7:F7"/>
    <mergeCell ref="D8:F8"/>
    <mergeCell ref="G84:H84"/>
    <mergeCell ref="G10:H10"/>
    <mergeCell ref="C68:D68"/>
    <mergeCell ref="D75:G75"/>
    <mergeCell ref="D76:G76"/>
    <mergeCell ref="B77:I77"/>
    <mergeCell ref="B78:D78"/>
    <mergeCell ref="G78:H78"/>
    <mergeCell ref="G79:H79"/>
    <mergeCell ref="G80:H80"/>
    <mergeCell ref="G81:H81"/>
    <mergeCell ref="G82:H82"/>
    <mergeCell ref="G83:H83"/>
    <mergeCell ref="G96:H96"/>
    <mergeCell ref="B97:D97"/>
    <mergeCell ref="G85:H85"/>
    <mergeCell ref="G86:H86"/>
    <mergeCell ref="B87:D87"/>
    <mergeCell ref="G87:H87"/>
    <mergeCell ref="G89:H89"/>
    <mergeCell ref="G92:H92"/>
  </mergeCells>
  <phoneticPr fontId="23"/>
  <printOptions horizontalCentered="1"/>
  <pageMargins left="0.98425196850393704" right="0.39370078740157483" top="0.78740157480314965" bottom="0.51181102362204722" header="0.51181102362204722" footer="0.51181102362204722"/>
  <pageSetup paperSize="8" scale="85" orientation="portrait" r:id="rId1"/>
  <headerFooter alignWithMargins="0"/>
  <rowBreaks count="1" manualBreakCount="1">
    <brk id="7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C00000"/>
  </sheetPr>
  <dimension ref="B1:Y118"/>
  <sheetViews>
    <sheetView view="pageBreakPreview"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5"/>
      <c r="D5" s="182" t="s">
        <v>1</v>
      </c>
      <c r="E5" s="182"/>
      <c r="F5" s="182"/>
      <c r="G5" s="182"/>
      <c r="H5" s="5"/>
      <c r="I5" s="5"/>
      <c r="J5" s="6"/>
      <c r="K5" s="90" t="s">
        <v>265</v>
      </c>
      <c r="L5" s="111" t="str">
        <f>K5</f>
        <v>2020.9.28</v>
      </c>
    </row>
    <row r="6" spans="2:19" ht="18" customHeight="1" x14ac:dyDescent="0.15">
      <c r="B6" s="4"/>
      <c r="C6" s="5"/>
      <c r="D6" s="182" t="s">
        <v>2</v>
      </c>
      <c r="E6" s="182"/>
      <c r="F6" s="182"/>
      <c r="G6" s="182"/>
      <c r="H6" s="5"/>
      <c r="I6" s="5"/>
      <c r="J6" s="6"/>
      <c r="K6" s="131">
        <v>0.43541666666666662</v>
      </c>
      <c r="L6" s="132">
        <v>0.41944444444444445</v>
      </c>
    </row>
    <row r="7" spans="2:19" ht="18" customHeight="1" x14ac:dyDescent="0.15">
      <c r="B7" s="4"/>
      <c r="C7" s="5"/>
      <c r="D7" s="182" t="s">
        <v>3</v>
      </c>
      <c r="E7" s="192"/>
      <c r="F7" s="192"/>
      <c r="G7" s="27" t="s">
        <v>4</v>
      </c>
      <c r="H7" s="5"/>
      <c r="I7" s="5"/>
      <c r="J7" s="6"/>
      <c r="K7" s="133">
        <v>1.81</v>
      </c>
      <c r="L7" s="134">
        <v>1.43</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3.9" customHeight="1" x14ac:dyDescent="0.15">
      <c r="B11" s="32">
        <v>1</v>
      </c>
      <c r="C11" s="38" t="s">
        <v>59</v>
      </c>
      <c r="D11" s="38" t="s">
        <v>12</v>
      </c>
      <c r="E11" s="45"/>
      <c r="F11" s="45" t="s">
        <v>131</v>
      </c>
      <c r="G11" s="45"/>
      <c r="H11" s="45"/>
      <c r="I11" s="45"/>
      <c r="J11" s="45"/>
      <c r="K11" s="77" t="s">
        <v>162</v>
      </c>
      <c r="L11" s="78" t="s">
        <v>133</v>
      </c>
      <c r="N11" t="s">
        <v>13</v>
      </c>
      <c r="O11" t="e">
        <f>IF(#REF!="",0,VALUE(MID(#REF!,2,LEN(#REF!)-2)))</f>
        <v>#REF!</v>
      </c>
      <c r="P11">
        <f>IF(L11="",0,VALUE(MID(L11,2,LEN(L11)-2)))</f>
        <v>25</v>
      </c>
      <c r="Q11" t="e">
        <f>IF(#REF!="",0,VALUE(MID(#REF!,2,LEN(#REF!)-2)))</f>
        <v>#REF!</v>
      </c>
      <c r="R11">
        <f>IF(K11="＋",0,IF(K11="(＋)",0,ABS(K11)))</f>
        <v>0</v>
      </c>
      <c r="S11">
        <f t="shared" ref="R11:S14" si="0">IF(L11="＋",0,IF(L11="(＋)",0,ABS(L11)))</f>
        <v>25</v>
      </c>
    </row>
    <row r="12" spans="2:19" ht="13.5" customHeight="1" x14ac:dyDescent="0.15">
      <c r="B12" s="32">
        <f>B11+1</f>
        <v>2</v>
      </c>
      <c r="C12" s="39"/>
      <c r="D12" s="47"/>
      <c r="E12" s="45"/>
      <c r="F12" s="45" t="s">
        <v>179</v>
      </c>
      <c r="G12" s="45"/>
      <c r="H12" s="45"/>
      <c r="I12" s="45"/>
      <c r="J12" s="45"/>
      <c r="K12" s="77" t="s">
        <v>135</v>
      </c>
      <c r="L12" s="78" t="s">
        <v>200</v>
      </c>
      <c r="N12" s="75" t="s">
        <v>14</v>
      </c>
      <c r="O12" t="str">
        <f>K12</f>
        <v>(50)</v>
      </c>
      <c r="P12" t="str">
        <f>L12</f>
        <v>(100)</v>
      </c>
      <c r="Q12" t="e">
        <f>#REF!</f>
        <v>#REF!</v>
      </c>
      <c r="R12">
        <f t="shared" si="0"/>
        <v>50</v>
      </c>
      <c r="S12">
        <f t="shared" si="0"/>
        <v>100</v>
      </c>
    </row>
    <row r="13" spans="2:19" ht="13.9" customHeight="1" x14ac:dyDescent="0.15">
      <c r="B13" s="32">
        <f t="shared" ref="B13:B67" si="1">B12+1</f>
        <v>3</v>
      </c>
      <c r="C13" s="39"/>
      <c r="D13" s="47"/>
      <c r="E13" s="45"/>
      <c r="F13" s="45" t="s">
        <v>201</v>
      </c>
      <c r="G13" s="45"/>
      <c r="H13" s="45"/>
      <c r="I13" s="45"/>
      <c r="J13" s="45"/>
      <c r="K13" s="77"/>
      <c r="L13" s="78" t="s">
        <v>99</v>
      </c>
      <c r="N13" t="s">
        <v>13</v>
      </c>
      <c r="O13">
        <f>IF(K13="",0,VALUE(MID(K13,2,LEN(K13)-2)))</f>
        <v>0</v>
      </c>
      <c r="P13" t="e">
        <f>IF(L13="",0,VALUE(MID(L13,2,LEN(L13)-2)))</f>
        <v>#VALUE!</v>
      </c>
      <c r="Q13" t="e">
        <f>IF(#REF!="",0,VALUE(MID(#REF!,2,LEN(#REF!)-2)))</f>
        <v>#REF!</v>
      </c>
      <c r="R13">
        <f t="shared" si="0"/>
        <v>0</v>
      </c>
      <c r="S13">
        <f t="shared" si="0"/>
        <v>0</v>
      </c>
    </row>
    <row r="14" spans="2:19" ht="13.9" customHeight="1" x14ac:dyDescent="0.15">
      <c r="B14" s="32">
        <f t="shared" si="1"/>
        <v>4</v>
      </c>
      <c r="C14" s="39"/>
      <c r="D14" s="47"/>
      <c r="E14" s="45"/>
      <c r="F14" s="45" t="s">
        <v>266</v>
      </c>
      <c r="G14" s="45"/>
      <c r="H14" s="45"/>
      <c r="I14" s="45"/>
      <c r="J14" s="45"/>
      <c r="K14" s="77" t="s">
        <v>162</v>
      </c>
      <c r="L14" s="78"/>
      <c r="N14" s="75" t="s">
        <v>14</v>
      </c>
      <c r="O14" t="str">
        <f>K14</f>
        <v>(＋)</v>
      </c>
      <c r="P14">
        <f>L14</f>
        <v>0</v>
      </c>
      <c r="Q14" t="e">
        <f>#REF!</f>
        <v>#REF!</v>
      </c>
      <c r="R14">
        <f t="shared" si="0"/>
        <v>0</v>
      </c>
      <c r="S14">
        <f t="shared" si="0"/>
        <v>0</v>
      </c>
    </row>
    <row r="15" spans="2:19" ht="13.5" customHeight="1" x14ac:dyDescent="0.15">
      <c r="B15" s="32">
        <f t="shared" si="1"/>
        <v>5</v>
      </c>
      <c r="C15" s="39"/>
      <c r="D15" s="47"/>
      <c r="E15" s="45"/>
      <c r="F15" s="45" t="s">
        <v>267</v>
      </c>
      <c r="G15" s="45"/>
      <c r="H15" s="45"/>
      <c r="I15" s="45"/>
      <c r="J15" s="45"/>
      <c r="K15" s="77" t="s">
        <v>162</v>
      </c>
      <c r="L15" s="78"/>
      <c r="N15" s="75" t="s">
        <v>14</v>
      </c>
      <c r="O15" t="str">
        <f>K15</f>
        <v>(＋)</v>
      </c>
      <c r="P15">
        <f>L15</f>
        <v>0</v>
      </c>
      <c r="Q15" t="e">
        <f>#REF!</f>
        <v>#REF!</v>
      </c>
      <c r="R15">
        <f>IF(K15="＋",0,IF(K15="(＋)",0,ABS(K15)))</f>
        <v>0</v>
      </c>
      <c r="S15">
        <f>IF(L15="＋",0,IF(L15="(＋)",0,ABS(L15)))</f>
        <v>0</v>
      </c>
    </row>
    <row r="16" spans="2:19" ht="13.5" customHeight="1" x14ac:dyDescent="0.15">
      <c r="B16" s="32">
        <f t="shared" si="1"/>
        <v>6</v>
      </c>
      <c r="C16" s="39"/>
      <c r="D16" s="47"/>
      <c r="E16" s="45"/>
      <c r="F16" s="45" t="s">
        <v>89</v>
      </c>
      <c r="G16" s="45"/>
      <c r="H16" s="45"/>
      <c r="I16" s="45"/>
      <c r="J16" s="45"/>
      <c r="K16" s="77" t="s">
        <v>180</v>
      </c>
      <c r="L16" s="78" t="s">
        <v>252</v>
      </c>
      <c r="N16" t="s">
        <v>13</v>
      </c>
      <c r="O16" t="e">
        <f>IF(#REF!="",0,VALUE(MID(#REF!,2,LEN(#REF!)-2)))</f>
        <v>#REF!</v>
      </c>
      <c r="P16">
        <f>IF(L16="",0,VALUE(MID(L16,2,LEN(L16)-2)))</f>
        <v>125</v>
      </c>
      <c r="Q16" t="e">
        <f>IF(#REF!="",0,VALUE(MID(#REF!,2,LEN(#REF!)-2)))</f>
        <v>#REF!</v>
      </c>
      <c r="R16">
        <f>IF(K16="＋",0,IF(K16="(＋)",0,ABS(K16)))</f>
        <v>75</v>
      </c>
      <c r="S16">
        <f>IF(L16="＋",0,IF(L16="(＋)",0,ABS(L16)))</f>
        <v>125</v>
      </c>
    </row>
    <row r="17" spans="2:19" ht="13.9" customHeight="1" x14ac:dyDescent="0.15">
      <c r="B17" s="32">
        <f t="shared" si="1"/>
        <v>7</v>
      </c>
      <c r="C17" s="40" t="s">
        <v>22</v>
      </c>
      <c r="D17" s="38" t="s">
        <v>23</v>
      </c>
      <c r="E17" s="45"/>
      <c r="F17" s="45" t="s">
        <v>88</v>
      </c>
      <c r="G17" s="45"/>
      <c r="H17" s="45"/>
      <c r="I17" s="45"/>
      <c r="J17" s="45"/>
      <c r="K17" s="79">
        <v>5000</v>
      </c>
      <c r="L17" s="80">
        <v>525</v>
      </c>
      <c r="S17">
        <f>COUNTA(L11:L16)</f>
        <v>4</v>
      </c>
    </row>
    <row r="18" spans="2:19" ht="13.5" customHeight="1" x14ac:dyDescent="0.15">
      <c r="B18" s="32">
        <f t="shared" si="1"/>
        <v>8</v>
      </c>
      <c r="C18" s="40" t="s">
        <v>24</v>
      </c>
      <c r="D18" s="38" t="s">
        <v>25</v>
      </c>
      <c r="E18" s="45"/>
      <c r="F18" s="45" t="s">
        <v>141</v>
      </c>
      <c r="G18" s="45"/>
      <c r="H18" s="45"/>
      <c r="I18" s="45"/>
      <c r="J18" s="45"/>
      <c r="K18" s="79">
        <v>100</v>
      </c>
      <c r="L18" s="80">
        <v>25</v>
      </c>
    </row>
    <row r="19" spans="2:19" ht="13.9" customHeight="1" x14ac:dyDescent="0.15">
      <c r="B19" s="32">
        <f t="shared" si="1"/>
        <v>9</v>
      </c>
      <c r="C19" s="40" t="s">
        <v>60</v>
      </c>
      <c r="D19" s="49" t="s">
        <v>181</v>
      </c>
      <c r="E19" s="45"/>
      <c r="F19" s="45" t="s">
        <v>182</v>
      </c>
      <c r="G19" s="45"/>
      <c r="H19" s="45"/>
      <c r="I19" s="45"/>
      <c r="J19" s="45"/>
      <c r="K19" s="79" t="s">
        <v>99</v>
      </c>
      <c r="L19" s="80"/>
    </row>
    <row r="20" spans="2:19" ht="13.9" customHeight="1" x14ac:dyDescent="0.15">
      <c r="B20" s="32">
        <f t="shared" si="1"/>
        <v>10</v>
      </c>
      <c r="C20" s="41"/>
      <c r="D20" s="38" t="s">
        <v>16</v>
      </c>
      <c r="E20" s="45"/>
      <c r="F20" s="45" t="s">
        <v>163</v>
      </c>
      <c r="G20" s="45"/>
      <c r="H20" s="45"/>
      <c r="I20" s="45"/>
      <c r="J20" s="45"/>
      <c r="K20" s="79"/>
      <c r="L20" s="80" t="s">
        <v>99</v>
      </c>
    </row>
    <row r="21" spans="2:19" ht="13.9" customHeight="1" x14ac:dyDescent="0.15">
      <c r="B21" s="32">
        <f t="shared" si="1"/>
        <v>11</v>
      </c>
      <c r="C21" s="41"/>
      <c r="D21" s="47"/>
      <c r="E21" s="45"/>
      <c r="F21" s="45" t="s">
        <v>80</v>
      </c>
      <c r="G21" s="45"/>
      <c r="H21" s="45"/>
      <c r="I21" s="45"/>
      <c r="J21" s="45"/>
      <c r="K21" s="79">
        <v>100</v>
      </c>
      <c r="L21" s="80"/>
    </row>
    <row r="22" spans="2:19" ht="13.5" customHeight="1" x14ac:dyDescent="0.15">
      <c r="B22" s="32">
        <f t="shared" si="1"/>
        <v>12</v>
      </c>
      <c r="C22" s="41"/>
      <c r="D22" s="47"/>
      <c r="E22" s="45"/>
      <c r="F22" s="45" t="s">
        <v>81</v>
      </c>
      <c r="G22" s="45"/>
      <c r="H22" s="45"/>
      <c r="I22" s="45"/>
      <c r="J22" s="45"/>
      <c r="K22" s="79">
        <v>75</v>
      </c>
      <c r="L22" s="80">
        <v>350</v>
      </c>
    </row>
    <row r="23" spans="2:19" ht="13.9" customHeight="1" x14ac:dyDescent="0.15">
      <c r="B23" s="32">
        <f t="shared" si="1"/>
        <v>13</v>
      </c>
      <c r="C23" s="41"/>
      <c r="D23" s="47"/>
      <c r="E23" s="45"/>
      <c r="F23" s="45" t="s">
        <v>143</v>
      </c>
      <c r="G23" s="45"/>
      <c r="H23" s="45"/>
      <c r="I23" s="45"/>
      <c r="J23" s="45"/>
      <c r="K23" s="79" t="s">
        <v>99</v>
      </c>
      <c r="L23" s="80">
        <v>100</v>
      </c>
    </row>
    <row r="24" spans="2:19" ht="13.9" customHeight="1" x14ac:dyDescent="0.15">
      <c r="B24" s="32">
        <f t="shared" si="1"/>
        <v>14</v>
      </c>
      <c r="C24" s="41"/>
      <c r="D24" s="47"/>
      <c r="E24" s="45"/>
      <c r="F24" s="45" t="s">
        <v>18</v>
      </c>
      <c r="G24" s="45"/>
      <c r="H24" s="45"/>
      <c r="I24" s="45"/>
      <c r="J24" s="45"/>
      <c r="K24" s="79" t="s">
        <v>99</v>
      </c>
      <c r="L24" s="80">
        <v>325</v>
      </c>
    </row>
    <row r="25" spans="2:19" ht="13.9" customHeight="1" x14ac:dyDescent="0.15">
      <c r="B25" s="32">
        <f t="shared" si="1"/>
        <v>15</v>
      </c>
      <c r="C25" s="41"/>
      <c r="D25" s="47"/>
      <c r="E25" s="45"/>
      <c r="F25" s="45" t="s">
        <v>82</v>
      </c>
      <c r="G25" s="45"/>
      <c r="H25" s="45"/>
      <c r="I25" s="45"/>
      <c r="J25" s="45"/>
      <c r="K25" s="79">
        <v>100</v>
      </c>
      <c r="L25" s="80">
        <v>100</v>
      </c>
    </row>
    <row r="26" spans="2:19" ht="13.5" customHeight="1" x14ac:dyDescent="0.15">
      <c r="B26" s="32">
        <f t="shared" si="1"/>
        <v>16</v>
      </c>
      <c r="C26" s="41"/>
      <c r="D26" s="47"/>
      <c r="E26" s="45"/>
      <c r="F26" s="45" t="s">
        <v>86</v>
      </c>
      <c r="G26" s="45"/>
      <c r="H26" s="45"/>
      <c r="I26" s="45"/>
      <c r="J26" s="45"/>
      <c r="K26" s="79">
        <v>125</v>
      </c>
      <c r="L26" s="80">
        <v>300</v>
      </c>
    </row>
    <row r="27" spans="2:19" ht="13.5" customHeight="1" x14ac:dyDescent="0.15">
      <c r="B27" s="32">
        <f t="shared" si="1"/>
        <v>17</v>
      </c>
      <c r="C27" s="41"/>
      <c r="D27" s="47"/>
      <c r="E27" s="45"/>
      <c r="F27" s="45" t="s">
        <v>61</v>
      </c>
      <c r="G27" s="45"/>
      <c r="H27" s="45"/>
      <c r="I27" s="45"/>
      <c r="J27" s="45"/>
      <c r="K27" s="79">
        <v>3725</v>
      </c>
      <c r="L27" s="80">
        <v>5200</v>
      </c>
    </row>
    <row r="28" spans="2:19" ht="13.9" customHeight="1" x14ac:dyDescent="0.15">
      <c r="B28" s="32">
        <f t="shared" si="1"/>
        <v>18</v>
      </c>
      <c r="C28" s="41"/>
      <c r="D28" s="47"/>
      <c r="E28" s="45"/>
      <c r="F28" s="45" t="s">
        <v>90</v>
      </c>
      <c r="G28" s="45"/>
      <c r="H28" s="45"/>
      <c r="I28" s="45"/>
      <c r="J28" s="45"/>
      <c r="K28" s="79" t="s">
        <v>99</v>
      </c>
      <c r="L28" s="80">
        <v>25</v>
      </c>
    </row>
    <row r="29" spans="2:19" ht="13.9" customHeight="1" x14ac:dyDescent="0.15">
      <c r="B29" s="32">
        <f t="shared" si="1"/>
        <v>19</v>
      </c>
      <c r="C29" s="41"/>
      <c r="D29" s="47"/>
      <c r="E29" s="45"/>
      <c r="F29" s="45" t="s">
        <v>217</v>
      </c>
      <c r="G29" s="45"/>
      <c r="H29" s="45"/>
      <c r="I29" s="45"/>
      <c r="J29" s="45"/>
      <c r="K29" s="79"/>
      <c r="L29" s="136" t="s">
        <v>99</v>
      </c>
    </row>
    <row r="30" spans="2:19" ht="13.9" customHeight="1" x14ac:dyDescent="0.15">
      <c r="B30" s="32">
        <f t="shared" si="1"/>
        <v>20</v>
      </c>
      <c r="C30" s="41"/>
      <c r="D30" s="47"/>
      <c r="E30" s="45"/>
      <c r="F30" s="45" t="s">
        <v>19</v>
      </c>
      <c r="G30" s="45"/>
      <c r="H30" s="45"/>
      <c r="I30" s="45"/>
      <c r="J30" s="45"/>
      <c r="K30" s="79">
        <v>6250</v>
      </c>
      <c r="L30" s="80">
        <v>28000</v>
      </c>
    </row>
    <row r="31" spans="2:19" ht="13.9" customHeight="1" x14ac:dyDescent="0.15">
      <c r="B31" s="32">
        <f t="shared" si="1"/>
        <v>21</v>
      </c>
      <c r="C31" s="41"/>
      <c r="D31" s="47"/>
      <c r="E31" s="45"/>
      <c r="F31" s="45" t="s">
        <v>20</v>
      </c>
      <c r="G31" s="45"/>
      <c r="H31" s="45"/>
      <c r="I31" s="45"/>
      <c r="J31" s="45"/>
      <c r="K31" s="79">
        <v>6500</v>
      </c>
      <c r="L31" s="80">
        <v>18000</v>
      </c>
    </row>
    <row r="32" spans="2:19" ht="13.5" customHeight="1" x14ac:dyDescent="0.15">
      <c r="B32" s="32">
        <f t="shared" si="1"/>
        <v>22</v>
      </c>
      <c r="C32" s="41"/>
      <c r="D32" s="47"/>
      <c r="E32" s="45"/>
      <c r="F32" s="45" t="s">
        <v>21</v>
      </c>
      <c r="G32" s="45"/>
      <c r="H32" s="45"/>
      <c r="I32" s="45"/>
      <c r="J32" s="45"/>
      <c r="K32" s="79"/>
      <c r="L32" s="80" t="s">
        <v>99</v>
      </c>
    </row>
    <row r="33" spans="2:25" ht="13.9" customHeight="1" x14ac:dyDescent="0.15">
      <c r="B33" s="32">
        <f t="shared" si="1"/>
        <v>23</v>
      </c>
      <c r="C33" s="41"/>
      <c r="D33" s="47"/>
      <c r="E33" s="45"/>
      <c r="F33" s="45" t="s">
        <v>145</v>
      </c>
      <c r="G33" s="45"/>
      <c r="H33" s="45"/>
      <c r="I33" s="45"/>
      <c r="J33" s="45"/>
      <c r="K33" s="79"/>
      <c r="L33" s="80" t="s">
        <v>99</v>
      </c>
    </row>
    <row r="34" spans="2:25" ht="13.9" customHeight="1" x14ac:dyDescent="0.15">
      <c r="B34" s="32">
        <f t="shared" si="1"/>
        <v>24</v>
      </c>
      <c r="C34" s="40" t="s">
        <v>65</v>
      </c>
      <c r="D34" s="38" t="s">
        <v>62</v>
      </c>
      <c r="E34" s="45"/>
      <c r="F34" s="45" t="s">
        <v>146</v>
      </c>
      <c r="G34" s="45"/>
      <c r="H34" s="45"/>
      <c r="I34" s="45"/>
      <c r="J34" s="45"/>
      <c r="K34" s="79"/>
      <c r="L34" s="80" t="s">
        <v>99</v>
      </c>
    </row>
    <row r="35" spans="2:25" ht="13.5" customHeight="1" x14ac:dyDescent="0.15">
      <c r="B35" s="32">
        <f t="shared" si="1"/>
        <v>25</v>
      </c>
      <c r="C35" s="40" t="s">
        <v>63</v>
      </c>
      <c r="D35" s="38" t="s">
        <v>26</v>
      </c>
      <c r="E35" s="45"/>
      <c r="F35" s="45" t="s">
        <v>92</v>
      </c>
      <c r="G35" s="45"/>
      <c r="H35" s="45"/>
      <c r="I35" s="45"/>
      <c r="J35" s="45"/>
      <c r="K35" s="79">
        <v>200</v>
      </c>
      <c r="L35" s="80">
        <v>200</v>
      </c>
    </row>
    <row r="36" spans="2:25" ht="13.9" customHeight="1" x14ac:dyDescent="0.15">
      <c r="B36" s="32">
        <f t="shared" si="1"/>
        <v>26</v>
      </c>
      <c r="C36" s="41"/>
      <c r="D36" s="47"/>
      <c r="E36" s="45"/>
      <c r="F36" s="45" t="s">
        <v>87</v>
      </c>
      <c r="G36" s="45"/>
      <c r="H36" s="45"/>
      <c r="I36" s="45"/>
      <c r="J36" s="45"/>
      <c r="K36" s="79">
        <v>500</v>
      </c>
      <c r="L36" s="80">
        <v>450</v>
      </c>
    </row>
    <row r="37" spans="2:25" ht="13.9" customHeight="1" x14ac:dyDescent="0.15">
      <c r="B37" s="32">
        <f t="shared" si="1"/>
        <v>27</v>
      </c>
      <c r="C37" s="41"/>
      <c r="D37" s="47"/>
      <c r="E37" s="45"/>
      <c r="F37" s="45" t="s">
        <v>241</v>
      </c>
      <c r="G37" s="45"/>
      <c r="H37" s="45"/>
      <c r="I37" s="45"/>
      <c r="J37" s="45"/>
      <c r="K37" s="79" t="s">
        <v>99</v>
      </c>
      <c r="L37" s="80"/>
    </row>
    <row r="38" spans="2:25" ht="13.5" customHeight="1" x14ac:dyDescent="0.15">
      <c r="B38" s="32">
        <f t="shared" si="1"/>
        <v>28</v>
      </c>
      <c r="C38" s="41"/>
      <c r="D38" s="47"/>
      <c r="E38" s="45"/>
      <c r="F38" s="45" t="s">
        <v>167</v>
      </c>
      <c r="G38" s="45"/>
      <c r="H38" s="45"/>
      <c r="I38" s="45"/>
      <c r="J38" s="45"/>
      <c r="K38" s="79" t="s">
        <v>99</v>
      </c>
      <c r="L38" s="80"/>
    </row>
    <row r="39" spans="2:25" ht="13.9" customHeight="1" x14ac:dyDescent="0.15">
      <c r="B39" s="32">
        <f t="shared" si="1"/>
        <v>29</v>
      </c>
      <c r="C39" s="41"/>
      <c r="D39" s="47"/>
      <c r="E39" s="45"/>
      <c r="F39" s="45" t="s">
        <v>247</v>
      </c>
      <c r="G39" s="45"/>
      <c r="H39" s="45"/>
      <c r="I39" s="45"/>
      <c r="J39" s="45"/>
      <c r="K39" s="79"/>
      <c r="L39" s="80" t="s">
        <v>99</v>
      </c>
    </row>
    <row r="40" spans="2:25" ht="13.5" customHeight="1" x14ac:dyDescent="0.15">
      <c r="B40" s="32">
        <f t="shared" si="1"/>
        <v>30</v>
      </c>
      <c r="C40" s="41"/>
      <c r="D40" s="47"/>
      <c r="E40" s="45"/>
      <c r="F40" s="45" t="s">
        <v>188</v>
      </c>
      <c r="G40" s="45"/>
      <c r="H40" s="45"/>
      <c r="I40" s="45"/>
      <c r="J40" s="45"/>
      <c r="K40" s="79"/>
      <c r="L40" s="80" t="s">
        <v>99</v>
      </c>
    </row>
    <row r="41" spans="2:25" ht="13.9" customHeight="1" x14ac:dyDescent="0.15">
      <c r="B41" s="32">
        <f t="shared" si="1"/>
        <v>31</v>
      </c>
      <c r="C41" s="41"/>
      <c r="D41" s="47"/>
      <c r="E41" s="45"/>
      <c r="F41" s="45" t="s">
        <v>112</v>
      </c>
      <c r="G41" s="45"/>
      <c r="H41" s="45"/>
      <c r="I41" s="45"/>
      <c r="J41" s="45"/>
      <c r="K41" s="79">
        <v>200</v>
      </c>
      <c r="L41" s="80">
        <v>500</v>
      </c>
    </row>
    <row r="42" spans="2:25" ht="13.5" customHeight="1" x14ac:dyDescent="0.15">
      <c r="B42" s="32">
        <f t="shared" si="1"/>
        <v>32</v>
      </c>
      <c r="C42" s="41"/>
      <c r="D42" s="47"/>
      <c r="E42" s="45"/>
      <c r="F42" s="45" t="s">
        <v>117</v>
      </c>
      <c r="G42" s="45"/>
      <c r="H42" s="45"/>
      <c r="I42" s="45"/>
      <c r="J42" s="45"/>
      <c r="K42" s="79" t="s">
        <v>99</v>
      </c>
      <c r="L42" s="80" t="s">
        <v>99</v>
      </c>
      <c r="M42" s="108"/>
      <c r="N42" s="107"/>
      <c r="Y42" s="119"/>
    </row>
    <row r="43" spans="2:25" ht="13.9" customHeight="1" x14ac:dyDescent="0.15">
      <c r="B43" s="32">
        <f t="shared" si="1"/>
        <v>33</v>
      </c>
      <c r="C43" s="41"/>
      <c r="D43" s="47"/>
      <c r="E43" s="45"/>
      <c r="F43" s="45" t="s">
        <v>190</v>
      </c>
      <c r="G43" s="45"/>
      <c r="H43" s="45"/>
      <c r="I43" s="45"/>
      <c r="J43" s="45"/>
      <c r="K43" s="79" t="s">
        <v>99</v>
      </c>
      <c r="L43" s="80">
        <v>16</v>
      </c>
    </row>
    <row r="44" spans="2:25" ht="13.5" customHeight="1" x14ac:dyDescent="0.15">
      <c r="B44" s="32">
        <f t="shared" si="1"/>
        <v>34</v>
      </c>
      <c r="C44" s="41"/>
      <c r="D44" s="47"/>
      <c r="E44" s="45"/>
      <c r="F44" s="45" t="s">
        <v>147</v>
      </c>
      <c r="G44" s="45"/>
      <c r="H44" s="45"/>
      <c r="I44" s="45"/>
      <c r="J44" s="45"/>
      <c r="K44" s="79" t="s">
        <v>99</v>
      </c>
      <c r="L44" s="80" t="s">
        <v>99</v>
      </c>
    </row>
    <row r="45" spans="2:25" ht="13.5" customHeight="1" x14ac:dyDescent="0.15">
      <c r="B45" s="32">
        <f t="shared" si="1"/>
        <v>35</v>
      </c>
      <c r="C45" s="41"/>
      <c r="D45" s="47"/>
      <c r="E45" s="45"/>
      <c r="F45" s="45" t="s">
        <v>27</v>
      </c>
      <c r="G45" s="45"/>
      <c r="H45" s="45"/>
      <c r="I45" s="45"/>
      <c r="J45" s="45"/>
      <c r="K45" s="79" t="s">
        <v>99</v>
      </c>
      <c r="L45" s="80">
        <v>50</v>
      </c>
    </row>
    <row r="46" spans="2:25" ht="13.9" customHeight="1" x14ac:dyDescent="0.15">
      <c r="B46" s="32">
        <f t="shared" si="1"/>
        <v>36</v>
      </c>
      <c r="C46" s="41"/>
      <c r="D46" s="47"/>
      <c r="E46" s="45"/>
      <c r="F46" s="45" t="s">
        <v>123</v>
      </c>
      <c r="G46" s="45"/>
      <c r="H46" s="45"/>
      <c r="I46" s="45"/>
      <c r="J46" s="45"/>
      <c r="K46" s="79"/>
      <c r="L46" s="80" t="s">
        <v>99</v>
      </c>
    </row>
    <row r="47" spans="2:25" ht="13.9" customHeight="1" x14ac:dyDescent="0.15">
      <c r="B47" s="32">
        <f t="shared" si="1"/>
        <v>37</v>
      </c>
      <c r="C47" s="41"/>
      <c r="D47" s="47"/>
      <c r="E47" s="45"/>
      <c r="F47" s="45" t="s">
        <v>169</v>
      </c>
      <c r="G47" s="45"/>
      <c r="H47" s="45"/>
      <c r="I47" s="45"/>
      <c r="J47" s="45"/>
      <c r="K47" s="79">
        <v>16</v>
      </c>
      <c r="L47" s="80">
        <v>16</v>
      </c>
    </row>
    <row r="48" spans="2:25" ht="13.9" customHeight="1" x14ac:dyDescent="0.15">
      <c r="B48" s="32">
        <f t="shared" si="1"/>
        <v>38</v>
      </c>
      <c r="C48" s="41"/>
      <c r="D48" s="47"/>
      <c r="E48" s="45"/>
      <c r="F48" s="45" t="s">
        <v>193</v>
      </c>
      <c r="G48" s="45"/>
      <c r="H48" s="45"/>
      <c r="I48" s="45"/>
      <c r="J48" s="45"/>
      <c r="K48" s="79">
        <v>8</v>
      </c>
      <c r="L48" s="80">
        <v>8</v>
      </c>
    </row>
    <row r="49" spans="2:19" ht="13.9" customHeight="1" x14ac:dyDescent="0.15">
      <c r="B49" s="32">
        <f t="shared" si="1"/>
        <v>39</v>
      </c>
      <c r="C49" s="41"/>
      <c r="D49" s="47"/>
      <c r="E49" s="45"/>
      <c r="F49" s="45" t="s">
        <v>170</v>
      </c>
      <c r="G49" s="45"/>
      <c r="H49" s="45"/>
      <c r="I49" s="45"/>
      <c r="J49" s="45"/>
      <c r="K49" s="79">
        <v>8</v>
      </c>
      <c r="L49" s="80">
        <v>8</v>
      </c>
    </row>
    <row r="50" spans="2:19" ht="13.9" customHeight="1" x14ac:dyDescent="0.15">
      <c r="B50" s="32">
        <f t="shared" si="1"/>
        <v>40</v>
      </c>
      <c r="C50" s="41"/>
      <c r="D50" s="47"/>
      <c r="E50" s="45"/>
      <c r="F50" s="45" t="s">
        <v>148</v>
      </c>
      <c r="G50" s="45"/>
      <c r="H50" s="45"/>
      <c r="I50" s="45"/>
      <c r="J50" s="45"/>
      <c r="K50" s="79" t="s">
        <v>99</v>
      </c>
      <c r="L50" s="80"/>
    </row>
    <row r="51" spans="2:19" ht="13.9" customHeight="1" x14ac:dyDescent="0.15">
      <c r="B51" s="32">
        <f t="shared" si="1"/>
        <v>41</v>
      </c>
      <c r="C51" s="41"/>
      <c r="D51" s="47"/>
      <c r="E51" s="45"/>
      <c r="F51" s="45" t="s">
        <v>171</v>
      </c>
      <c r="G51" s="45"/>
      <c r="H51" s="45"/>
      <c r="I51" s="45"/>
      <c r="J51" s="45"/>
      <c r="K51" s="79" t="s">
        <v>99</v>
      </c>
      <c r="L51" s="80">
        <v>100</v>
      </c>
    </row>
    <row r="52" spans="2:19" ht="13.9" customHeight="1" x14ac:dyDescent="0.15">
      <c r="B52" s="32">
        <f t="shared" si="1"/>
        <v>42</v>
      </c>
      <c r="C52" s="41"/>
      <c r="D52" s="47"/>
      <c r="E52" s="45"/>
      <c r="F52" s="45" t="s">
        <v>113</v>
      </c>
      <c r="G52" s="45"/>
      <c r="H52" s="45"/>
      <c r="I52" s="45"/>
      <c r="J52" s="45"/>
      <c r="K52" s="79">
        <v>300</v>
      </c>
      <c r="L52" s="80">
        <v>100</v>
      </c>
    </row>
    <row r="53" spans="2:19" ht="13.9" customHeight="1" x14ac:dyDescent="0.15">
      <c r="B53" s="32">
        <f t="shared" si="1"/>
        <v>43</v>
      </c>
      <c r="C53" s="41"/>
      <c r="D53" s="47"/>
      <c r="E53" s="45"/>
      <c r="F53" s="45" t="s">
        <v>118</v>
      </c>
      <c r="G53" s="45"/>
      <c r="H53" s="45"/>
      <c r="I53" s="45"/>
      <c r="J53" s="45"/>
      <c r="K53" s="79">
        <v>25</v>
      </c>
      <c r="L53" s="80"/>
    </row>
    <row r="54" spans="2:19" ht="13.9" customHeight="1" x14ac:dyDescent="0.15">
      <c r="B54" s="32">
        <f t="shared" si="1"/>
        <v>44</v>
      </c>
      <c r="C54" s="41"/>
      <c r="D54" s="47"/>
      <c r="E54" s="45"/>
      <c r="F54" s="45" t="s">
        <v>223</v>
      </c>
      <c r="G54" s="45"/>
      <c r="H54" s="45"/>
      <c r="I54" s="45"/>
      <c r="J54" s="45"/>
      <c r="K54" s="79" t="s">
        <v>99</v>
      </c>
      <c r="L54" s="80">
        <v>25</v>
      </c>
    </row>
    <row r="55" spans="2:19" ht="13.9" customHeight="1" x14ac:dyDescent="0.15">
      <c r="B55" s="32">
        <f t="shared" si="1"/>
        <v>45</v>
      </c>
      <c r="C55" s="41"/>
      <c r="D55" s="47"/>
      <c r="E55" s="45"/>
      <c r="F55" s="45" t="s">
        <v>268</v>
      </c>
      <c r="G55" s="45"/>
      <c r="H55" s="45"/>
      <c r="I55" s="45"/>
      <c r="J55" s="45"/>
      <c r="K55" s="79" t="s">
        <v>99</v>
      </c>
      <c r="L55" s="80"/>
    </row>
    <row r="56" spans="2:19" ht="13.9" customHeight="1" x14ac:dyDescent="0.15">
      <c r="B56" s="32">
        <f t="shared" si="1"/>
        <v>46</v>
      </c>
      <c r="C56" s="41"/>
      <c r="D56" s="47"/>
      <c r="E56" s="45"/>
      <c r="F56" s="45" t="s">
        <v>29</v>
      </c>
      <c r="G56" s="45"/>
      <c r="H56" s="45"/>
      <c r="I56" s="45"/>
      <c r="J56" s="45"/>
      <c r="K56" s="79">
        <v>75</v>
      </c>
      <c r="L56" s="80">
        <v>500</v>
      </c>
    </row>
    <row r="57" spans="2:19" ht="13.9" customHeight="1" x14ac:dyDescent="0.15">
      <c r="B57" s="32">
        <f t="shared" si="1"/>
        <v>47</v>
      </c>
      <c r="C57" s="40" t="s">
        <v>151</v>
      </c>
      <c r="D57" s="38" t="s">
        <v>152</v>
      </c>
      <c r="E57" s="45"/>
      <c r="F57" s="45" t="s">
        <v>153</v>
      </c>
      <c r="G57" s="45"/>
      <c r="H57" s="45"/>
      <c r="I57" s="45"/>
      <c r="J57" s="45"/>
      <c r="K57" s="79"/>
      <c r="L57" s="80">
        <v>1</v>
      </c>
    </row>
    <row r="58" spans="2:19" ht="13.5" customHeight="1" x14ac:dyDescent="0.15">
      <c r="B58" s="32">
        <f t="shared" si="1"/>
        <v>48</v>
      </c>
      <c r="C58" s="41"/>
      <c r="D58" s="47"/>
      <c r="E58" s="45"/>
      <c r="F58" s="45" t="s">
        <v>224</v>
      </c>
      <c r="G58" s="45"/>
      <c r="H58" s="45"/>
      <c r="I58" s="45"/>
      <c r="J58" s="45"/>
      <c r="K58" s="79" t="s">
        <v>99</v>
      </c>
      <c r="L58" s="80">
        <v>6</v>
      </c>
    </row>
    <row r="59" spans="2:19" ht="13.9" customHeight="1" x14ac:dyDescent="0.15">
      <c r="B59" s="32">
        <f t="shared" si="1"/>
        <v>49</v>
      </c>
      <c r="C59" s="41"/>
      <c r="D59" s="47"/>
      <c r="E59" s="45"/>
      <c r="F59" s="45" t="s">
        <v>225</v>
      </c>
      <c r="G59" s="45"/>
      <c r="H59" s="45"/>
      <c r="I59" s="45"/>
      <c r="J59" s="45"/>
      <c r="K59" s="79"/>
      <c r="L59" s="80" t="s">
        <v>99</v>
      </c>
    </row>
    <row r="60" spans="2:19" ht="13.9" customHeight="1" x14ac:dyDescent="0.15">
      <c r="B60" s="32">
        <f t="shared" si="1"/>
        <v>50</v>
      </c>
      <c r="C60" s="41"/>
      <c r="D60" s="47"/>
      <c r="E60" s="45"/>
      <c r="F60" s="45" t="s">
        <v>174</v>
      </c>
      <c r="G60" s="45"/>
      <c r="H60" s="45"/>
      <c r="I60" s="45"/>
      <c r="J60" s="45"/>
      <c r="K60" s="79"/>
      <c r="L60" s="80">
        <v>2</v>
      </c>
    </row>
    <row r="61" spans="2:19" ht="13.5" customHeight="1" x14ac:dyDescent="0.15">
      <c r="B61" s="32">
        <f t="shared" si="1"/>
        <v>51</v>
      </c>
      <c r="C61" s="40" t="s">
        <v>30</v>
      </c>
      <c r="D61" s="38" t="s">
        <v>31</v>
      </c>
      <c r="E61" s="45"/>
      <c r="F61" s="45" t="s">
        <v>208</v>
      </c>
      <c r="G61" s="45"/>
      <c r="H61" s="45"/>
      <c r="I61" s="45"/>
      <c r="J61" s="45"/>
      <c r="K61" s="79"/>
      <c r="L61" s="80">
        <v>2</v>
      </c>
    </row>
    <row r="62" spans="2:19" ht="13.9" customHeight="1" x14ac:dyDescent="0.15">
      <c r="B62" s="32">
        <f t="shared" si="1"/>
        <v>52</v>
      </c>
      <c r="C62" s="41"/>
      <c r="D62" s="48"/>
      <c r="E62" s="45"/>
      <c r="F62" s="45" t="s">
        <v>32</v>
      </c>
      <c r="G62" s="45"/>
      <c r="H62" s="45"/>
      <c r="I62" s="45"/>
      <c r="J62" s="45"/>
      <c r="K62" s="79">
        <v>50</v>
      </c>
      <c r="L62" s="80">
        <v>25</v>
      </c>
    </row>
    <row r="63" spans="2:19" ht="13.9" customHeight="1" x14ac:dyDescent="0.15">
      <c r="B63" s="32">
        <f t="shared" si="1"/>
        <v>53</v>
      </c>
      <c r="C63" s="42"/>
      <c r="D63" s="49" t="s">
        <v>33</v>
      </c>
      <c r="E63" s="45"/>
      <c r="F63" s="45" t="s">
        <v>34</v>
      </c>
      <c r="G63" s="45"/>
      <c r="H63" s="45"/>
      <c r="I63" s="45"/>
      <c r="J63" s="45"/>
      <c r="K63" s="79" t="s">
        <v>99</v>
      </c>
      <c r="L63" s="80">
        <v>50</v>
      </c>
    </row>
    <row r="64" spans="2:19" ht="13.5" customHeight="1" x14ac:dyDescent="0.15">
      <c r="B64" s="32">
        <f t="shared" si="1"/>
        <v>54</v>
      </c>
      <c r="C64" s="40" t="s">
        <v>155</v>
      </c>
      <c r="D64" s="49" t="s">
        <v>156</v>
      </c>
      <c r="E64" s="45"/>
      <c r="F64" s="45" t="s">
        <v>227</v>
      </c>
      <c r="G64" s="45"/>
      <c r="H64" s="45"/>
      <c r="I64" s="45"/>
      <c r="J64" s="45"/>
      <c r="K64" s="79" t="s">
        <v>99</v>
      </c>
      <c r="L64" s="80">
        <v>25</v>
      </c>
      <c r="R64">
        <f>COUNTA(K57:K64)</f>
        <v>4</v>
      </c>
      <c r="S64">
        <f>COUNTA(L57:L64)</f>
        <v>8</v>
      </c>
    </row>
    <row r="65" spans="2:19" ht="13.9" customHeight="1" x14ac:dyDescent="0.15">
      <c r="B65" s="32">
        <f t="shared" si="1"/>
        <v>55</v>
      </c>
      <c r="C65" s="185" t="s">
        <v>35</v>
      </c>
      <c r="D65" s="186"/>
      <c r="E65" s="45"/>
      <c r="F65" s="45" t="s">
        <v>36</v>
      </c>
      <c r="G65" s="45"/>
      <c r="H65" s="45"/>
      <c r="I65" s="45"/>
      <c r="J65" s="45"/>
      <c r="K65" s="79">
        <v>200</v>
      </c>
      <c r="L65" s="80">
        <v>700</v>
      </c>
    </row>
    <row r="66" spans="2:19" ht="13.9" customHeight="1" x14ac:dyDescent="0.15">
      <c r="B66" s="32">
        <f t="shared" si="1"/>
        <v>56</v>
      </c>
      <c r="C66" s="43"/>
      <c r="D66" s="44"/>
      <c r="E66" s="45"/>
      <c r="F66" s="45" t="s">
        <v>37</v>
      </c>
      <c r="G66" s="45"/>
      <c r="H66" s="45"/>
      <c r="I66" s="45"/>
      <c r="J66" s="45"/>
      <c r="K66" s="79">
        <v>250</v>
      </c>
      <c r="L66" s="80">
        <v>500</v>
      </c>
    </row>
    <row r="67" spans="2:19" ht="13.9" customHeight="1" thickBot="1" x14ac:dyDescent="0.2">
      <c r="B67" s="32">
        <f t="shared" si="1"/>
        <v>57</v>
      </c>
      <c r="C67" s="43"/>
      <c r="D67" s="44"/>
      <c r="E67" s="45"/>
      <c r="F67" s="45" t="s">
        <v>72</v>
      </c>
      <c r="G67" s="45"/>
      <c r="H67" s="45"/>
      <c r="I67" s="45"/>
      <c r="J67" s="45"/>
      <c r="K67" s="79">
        <v>100</v>
      </c>
      <c r="L67" s="86">
        <v>950</v>
      </c>
    </row>
    <row r="68" spans="2:19" ht="13.9" customHeight="1" x14ac:dyDescent="0.15">
      <c r="B68" s="82"/>
      <c r="C68" s="83"/>
      <c r="D68" s="83"/>
      <c r="E68" s="84"/>
      <c r="F68" s="84"/>
      <c r="G68" s="84"/>
      <c r="H68" s="84"/>
      <c r="I68" s="84"/>
      <c r="J68" s="84"/>
      <c r="K68" s="84"/>
      <c r="L68" s="114"/>
    </row>
    <row r="69" spans="2:19" ht="18" customHeight="1" x14ac:dyDescent="0.15">
      <c r="R69">
        <f>COUNTA(K11:K67)</f>
        <v>44</v>
      </c>
      <c r="S69">
        <f>COUNTA(L11:L67)</f>
        <v>48</v>
      </c>
    </row>
    <row r="70" spans="2:19" ht="18" customHeight="1" x14ac:dyDescent="0.15">
      <c r="B70" s="26"/>
      <c r="R70">
        <f>SUM(R11:R16,K17:K67)</f>
        <v>24032</v>
      </c>
      <c r="S70">
        <f>SUM(S11:S16,L17:L67)</f>
        <v>57434</v>
      </c>
    </row>
    <row r="71" spans="2:19" ht="9" customHeight="1" thickBot="1" x14ac:dyDescent="0.2"/>
    <row r="72" spans="2:19" ht="18" customHeight="1" x14ac:dyDescent="0.15">
      <c r="B72" s="1"/>
      <c r="C72" s="2"/>
      <c r="D72" s="191" t="s">
        <v>0</v>
      </c>
      <c r="E72" s="191"/>
      <c r="F72" s="191"/>
      <c r="G72" s="191"/>
      <c r="H72" s="2"/>
      <c r="I72" s="2"/>
      <c r="J72" s="3"/>
      <c r="K72" s="89" t="s">
        <v>54</v>
      </c>
      <c r="L72" s="110" t="s">
        <v>55</v>
      </c>
    </row>
    <row r="73" spans="2:19" ht="18" customHeight="1" thickBot="1" x14ac:dyDescent="0.2">
      <c r="B73" s="7"/>
      <c r="C73" s="8"/>
      <c r="D73" s="190" t="s">
        <v>1</v>
      </c>
      <c r="E73" s="190"/>
      <c r="F73" s="190"/>
      <c r="G73" s="190"/>
      <c r="H73" s="8"/>
      <c r="I73" s="8"/>
      <c r="J73" s="9"/>
      <c r="K73" s="93" t="str">
        <f>K5</f>
        <v>2020.9.28</v>
      </c>
      <c r="L73" s="115" t="str">
        <f>K73</f>
        <v>2020.9.28</v>
      </c>
    </row>
    <row r="74" spans="2:19" ht="19.899999999999999" customHeight="1" thickTop="1" x14ac:dyDescent="0.15">
      <c r="B74" s="187" t="s">
        <v>77</v>
      </c>
      <c r="C74" s="188"/>
      <c r="D74" s="188"/>
      <c r="E74" s="188"/>
      <c r="F74" s="188"/>
      <c r="G74" s="188"/>
      <c r="H74" s="188"/>
      <c r="I74" s="188"/>
      <c r="J74" s="31"/>
      <c r="K74" s="94">
        <f>SUM(K75:K83)</f>
        <v>24032</v>
      </c>
      <c r="L74" s="116">
        <f>SUM(L75:L83)</f>
        <v>57434</v>
      </c>
    </row>
    <row r="75" spans="2:19" ht="13.9" customHeight="1" x14ac:dyDescent="0.15">
      <c r="B75" s="174" t="s">
        <v>39</v>
      </c>
      <c r="C75" s="175"/>
      <c r="D75" s="189"/>
      <c r="E75" s="52"/>
      <c r="F75" s="53"/>
      <c r="G75" s="183" t="s">
        <v>12</v>
      </c>
      <c r="H75" s="183"/>
      <c r="I75" s="53"/>
      <c r="J75" s="55"/>
      <c r="K75" s="46">
        <f>SUM(R$11:R$16)</f>
        <v>125</v>
      </c>
      <c r="L75" s="117">
        <f>SUM(S$11:S$16)</f>
        <v>250</v>
      </c>
    </row>
    <row r="76" spans="2:19" ht="13.9" customHeight="1" x14ac:dyDescent="0.15">
      <c r="B76" s="18"/>
      <c r="C76" s="19"/>
      <c r="D76" s="20"/>
      <c r="E76" s="56"/>
      <c r="F76" s="45"/>
      <c r="G76" s="183" t="s">
        <v>64</v>
      </c>
      <c r="H76" s="183"/>
      <c r="I76" s="54"/>
      <c r="J76" s="57"/>
      <c r="K76" s="46">
        <f>SUM(K$17)</f>
        <v>5000</v>
      </c>
      <c r="L76" s="117">
        <f>SUM(L$17)</f>
        <v>525</v>
      </c>
    </row>
    <row r="77" spans="2:19" ht="13.9" customHeight="1" x14ac:dyDescent="0.15">
      <c r="B77" s="18"/>
      <c r="C77" s="19"/>
      <c r="D77" s="20"/>
      <c r="E77" s="56"/>
      <c r="F77" s="45"/>
      <c r="G77" s="183" t="s">
        <v>25</v>
      </c>
      <c r="H77" s="183"/>
      <c r="I77" s="53"/>
      <c r="J77" s="55"/>
      <c r="K77" s="46">
        <f>SUM(K$18:K$18)</f>
        <v>100</v>
      </c>
      <c r="L77" s="117">
        <f>SUM(L$18:L$18)</f>
        <v>25</v>
      </c>
    </row>
    <row r="78" spans="2:19" ht="13.9" customHeight="1" x14ac:dyDescent="0.15">
      <c r="B78" s="18"/>
      <c r="C78" s="19"/>
      <c r="D78" s="20"/>
      <c r="E78" s="56"/>
      <c r="F78" s="45"/>
      <c r="G78" s="183" t="s">
        <v>15</v>
      </c>
      <c r="H78" s="183"/>
      <c r="I78" s="53"/>
      <c r="J78" s="55"/>
      <c r="K78" s="46">
        <v>0</v>
      </c>
      <c r="L78" s="117">
        <v>0</v>
      </c>
    </row>
    <row r="79" spans="2:19" ht="13.9" customHeight="1" x14ac:dyDescent="0.15">
      <c r="B79" s="18"/>
      <c r="C79" s="19"/>
      <c r="D79" s="20"/>
      <c r="E79" s="56"/>
      <c r="F79" s="45"/>
      <c r="G79" s="183" t="s">
        <v>16</v>
      </c>
      <c r="H79" s="183"/>
      <c r="I79" s="53"/>
      <c r="J79" s="55"/>
      <c r="K79" s="46">
        <f>SUM(K$20:K$33)</f>
        <v>16875</v>
      </c>
      <c r="L79" s="117">
        <f>SUM(L$20:L$33)</f>
        <v>52400</v>
      </c>
    </row>
    <row r="80" spans="2:19" ht="13.9" customHeight="1" x14ac:dyDescent="0.15">
      <c r="B80" s="18"/>
      <c r="C80" s="19"/>
      <c r="D80" s="20"/>
      <c r="E80" s="56"/>
      <c r="F80" s="45"/>
      <c r="G80" s="183" t="s">
        <v>62</v>
      </c>
      <c r="H80" s="183"/>
      <c r="I80" s="53"/>
      <c r="J80" s="55"/>
      <c r="K80" s="46">
        <f>SUM(K$34:K$34)</f>
        <v>0</v>
      </c>
      <c r="L80" s="117">
        <f>SUM(L$34:L$34)</f>
        <v>0</v>
      </c>
    </row>
    <row r="81" spans="2:19" ht="13.9" customHeight="1" x14ac:dyDescent="0.15">
      <c r="B81" s="18"/>
      <c r="C81" s="19"/>
      <c r="D81" s="20"/>
      <c r="E81" s="56"/>
      <c r="F81" s="45"/>
      <c r="G81" s="183" t="s">
        <v>26</v>
      </c>
      <c r="H81" s="183"/>
      <c r="I81" s="53"/>
      <c r="J81" s="55"/>
      <c r="K81" s="46">
        <f>SUM(K$35:K$56)</f>
        <v>1332</v>
      </c>
      <c r="L81" s="117">
        <f>SUM(L$35:L$56)</f>
        <v>1973</v>
      </c>
    </row>
    <row r="82" spans="2:19" ht="13.9" customHeight="1" x14ac:dyDescent="0.15">
      <c r="B82" s="18"/>
      <c r="C82" s="19"/>
      <c r="D82" s="20"/>
      <c r="E82" s="56"/>
      <c r="F82" s="45"/>
      <c r="G82" s="183" t="s">
        <v>71</v>
      </c>
      <c r="H82" s="183"/>
      <c r="I82" s="53"/>
      <c r="J82" s="55"/>
      <c r="K82" s="46">
        <f>SUM(K$19:K$19,K$65:K$66)</f>
        <v>450</v>
      </c>
      <c r="L82" s="117">
        <f>SUM(L$19:L$19,L$65:L$66)</f>
        <v>1200</v>
      </c>
      <c r="R82">
        <f>COUNTA(K$11:K$67)</f>
        <v>44</v>
      </c>
      <c r="S82">
        <f>COUNTA(L$11:L$67)</f>
        <v>48</v>
      </c>
    </row>
    <row r="83" spans="2:19" ht="13.9" customHeight="1" thickBot="1" x14ac:dyDescent="0.2">
      <c r="B83" s="22"/>
      <c r="C83" s="23"/>
      <c r="D83" s="24"/>
      <c r="E83" s="58"/>
      <c r="F83" s="50"/>
      <c r="G83" s="176" t="s">
        <v>38</v>
      </c>
      <c r="H83" s="176"/>
      <c r="I83" s="59"/>
      <c r="J83" s="60"/>
      <c r="K83" s="51">
        <f>SUM(K$57:K$64,K$67)</f>
        <v>150</v>
      </c>
      <c r="L83" s="118">
        <f>SUM(L$57:L$64,L$67)</f>
        <v>1061</v>
      </c>
      <c r="R83">
        <f>SUM(R$11:R$16,K$17:K$67)</f>
        <v>24032</v>
      </c>
      <c r="S83">
        <f>SUM(S$11:S$16,L$17:L$67)</f>
        <v>57434</v>
      </c>
    </row>
    <row r="84" spans="2:19" ht="18" customHeight="1" thickTop="1" x14ac:dyDescent="0.15">
      <c r="B84" s="177" t="s">
        <v>40</v>
      </c>
      <c r="C84" s="178"/>
      <c r="D84" s="179"/>
      <c r="E84" s="66"/>
      <c r="F84" s="33"/>
      <c r="G84" s="180" t="s">
        <v>41</v>
      </c>
      <c r="H84" s="180"/>
      <c r="I84" s="33"/>
      <c r="J84" s="34"/>
      <c r="K84" s="95" t="s">
        <v>42</v>
      </c>
      <c r="L84" s="101"/>
    </row>
    <row r="85" spans="2:19" ht="18" customHeight="1" x14ac:dyDescent="0.15">
      <c r="B85" s="63"/>
      <c r="C85" s="64"/>
      <c r="D85" s="64"/>
      <c r="E85" s="61"/>
      <c r="F85" s="62"/>
      <c r="G85" s="37"/>
      <c r="H85" s="37"/>
      <c r="I85" s="62"/>
      <c r="J85" s="65"/>
      <c r="K85" s="96" t="s">
        <v>43</v>
      </c>
      <c r="L85" s="102"/>
    </row>
    <row r="86" spans="2:19" ht="18" customHeight="1" x14ac:dyDescent="0.15">
      <c r="B86" s="18"/>
      <c r="C86" s="19"/>
      <c r="D86" s="19"/>
      <c r="E86" s="67"/>
      <c r="F86" s="8"/>
      <c r="G86" s="181" t="s">
        <v>44</v>
      </c>
      <c r="H86" s="181"/>
      <c r="I86" s="35"/>
      <c r="J86" s="36"/>
      <c r="K86" s="97" t="s">
        <v>45</v>
      </c>
      <c r="L86" s="103"/>
    </row>
    <row r="87" spans="2:19" ht="18" customHeight="1" x14ac:dyDescent="0.15">
      <c r="B87" s="18"/>
      <c r="C87" s="19"/>
      <c r="D87" s="19"/>
      <c r="E87" s="68"/>
      <c r="F87" s="19"/>
      <c r="G87" s="69"/>
      <c r="H87" s="69"/>
      <c r="I87" s="64"/>
      <c r="J87" s="70"/>
      <c r="K87" s="98" t="s">
        <v>68</v>
      </c>
      <c r="L87" s="104"/>
    </row>
    <row r="88" spans="2:19" ht="18" customHeight="1" x14ac:dyDescent="0.15">
      <c r="B88" s="18"/>
      <c r="C88" s="19"/>
      <c r="D88" s="19"/>
      <c r="E88" s="68"/>
      <c r="F88" s="19"/>
      <c r="G88" s="69"/>
      <c r="H88" s="69"/>
      <c r="I88" s="64"/>
      <c r="J88" s="70"/>
      <c r="K88" s="98" t="s">
        <v>69</v>
      </c>
      <c r="L88" s="104"/>
    </row>
    <row r="89" spans="2:19" ht="18" customHeight="1" x14ac:dyDescent="0.15">
      <c r="B89" s="18"/>
      <c r="C89" s="19"/>
      <c r="D89" s="19"/>
      <c r="E89" s="67"/>
      <c r="F89" s="8"/>
      <c r="G89" s="181" t="s">
        <v>46</v>
      </c>
      <c r="H89" s="181"/>
      <c r="I89" s="35"/>
      <c r="J89" s="36"/>
      <c r="K89" s="97" t="s">
        <v>73</v>
      </c>
      <c r="L89" s="103"/>
    </row>
    <row r="90" spans="2:19" ht="18" customHeight="1" x14ac:dyDescent="0.15">
      <c r="B90" s="18"/>
      <c r="C90" s="19"/>
      <c r="D90" s="19"/>
      <c r="E90" s="68"/>
      <c r="F90" s="19"/>
      <c r="G90" s="69"/>
      <c r="H90" s="69"/>
      <c r="I90" s="64"/>
      <c r="J90" s="70"/>
      <c r="K90" s="98" t="s">
        <v>74</v>
      </c>
      <c r="L90" s="104"/>
    </row>
    <row r="91" spans="2:19" ht="18" customHeight="1" x14ac:dyDescent="0.15">
      <c r="B91" s="18"/>
      <c r="C91" s="19"/>
      <c r="D91" s="19"/>
      <c r="E91" s="68"/>
      <c r="F91" s="19"/>
      <c r="G91" s="69"/>
      <c r="H91" s="69"/>
      <c r="I91" s="64"/>
      <c r="J91" s="70"/>
      <c r="K91" s="98" t="s">
        <v>75</v>
      </c>
      <c r="L91" s="104"/>
    </row>
    <row r="92" spans="2:19" ht="18" customHeight="1" x14ac:dyDescent="0.15">
      <c r="B92" s="18"/>
      <c r="C92" s="19"/>
      <c r="D92" s="19"/>
      <c r="E92" s="13"/>
      <c r="F92" s="14"/>
      <c r="G92" s="37"/>
      <c r="H92" s="37"/>
      <c r="I92" s="62"/>
      <c r="J92" s="65"/>
      <c r="K92" s="98" t="s">
        <v>76</v>
      </c>
      <c r="L92" s="102"/>
    </row>
    <row r="93" spans="2:19" ht="18" customHeight="1" x14ac:dyDescent="0.15">
      <c r="B93" s="25"/>
      <c r="C93" s="14"/>
      <c r="D93" s="14"/>
      <c r="E93" s="21"/>
      <c r="F93" s="5"/>
      <c r="G93" s="182" t="s">
        <v>47</v>
      </c>
      <c r="H93" s="182"/>
      <c r="I93" s="16"/>
      <c r="J93" s="17"/>
      <c r="K93" s="87" t="s">
        <v>116</v>
      </c>
      <c r="L93" s="105"/>
    </row>
    <row r="94" spans="2:19" ht="18" customHeight="1" x14ac:dyDescent="0.15">
      <c r="B94" s="174" t="s">
        <v>48</v>
      </c>
      <c r="C94" s="175"/>
      <c r="D94" s="175"/>
      <c r="E94" s="8"/>
      <c r="F94" s="8"/>
      <c r="G94" s="8"/>
      <c r="H94" s="8"/>
      <c r="I94" s="8"/>
      <c r="J94" s="8"/>
      <c r="K94" s="81"/>
      <c r="L94" s="120"/>
    </row>
    <row r="95" spans="2:19" ht="14.1" customHeight="1" x14ac:dyDescent="0.15">
      <c r="B95" s="71"/>
      <c r="C95" s="72" t="s">
        <v>49</v>
      </c>
      <c r="D95" s="73"/>
      <c r="E95" s="72"/>
      <c r="F95" s="72"/>
      <c r="G95" s="72"/>
      <c r="H95" s="72"/>
      <c r="I95" s="72"/>
      <c r="J95" s="72"/>
      <c r="K95" s="99"/>
      <c r="L95" s="106"/>
    </row>
    <row r="96" spans="2:19" ht="14.1" customHeight="1" x14ac:dyDescent="0.15">
      <c r="B96" s="71"/>
      <c r="C96" s="72" t="s">
        <v>50</v>
      </c>
      <c r="D96" s="73"/>
      <c r="E96" s="72"/>
      <c r="F96" s="72"/>
      <c r="G96" s="72"/>
      <c r="H96" s="72"/>
      <c r="I96" s="72"/>
      <c r="J96" s="72"/>
      <c r="K96" s="99"/>
      <c r="L96" s="106"/>
    </row>
    <row r="97" spans="2:25" ht="14.1" customHeight="1" x14ac:dyDescent="0.15">
      <c r="B97" s="71"/>
      <c r="C97" s="72" t="s">
        <v>51</v>
      </c>
      <c r="D97" s="73"/>
      <c r="E97" s="72"/>
      <c r="F97" s="72"/>
      <c r="G97" s="72"/>
      <c r="H97" s="72"/>
      <c r="I97" s="72"/>
      <c r="J97" s="72"/>
      <c r="K97" s="99"/>
      <c r="L97" s="106"/>
    </row>
    <row r="98" spans="2:25" ht="14.1" customHeight="1" x14ac:dyDescent="0.15">
      <c r="B98" s="71"/>
      <c r="C98" s="72" t="s">
        <v>100</v>
      </c>
      <c r="D98" s="73"/>
      <c r="E98" s="72"/>
      <c r="F98" s="72"/>
      <c r="G98" s="72"/>
      <c r="H98" s="72"/>
      <c r="I98" s="72"/>
      <c r="J98" s="72"/>
      <c r="K98" s="99"/>
      <c r="L98" s="106"/>
    </row>
    <row r="99" spans="2:25" ht="14.1" customHeight="1" x14ac:dyDescent="0.15">
      <c r="B99" s="71"/>
      <c r="C99" s="72" t="s">
        <v>97</v>
      </c>
      <c r="D99" s="73"/>
      <c r="E99" s="72"/>
      <c r="F99" s="72"/>
      <c r="G99" s="72"/>
      <c r="H99" s="72"/>
      <c r="I99" s="72"/>
      <c r="J99" s="72"/>
      <c r="K99" s="99"/>
      <c r="L99" s="106"/>
    </row>
    <row r="100" spans="2:25" ht="14.1" customHeight="1" x14ac:dyDescent="0.15">
      <c r="B100" s="74"/>
      <c r="C100" s="72" t="s">
        <v>101</v>
      </c>
      <c r="D100" s="72"/>
      <c r="E100" s="72"/>
      <c r="F100" s="72"/>
      <c r="G100" s="72"/>
      <c r="H100" s="72"/>
      <c r="I100" s="72"/>
      <c r="J100" s="72"/>
      <c r="K100" s="99"/>
      <c r="L100" s="106"/>
    </row>
    <row r="101" spans="2:25" ht="14.1" customHeight="1" x14ac:dyDescent="0.15">
      <c r="B101" s="74"/>
      <c r="C101" s="72" t="s">
        <v>102</v>
      </c>
      <c r="D101" s="72"/>
      <c r="E101" s="72"/>
      <c r="F101" s="72"/>
      <c r="G101" s="72"/>
      <c r="H101" s="72"/>
      <c r="I101" s="72"/>
      <c r="J101" s="72"/>
      <c r="K101" s="99"/>
      <c r="L101" s="106"/>
    </row>
    <row r="102" spans="2:25" ht="14.1" customHeight="1" x14ac:dyDescent="0.15">
      <c r="B102" s="74"/>
      <c r="C102" s="72" t="s">
        <v>83</v>
      </c>
      <c r="D102" s="72"/>
      <c r="E102" s="72"/>
      <c r="F102" s="72"/>
      <c r="G102" s="72"/>
      <c r="H102" s="72"/>
      <c r="I102" s="72"/>
      <c r="J102" s="72"/>
      <c r="K102" s="99"/>
      <c r="L102" s="106"/>
    </row>
    <row r="103" spans="2:25" ht="14.1" customHeight="1" x14ac:dyDescent="0.15">
      <c r="B103" s="74"/>
      <c r="C103" s="72" t="s">
        <v>84</v>
      </c>
      <c r="D103" s="72"/>
      <c r="E103" s="72"/>
      <c r="F103" s="72"/>
      <c r="G103" s="72"/>
      <c r="H103" s="72"/>
      <c r="I103" s="72"/>
      <c r="J103" s="72"/>
      <c r="K103" s="99"/>
      <c r="L103" s="106"/>
    </row>
    <row r="104" spans="2:25" ht="14.1" customHeight="1" x14ac:dyDescent="0.15">
      <c r="B104" s="74"/>
      <c r="C104" s="72" t="s">
        <v>94</v>
      </c>
      <c r="D104" s="72"/>
      <c r="E104" s="72"/>
      <c r="F104" s="72"/>
      <c r="G104" s="72"/>
      <c r="H104" s="72"/>
      <c r="I104" s="72"/>
      <c r="J104" s="72"/>
      <c r="K104" s="99"/>
      <c r="L104" s="106"/>
    </row>
    <row r="105" spans="2:25" ht="14.1" customHeight="1" x14ac:dyDescent="0.15">
      <c r="B105" s="74"/>
      <c r="C105" s="72" t="s">
        <v>103</v>
      </c>
      <c r="D105" s="72"/>
      <c r="E105" s="72"/>
      <c r="F105" s="72"/>
      <c r="G105" s="72"/>
      <c r="H105" s="72"/>
      <c r="I105" s="72"/>
      <c r="J105" s="72"/>
      <c r="K105" s="99"/>
      <c r="L105" s="106"/>
    </row>
    <row r="106" spans="2:25" ht="14.1" customHeight="1" x14ac:dyDescent="0.15">
      <c r="B106" s="74"/>
      <c r="C106" s="99" t="s">
        <v>104</v>
      </c>
      <c r="D106" s="72"/>
      <c r="E106" s="72"/>
      <c r="F106" s="72"/>
      <c r="G106" s="72"/>
      <c r="H106" s="72"/>
      <c r="I106" s="72"/>
      <c r="J106" s="72"/>
      <c r="K106" s="99"/>
      <c r="L106" s="106"/>
    </row>
    <row r="107" spans="2:25" ht="14.1" customHeight="1" x14ac:dyDescent="0.15">
      <c r="B107" s="74"/>
      <c r="C107" s="72" t="s">
        <v>105</v>
      </c>
      <c r="D107" s="72"/>
      <c r="E107" s="72"/>
      <c r="F107" s="72"/>
      <c r="G107" s="72"/>
      <c r="H107" s="72"/>
      <c r="I107" s="72"/>
      <c r="J107" s="72"/>
      <c r="K107" s="99"/>
      <c r="L107" s="106"/>
    </row>
    <row r="108" spans="2:25" ht="18" customHeight="1" x14ac:dyDescent="0.15">
      <c r="B108" s="74"/>
      <c r="C108" s="72" t="s">
        <v>85</v>
      </c>
      <c r="D108" s="72"/>
      <c r="E108" s="72"/>
      <c r="F108" s="72"/>
      <c r="G108" s="72"/>
      <c r="H108" s="72"/>
      <c r="I108" s="72"/>
      <c r="J108" s="72"/>
      <c r="K108" s="99"/>
      <c r="L108" s="99"/>
      <c r="M108" s="121"/>
    </row>
    <row r="109" spans="2:25" x14ac:dyDescent="0.15">
      <c r="B109" s="74"/>
      <c r="C109" s="72" t="s">
        <v>95</v>
      </c>
      <c r="D109" s="72"/>
      <c r="E109" s="72"/>
      <c r="F109" s="72"/>
      <c r="G109" s="72"/>
      <c r="H109" s="72"/>
      <c r="I109" s="72"/>
      <c r="J109" s="72"/>
      <c r="K109" s="99"/>
      <c r="L109" s="99"/>
      <c r="M109" s="121"/>
    </row>
    <row r="110" spans="2:25" x14ac:dyDescent="0.15">
      <c r="B110" s="74"/>
      <c r="C110" s="72" t="s">
        <v>96</v>
      </c>
      <c r="D110" s="72"/>
      <c r="E110" s="72"/>
      <c r="F110" s="72"/>
      <c r="G110" s="72"/>
      <c r="H110" s="72"/>
      <c r="I110" s="72"/>
      <c r="J110" s="72"/>
      <c r="K110" s="99"/>
      <c r="L110" s="99"/>
      <c r="M110" s="121"/>
    </row>
    <row r="111" spans="2:25" x14ac:dyDescent="0.15">
      <c r="B111" s="74"/>
      <c r="C111" s="72" t="s">
        <v>106</v>
      </c>
      <c r="D111" s="72"/>
      <c r="E111" s="72"/>
      <c r="F111" s="72"/>
      <c r="G111" s="72"/>
      <c r="H111" s="72"/>
      <c r="I111" s="72"/>
      <c r="J111" s="72"/>
      <c r="K111" s="99"/>
      <c r="L111" s="99"/>
      <c r="M111" s="121"/>
    </row>
    <row r="112" spans="2:25" ht="14.1" customHeight="1" x14ac:dyDescent="0.15">
      <c r="B112" s="74"/>
      <c r="C112" s="72" t="s">
        <v>98</v>
      </c>
      <c r="D112" s="72"/>
      <c r="E112" s="72"/>
      <c r="F112" s="72"/>
      <c r="G112" s="72"/>
      <c r="H112" s="72"/>
      <c r="I112" s="72"/>
      <c r="J112" s="72"/>
      <c r="K112" s="99"/>
      <c r="L112" s="99"/>
      <c r="M112" s="129"/>
      <c r="N112" s="128"/>
      <c r="Y112" s="88"/>
    </row>
    <row r="113" spans="2:25" x14ac:dyDescent="0.15">
      <c r="B113" s="74"/>
      <c r="C113" s="72" t="s">
        <v>66</v>
      </c>
      <c r="D113" s="72"/>
      <c r="E113" s="72"/>
      <c r="F113" s="72"/>
      <c r="G113" s="72"/>
      <c r="H113" s="72"/>
      <c r="I113" s="72"/>
      <c r="J113" s="72"/>
      <c r="K113" s="99"/>
      <c r="L113" s="99"/>
      <c r="M113" s="121"/>
    </row>
    <row r="114" spans="2:25" x14ac:dyDescent="0.15">
      <c r="B114" s="74"/>
      <c r="C114" s="72" t="s">
        <v>52</v>
      </c>
      <c r="D114" s="72"/>
      <c r="E114" s="72"/>
      <c r="F114" s="72"/>
      <c r="G114" s="72"/>
      <c r="H114" s="72"/>
      <c r="I114" s="72"/>
      <c r="J114" s="72"/>
      <c r="K114" s="99"/>
      <c r="L114" s="99"/>
      <c r="M114" s="121"/>
    </row>
    <row r="115" spans="2:25" x14ac:dyDescent="0.15">
      <c r="B115" s="121"/>
      <c r="C115" s="99" t="s">
        <v>107</v>
      </c>
      <c r="D115" s="85"/>
      <c r="E115" s="85"/>
      <c r="F115" s="85"/>
      <c r="G115" s="85"/>
      <c r="H115" s="85"/>
      <c r="I115" s="85"/>
      <c r="J115" s="85"/>
      <c r="K115" s="122"/>
      <c r="L115" s="122"/>
      <c r="M115" s="121"/>
    </row>
    <row r="116" spans="2:25" x14ac:dyDescent="0.15">
      <c r="B116" s="121"/>
      <c r="C116" s="99" t="s">
        <v>108</v>
      </c>
      <c r="D116" s="85"/>
      <c r="E116" s="85"/>
      <c r="F116" s="85"/>
      <c r="G116" s="85"/>
      <c r="H116" s="85"/>
      <c r="I116" s="85"/>
      <c r="J116" s="85"/>
      <c r="K116" s="122"/>
      <c r="L116" s="122"/>
      <c r="M116" s="130"/>
      <c r="N116" s="123"/>
      <c r="Y116" s="88"/>
    </row>
    <row r="117" spans="2:25" x14ac:dyDescent="0.15">
      <c r="B117" s="121"/>
      <c r="C117" s="99" t="s">
        <v>158</v>
      </c>
      <c r="D117" s="85"/>
      <c r="E117" s="85"/>
      <c r="F117" s="85"/>
      <c r="G117" s="85"/>
      <c r="H117" s="85"/>
      <c r="I117" s="85"/>
      <c r="J117" s="85"/>
      <c r="K117" s="122"/>
      <c r="L117" s="122"/>
      <c r="M117" s="121"/>
    </row>
    <row r="118" spans="2:25" ht="14.25" thickBot="1" x14ac:dyDescent="0.2">
      <c r="B118" s="124"/>
      <c r="C118" s="100" t="s">
        <v>109</v>
      </c>
      <c r="D118" s="125"/>
      <c r="E118" s="125"/>
      <c r="F118" s="125"/>
      <c r="G118" s="125"/>
      <c r="H118" s="125"/>
      <c r="I118" s="125"/>
      <c r="J118" s="125"/>
      <c r="K118" s="126"/>
      <c r="L118" s="127"/>
    </row>
  </sheetData>
  <mergeCells count="27">
    <mergeCell ref="D9:F9"/>
    <mergeCell ref="D4:G4"/>
    <mergeCell ref="D5:G5"/>
    <mergeCell ref="D6:G6"/>
    <mergeCell ref="D7:F7"/>
    <mergeCell ref="D8:F8"/>
    <mergeCell ref="G81:H81"/>
    <mergeCell ref="G10:H10"/>
    <mergeCell ref="C65:D65"/>
    <mergeCell ref="D72:G72"/>
    <mergeCell ref="D73:G73"/>
    <mergeCell ref="B74:I74"/>
    <mergeCell ref="B75:D75"/>
    <mergeCell ref="G75:H75"/>
    <mergeCell ref="G76:H76"/>
    <mergeCell ref="G77:H77"/>
    <mergeCell ref="G78:H78"/>
    <mergeCell ref="G79:H79"/>
    <mergeCell ref="G80:H80"/>
    <mergeCell ref="G93:H93"/>
    <mergeCell ref="B94:D94"/>
    <mergeCell ref="G82:H82"/>
    <mergeCell ref="G83:H83"/>
    <mergeCell ref="B84:D84"/>
    <mergeCell ref="G84:H84"/>
    <mergeCell ref="G86:H86"/>
    <mergeCell ref="G89:H89"/>
  </mergeCells>
  <phoneticPr fontId="23"/>
  <printOptions horizontalCentered="1"/>
  <pageMargins left="0.98425196850393704" right="0.39370078740157483" top="0.78740157480314965" bottom="0.51181102362204722" header="0.51181102362204722" footer="0.51181102362204722"/>
  <pageSetup paperSize="8" scale="85" orientation="portrait" r:id="rId1"/>
  <headerFooter alignWithMargins="0"/>
  <rowBreaks count="1" manualBreakCount="1">
    <brk id="6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1:Y109"/>
  <sheetViews>
    <sheetView view="pageBreakPreview"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142"/>
      <c r="D5" s="182" t="s">
        <v>1</v>
      </c>
      <c r="E5" s="182"/>
      <c r="F5" s="182"/>
      <c r="G5" s="182"/>
      <c r="H5" s="142"/>
      <c r="I5" s="142"/>
      <c r="J5" s="6"/>
      <c r="K5" s="90" t="s">
        <v>269</v>
      </c>
      <c r="L5" s="111" t="str">
        <f>K5</f>
        <v>2020.10.6</v>
      </c>
    </row>
    <row r="6" spans="2:19" ht="18" customHeight="1" x14ac:dyDescent="0.15">
      <c r="B6" s="4"/>
      <c r="C6" s="142"/>
      <c r="D6" s="182" t="s">
        <v>2</v>
      </c>
      <c r="E6" s="182"/>
      <c r="F6" s="182"/>
      <c r="G6" s="182"/>
      <c r="H6" s="142"/>
      <c r="I6" s="142"/>
      <c r="J6" s="6"/>
      <c r="K6" s="131">
        <v>0.46111111111111108</v>
      </c>
      <c r="L6" s="132">
        <v>0.40833333333333338</v>
      </c>
    </row>
    <row r="7" spans="2:19" ht="18" customHeight="1" x14ac:dyDescent="0.15">
      <c r="B7" s="4"/>
      <c r="C7" s="142"/>
      <c r="D7" s="182" t="s">
        <v>3</v>
      </c>
      <c r="E7" s="192"/>
      <c r="F7" s="192"/>
      <c r="G7" s="27" t="s">
        <v>4</v>
      </c>
      <c r="H7" s="142"/>
      <c r="I7" s="142"/>
      <c r="J7" s="6"/>
      <c r="K7" s="133">
        <v>1.95</v>
      </c>
      <c r="L7" s="134">
        <v>1.31</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3.9" customHeight="1" x14ac:dyDescent="0.15">
      <c r="B11" s="32">
        <v>1</v>
      </c>
      <c r="C11" s="38" t="s">
        <v>59</v>
      </c>
      <c r="D11" s="38" t="s">
        <v>12</v>
      </c>
      <c r="E11" s="45"/>
      <c r="F11" s="45" t="s">
        <v>131</v>
      </c>
      <c r="G11" s="45"/>
      <c r="H11" s="45"/>
      <c r="I11" s="45"/>
      <c r="J11" s="45"/>
      <c r="K11" s="77"/>
      <c r="L11" s="78" t="s">
        <v>200</v>
      </c>
      <c r="N11" t="s">
        <v>13</v>
      </c>
      <c r="O11" t="e">
        <f>IF(#REF!="",0,VALUE(MID(#REF!,2,LEN(#REF!)-2)))</f>
        <v>#REF!</v>
      </c>
      <c r="P11">
        <f>IF(L11="",0,VALUE(MID(L11,2,LEN(L11)-2)))</f>
        <v>100</v>
      </c>
      <c r="Q11" t="e">
        <f>IF(#REF!="",0,VALUE(MID(#REF!,2,LEN(#REF!)-2)))</f>
        <v>#REF!</v>
      </c>
      <c r="R11">
        <f>IF(K11="＋",0,IF(K11="(＋)",0,ABS(K11)))</f>
        <v>0</v>
      </c>
      <c r="S11">
        <f t="shared" ref="R11:S16" si="0">IF(L11="＋",0,IF(L11="(＋)",0,ABS(L11)))</f>
        <v>100</v>
      </c>
    </row>
    <row r="12" spans="2:19" ht="13.5" customHeight="1" x14ac:dyDescent="0.15">
      <c r="B12" s="32">
        <f>B11+1</f>
        <v>2</v>
      </c>
      <c r="C12" s="39"/>
      <c r="D12" s="47"/>
      <c r="E12" s="45"/>
      <c r="F12" s="45" t="s">
        <v>179</v>
      </c>
      <c r="G12" s="45"/>
      <c r="H12" s="45"/>
      <c r="I12" s="45"/>
      <c r="J12" s="45"/>
      <c r="K12" s="77" t="s">
        <v>133</v>
      </c>
      <c r="L12" s="78" t="s">
        <v>212</v>
      </c>
      <c r="N12" s="75" t="s">
        <v>14</v>
      </c>
      <c r="O12" t="str">
        <f>K12</f>
        <v>(25)</v>
      </c>
      <c r="P12" t="str">
        <f>L12</f>
        <v>(450)</v>
      </c>
      <c r="Q12" t="e">
        <f>#REF!</f>
        <v>#REF!</v>
      </c>
      <c r="R12">
        <f t="shared" si="0"/>
        <v>25</v>
      </c>
      <c r="S12">
        <f t="shared" si="0"/>
        <v>450</v>
      </c>
    </row>
    <row r="13" spans="2:19" ht="13.9" customHeight="1" x14ac:dyDescent="0.15">
      <c r="B13" s="32">
        <f t="shared" ref="B13:B58" si="1">B12+1</f>
        <v>3</v>
      </c>
      <c r="C13" s="39"/>
      <c r="D13" s="47"/>
      <c r="E13" s="45"/>
      <c r="F13" s="45" t="s">
        <v>201</v>
      </c>
      <c r="G13" s="45"/>
      <c r="H13" s="45"/>
      <c r="I13" s="45"/>
      <c r="J13" s="45"/>
      <c r="K13" s="77" t="s">
        <v>99</v>
      </c>
      <c r="L13" s="78" t="s">
        <v>99</v>
      </c>
      <c r="N13" t="s">
        <v>13</v>
      </c>
      <c r="O13" t="e">
        <f>IF(K13="",0,VALUE(MID(K13,2,LEN(K13)-2)))</f>
        <v>#VALUE!</v>
      </c>
      <c r="P13" t="e">
        <f>IF(L13="",0,VALUE(MID(L13,2,LEN(L13)-2)))</f>
        <v>#VALUE!</v>
      </c>
      <c r="Q13" t="e">
        <f>IF(#REF!="",0,VALUE(MID(#REF!,2,LEN(#REF!)-2)))</f>
        <v>#REF!</v>
      </c>
      <c r="R13">
        <f t="shared" si="0"/>
        <v>0</v>
      </c>
      <c r="S13">
        <f t="shared" si="0"/>
        <v>0</v>
      </c>
    </row>
    <row r="14" spans="2:19" ht="13.5" customHeight="1" x14ac:dyDescent="0.15">
      <c r="B14" s="32">
        <f t="shared" si="1"/>
        <v>4</v>
      </c>
      <c r="C14" s="39"/>
      <c r="D14" s="47"/>
      <c r="E14" s="45"/>
      <c r="F14" s="45" t="s">
        <v>267</v>
      </c>
      <c r="G14" s="45"/>
      <c r="H14" s="45"/>
      <c r="I14" s="45"/>
      <c r="J14" s="45"/>
      <c r="K14" s="77"/>
      <c r="L14" s="78" t="s">
        <v>133</v>
      </c>
      <c r="N14" s="75" t="s">
        <v>14</v>
      </c>
      <c r="O14">
        <f>K14</f>
        <v>0</v>
      </c>
      <c r="P14" t="str">
        <f>L14</f>
        <v>(25)</v>
      </c>
      <c r="Q14" t="e">
        <f>#REF!</f>
        <v>#REF!</v>
      </c>
      <c r="R14">
        <f t="shared" si="0"/>
        <v>0</v>
      </c>
      <c r="S14">
        <f t="shared" si="0"/>
        <v>25</v>
      </c>
    </row>
    <row r="15" spans="2:19" ht="13.9" customHeight="1" x14ac:dyDescent="0.15">
      <c r="B15" s="32">
        <f t="shared" si="1"/>
        <v>5</v>
      </c>
      <c r="C15" s="39"/>
      <c r="D15" s="47"/>
      <c r="E15" s="45"/>
      <c r="F15" s="45" t="s">
        <v>138</v>
      </c>
      <c r="G15" s="45"/>
      <c r="H15" s="45"/>
      <c r="I15" s="45"/>
      <c r="J15" s="45"/>
      <c r="K15" s="77"/>
      <c r="L15" s="78" t="s">
        <v>135</v>
      </c>
      <c r="N15" t="s">
        <v>13</v>
      </c>
      <c r="O15">
        <f>IF(K15="",0,VALUE(MID(K15,2,LEN(K15)-2)))</f>
        <v>0</v>
      </c>
      <c r="P15">
        <f>IF(L15="",0,VALUE(MID(L15,2,LEN(L15)-2)))</f>
        <v>50</v>
      </c>
      <c r="Q15" t="e">
        <f>IF(#REF!="",0,VALUE(MID(#REF!,2,LEN(#REF!)-2)))</f>
        <v>#REF!</v>
      </c>
      <c r="R15">
        <f>IF(K15="＋",0,IF(K15="(＋)",0,ABS(K15)))</f>
        <v>0</v>
      </c>
      <c r="S15">
        <f>IF(L15="＋",0,IF(L15="(＋)",0,ABS(L15)))</f>
        <v>50</v>
      </c>
    </row>
    <row r="16" spans="2:19" ht="13.9" customHeight="1" x14ac:dyDescent="0.15">
      <c r="B16" s="32">
        <f t="shared" si="1"/>
        <v>6</v>
      </c>
      <c r="C16" s="39"/>
      <c r="D16" s="47"/>
      <c r="E16" s="45"/>
      <c r="F16" s="45" t="s">
        <v>89</v>
      </c>
      <c r="G16" s="45"/>
      <c r="H16" s="45"/>
      <c r="I16" s="45"/>
      <c r="J16" s="45"/>
      <c r="K16" s="77" t="s">
        <v>135</v>
      </c>
      <c r="L16" s="78" t="s">
        <v>212</v>
      </c>
      <c r="N16" t="s">
        <v>13</v>
      </c>
      <c r="O16" t="e">
        <f>IF(#REF!="",0,VALUE(MID(#REF!,2,LEN(#REF!)-2)))</f>
        <v>#REF!</v>
      </c>
      <c r="P16">
        <f>IF(L16="",0,VALUE(MID(L16,2,LEN(L16)-2)))</f>
        <v>450</v>
      </c>
      <c r="Q16" t="e">
        <f>IF(#REF!="",0,VALUE(MID(#REF!,2,LEN(#REF!)-2)))</f>
        <v>#REF!</v>
      </c>
      <c r="R16">
        <f t="shared" si="0"/>
        <v>50</v>
      </c>
      <c r="S16">
        <f t="shared" si="0"/>
        <v>450</v>
      </c>
    </row>
    <row r="17" spans="2:19" ht="13.9" customHeight="1" x14ac:dyDescent="0.15">
      <c r="B17" s="32">
        <f t="shared" si="1"/>
        <v>7</v>
      </c>
      <c r="C17" s="40" t="s">
        <v>22</v>
      </c>
      <c r="D17" s="38" t="s">
        <v>23</v>
      </c>
      <c r="E17" s="45"/>
      <c r="F17" s="45" t="s">
        <v>88</v>
      </c>
      <c r="G17" s="45"/>
      <c r="H17" s="45"/>
      <c r="I17" s="45"/>
      <c r="J17" s="45"/>
      <c r="K17" s="79">
        <v>3625</v>
      </c>
      <c r="L17" s="80">
        <v>7000</v>
      </c>
      <c r="S17">
        <f>COUNTA(L11:L16)</f>
        <v>6</v>
      </c>
    </row>
    <row r="18" spans="2:19" ht="13.5" customHeight="1" x14ac:dyDescent="0.15">
      <c r="B18" s="32">
        <f t="shared" si="1"/>
        <v>8</v>
      </c>
      <c r="C18" s="40" t="s">
        <v>24</v>
      </c>
      <c r="D18" s="38" t="s">
        <v>25</v>
      </c>
      <c r="E18" s="45"/>
      <c r="F18" s="45" t="s">
        <v>141</v>
      </c>
      <c r="G18" s="45"/>
      <c r="H18" s="45"/>
      <c r="I18" s="45"/>
      <c r="J18" s="45"/>
      <c r="K18" s="79">
        <v>50</v>
      </c>
      <c r="L18" s="80">
        <v>150</v>
      </c>
    </row>
    <row r="19" spans="2:19" ht="13.9" customHeight="1" x14ac:dyDescent="0.15">
      <c r="B19" s="32">
        <f t="shared" si="1"/>
        <v>9</v>
      </c>
      <c r="C19" s="40" t="s">
        <v>60</v>
      </c>
      <c r="D19" s="38" t="s">
        <v>16</v>
      </c>
      <c r="E19" s="45"/>
      <c r="F19" s="45" t="s">
        <v>80</v>
      </c>
      <c r="G19" s="45"/>
      <c r="H19" s="45"/>
      <c r="I19" s="45"/>
      <c r="J19" s="45"/>
      <c r="K19" s="79" t="s">
        <v>99</v>
      </c>
      <c r="L19" s="80"/>
    </row>
    <row r="20" spans="2:19" ht="13.5" customHeight="1" x14ac:dyDescent="0.15">
      <c r="B20" s="32">
        <f t="shared" si="1"/>
        <v>10</v>
      </c>
      <c r="C20" s="41"/>
      <c r="D20" s="47"/>
      <c r="E20" s="45"/>
      <c r="F20" s="45" t="s">
        <v>81</v>
      </c>
      <c r="G20" s="45"/>
      <c r="H20" s="45"/>
      <c r="I20" s="45"/>
      <c r="J20" s="45"/>
      <c r="K20" s="79">
        <v>50</v>
      </c>
      <c r="L20" s="80">
        <v>125</v>
      </c>
    </row>
    <row r="21" spans="2:19" ht="13.9" customHeight="1" x14ac:dyDescent="0.15">
      <c r="B21" s="32">
        <f t="shared" si="1"/>
        <v>11</v>
      </c>
      <c r="C21" s="41"/>
      <c r="D21" s="47"/>
      <c r="E21" s="45"/>
      <c r="F21" s="45" t="s">
        <v>143</v>
      </c>
      <c r="G21" s="45"/>
      <c r="H21" s="45"/>
      <c r="I21" s="45"/>
      <c r="J21" s="45"/>
      <c r="K21" s="79"/>
      <c r="L21" s="80" t="s">
        <v>99</v>
      </c>
    </row>
    <row r="22" spans="2:19" ht="13.5" customHeight="1" x14ac:dyDescent="0.15">
      <c r="B22" s="32">
        <f t="shared" si="1"/>
        <v>12</v>
      </c>
      <c r="C22" s="41"/>
      <c r="D22" s="47"/>
      <c r="E22" s="45"/>
      <c r="F22" s="45" t="s">
        <v>270</v>
      </c>
      <c r="G22" s="45"/>
      <c r="H22" s="45"/>
      <c r="I22" s="45"/>
      <c r="J22" s="45"/>
      <c r="K22" s="79"/>
      <c r="L22" s="80" t="s">
        <v>99</v>
      </c>
    </row>
    <row r="23" spans="2:19" ht="13.5" customHeight="1" x14ac:dyDescent="0.15">
      <c r="B23" s="32">
        <f t="shared" si="1"/>
        <v>13</v>
      </c>
      <c r="C23" s="41"/>
      <c r="D23" s="47"/>
      <c r="E23" s="45"/>
      <c r="F23" s="45" t="s">
        <v>246</v>
      </c>
      <c r="G23" s="45"/>
      <c r="H23" s="45"/>
      <c r="I23" s="45"/>
      <c r="J23" s="45"/>
      <c r="K23" s="79"/>
      <c r="L23" s="80" t="s">
        <v>99</v>
      </c>
    </row>
    <row r="24" spans="2:19" ht="13.9" customHeight="1" x14ac:dyDescent="0.15">
      <c r="B24" s="32">
        <f t="shared" si="1"/>
        <v>14</v>
      </c>
      <c r="C24" s="41"/>
      <c r="D24" s="47"/>
      <c r="E24" s="45"/>
      <c r="F24" s="45" t="s">
        <v>18</v>
      </c>
      <c r="G24" s="45"/>
      <c r="H24" s="45"/>
      <c r="I24" s="45"/>
      <c r="J24" s="45"/>
      <c r="K24" s="79">
        <v>50</v>
      </c>
      <c r="L24" s="80">
        <v>250</v>
      </c>
    </row>
    <row r="25" spans="2:19" ht="13.9" customHeight="1" x14ac:dyDescent="0.15">
      <c r="B25" s="32">
        <f t="shared" si="1"/>
        <v>15</v>
      </c>
      <c r="C25" s="41"/>
      <c r="D25" s="47"/>
      <c r="E25" s="45"/>
      <c r="F25" s="45" t="s">
        <v>82</v>
      </c>
      <c r="G25" s="45"/>
      <c r="H25" s="45"/>
      <c r="I25" s="45"/>
      <c r="J25" s="45"/>
      <c r="K25" s="79" t="s">
        <v>99</v>
      </c>
      <c r="L25" s="80">
        <v>500</v>
      </c>
    </row>
    <row r="26" spans="2:19" ht="13.5" customHeight="1" x14ac:dyDescent="0.15">
      <c r="B26" s="32">
        <f t="shared" si="1"/>
        <v>16</v>
      </c>
      <c r="C26" s="41"/>
      <c r="D26" s="47"/>
      <c r="E26" s="45"/>
      <c r="F26" s="45" t="s">
        <v>86</v>
      </c>
      <c r="G26" s="45"/>
      <c r="H26" s="45"/>
      <c r="I26" s="45"/>
      <c r="J26" s="45"/>
      <c r="K26" s="79">
        <v>125</v>
      </c>
      <c r="L26" s="80">
        <v>275</v>
      </c>
    </row>
    <row r="27" spans="2:19" ht="13.5" customHeight="1" x14ac:dyDescent="0.15">
      <c r="B27" s="32">
        <f t="shared" si="1"/>
        <v>17</v>
      </c>
      <c r="C27" s="41"/>
      <c r="D27" s="47"/>
      <c r="E27" s="45"/>
      <c r="F27" s="45" t="s">
        <v>61</v>
      </c>
      <c r="G27" s="45"/>
      <c r="H27" s="45"/>
      <c r="I27" s="45"/>
      <c r="J27" s="45"/>
      <c r="K27" s="79">
        <v>6550</v>
      </c>
      <c r="L27" s="80">
        <v>3100</v>
      </c>
    </row>
    <row r="28" spans="2:19" ht="13.9" customHeight="1" x14ac:dyDescent="0.15">
      <c r="B28" s="32">
        <f t="shared" si="1"/>
        <v>18</v>
      </c>
      <c r="C28" s="41"/>
      <c r="D28" s="47"/>
      <c r="E28" s="45"/>
      <c r="F28" s="45" t="s">
        <v>90</v>
      </c>
      <c r="G28" s="45"/>
      <c r="H28" s="45"/>
      <c r="I28" s="45"/>
      <c r="J28" s="45"/>
      <c r="K28" s="79"/>
      <c r="L28" s="80">
        <v>25</v>
      </c>
    </row>
    <row r="29" spans="2:19" ht="13.9" customHeight="1" x14ac:dyDescent="0.15">
      <c r="B29" s="32">
        <f t="shared" si="1"/>
        <v>19</v>
      </c>
      <c r="C29" s="41"/>
      <c r="D29" s="47"/>
      <c r="E29" s="45"/>
      <c r="F29" s="45" t="s">
        <v>19</v>
      </c>
      <c r="G29" s="45"/>
      <c r="H29" s="45"/>
      <c r="I29" s="45"/>
      <c r="J29" s="45"/>
      <c r="K29" s="79">
        <v>3000</v>
      </c>
      <c r="L29" s="80">
        <v>14250</v>
      </c>
    </row>
    <row r="30" spans="2:19" ht="13.9" customHeight="1" x14ac:dyDescent="0.15">
      <c r="B30" s="32">
        <f t="shared" si="1"/>
        <v>20</v>
      </c>
      <c r="C30" s="41"/>
      <c r="D30" s="47"/>
      <c r="E30" s="45"/>
      <c r="F30" s="45" t="s">
        <v>20</v>
      </c>
      <c r="G30" s="45"/>
      <c r="H30" s="45"/>
      <c r="I30" s="45"/>
      <c r="J30" s="45"/>
      <c r="K30" s="79">
        <v>2750</v>
      </c>
      <c r="L30" s="80">
        <v>11750</v>
      </c>
    </row>
    <row r="31" spans="2:19" ht="13.5" customHeight="1" x14ac:dyDescent="0.15">
      <c r="B31" s="32">
        <f t="shared" si="1"/>
        <v>21</v>
      </c>
      <c r="C31" s="41"/>
      <c r="D31" s="47"/>
      <c r="E31" s="45"/>
      <c r="F31" s="45" t="s">
        <v>21</v>
      </c>
      <c r="G31" s="45"/>
      <c r="H31" s="45"/>
      <c r="I31" s="45"/>
      <c r="J31" s="45"/>
      <c r="K31" s="79" t="s">
        <v>99</v>
      </c>
      <c r="L31" s="80"/>
    </row>
    <row r="32" spans="2:19" ht="13.9" customHeight="1" x14ac:dyDescent="0.15">
      <c r="B32" s="32">
        <f t="shared" si="1"/>
        <v>22</v>
      </c>
      <c r="C32" s="41"/>
      <c r="D32" s="47"/>
      <c r="E32" s="45"/>
      <c r="F32" s="45" t="s">
        <v>145</v>
      </c>
      <c r="G32" s="45"/>
      <c r="H32" s="45"/>
      <c r="I32" s="45"/>
      <c r="J32" s="45"/>
      <c r="K32" s="79"/>
      <c r="L32" s="80" t="s">
        <v>99</v>
      </c>
    </row>
    <row r="33" spans="2:19" ht="13.9" customHeight="1" x14ac:dyDescent="0.15">
      <c r="B33" s="32">
        <f t="shared" si="1"/>
        <v>23</v>
      </c>
      <c r="C33" s="40" t="s">
        <v>65</v>
      </c>
      <c r="D33" s="38" t="s">
        <v>62</v>
      </c>
      <c r="E33" s="45"/>
      <c r="F33" s="45" t="s">
        <v>115</v>
      </c>
      <c r="G33" s="45"/>
      <c r="H33" s="45"/>
      <c r="I33" s="45"/>
      <c r="J33" s="45"/>
      <c r="K33" s="79" t="s">
        <v>99</v>
      </c>
      <c r="L33" s="80">
        <v>25</v>
      </c>
    </row>
    <row r="34" spans="2:19" ht="13.5" customHeight="1" x14ac:dyDescent="0.15">
      <c r="B34" s="32">
        <f t="shared" si="1"/>
        <v>24</v>
      </c>
      <c r="C34" s="40" t="s">
        <v>63</v>
      </c>
      <c r="D34" s="38" t="s">
        <v>26</v>
      </c>
      <c r="E34" s="45"/>
      <c r="F34" s="45" t="s">
        <v>92</v>
      </c>
      <c r="G34" s="45"/>
      <c r="H34" s="45"/>
      <c r="I34" s="45"/>
      <c r="J34" s="45"/>
      <c r="K34" s="79">
        <v>200</v>
      </c>
      <c r="L34" s="80">
        <v>400</v>
      </c>
    </row>
    <row r="35" spans="2:19" ht="13.9" customHeight="1" x14ac:dyDescent="0.15">
      <c r="B35" s="32">
        <f t="shared" si="1"/>
        <v>25</v>
      </c>
      <c r="C35" s="41"/>
      <c r="D35" s="47"/>
      <c r="E35" s="45"/>
      <c r="F35" s="45" t="s">
        <v>87</v>
      </c>
      <c r="G35" s="45"/>
      <c r="H35" s="45"/>
      <c r="I35" s="45"/>
      <c r="J35" s="45"/>
      <c r="K35" s="79">
        <v>100</v>
      </c>
      <c r="L35" s="80">
        <v>250</v>
      </c>
    </row>
    <row r="36" spans="2:19" ht="13.9" customHeight="1" x14ac:dyDescent="0.15">
      <c r="B36" s="32">
        <f t="shared" si="1"/>
        <v>26</v>
      </c>
      <c r="C36" s="41"/>
      <c r="D36" s="47"/>
      <c r="E36" s="45"/>
      <c r="F36" s="45" t="s">
        <v>70</v>
      </c>
      <c r="G36" s="45"/>
      <c r="H36" s="45"/>
      <c r="I36" s="45"/>
      <c r="J36" s="45"/>
      <c r="K36" s="79"/>
      <c r="L36" s="80">
        <v>25</v>
      </c>
      <c r="R36">
        <f>COUNTA(K11:K36)</f>
        <v>17</v>
      </c>
      <c r="S36">
        <f>COUNTA(L11:L36)</f>
        <v>24</v>
      </c>
    </row>
    <row r="37" spans="2:19" ht="13.5" customHeight="1" x14ac:dyDescent="0.15">
      <c r="B37" s="32">
        <f t="shared" si="1"/>
        <v>27</v>
      </c>
      <c r="C37" s="41"/>
      <c r="D37" s="47"/>
      <c r="E37" s="45"/>
      <c r="F37" s="45" t="s">
        <v>167</v>
      </c>
      <c r="G37" s="45"/>
      <c r="H37" s="45"/>
      <c r="I37" s="45"/>
      <c r="J37" s="45"/>
      <c r="K37" s="79"/>
      <c r="L37" s="80" t="s">
        <v>99</v>
      </c>
    </row>
    <row r="38" spans="2:19" ht="13.9" customHeight="1" x14ac:dyDescent="0.15">
      <c r="B38" s="32">
        <f t="shared" si="1"/>
        <v>28</v>
      </c>
      <c r="C38" s="41"/>
      <c r="D38" s="47"/>
      <c r="E38" s="45"/>
      <c r="F38" s="45" t="s">
        <v>271</v>
      </c>
      <c r="G38" s="45"/>
      <c r="H38" s="45"/>
      <c r="I38" s="45"/>
      <c r="J38" s="45"/>
      <c r="K38" s="79"/>
      <c r="L38" s="80" t="s">
        <v>99</v>
      </c>
    </row>
    <row r="39" spans="2:19" ht="13.5" customHeight="1" x14ac:dyDescent="0.15">
      <c r="B39" s="32">
        <f t="shared" si="1"/>
        <v>29</v>
      </c>
      <c r="C39" s="41"/>
      <c r="D39" s="47"/>
      <c r="E39" s="45"/>
      <c r="F39" s="45" t="s">
        <v>27</v>
      </c>
      <c r="G39" s="45"/>
      <c r="H39" s="45"/>
      <c r="I39" s="45"/>
      <c r="J39" s="45"/>
      <c r="K39" s="79"/>
      <c r="L39" s="80">
        <v>75</v>
      </c>
    </row>
    <row r="40" spans="2:19" ht="13.9" customHeight="1" x14ac:dyDescent="0.15">
      <c r="B40" s="32">
        <f t="shared" si="1"/>
        <v>30</v>
      </c>
      <c r="C40" s="41"/>
      <c r="D40" s="47"/>
      <c r="E40" s="45"/>
      <c r="F40" s="45" t="s">
        <v>191</v>
      </c>
      <c r="G40" s="45"/>
      <c r="H40" s="45"/>
      <c r="I40" s="45"/>
      <c r="J40" s="45"/>
      <c r="K40" s="79"/>
      <c r="L40" s="80">
        <v>150</v>
      </c>
    </row>
    <row r="41" spans="2:19" ht="13.9" customHeight="1" x14ac:dyDescent="0.15">
      <c r="B41" s="32">
        <f t="shared" si="1"/>
        <v>31</v>
      </c>
      <c r="C41" s="41"/>
      <c r="D41" s="47"/>
      <c r="E41" s="45"/>
      <c r="F41" s="45" t="s">
        <v>193</v>
      </c>
      <c r="G41" s="45"/>
      <c r="H41" s="45"/>
      <c r="I41" s="45"/>
      <c r="J41" s="45"/>
      <c r="K41" s="79">
        <v>32</v>
      </c>
      <c r="L41" s="80">
        <v>16</v>
      </c>
    </row>
    <row r="42" spans="2:19" ht="13.9" customHeight="1" x14ac:dyDescent="0.15">
      <c r="B42" s="32">
        <f t="shared" si="1"/>
        <v>32</v>
      </c>
      <c r="C42" s="41"/>
      <c r="D42" s="47"/>
      <c r="E42" s="45"/>
      <c r="F42" s="45" t="s">
        <v>148</v>
      </c>
      <c r="G42" s="45"/>
      <c r="H42" s="45"/>
      <c r="I42" s="45"/>
      <c r="J42" s="45"/>
      <c r="K42" s="79"/>
      <c r="L42" s="80">
        <v>100</v>
      </c>
    </row>
    <row r="43" spans="2:19" ht="13.9" customHeight="1" x14ac:dyDescent="0.15">
      <c r="B43" s="32">
        <f t="shared" si="1"/>
        <v>33</v>
      </c>
      <c r="C43" s="41"/>
      <c r="D43" s="47"/>
      <c r="E43" s="45"/>
      <c r="F43" s="45" t="s">
        <v>171</v>
      </c>
      <c r="G43" s="45"/>
      <c r="H43" s="45"/>
      <c r="I43" s="45"/>
      <c r="J43" s="45"/>
      <c r="K43" s="79"/>
      <c r="L43" s="80">
        <v>100</v>
      </c>
    </row>
    <row r="44" spans="2:19" ht="13.9" customHeight="1" x14ac:dyDescent="0.15">
      <c r="B44" s="32">
        <f t="shared" si="1"/>
        <v>34</v>
      </c>
      <c r="C44" s="41"/>
      <c r="D44" s="47"/>
      <c r="E44" s="45"/>
      <c r="F44" s="45" t="s">
        <v>113</v>
      </c>
      <c r="G44" s="45"/>
      <c r="H44" s="45"/>
      <c r="I44" s="45"/>
      <c r="J44" s="45"/>
      <c r="K44" s="79">
        <v>200</v>
      </c>
      <c r="L44" s="80">
        <v>650</v>
      </c>
    </row>
    <row r="45" spans="2:19" ht="13.9" customHeight="1" x14ac:dyDescent="0.15">
      <c r="B45" s="32">
        <f t="shared" si="1"/>
        <v>35</v>
      </c>
      <c r="C45" s="41"/>
      <c r="D45" s="47"/>
      <c r="E45" s="45"/>
      <c r="F45" s="45" t="s">
        <v>222</v>
      </c>
      <c r="G45" s="45"/>
      <c r="H45" s="45"/>
      <c r="I45" s="45"/>
      <c r="J45" s="45"/>
      <c r="K45" s="79"/>
      <c r="L45" s="80">
        <v>50</v>
      </c>
    </row>
    <row r="46" spans="2:19" ht="13.9" customHeight="1" x14ac:dyDescent="0.15">
      <c r="B46" s="32">
        <f t="shared" si="1"/>
        <v>36</v>
      </c>
      <c r="C46" s="41"/>
      <c r="D46" s="47"/>
      <c r="E46" s="45"/>
      <c r="F46" s="45" t="s">
        <v>149</v>
      </c>
      <c r="G46" s="45"/>
      <c r="H46" s="45"/>
      <c r="I46" s="45"/>
      <c r="J46" s="45"/>
      <c r="K46" s="79"/>
      <c r="L46" s="80">
        <v>25</v>
      </c>
    </row>
    <row r="47" spans="2:19" ht="13.9" customHeight="1" x14ac:dyDescent="0.15">
      <c r="B47" s="32">
        <f t="shared" si="1"/>
        <v>37</v>
      </c>
      <c r="C47" s="41"/>
      <c r="D47" s="47"/>
      <c r="E47" s="45"/>
      <c r="F47" s="45" t="s">
        <v>29</v>
      </c>
      <c r="G47" s="45"/>
      <c r="H47" s="45"/>
      <c r="I47" s="45"/>
      <c r="J47" s="45"/>
      <c r="K47" s="79">
        <v>175</v>
      </c>
      <c r="L47" s="80">
        <v>625</v>
      </c>
    </row>
    <row r="48" spans="2:19" ht="13.9" customHeight="1" x14ac:dyDescent="0.15">
      <c r="B48" s="32">
        <f t="shared" si="1"/>
        <v>38</v>
      </c>
      <c r="C48" s="40" t="s">
        <v>151</v>
      </c>
      <c r="D48" s="38" t="s">
        <v>152</v>
      </c>
      <c r="E48" s="45"/>
      <c r="F48" s="45" t="s">
        <v>153</v>
      </c>
      <c r="G48" s="45"/>
      <c r="H48" s="45"/>
      <c r="I48" s="45"/>
      <c r="J48" s="45"/>
      <c r="K48" s="79"/>
      <c r="L48" s="80" t="s">
        <v>99</v>
      </c>
    </row>
    <row r="49" spans="2:19" ht="13.5" customHeight="1" x14ac:dyDescent="0.15">
      <c r="B49" s="32">
        <f t="shared" si="1"/>
        <v>39</v>
      </c>
      <c r="C49" s="41"/>
      <c r="D49" s="47"/>
      <c r="E49" s="45"/>
      <c r="F49" s="45" t="s">
        <v>224</v>
      </c>
      <c r="G49" s="45"/>
      <c r="H49" s="45"/>
      <c r="I49" s="45"/>
      <c r="J49" s="45"/>
      <c r="K49" s="79" t="s">
        <v>99</v>
      </c>
      <c r="L49" s="80">
        <v>1</v>
      </c>
    </row>
    <row r="50" spans="2:19" ht="13.9" customHeight="1" x14ac:dyDescent="0.15">
      <c r="B50" s="32">
        <f t="shared" si="1"/>
        <v>40</v>
      </c>
      <c r="C50" s="41"/>
      <c r="D50" s="47"/>
      <c r="E50" s="45"/>
      <c r="F50" s="45" t="s">
        <v>226</v>
      </c>
      <c r="G50" s="45"/>
      <c r="H50" s="45"/>
      <c r="I50" s="45"/>
      <c r="J50" s="45"/>
      <c r="K50" s="79"/>
      <c r="L50" s="80" t="s">
        <v>99</v>
      </c>
    </row>
    <row r="51" spans="2:19" ht="13.9" customHeight="1" x14ac:dyDescent="0.15">
      <c r="B51" s="32">
        <f t="shared" si="1"/>
        <v>41</v>
      </c>
      <c r="C51" s="41"/>
      <c r="D51" s="47"/>
      <c r="E51" s="45"/>
      <c r="F51" s="45" t="s">
        <v>174</v>
      </c>
      <c r="G51" s="45"/>
      <c r="H51" s="45"/>
      <c r="I51" s="45"/>
      <c r="J51" s="45"/>
      <c r="K51" s="79">
        <v>2</v>
      </c>
      <c r="L51" s="80">
        <v>3</v>
      </c>
    </row>
    <row r="52" spans="2:19" ht="13.5" customHeight="1" x14ac:dyDescent="0.15">
      <c r="B52" s="32">
        <f t="shared" si="1"/>
        <v>42</v>
      </c>
      <c r="C52" s="41"/>
      <c r="D52" s="47"/>
      <c r="E52" s="45"/>
      <c r="F52" s="45" t="s">
        <v>154</v>
      </c>
      <c r="G52" s="45"/>
      <c r="H52" s="45"/>
      <c r="I52" s="45"/>
      <c r="J52" s="45"/>
      <c r="K52" s="79">
        <v>2</v>
      </c>
      <c r="L52" s="80">
        <v>2</v>
      </c>
    </row>
    <row r="53" spans="2:19" ht="13.5" customHeight="1" x14ac:dyDescent="0.15">
      <c r="B53" s="32">
        <f t="shared" si="1"/>
        <v>43</v>
      </c>
      <c r="C53" s="40" t="s">
        <v>30</v>
      </c>
      <c r="D53" s="38" t="s">
        <v>31</v>
      </c>
      <c r="E53" s="45"/>
      <c r="F53" s="45" t="s">
        <v>208</v>
      </c>
      <c r="G53" s="45"/>
      <c r="H53" s="45"/>
      <c r="I53" s="45"/>
      <c r="J53" s="45"/>
      <c r="K53" s="79">
        <v>2</v>
      </c>
      <c r="L53" s="80">
        <v>5</v>
      </c>
    </row>
    <row r="54" spans="2:19" ht="13.9" customHeight="1" x14ac:dyDescent="0.15">
      <c r="B54" s="32">
        <f t="shared" si="1"/>
        <v>44</v>
      </c>
      <c r="C54" s="41"/>
      <c r="D54" s="48"/>
      <c r="E54" s="45"/>
      <c r="F54" s="45" t="s">
        <v>32</v>
      </c>
      <c r="G54" s="45"/>
      <c r="H54" s="45"/>
      <c r="I54" s="45"/>
      <c r="J54" s="45"/>
      <c r="K54" s="79">
        <v>50</v>
      </c>
      <c r="L54" s="80">
        <v>50</v>
      </c>
    </row>
    <row r="55" spans="2:19" ht="13.9" customHeight="1" x14ac:dyDescent="0.15">
      <c r="B55" s="32">
        <f t="shared" si="1"/>
        <v>45</v>
      </c>
      <c r="C55" s="42"/>
      <c r="D55" s="49" t="s">
        <v>33</v>
      </c>
      <c r="E55" s="45"/>
      <c r="F55" s="45" t="s">
        <v>34</v>
      </c>
      <c r="G55" s="45"/>
      <c r="H55" s="45"/>
      <c r="I55" s="45"/>
      <c r="J55" s="45"/>
      <c r="K55" s="79">
        <v>50</v>
      </c>
      <c r="L55" s="80">
        <v>75</v>
      </c>
    </row>
    <row r="56" spans="2:19" ht="13.9" customHeight="1" x14ac:dyDescent="0.15">
      <c r="B56" s="32">
        <f t="shared" si="1"/>
        <v>46</v>
      </c>
      <c r="C56" s="185" t="s">
        <v>35</v>
      </c>
      <c r="D56" s="186"/>
      <c r="E56" s="45"/>
      <c r="F56" s="45" t="s">
        <v>36</v>
      </c>
      <c r="G56" s="45"/>
      <c r="H56" s="45"/>
      <c r="I56" s="45"/>
      <c r="J56" s="45"/>
      <c r="K56" s="79">
        <v>550</v>
      </c>
      <c r="L56" s="80">
        <v>500</v>
      </c>
    </row>
    <row r="57" spans="2:19" ht="13.9" customHeight="1" x14ac:dyDescent="0.15">
      <c r="B57" s="32">
        <f t="shared" si="1"/>
        <v>47</v>
      </c>
      <c r="C57" s="43"/>
      <c r="D57" s="44"/>
      <c r="E57" s="45"/>
      <c r="F57" s="45" t="s">
        <v>37</v>
      </c>
      <c r="G57" s="45"/>
      <c r="H57" s="45"/>
      <c r="I57" s="45"/>
      <c r="J57" s="45"/>
      <c r="K57" s="79">
        <v>650</v>
      </c>
      <c r="L57" s="80">
        <v>1100</v>
      </c>
    </row>
    <row r="58" spans="2:19" ht="13.9" customHeight="1" thickBot="1" x14ac:dyDescent="0.2">
      <c r="B58" s="32">
        <f t="shared" si="1"/>
        <v>48</v>
      </c>
      <c r="C58" s="43"/>
      <c r="D58" s="44"/>
      <c r="E58" s="45"/>
      <c r="F58" s="45" t="s">
        <v>72</v>
      </c>
      <c r="G58" s="45"/>
      <c r="H58" s="45"/>
      <c r="I58" s="45"/>
      <c r="J58" s="45"/>
      <c r="K58" s="79">
        <v>200</v>
      </c>
      <c r="L58" s="86">
        <v>800</v>
      </c>
    </row>
    <row r="59" spans="2:19" ht="13.9" customHeight="1" x14ac:dyDescent="0.15">
      <c r="B59" s="82"/>
      <c r="C59" s="83"/>
      <c r="D59" s="83"/>
      <c r="E59" s="84"/>
      <c r="F59" s="84"/>
      <c r="G59" s="84"/>
      <c r="H59" s="84"/>
      <c r="I59" s="84"/>
      <c r="J59" s="84"/>
      <c r="K59" s="84"/>
      <c r="L59" s="114"/>
    </row>
    <row r="60" spans="2:19" ht="18" customHeight="1" x14ac:dyDescent="0.15">
      <c r="R60">
        <f>COUNTA(K11:K58)</f>
        <v>29</v>
      </c>
      <c r="S60">
        <f>COUNTA(L11:L58)</f>
        <v>46</v>
      </c>
    </row>
    <row r="61" spans="2:19" ht="18" customHeight="1" x14ac:dyDescent="0.15">
      <c r="B61" s="26"/>
      <c r="R61">
        <f>SUM(R11:R16,K17:K58)</f>
        <v>18488</v>
      </c>
      <c r="S61">
        <f>SUM(S11:S16,L17:L58)</f>
        <v>43527</v>
      </c>
    </row>
    <row r="62" spans="2:19" ht="9" customHeight="1" thickBot="1" x14ac:dyDescent="0.2"/>
    <row r="63" spans="2:19" ht="18" customHeight="1" x14ac:dyDescent="0.15">
      <c r="B63" s="1"/>
      <c r="C63" s="2"/>
      <c r="D63" s="191" t="s">
        <v>0</v>
      </c>
      <c r="E63" s="191"/>
      <c r="F63" s="191"/>
      <c r="G63" s="191"/>
      <c r="H63" s="2"/>
      <c r="I63" s="2"/>
      <c r="J63" s="3"/>
      <c r="K63" s="89" t="s">
        <v>54</v>
      </c>
      <c r="L63" s="110" t="s">
        <v>55</v>
      </c>
    </row>
    <row r="64" spans="2:19" ht="18" customHeight="1" thickBot="1" x14ac:dyDescent="0.2">
      <c r="B64" s="7"/>
      <c r="C64" s="8"/>
      <c r="D64" s="190" t="s">
        <v>1</v>
      </c>
      <c r="E64" s="190"/>
      <c r="F64" s="190"/>
      <c r="G64" s="190"/>
      <c r="H64" s="8"/>
      <c r="I64" s="8"/>
      <c r="J64" s="9"/>
      <c r="K64" s="93" t="str">
        <f>K5</f>
        <v>2020.10.6</v>
      </c>
      <c r="L64" s="115" t="str">
        <f>K64</f>
        <v>2020.10.6</v>
      </c>
    </row>
    <row r="65" spans="2:19" ht="19.899999999999999" customHeight="1" thickTop="1" x14ac:dyDescent="0.15">
      <c r="B65" s="187" t="s">
        <v>77</v>
      </c>
      <c r="C65" s="188"/>
      <c r="D65" s="188"/>
      <c r="E65" s="188"/>
      <c r="F65" s="188"/>
      <c r="G65" s="188"/>
      <c r="H65" s="188"/>
      <c r="I65" s="188"/>
      <c r="J65" s="31"/>
      <c r="K65" s="94">
        <f>SUM(K66:K74)</f>
        <v>18488</v>
      </c>
      <c r="L65" s="116">
        <f>SUM(L66:L74)</f>
        <v>43527</v>
      </c>
    </row>
    <row r="66" spans="2:19" ht="13.9" customHeight="1" x14ac:dyDescent="0.15">
      <c r="B66" s="174" t="s">
        <v>39</v>
      </c>
      <c r="C66" s="175"/>
      <c r="D66" s="189"/>
      <c r="E66" s="52"/>
      <c r="F66" s="53"/>
      <c r="G66" s="183" t="s">
        <v>12</v>
      </c>
      <c r="H66" s="183"/>
      <c r="I66" s="53"/>
      <c r="J66" s="55"/>
      <c r="K66" s="46">
        <f>SUM(R$11:R$16)</f>
        <v>75</v>
      </c>
      <c r="L66" s="117">
        <f>SUM(S$11:S$16)</f>
        <v>1075</v>
      </c>
    </row>
    <row r="67" spans="2:19" ht="13.9" customHeight="1" x14ac:dyDescent="0.15">
      <c r="B67" s="18"/>
      <c r="C67" s="19"/>
      <c r="D67" s="20"/>
      <c r="E67" s="56"/>
      <c r="F67" s="45"/>
      <c r="G67" s="183" t="s">
        <v>64</v>
      </c>
      <c r="H67" s="183"/>
      <c r="I67" s="138"/>
      <c r="J67" s="57"/>
      <c r="K67" s="46">
        <f>SUM(K$17)</f>
        <v>3625</v>
      </c>
      <c r="L67" s="117">
        <f>SUM(L$17)</f>
        <v>7000</v>
      </c>
    </row>
    <row r="68" spans="2:19" ht="13.9" customHeight="1" x14ac:dyDescent="0.15">
      <c r="B68" s="18"/>
      <c r="C68" s="19"/>
      <c r="D68" s="20"/>
      <c r="E68" s="56"/>
      <c r="F68" s="45"/>
      <c r="G68" s="183" t="s">
        <v>25</v>
      </c>
      <c r="H68" s="183"/>
      <c r="I68" s="53"/>
      <c r="J68" s="55"/>
      <c r="K68" s="46">
        <f>SUM(K$18:K$18)</f>
        <v>50</v>
      </c>
      <c r="L68" s="117">
        <f>SUM(L$18:L$18)</f>
        <v>150</v>
      </c>
    </row>
    <row r="69" spans="2:19" ht="13.9" customHeight="1" x14ac:dyDescent="0.15">
      <c r="B69" s="18"/>
      <c r="C69" s="19"/>
      <c r="D69" s="20"/>
      <c r="E69" s="56"/>
      <c r="F69" s="45"/>
      <c r="G69" s="183" t="s">
        <v>15</v>
      </c>
      <c r="H69" s="183"/>
      <c r="I69" s="53"/>
      <c r="J69" s="55"/>
      <c r="K69" s="46">
        <v>0</v>
      </c>
      <c r="L69" s="117">
        <v>0</v>
      </c>
    </row>
    <row r="70" spans="2:19" ht="13.9" customHeight="1" x14ac:dyDescent="0.15">
      <c r="B70" s="18"/>
      <c r="C70" s="19"/>
      <c r="D70" s="20"/>
      <c r="E70" s="56"/>
      <c r="F70" s="45"/>
      <c r="G70" s="183" t="s">
        <v>16</v>
      </c>
      <c r="H70" s="183"/>
      <c r="I70" s="53"/>
      <c r="J70" s="55"/>
      <c r="K70" s="46">
        <f>SUM(K$19:K$32)</f>
        <v>12525</v>
      </c>
      <c r="L70" s="117">
        <f>SUM(L$19:L$32)</f>
        <v>30275</v>
      </c>
    </row>
    <row r="71" spans="2:19" ht="13.9" customHeight="1" x14ac:dyDescent="0.15">
      <c r="B71" s="18"/>
      <c r="C71" s="19"/>
      <c r="D71" s="20"/>
      <c r="E71" s="56"/>
      <c r="F71" s="45"/>
      <c r="G71" s="183" t="s">
        <v>62</v>
      </c>
      <c r="H71" s="183"/>
      <c r="I71" s="53"/>
      <c r="J71" s="55"/>
      <c r="K71" s="46">
        <f>SUM(K$33:K$33)</f>
        <v>0</v>
      </c>
      <c r="L71" s="117">
        <f>SUM(L$33:L$33)</f>
        <v>25</v>
      </c>
    </row>
    <row r="72" spans="2:19" ht="13.9" customHeight="1" x14ac:dyDescent="0.15">
      <c r="B72" s="18"/>
      <c r="C72" s="19"/>
      <c r="D72" s="20"/>
      <c r="E72" s="56"/>
      <c r="F72" s="45"/>
      <c r="G72" s="183" t="s">
        <v>26</v>
      </c>
      <c r="H72" s="183"/>
      <c r="I72" s="53"/>
      <c r="J72" s="55"/>
      <c r="K72" s="46">
        <f>SUM(K$34:K$47)</f>
        <v>707</v>
      </c>
      <c r="L72" s="117">
        <f>SUM(L$34:L$47)</f>
        <v>2466</v>
      </c>
    </row>
    <row r="73" spans="2:19" ht="13.9" customHeight="1" x14ac:dyDescent="0.15">
      <c r="B73" s="18"/>
      <c r="C73" s="19"/>
      <c r="D73" s="20"/>
      <c r="E73" s="56"/>
      <c r="F73" s="45"/>
      <c r="G73" s="183" t="s">
        <v>71</v>
      </c>
      <c r="H73" s="183"/>
      <c r="I73" s="53"/>
      <c r="J73" s="55"/>
      <c r="K73" s="46">
        <f>SUM(K$56:K$57)</f>
        <v>1200</v>
      </c>
      <c r="L73" s="117">
        <f>SUM(L$56:L$57)</f>
        <v>1600</v>
      </c>
      <c r="R73">
        <f>COUNTA(K$11:K$58)</f>
        <v>29</v>
      </c>
      <c r="S73">
        <f>COUNTA(L$11:L$58)</f>
        <v>46</v>
      </c>
    </row>
    <row r="74" spans="2:19" ht="13.9" customHeight="1" thickBot="1" x14ac:dyDescent="0.2">
      <c r="B74" s="22"/>
      <c r="C74" s="23"/>
      <c r="D74" s="24"/>
      <c r="E74" s="58"/>
      <c r="F74" s="50"/>
      <c r="G74" s="176" t="s">
        <v>38</v>
      </c>
      <c r="H74" s="176"/>
      <c r="I74" s="59"/>
      <c r="J74" s="60"/>
      <c r="K74" s="51">
        <f>SUM(K$48:K$55,K$58)</f>
        <v>306</v>
      </c>
      <c r="L74" s="118">
        <f>SUM(L$48:L$55,L$58)</f>
        <v>936</v>
      </c>
      <c r="R74">
        <f>SUM(R$11:R$16,K$17:K$58)</f>
        <v>18488</v>
      </c>
      <c r="S74">
        <f>SUM(S$11:S$16,L$17:L$58)</f>
        <v>43527</v>
      </c>
    </row>
    <row r="75" spans="2:19" ht="18" customHeight="1" thickTop="1" x14ac:dyDescent="0.15">
      <c r="B75" s="177" t="s">
        <v>40</v>
      </c>
      <c r="C75" s="178"/>
      <c r="D75" s="179"/>
      <c r="E75" s="66"/>
      <c r="F75" s="139"/>
      <c r="G75" s="180" t="s">
        <v>41</v>
      </c>
      <c r="H75" s="180"/>
      <c r="I75" s="139"/>
      <c r="J75" s="140"/>
      <c r="K75" s="95" t="s">
        <v>42</v>
      </c>
      <c r="L75" s="101"/>
    </row>
    <row r="76" spans="2:19" ht="18" customHeight="1" x14ac:dyDescent="0.15">
      <c r="B76" s="63"/>
      <c r="C76" s="64"/>
      <c r="D76" s="64"/>
      <c r="E76" s="61"/>
      <c r="F76" s="62"/>
      <c r="G76" s="37"/>
      <c r="H76" s="37"/>
      <c r="I76" s="62"/>
      <c r="J76" s="65"/>
      <c r="K76" s="96" t="s">
        <v>43</v>
      </c>
      <c r="L76" s="102"/>
    </row>
    <row r="77" spans="2:19" ht="18" customHeight="1" x14ac:dyDescent="0.15">
      <c r="B77" s="18"/>
      <c r="C77" s="19"/>
      <c r="D77" s="19"/>
      <c r="E77" s="67"/>
      <c r="F77" s="8"/>
      <c r="G77" s="181" t="s">
        <v>44</v>
      </c>
      <c r="H77" s="181"/>
      <c r="I77" s="137"/>
      <c r="J77" s="141"/>
      <c r="K77" s="97" t="s">
        <v>45</v>
      </c>
      <c r="L77" s="103"/>
    </row>
    <row r="78" spans="2:19" ht="18" customHeight="1" x14ac:dyDescent="0.15">
      <c r="B78" s="18"/>
      <c r="C78" s="19"/>
      <c r="D78" s="19"/>
      <c r="E78" s="68"/>
      <c r="F78" s="19"/>
      <c r="G78" s="69"/>
      <c r="H78" s="69"/>
      <c r="I78" s="64"/>
      <c r="J78" s="70"/>
      <c r="K78" s="98" t="s">
        <v>68</v>
      </c>
      <c r="L78" s="104"/>
    </row>
    <row r="79" spans="2:19" ht="18" customHeight="1" x14ac:dyDescent="0.15">
      <c r="B79" s="18"/>
      <c r="C79" s="19"/>
      <c r="D79" s="19"/>
      <c r="E79" s="68"/>
      <c r="F79" s="19"/>
      <c r="G79" s="69"/>
      <c r="H79" s="69"/>
      <c r="I79" s="64"/>
      <c r="J79" s="70"/>
      <c r="K79" s="98" t="s">
        <v>69</v>
      </c>
      <c r="L79" s="104"/>
    </row>
    <row r="80" spans="2:19" ht="18" customHeight="1" x14ac:dyDescent="0.15">
      <c r="B80" s="18"/>
      <c r="C80" s="19"/>
      <c r="D80" s="19"/>
      <c r="E80" s="67"/>
      <c r="F80" s="8"/>
      <c r="G80" s="181" t="s">
        <v>46</v>
      </c>
      <c r="H80" s="181"/>
      <c r="I80" s="137"/>
      <c r="J80" s="141"/>
      <c r="K80" s="97" t="s">
        <v>73</v>
      </c>
      <c r="L80" s="103"/>
    </row>
    <row r="81" spans="2:12" ht="18" customHeight="1" x14ac:dyDescent="0.15">
      <c r="B81" s="18"/>
      <c r="C81" s="19"/>
      <c r="D81" s="19"/>
      <c r="E81" s="68"/>
      <c r="F81" s="19"/>
      <c r="G81" s="69"/>
      <c r="H81" s="69"/>
      <c r="I81" s="64"/>
      <c r="J81" s="70"/>
      <c r="K81" s="98" t="s">
        <v>74</v>
      </c>
      <c r="L81" s="104"/>
    </row>
    <row r="82" spans="2:12" ht="18" customHeight="1" x14ac:dyDescent="0.15">
      <c r="B82" s="18"/>
      <c r="C82" s="19"/>
      <c r="D82" s="19"/>
      <c r="E82" s="68"/>
      <c r="F82" s="19"/>
      <c r="G82" s="69"/>
      <c r="H82" s="69"/>
      <c r="I82" s="64"/>
      <c r="J82" s="70"/>
      <c r="K82" s="98" t="s">
        <v>75</v>
      </c>
      <c r="L82" s="104"/>
    </row>
    <row r="83" spans="2:12" ht="18" customHeight="1" x14ac:dyDescent="0.15">
      <c r="B83" s="18"/>
      <c r="C83" s="19"/>
      <c r="D83" s="19"/>
      <c r="E83" s="13"/>
      <c r="F83" s="14"/>
      <c r="G83" s="37"/>
      <c r="H83" s="37"/>
      <c r="I83" s="62"/>
      <c r="J83" s="65"/>
      <c r="K83" s="98" t="s">
        <v>76</v>
      </c>
      <c r="L83" s="102"/>
    </row>
    <row r="84" spans="2:12" ht="18" customHeight="1" x14ac:dyDescent="0.15">
      <c r="B84" s="25"/>
      <c r="C84" s="14"/>
      <c r="D84" s="14"/>
      <c r="E84" s="21"/>
      <c r="F84" s="142"/>
      <c r="G84" s="182" t="s">
        <v>47</v>
      </c>
      <c r="H84" s="182"/>
      <c r="I84" s="16"/>
      <c r="J84" s="17"/>
      <c r="K84" s="87" t="s">
        <v>116</v>
      </c>
      <c r="L84" s="105"/>
    </row>
    <row r="85" spans="2:12" ht="18" customHeight="1" x14ac:dyDescent="0.15">
      <c r="B85" s="174" t="s">
        <v>48</v>
      </c>
      <c r="C85" s="175"/>
      <c r="D85" s="175"/>
      <c r="E85" s="8"/>
      <c r="F85" s="8"/>
      <c r="G85" s="8"/>
      <c r="H85" s="8"/>
      <c r="I85" s="8"/>
      <c r="J85" s="8"/>
      <c r="K85" s="81"/>
      <c r="L85" s="120"/>
    </row>
    <row r="86" spans="2:12" ht="14.1" customHeight="1" x14ac:dyDescent="0.15">
      <c r="B86" s="71"/>
      <c r="C86" s="72" t="s">
        <v>49</v>
      </c>
      <c r="D86" s="73"/>
      <c r="E86" s="72"/>
      <c r="F86" s="72"/>
      <c r="G86" s="72"/>
      <c r="H86" s="72"/>
      <c r="I86" s="72"/>
      <c r="J86" s="72"/>
      <c r="K86" s="99"/>
      <c r="L86" s="106"/>
    </row>
    <row r="87" spans="2:12" ht="14.1" customHeight="1" x14ac:dyDescent="0.15">
      <c r="B87" s="71"/>
      <c r="C87" s="72" t="s">
        <v>50</v>
      </c>
      <c r="D87" s="73"/>
      <c r="E87" s="72"/>
      <c r="F87" s="72"/>
      <c r="G87" s="72"/>
      <c r="H87" s="72"/>
      <c r="I87" s="72"/>
      <c r="J87" s="72"/>
      <c r="K87" s="99"/>
      <c r="L87" s="106"/>
    </row>
    <row r="88" spans="2:12" ht="14.1" customHeight="1" x14ac:dyDescent="0.15">
      <c r="B88" s="71"/>
      <c r="C88" s="72" t="s">
        <v>51</v>
      </c>
      <c r="D88" s="73"/>
      <c r="E88" s="72"/>
      <c r="F88" s="72"/>
      <c r="G88" s="72"/>
      <c r="H88" s="72"/>
      <c r="I88" s="72"/>
      <c r="J88" s="72"/>
      <c r="K88" s="99"/>
      <c r="L88" s="106"/>
    </row>
    <row r="89" spans="2:12" ht="14.1" customHeight="1" x14ac:dyDescent="0.15">
      <c r="B89" s="71"/>
      <c r="C89" s="72" t="s">
        <v>100</v>
      </c>
      <c r="D89" s="73"/>
      <c r="E89" s="72"/>
      <c r="F89" s="72"/>
      <c r="G89" s="72"/>
      <c r="H89" s="72"/>
      <c r="I89" s="72"/>
      <c r="J89" s="72"/>
      <c r="K89" s="99"/>
      <c r="L89" s="106"/>
    </row>
    <row r="90" spans="2:12" ht="14.1" customHeight="1" x14ac:dyDescent="0.15">
      <c r="B90" s="71"/>
      <c r="C90" s="72" t="s">
        <v>97</v>
      </c>
      <c r="D90" s="73"/>
      <c r="E90" s="72"/>
      <c r="F90" s="72"/>
      <c r="G90" s="72"/>
      <c r="H90" s="72"/>
      <c r="I90" s="72"/>
      <c r="J90" s="72"/>
      <c r="K90" s="99"/>
      <c r="L90" s="106"/>
    </row>
    <row r="91" spans="2:12" ht="14.1" customHeight="1" x14ac:dyDescent="0.15">
      <c r="B91" s="74"/>
      <c r="C91" s="72" t="s">
        <v>101</v>
      </c>
      <c r="D91" s="72"/>
      <c r="E91" s="72"/>
      <c r="F91" s="72"/>
      <c r="G91" s="72"/>
      <c r="H91" s="72"/>
      <c r="I91" s="72"/>
      <c r="J91" s="72"/>
      <c r="K91" s="99"/>
      <c r="L91" s="106"/>
    </row>
    <row r="92" spans="2:12" ht="14.1" customHeight="1" x14ac:dyDescent="0.15">
      <c r="B92" s="74"/>
      <c r="C92" s="72" t="s">
        <v>102</v>
      </c>
      <c r="D92" s="72"/>
      <c r="E92" s="72"/>
      <c r="F92" s="72"/>
      <c r="G92" s="72"/>
      <c r="H92" s="72"/>
      <c r="I92" s="72"/>
      <c r="J92" s="72"/>
      <c r="K92" s="99"/>
      <c r="L92" s="106"/>
    </row>
    <row r="93" spans="2:12" ht="14.1" customHeight="1" x14ac:dyDescent="0.15">
      <c r="B93" s="74"/>
      <c r="C93" s="72" t="s">
        <v>83</v>
      </c>
      <c r="D93" s="72"/>
      <c r="E93" s="72"/>
      <c r="F93" s="72"/>
      <c r="G93" s="72"/>
      <c r="H93" s="72"/>
      <c r="I93" s="72"/>
      <c r="J93" s="72"/>
      <c r="K93" s="99"/>
      <c r="L93" s="106"/>
    </row>
    <row r="94" spans="2:12" ht="14.1" customHeight="1" x14ac:dyDescent="0.15">
      <c r="B94" s="74"/>
      <c r="C94" s="72" t="s">
        <v>84</v>
      </c>
      <c r="D94" s="72"/>
      <c r="E94" s="72"/>
      <c r="F94" s="72"/>
      <c r="G94" s="72"/>
      <c r="H94" s="72"/>
      <c r="I94" s="72"/>
      <c r="J94" s="72"/>
      <c r="K94" s="99"/>
      <c r="L94" s="106"/>
    </row>
    <row r="95" spans="2:12" ht="14.1" customHeight="1" x14ac:dyDescent="0.15">
      <c r="B95" s="74"/>
      <c r="C95" s="72" t="s">
        <v>94</v>
      </c>
      <c r="D95" s="72"/>
      <c r="E95" s="72"/>
      <c r="F95" s="72"/>
      <c r="G95" s="72"/>
      <c r="H95" s="72"/>
      <c r="I95" s="72"/>
      <c r="J95" s="72"/>
      <c r="K95" s="99"/>
      <c r="L95" s="106"/>
    </row>
    <row r="96" spans="2:12" ht="14.1" customHeight="1" x14ac:dyDescent="0.15">
      <c r="B96" s="74"/>
      <c r="C96" s="72" t="s">
        <v>103</v>
      </c>
      <c r="D96" s="72"/>
      <c r="E96" s="72"/>
      <c r="F96" s="72"/>
      <c r="G96" s="72"/>
      <c r="H96" s="72"/>
      <c r="I96" s="72"/>
      <c r="J96" s="72"/>
      <c r="K96" s="99"/>
      <c r="L96" s="106"/>
    </row>
    <row r="97" spans="2:25" ht="14.1" customHeight="1" x14ac:dyDescent="0.15">
      <c r="B97" s="74"/>
      <c r="C97" s="99" t="s">
        <v>104</v>
      </c>
      <c r="D97" s="72"/>
      <c r="E97" s="72"/>
      <c r="F97" s="72"/>
      <c r="G97" s="72"/>
      <c r="H97" s="72"/>
      <c r="I97" s="72"/>
      <c r="J97" s="72"/>
      <c r="K97" s="99"/>
      <c r="L97" s="106"/>
    </row>
    <row r="98" spans="2:25" ht="14.1" customHeight="1" x14ac:dyDescent="0.15">
      <c r="B98" s="74"/>
      <c r="C98" s="72" t="s">
        <v>105</v>
      </c>
      <c r="D98" s="72"/>
      <c r="E98" s="72"/>
      <c r="F98" s="72"/>
      <c r="G98" s="72"/>
      <c r="H98" s="72"/>
      <c r="I98" s="72"/>
      <c r="J98" s="72"/>
      <c r="K98" s="99"/>
      <c r="L98" s="106"/>
    </row>
    <row r="99" spans="2:25" ht="18" customHeight="1" x14ac:dyDescent="0.15">
      <c r="B99" s="74"/>
      <c r="C99" s="72" t="s">
        <v>85</v>
      </c>
      <c r="D99" s="72"/>
      <c r="E99" s="72"/>
      <c r="F99" s="72"/>
      <c r="G99" s="72"/>
      <c r="H99" s="72"/>
      <c r="I99" s="72"/>
      <c r="J99" s="72"/>
      <c r="K99" s="99"/>
      <c r="L99" s="99"/>
      <c r="M99" s="121"/>
    </row>
    <row r="100" spans="2:25" x14ac:dyDescent="0.15">
      <c r="B100" s="74"/>
      <c r="C100" s="72" t="s">
        <v>95</v>
      </c>
      <c r="D100" s="72"/>
      <c r="E100" s="72"/>
      <c r="F100" s="72"/>
      <c r="G100" s="72"/>
      <c r="H100" s="72"/>
      <c r="I100" s="72"/>
      <c r="J100" s="72"/>
      <c r="K100" s="99"/>
      <c r="L100" s="99"/>
      <c r="M100" s="121"/>
    </row>
    <row r="101" spans="2:25" x14ac:dyDescent="0.15">
      <c r="B101" s="74"/>
      <c r="C101" s="72" t="s">
        <v>96</v>
      </c>
      <c r="D101" s="72"/>
      <c r="E101" s="72"/>
      <c r="F101" s="72"/>
      <c r="G101" s="72"/>
      <c r="H101" s="72"/>
      <c r="I101" s="72"/>
      <c r="J101" s="72"/>
      <c r="K101" s="99"/>
      <c r="L101" s="99"/>
      <c r="M101" s="121"/>
    </row>
    <row r="102" spans="2:25" x14ac:dyDescent="0.15">
      <c r="B102" s="74"/>
      <c r="C102" s="72" t="s">
        <v>106</v>
      </c>
      <c r="D102" s="72"/>
      <c r="E102" s="72"/>
      <c r="F102" s="72"/>
      <c r="G102" s="72"/>
      <c r="H102" s="72"/>
      <c r="I102" s="72"/>
      <c r="J102" s="72"/>
      <c r="K102" s="99"/>
      <c r="L102" s="99"/>
      <c r="M102" s="121"/>
    </row>
    <row r="103" spans="2:25" ht="14.1" customHeight="1" x14ac:dyDescent="0.15">
      <c r="B103" s="74"/>
      <c r="C103" s="72" t="s">
        <v>98</v>
      </c>
      <c r="D103" s="72"/>
      <c r="E103" s="72"/>
      <c r="F103" s="72"/>
      <c r="G103" s="72"/>
      <c r="H103" s="72"/>
      <c r="I103" s="72"/>
      <c r="J103" s="72"/>
      <c r="K103" s="99"/>
      <c r="L103" s="99"/>
      <c r="M103" s="129"/>
      <c r="N103" s="128"/>
      <c r="Y103" s="88"/>
    </row>
    <row r="104" spans="2:25" x14ac:dyDescent="0.15">
      <c r="B104" s="74"/>
      <c r="C104" s="72" t="s">
        <v>66</v>
      </c>
      <c r="D104" s="72"/>
      <c r="E104" s="72"/>
      <c r="F104" s="72"/>
      <c r="G104" s="72"/>
      <c r="H104" s="72"/>
      <c r="I104" s="72"/>
      <c r="J104" s="72"/>
      <c r="K104" s="99"/>
      <c r="L104" s="99"/>
      <c r="M104" s="121"/>
    </row>
    <row r="105" spans="2:25" x14ac:dyDescent="0.15">
      <c r="B105" s="74"/>
      <c r="C105" s="72" t="s">
        <v>52</v>
      </c>
      <c r="D105" s="72"/>
      <c r="E105" s="72"/>
      <c r="F105" s="72"/>
      <c r="G105" s="72"/>
      <c r="H105" s="72"/>
      <c r="I105" s="72"/>
      <c r="J105" s="72"/>
      <c r="K105" s="99"/>
      <c r="L105" s="99"/>
      <c r="M105" s="121"/>
    </row>
    <row r="106" spans="2:25" x14ac:dyDescent="0.15">
      <c r="B106" s="121"/>
      <c r="C106" s="99" t="s">
        <v>107</v>
      </c>
      <c r="D106" s="85"/>
      <c r="E106" s="85"/>
      <c r="F106" s="85"/>
      <c r="G106" s="85"/>
      <c r="H106" s="85"/>
      <c r="I106" s="85"/>
      <c r="J106" s="85"/>
      <c r="K106" s="122"/>
      <c r="L106" s="122"/>
      <c r="M106" s="121"/>
    </row>
    <row r="107" spans="2:25" x14ac:dyDescent="0.15">
      <c r="B107" s="121"/>
      <c r="C107" s="99" t="s">
        <v>108</v>
      </c>
      <c r="D107" s="85"/>
      <c r="E107" s="85"/>
      <c r="F107" s="85"/>
      <c r="G107" s="85"/>
      <c r="H107" s="85"/>
      <c r="I107" s="85"/>
      <c r="J107" s="85"/>
      <c r="K107" s="122"/>
      <c r="L107" s="122"/>
      <c r="M107" s="130"/>
      <c r="N107" s="123"/>
      <c r="Y107" s="88"/>
    </row>
    <row r="108" spans="2:25" x14ac:dyDescent="0.15">
      <c r="B108" s="121"/>
      <c r="C108" s="99" t="s">
        <v>158</v>
      </c>
      <c r="D108" s="85"/>
      <c r="E108" s="85"/>
      <c r="F108" s="85"/>
      <c r="G108" s="85"/>
      <c r="H108" s="85"/>
      <c r="I108" s="85"/>
      <c r="J108" s="85"/>
      <c r="K108" s="122"/>
      <c r="L108" s="122"/>
      <c r="M108" s="121"/>
    </row>
    <row r="109" spans="2:25" ht="14.25" thickBot="1" x14ac:dyDescent="0.2">
      <c r="B109" s="124"/>
      <c r="C109" s="100" t="s">
        <v>109</v>
      </c>
      <c r="D109" s="125"/>
      <c r="E109" s="125"/>
      <c r="F109" s="125"/>
      <c r="G109" s="125"/>
      <c r="H109" s="125"/>
      <c r="I109" s="125"/>
      <c r="J109" s="125"/>
      <c r="K109" s="126"/>
      <c r="L109" s="127"/>
    </row>
  </sheetData>
  <mergeCells count="27">
    <mergeCell ref="D9:F9"/>
    <mergeCell ref="D4:G4"/>
    <mergeCell ref="D5:G5"/>
    <mergeCell ref="D6:G6"/>
    <mergeCell ref="D7:F7"/>
    <mergeCell ref="D8:F8"/>
    <mergeCell ref="G72:H72"/>
    <mergeCell ref="G10:H10"/>
    <mergeCell ref="C56:D56"/>
    <mergeCell ref="D63:G63"/>
    <mergeCell ref="D64:G64"/>
    <mergeCell ref="B65:I65"/>
    <mergeCell ref="B66:D66"/>
    <mergeCell ref="G66:H66"/>
    <mergeCell ref="G67:H67"/>
    <mergeCell ref="G68:H68"/>
    <mergeCell ref="G69:H69"/>
    <mergeCell ref="G70:H70"/>
    <mergeCell ref="G71:H71"/>
    <mergeCell ref="G84:H84"/>
    <mergeCell ref="B85:D85"/>
    <mergeCell ref="G73:H73"/>
    <mergeCell ref="G74:H74"/>
    <mergeCell ref="B75:D75"/>
    <mergeCell ref="G75:H75"/>
    <mergeCell ref="G77:H77"/>
    <mergeCell ref="G80:H80"/>
  </mergeCells>
  <phoneticPr fontId="23"/>
  <printOptions horizontalCentered="1"/>
  <pageMargins left="0.98425196850393704" right="0.39370078740157483" top="0.78740157480314965" bottom="0.51181102362204722" header="0.51181102362204722" footer="0.51181102362204722"/>
  <pageSetup paperSize="8" scale="85" orientation="portrait" r:id="rId1"/>
  <headerFooter alignWithMargins="0"/>
  <rowBreaks count="1" manualBreakCount="1">
    <brk id="5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B1:Y92"/>
  <sheetViews>
    <sheetView view="pageBreakPreview"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142"/>
      <c r="D5" s="182" t="s">
        <v>1</v>
      </c>
      <c r="E5" s="182"/>
      <c r="F5" s="182"/>
      <c r="G5" s="182"/>
      <c r="H5" s="142"/>
      <c r="I5" s="142"/>
      <c r="J5" s="6"/>
      <c r="K5" s="90" t="s">
        <v>272</v>
      </c>
      <c r="L5" s="111" t="str">
        <f>K5</f>
        <v>2020.10.26</v>
      </c>
    </row>
    <row r="6" spans="2:19" ht="18" customHeight="1" x14ac:dyDescent="0.15">
      <c r="B6" s="4"/>
      <c r="C6" s="142"/>
      <c r="D6" s="182" t="s">
        <v>2</v>
      </c>
      <c r="E6" s="182"/>
      <c r="F6" s="182"/>
      <c r="G6" s="182"/>
      <c r="H6" s="142"/>
      <c r="I6" s="142"/>
      <c r="J6" s="6"/>
      <c r="K6" s="131">
        <v>0.42708333333333331</v>
      </c>
      <c r="L6" s="132">
        <v>0.40902777777777777</v>
      </c>
    </row>
    <row r="7" spans="2:19" ht="18" customHeight="1" x14ac:dyDescent="0.15">
      <c r="B7" s="4"/>
      <c r="C7" s="142"/>
      <c r="D7" s="182" t="s">
        <v>3</v>
      </c>
      <c r="E7" s="192"/>
      <c r="F7" s="192"/>
      <c r="G7" s="27" t="s">
        <v>4</v>
      </c>
      <c r="H7" s="142"/>
      <c r="I7" s="142"/>
      <c r="J7" s="6"/>
      <c r="K7" s="133">
        <v>1.95</v>
      </c>
      <c r="L7" s="134">
        <v>1.4</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4.25" customHeight="1" x14ac:dyDescent="0.15">
      <c r="B11" s="32">
        <v>1</v>
      </c>
      <c r="C11" s="38" t="s">
        <v>59</v>
      </c>
      <c r="D11" s="38" t="s">
        <v>12</v>
      </c>
      <c r="E11" s="45"/>
      <c r="F11" s="45" t="s">
        <v>160</v>
      </c>
      <c r="G11" s="45"/>
      <c r="H11" s="45"/>
      <c r="I11" s="45"/>
      <c r="J11" s="45"/>
      <c r="K11" s="77"/>
      <c r="L11" s="78" t="s">
        <v>133</v>
      </c>
      <c r="N11" t="s">
        <v>13</v>
      </c>
      <c r="O11" t="e">
        <f>IF(#REF!="",0,VALUE(MID(#REF!,2,LEN(#REF!)-2)))</f>
        <v>#REF!</v>
      </c>
      <c r="P11">
        <f>IF(L11="",0,VALUE(MID(L11,2,LEN(L11)-2)))</f>
        <v>25</v>
      </c>
      <c r="Q11" t="e">
        <f>IF(#REF!="",0,VALUE(MID(#REF!,2,LEN(#REF!)-2)))</f>
        <v>#REF!</v>
      </c>
      <c r="R11">
        <f t="shared" ref="R11:S13" si="0">IF(K11="＋",0,IF(K11="(＋)",0,ABS(K11)))</f>
        <v>0</v>
      </c>
      <c r="S11">
        <f t="shared" si="0"/>
        <v>25</v>
      </c>
    </row>
    <row r="12" spans="2:19" ht="14.25" customHeight="1" x14ac:dyDescent="0.15">
      <c r="B12" s="32">
        <f>B11+1</f>
        <v>2</v>
      </c>
      <c r="C12" s="39"/>
      <c r="D12" s="47"/>
      <c r="E12" s="45"/>
      <c r="F12" s="45" t="s">
        <v>201</v>
      </c>
      <c r="G12" s="45"/>
      <c r="H12" s="45"/>
      <c r="I12" s="45"/>
      <c r="J12" s="45"/>
      <c r="K12" s="77" t="s">
        <v>99</v>
      </c>
      <c r="L12" s="78" t="s">
        <v>99</v>
      </c>
      <c r="N12" t="s">
        <v>13</v>
      </c>
      <c r="O12" t="e">
        <f>IF(K12="",0,VALUE(MID(K12,2,LEN(K12)-2)))</f>
        <v>#VALUE!</v>
      </c>
      <c r="P12" t="e">
        <f>IF(L12="",0,VALUE(MID(L12,2,LEN(L12)-2)))</f>
        <v>#VALUE!</v>
      </c>
      <c r="Q12" t="e">
        <f>IF(#REF!="",0,VALUE(MID(#REF!,2,LEN(#REF!)-2)))</f>
        <v>#REF!</v>
      </c>
      <c r="R12">
        <f t="shared" si="0"/>
        <v>0</v>
      </c>
      <c r="S12">
        <f t="shared" si="0"/>
        <v>0</v>
      </c>
    </row>
    <row r="13" spans="2:19" ht="14.25" customHeight="1" x14ac:dyDescent="0.15">
      <c r="B13" s="32">
        <f t="shared" ref="B13:B47" si="1">B12+1</f>
        <v>3</v>
      </c>
      <c r="C13" s="39"/>
      <c r="D13" s="47"/>
      <c r="E13" s="45"/>
      <c r="F13" s="45" t="s">
        <v>89</v>
      </c>
      <c r="G13" s="45"/>
      <c r="H13" s="45"/>
      <c r="I13" s="45"/>
      <c r="J13" s="45"/>
      <c r="K13" s="77" t="s">
        <v>133</v>
      </c>
      <c r="L13" s="78" t="s">
        <v>180</v>
      </c>
      <c r="N13" t="s">
        <v>13</v>
      </c>
      <c r="O13" t="e">
        <f>IF(#REF!="",0,VALUE(MID(#REF!,2,LEN(#REF!)-2)))</f>
        <v>#REF!</v>
      </c>
      <c r="P13">
        <f>IF(L13="",0,VALUE(MID(L13,2,LEN(L13)-2)))</f>
        <v>75</v>
      </c>
      <c r="Q13" t="e">
        <f>IF(#REF!="",0,VALUE(MID(#REF!,2,LEN(#REF!)-2)))</f>
        <v>#REF!</v>
      </c>
      <c r="R13">
        <f t="shared" si="0"/>
        <v>25</v>
      </c>
      <c r="S13">
        <f t="shared" si="0"/>
        <v>75</v>
      </c>
    </row>
    <row r="14" spans="2:19" ht="14.25" customHeight="1" x14ac:dyDescent="0.15">
      <c r="B14" s="32">
        <f t="shared" si="1"/>
        <v>4</v>
      </c>
      <c r="C14" s="40" t="s">
        <v>22</v>
      </c>
      <c r="D14" s="38" t="s">
        <v>23</v>
      </c>
      <c r="E14" s="45"/>
      <c r="F14" s="45" t="s">
        <v>88</v>
      </c>
      <c r="G14" s="45"/>
      <c r="H14" s="45"/>
      <c r="I14" s="45"/>
      <c r="J14" s="45"/>
      <c r="K14" s="79">
        <v>775</v>
      </c>
      <c r="L14" s="80">
        <v>8250</v>
      </c>
      <c r="S14">
        <f>COUNTA(L11:L13)</f>
        <v>3</v>
      </c>
    </row>
    <row r="15" spans="2:19" ht="14.25" customHeight="1" x14ac:dyDescent="0.15">
      <c r="B15" s="32">
        <f t="shared" si="1"/>
        <v>5</v>
      </c>
      <c r="C15" s="40" t="s">
        <v>24</v>
      </c>
      <c r="D15" s="38" t="s">
        <v>25</v>
      </c>
      <c r="E15" s="45"/>
      <c r="F15" s="45" t="s">
        <v>141</v>
      </c>
      <c r="G15" s="45"/>
      <c r="H15" s="45"/>
      <c r="I15" s="45"/>
      <c r="J15" s="45"/>
      <c r="K15" s="79" t="s">
        <v>99</v>
      </c>
      <c r="L15" s="80">
        <v>150</v>
      </c>
    </row>
    <row r="16" spans="2:19" ht="14.25" customHeight="1" x14ac:dyDescent="0.15">
      <c r="B16" s="32">
        <f t="shared" si="1"/>
        <v>6</v>
      </c>
      <c r="C16" s="40" t="s">
        <v>60</v>
      </c>
      <c r="D16" s="49" t="s">
        <v>181</v>
      </c>
      <c r="E16" s="45"/>
      <c r="F16" s="45" t="s">
        <v>182</v>
      </c>
      <c r="G16" s="45"/>
      <c r="H16" s="45"/>
      <c r="I16" s="45"/>
      <c r="J16" s="45"/>
      <c r="K16" s="79">
        <v>1</v>
      </c>
      <c r="L16" s="80"/>
    </row>
    <row r="17" spans="2:12" ht="14.25" customHeight="1" x14ac:dyDescent="0.15">
      <c r="B17" s="32">
        <f t="shared" si="1"/>
        <v>7</v>
      </c>
      <c r="C17" s="41"/>
      <c r="D17" s="38" t="s">
        <v>16</v>
      </c>
      <c r="E17" s="45"/>
      <c r="F17" s="45" t="s">
        <v>81</v>
      </c>
      <c r="G17" s="45"/>
      <c r="H17" s="45"/>
      <c r="I17" s="45"/>
      <c r="J17" s="45"/>
      <c r="K17" s="79">
        <v>75</v>
      </c>
      <c r="L17" s="80">
        <v>50</v>
      </c>
    </row>
    <row r="18" spans="2:12" ht="14.25" customHeight="1" x14ac:dyDescent="0.15">
      <c r="B18" s="32">
        <f t="shared" si="1"/>
        <v>8</v>
      </c>
      <c r="C18" s="41"/>
      <c r="D18" s="47"/>
      <c r="E18" s="45"/>
      <c r="F18" s="45" t="s">
        <v>143</v>
      </c>
      <c r="G18" s="45"/>
      <c r="H18" s="45"/>
      <c r="I18" s="45"/>
      <c r="J18" s="45"/>
      <c r="K18" s="79"/>
      <c r="L18" s="80">
        <v>50</v>
      </c>
    </row>
    <row r="19" spans="2:12" ht="14.25" customHeight="1" x14ac:dyDescent="0.15">
      <c r="B19" s="32">
        <f t="shared" si="1"/>
        <v>9</v>
      </c>
      <c r="C19" s="41"/>
      <c r="D19" s="47"/>
      <c r="E19" s="45"/>
      <c r="F19" s="45" t="s">
        <v>246</v>
      </c>
      <c r="G19" s="45"/>
      <c r="H19" s="45"/>
      <c r="I19" s="45"/>
      <c r="J19" s="45"/>
      <c r="K19" s="79"/>
      <c r="L19" s="80" t="s">
        <v>99</v>
      </c>
    </row>
    <row r="20" spans="2:12" ht="14.25" customHeight="1" x14ac:dyDescent="0.15">
      <c r="B20" s="32">
        <f t="shared" si="1"/>
        <v>10</v>
      </c>
      <c r="C20" s="41"/>
      <c r="D20" s="47"/>
      <c r="E20" s="45"/>
      <c r="F20" s="45" t="s">
        <v>18</v>
      </c>
      <c r="G20" s="45"/>
      <c r="H20" s="45"/>
      <c r="I20" s="45"/>
      <c r="J20" s="45"/>
      <c r="K20" s="79">
        <v>25</v>
      </c>
      <c r="L20" s="80">
        <v>100</v>
      </c>
    </row>
    <row r="21" spans="2:12" ht="14.25" customHeight="1" x14ac:dyDescent="0.15">
      <c r="B21" s="32">
        <f t="shared" si="1"/>
        <v>11</v>
      </c>
      <c r="C21" s="41"/>
      <c r="D21" s="47"/>
      <c r="E21" s="45"/>
      <c r="F21" s="45" t="s">
        <v>82</v>
      </c>
      <c r="G21" s="45"/>
      <c r="H21" s="45"/>
      <c r="I21" s="45"/>
      <c r="J21" s="45"/>
      <c r="K21" s="79" t="s">
        <v>99</v>
      </c>
      <c r="L21" s="80">
        <v>300</v>
      </c>
    </row>
    <row r="22" spans="2:12" ht="14.25" customHeight="1" x14ac:dyDescent="0.15">
      <c r="B22" s="32">
        <f t="shared" si="1"/>
        <v>12</v>
      </c>
      <c r="C22" s="41"/>
      <c r="D22" s="47"/>
      <c r="E22" s="45"/>
      <c r="F22" s="45" t="s">
        <v>86</v>
      </c>
      <c r="G22" s="45"/>
      <c r="H22" s="45"/>
      <c r="I22" s="45"/>
      <c r="J22" s="45"/>
      <c r="K22" s="79">
        <v>300</v>
      </c>
      <c r="L22" s="80">
        <v>375</v>
      </c>
    </row>
    <row r="23" spans="2:12" ht="14.25" customHeight="1" x14ac:dyDescent="0.15">
      <c r="B23" s="32">
        <f t="shared" si="1"/>
        <v>13</v>
      </c>
      <c r="C23" s="41"/>
      <c r="D23" s="47"/>
      <c r="E23" s="45"/>
      <c r="F23" s="45" t="s">
        <v>61</v>
      </c>
      <c r="G23" s="45"/>
      <c r="H23" s="45"/>
      <c r="I23" s="45"/>
      <c r="J23" s="45"/>
      <c r="K23" s="79">
        <v>8250</v>
      </c>
      <c r="L23" s="80">
        <v>25000</v>
      </c>
    </row>
    <row r="24" spans="2:12" ht="14.25" customHeight="1" x14ac:dyDescent="0.15">
      <c r="B24" s="32">
        <f t="shared" si="1"/>
        <v>14</v>
      </c>
      <c r="C24" s="41"/>
      <c r="D24" s="47"/>
      <c r="E24" s="45"/>
      <c r="F24" s="45" t="s">
        <v>111</v>
      </c>
      <c r="G24" s="45"/>
      <c r="H24" s="45"/>
      <c r="I24" s="45"/>
      <c r="J24" s="45"/>
      <c r="K24" s="79"/>
      <c r="L24" s="80" t="s">
        <v>99</v>
      </c>
    </row>
    <row r="25" spans="2:12" ht="14.25" customHeight="1" x14ac:dyDescent="0.15">
      <c r="B25" s="32">
        <f t="shared" si="1"/>
        <v>15</v>
      </c>
      <c r="C25" s="41"/>
      <c r="D25" s="47"/>
      <c r="E25" s="45"/>
      <c r="F25" s="45" t="s">
        <v>19</v>
      </c>
      <c r="G25" s="45"/>
      <c r="H25" s="45"/>
      <c r="I25" s="45"/>
      <c r="J25" s="45"/>
      <c r="K25" s="79">
        <v>15000</v>
      </c>
      <c r="L25" s="80">
        <v>12750</v>
      </c>
    </row>
    <row r="26" spans="2:12" ht="14.25" customHeight="1" x14ac:dyDescent="0.15">
      <c r="B26" s="32">
        <f t="shared" si="1"/>
        <v>16</v>
      </c>
      <c r="C26" s="41"/>
      <c r="D26" s="47"/>
      <c r="E26" s="45"/>
      <c r="F26" s="45" t="s">
        <v>20</v>
      </c>
      <c r="G26" s="45"/>
      <c r="H26" s="45"/>
      <c r="I26" s="45"/>
      <c r="J26" s="45"/>
      <c r="K26" s="79">
        <v>3250</v>
      </c>
      <c r="L26" s="80">
        <v>3750</v>
      </c>
    </row>
    <row r="27" spans="2:12" ht="14.25" customHeight="1" x14ac:dyDescent="0.15">
      <c r="B27" s="32">
        <f t="shared" si="1"/>
        <v>17</v>
      </c>
      <c r="C27" s="41"/>
      <c r="D27" s="47"/>
      <c r="E27" s="45"/>
      <c r="F27" s="45" t="s">
        <v>21</v>
      </c>
      <c r="G27" s="45"/>
      <c r="H27" s="45"/>
      <c r="I27" s="45"/>
      <c r="J27" s="45"/>
      <c r="K27" s="79"/>
      <c r="L27" s="80" t="s">
        <v>99</v>
      </c>
    </row>
    <row r="28" spans="2:12" ht="14.25" customHeight="1" x14ac:dyDescent="0.15">
      <c r="B28" s="32">
        <f t="shared" si="1"/>
        <v>18</v>
      </c>
      <c r="C28" s="40" t="s">
        <v>65</v>
      </c>
      <c r="D28" s="38" t="s">
        <v>62</v>
      </c>
      <c r="E28" s="45"/>
      <c r="F28" s="45" t="s">
        <v>146</v>
      </c>
      <c r="G28" s="45"/>
      <c r="H28" s="45"/>
      <c r="I28" s="45"/>
      <c r="J28" s="45"/>
      <c r="K28" s="79"/>
      <c r="L28" s="80" t="s">
        <v>99</v>
      </c>
    </row>
    <row r="29" spans="2:12" ht="14.25" customHeight="1" x14ac:dyDescent="0.15">
      <c r="B29" s="32">
        <f t="shared" si="1"/>
        <v>19</v>
      </c>
      <c r="C29" s="40" t="s">
        <v>63</v>
      </c>
      <c r="D29" s="38" t="s">
        <v>26</v>
      </c>
      <c r="E29" s="45"/>
      <c r="F29" s="45" t="s">
        <v>92</v>
      </c>
      <c r="G29" s="45"/>
      <c r="H29" s="45"/>
      <c r="I29" s="45"/>
      <c r="J29" s="45"/>
      <c r="K29" s="79" t="s">
        <v>99</v>
      </c>
      <c r="L29" s="80" t="s">
        <v>99</v>
      </c>
    </row>
    <row r="30" spans="2:12" ht="14.25" customHeight="1" x14ac:dyDescent="0.15">
      <c r="B30" s="32">
        <f t="shared" si="1"/>
        <v>20</v>
      </c>
      <c r="C30" s="41"/>
      <c r="D30" s="47"/>
      <c r="E30" s="45"/>
      <c r="F30" s="45" t="s">
        <v>87</v>
      </c>
      <c r="G30" s="45"/>
      <c r="H30" s="45"/>
      <c r="I30" s="45"/>
      <c r="J30" s="45"/>
      <c r="K30" s="79">
        <v>125</v>
      </c>
      <c r="L30" s="80">
        <v>725</v>
      </c>
    </row>
    <row r="31" spans="2:12" ht="14.25" customHeight="1" x14ac:dyDescent="0.15">
      <c r="B31" s="32">
        <f t="shared" si="1"/>
        <v>21</v>
      </c>
      <c r="C31" s="41"/>
      <c r="D31" s="47"/>
      <c r="E31" s="45"/>
      <c r="F31" s="45" t="s">
        <v>112</v>
      </c>
      <c r="G31" s="45"/>
      <c r="H31" s="45"/>
      <c r="I31" s="45"/>
      <c r="J31" s="45"/>
      <c r="K31" s="79">
        <v>100</v>
      </c>
      <c r="L31" s="80" t="s">
        <v>99</v>
      </c>
    </row>
    <row r="32" spans="2:12" ht="14.25" customHeight="1" x14ac:dyDescent="0.15">
      <c r="B32" s="32">
        <f t="shared" si="1"/>
        <v>22</v>
      </c>
      <c r="C32" s="41"/>
      <c r="D32" s="47"/>
      <c r="E32" s="45"/>
      <c r="F32" s="45" t="s">
        <v>27</v>
      </c>
      <c r="G32" s="45"/>
      <c r="H32" s="45"/>
      <c r="I32" s="45"/>
      <c r="J32" s="45"/>
      <c r="K32" s="79"/>
      <c r="L32" s="80">
        <v>75</v>
      </c>
    </row>
    <row r="33" spans="2:12" ht="14.25" customHeight="1" x14ac:dyDescent="0.15">
      <c r="B33" s="32">
        <f t="shared" si="1"/>
        <v>23</v>
      </c>
      <c r="C33" s="41"/>
      <c r="D33" s="47"/>
      <c r="E33" s="45"/>
      <c r="F33" s="45" t="s">
        <v>193</v>
      </c>
      <c r="G33" s="45"/>
      <c r="H33" s="45"/>
      <c r="I33" s="45"/>
      <c r="J33" s="45"/>
      <c r="K33" s="79" t="s">
        <v>99</v>
      </c>
      <c r="L33" s="80" t="s">
        <v>99</v>
      </c>
    </row>
    <row r="34" spans="2:12" ht="14.25" customHeight="1" x14ac:dyDescent="0.15">
      <c r="B34" s="32">
        <f t="shared" si="1"/>
        <v>24</v>
      </c>
      <c r="C34" s="41"/>
      <c r="D34" s="47"/>
      <c r="E34" s="45"/>
      <c r="F34" s="45" t="s">
        <v>148</v>
      </c>
      <c r="G34" s="45"/>
      <c r="H34" s="45"/>
      <c r="I34" s="45"/>
      <c r="J34" s="45"/>
      <c r="K34" s="79" t="s">
        <v>99</v>
      </c>
      <c r="L34" s="80" t="s">
        <v>99</v>
      </c>
    </row>
    <row r="35" spans="2:12" ht="14.25" customHeight="1" x14ac:dyDescent="0.15">
      <c r="B35" s="32">
        <f t="shared" si="1"/>
        <v>25</v>
      </c>
      <c r="C35" s="41"/>
      <c r="D35" s="47"/>
      <c r="E35" s="45"/>
      <c r="F35" s="45" t="s">
        <v>171</v>
      </c>
      <c r="G35" s="45"/>
      <c r="H35" s="45"/>
      <c r="I35" s="45"/>
      <c r="J35" s="45"/>
      <c r="K35" s="79" t="s">
        <v>99</v>
      </c>
      <c r="L35" s="80"/>
    </row>
    <row r="36" spans="2:12" ht="14.25" customHeight="1" x14ac:dyDescent="0.15">
      <c r="B36" s="32">
        <f t="shared" si="1"/>
        <v>26</v>
      </c>
      <c r="C36" s="41"/>
      <c r="D36" s="47"/>
      <c r="E36" s="45"/>
      <c r="F36" s="45" t="s">
        <v>113</v>
      </c>
      <c r="G36" s="45"/>
      <c r="H36" s="45"/>
      <c r="I36" s="45"/>
      <c r="J36" s="45"/>
      <c r="K36" s="79"/>
      <c r="L36" s="80">
        <v>400</v>
      </c>
    </row>
    <row r="37" spans="2:12" ht="14.25" customHeight="1" x14ac:dyDescent="0.15">
      <c r="B37" s="32">
        <f t="shared" si="1"/>
        <v>27</v>
      </c>
      <c r="C37" s="41"/>
      <c r="D37" s="47"/>
      <c r="E37" s="45"/>
      <c r="F37" s="45" t="s">
        <v>118</v>
      </c>
      <c r="G37" s="45"/>
      <c r="H37" s="45"/>
      <c r="I37" s="45"/>
      <c r="J37" s="45"/>
      <c r="K37" s="79">
        <v>25</v>
      </c>
      <c r="L37" s="80"/>
    </row>
    <row r="38" spans="2:12" ht="14.25" customHeight="1" x14ac:dyDescent="0.15">
      <c r="B38" s="32">
        <f t="shared" si="1"/>
        <v>28</v>
      </c>
      <c r="C38" s="41"/>
      <c r="D38" s="47"/>
      <c r="E38" s="45"/>
      <c r="F38" s="45" t="s">
        <v>149</v>
      </c>
      <c r="G38" s="45"/>
      <c r="H38" s="45"/>
      <c r="I38" s="45"/>
      <c r="J38" s="45"/>
      <c r="K38" s="79"/>
      <c r="L38" s="80" t="s">
        <v>99</v>
      </c>
    </row>
    <row r="39" spans="2:12" ht="14.25" customHeight="1" x14ac:dyDescent="0.15">
      <c r="B39" s="32">
        <f t="shared" si="1"/>
        <v>29</v>
      </c>
      <c r="C39" s="41"/>
      <c r="D39" s="47"/>
      <c r="E39" s="45"/>
      <c r="F39" s="45" t="s">
        <v>29</v>
      </c>
      <c r="G39" s="45"/>
      <c r="H39" s="45"/>
      <c r="I39" s="45"/>
      <c r="J39" s="45"/>
      <c r="K39" s="79">
        <v>75</v>
      </c>
      <c r="L39" s="80">
        <v>300</v>
      </c>
    </row>
    <row r="40" spans="2:12" ht="14.25" customHeight="1" x14ac:dyDescent="0.15">
      <c r="B40" s="32">
        <f t="shared" si="1"/>
        <v>30</v>
      </c>
      <c r="C40" s="40" t="s">
        <v>151</v>
      </c>
      <c r="D40" s="38" t="s">
        <v>152</v>
      </c>
      <c r="E40" s="45"/>
      <c r="F40" s="45" t="s">
        <v>153</v>
      </c>
      <c r="G40" s="45"/>
      <c r="H40" s="45"/>
      <c r="I40" s="45"/>
      <c r="J40" s="45"/>
      <c r="K40" s="79"/>
      <c r="L40" s="80" t="s">
        <v>99</v>
      </c>
    </row>
    <row r="41" spans="2:12" ht="14.25" customHeight="1" x14ac:dyDescent="0.15">
      <c r="B41" s="32">
        <f t="shared" si="1"/>
        <v>31</v>
      </c>
      <c r="C41" s="41"/>
      <c r="D41" s="47"/>
      <c r="E41" s="45"/>
      <c r="F41" s="45" t="s">
        <v>172</v>
      </c>
      <c r="G41" s="45"/>
      <c r="H41" s="45"/>
      <c r="I41" s="45"/>
      <c r="J41" s="45"/>
      <c r="K41" s="79"/>
      <c r="L41" s="80" t="s">
        <v>99</v>
      </c>
    </row>
    <row r="42" spans="2:12" ht="14.25" customHeight="1" x14ac:dyDescent="0.15">
      <c r="B42" s="32">
        <f t="shared" si="1"/>
        <v>32</v>
      </c>
      <c r="C42" s="40" t="s">
        <v>30</v>
      </c>
      <c r="D42" s="38" t="s">
        <v>31</v>
      </c>
      <c r="E42" s="45"/>
      <c r="F42" s="45" t="s">
        <v>121</v>
      </c>
      <c r="G42" s="45"/>
      <c r="H42" s="45"/>
      <c r="I42" s="45"/>
      <c r="J42" s="45"/>
      <c r="K42" s="79"/>
      <c r="L42" s="80" t="s">
        <v>99</v>
      </c>
    </row>
    <row r="43" spans="2:12" ht="14.25" customHeight="1" x14ac:dyDescent="0.15">
      <c r="B43" s="32">
        <f t="shared" si="1"/>
        <v>33</v>
      </c>
      <c r="C43" s="41"/>
      <c r="D43" s="48"/>
      <c r="E43" s="45"/>
      <c r="F43" s="45" t="s">
        <v>32</v>
      </c>
      <c r="G43" s="45"/>
      <c r="H43" s="45"/>
      <c r="I43" s="45"/>
      <c r="J43" s="45"/>
      <c r="K43" s="79" t="s">
        <v>99</v>
      </c>
      <c r="L43" s="80" t="s">
        <v>99</v>
      </c>
    </row>
    <row r="44" spans="2:12" ht="14.25" customHeight="1" x14ac:dyDescent="0.15">
      <c r="B44" s="32">
        <f t="shared" si="1"/>
        <v>34</v>
      </c>
      <c r="C44" s="42"/>
      <c r="D44" s="49" t="s">
        <v>33</v>
      </c>
      <c r="E44" s="45"/>
      <c r="F44" s="45" t="s">
        <v>34</v>
      </c>
      <c r="G44" s="45"/>
      <c r="H44" s="45"/>
      <c r="I44" s="45"/>
      <c r="J44" s="45"/>
      <c r="K44" s="79" t="s">
        <v>99</v>
      </c>
      <c r="L44" s="80">
        <v>25</v>
      </c>
    </row>
    <row r="45" spans="2:12" ht="14.25" customHeight="1" x14ac:dyDescent="0.15">
      <c r="B45" s="32">
        <f t="shared" si="1"/>
        <v>35</v>
      </c>
      <c r="C45" s="185" t="s">
        <v>35</v>
      </c>
      <c r="D45" s="186"/>
      <c r="E45" s="45"/>
      <c r="F45" s="45" t="s">
        <v>36</v>
      </c>
      <c r="G45" s="45"/>
      <c r="H45" s="45"/>
      <c r="I45" s="45"/>
      <c r="J45" s="45"/>
      <c r="K45" s="79">
        <v>650</v>
      </c>
      <c r="L45" s="80">
        <v>1050</v>
      </c>
    </row>
    <row r="46" spans="2:12" ht="14.25" customHeight="1" x14ac:dyDescent="0.15">
      <c r="B46" s="32">
        <f t="shared" si="1"/>
        <v>36</v>
      </c>
      <c r="C46" s="43"/>
      <c r="D46" s="44"/>
      <c r="E46" s="45"/>
      <c r="F46" s="45" t="s">
        <v>37</v>
      </c>
      <c r="G46" s="45"/>
      <c r="H46" s="45"/>
      <c r="I46" s="45"/>
      <c r="J46" s="45"/>
      <c r="K46" s="79">
        <v>450</v>
      </c>
      <c r="L46" s="80">
        <v>900</v>
      </c>
    </row>
    <row r="47" spans="2:12" ht="14.25" customHeight="1" thickBot="1" x14ac:dyDescent="0.2">
      <c r="B47" s="32">
        <f t="shared" si="1"/>
        <v>37</v>
      </c>
      <c r="C47" s="43"/>
      <c r="D47" s="44"/>
      <c r="E47" s="45"/>
      <c r="F47" s="45" t="s">
        <v>72</v>
      </c>
      <c r="G47" s="45"/>
      <c r="H47" s="45"/>
      <c r="I47" s="45"/>
      <c r="J47" s="45"/>
      <c r="K47" s="79">
        <v>400</v>
      </c>
      <c r="L47" s="86">
        <v>1000</v>
      </c>
    </row>
    <row r="48" spans="2:12" ht="19.899999999999999" customHeight="1" thickTop="1" x14ac:dyDescent="0.15">
      <c r="B48" s="187" t="s">
        <v>77</v>
      </c>
      <c r="C48" s="188"/>
      <c r="D48" s="188"/>
      <c r="E48" s="188"/>
      <c r="F48" s="188"/>
      <c r="G48" s="188"/>
      <c r="H48" s="188"/>
      <c r="I48" s="188"/>
      <c r="J48" s="31"/>
      <c r="K48" s="94">
        <f>SUM(K49:K57)</f>
        <v>29526</v>
      </c>
      <c r="L48" s="116">
        <f>SUM(L49:L57)</f>
        <v>55350</v>
      </c>
    </row>
    <row r="49" spans="2:19" ht="13.9" customHeight="1" x14ac:dyDescent="0.15">
      <c r="B49" s="174" t="s">
        <v>39</v>
      </c>
      <c r="C49" s="175"/>
      <c r="D49" s="189"/>
      <c r="E49" s="52"/>
      <c r="F49" s="53"/>
      <c r="G49" s="183" t="s">
        <v>12</v>
      </c>
      <c r="H49" s="183"/>
      <c r="I49" s="53"/>
      <c r="J49" s="55"/>
      <c r="K49" s="46">
        <f>SUM(R$11:R$13)</f>
        <v>25</v>
      </c>
      <c r="L49" s="117">
        <f>SUM(S$11:S$13)</f>
        <v>100</v>
      </c>
    </row>
    <row r="50" spans="2:19" ht="13.9" customHeight="1" x14ac:dyDescent="0.15">
      <c r="B50" s="18"/>
      <c r="C50" s="19"/>
      <c r="D50" s="20"/>
      <c r="E50" s="56"/>
      <c r="F50" s="45"/>
      <c r="G50" s="183" t="s">
        <v>64</v>
      </c>
      <c r="H50" s="183"/>
      <c r="I50" s="138"/>
      <c r="J50" s="57"/>
      <c r="K50" s="46">
        <f>SUM(K$14)</f>
        <v>775</v>
      </c>
      <c r="L50" s="117">
        <f>SUM(L$14)</f>
        <v>8250</v>
      </c>
    </row>
    <row r="51" spans="2:19" ht="13.9" customHeight="1" x14ac:dyDescent="0.15">
      <c r="B51" s="18"/>
      <c r="C51" s="19"/>
      <c r="D51" s="20"/>
      <c r="E51" s="56"/>
      <c r="F51" s="45"/>
      <c r="G51" s="183" t="s">
        <v>25</v>
      </c>
      <c r="H51" s="183"/>
      <c r="I51" s="53"/>
      <c r="J51" s="55"/>
      <c r="K51" s="46">
        <f>SUM(K$15:K$15)</f>
        <v>0</v>
      </c>
      <c r="L51" s="117">
        <f>SUM(L$15:L$15)</f>
        <v>150</v>
      </c>
    </row>
    <row r="52" spans="2:19" ht="13.9" customHeight="1" x14ac:dyDescent="0.15">
      <c r="B52" s="18"/>
      <c r="C52" s="19"/>
      <c r="D52" s="20"/>
      <c r="E52" s="56"/>
      <c r="F52" s="45"/>
      <c r="G52" s="183" t="s">
        <v>15</v>
      </c>
      <c r="H52" s="183"/>
      <c r="I52" s="53"/>
      <c r="J52" s="55"/>
      <c r="K52" s="46">
        <v>0</v>
      </c>
      <c r="L52" s="117">
        <v>0</v>
      </c>
    </row>
    <row r="53" spans="2:19" ht="13.9" customHeight="1" x14ac:dyDescent="0.15">
      <c r="B53" s="18"/>
      <c r="C53" s="19"/>
      <c r="D53" s="20"/>
      <c r="E53" s="56"/>
      <c r="F53" s="45"/>
      <c r="G53" s="183" t="s">
        <v>16</v>
      </c>
      <c r="H53" s="183"/>
      <c r="I53" s="53"/>
      <c r="J53" s="55"/>
      <c r="K53" s="46">
        <f>SUM(K$17:K$27)</f>
        <v>26900</v>
      </c>
      <c r="L53" s="117">
        <f>SUM(L$17:L$27)</f>
        <v>42375</v>
      </c>
    </row>
    <row r="54" spans="2:19" ht="13.9" customHeight="1" x14ac:dyDescent="0.15">
      <c r="B54" s="18"/>
      <c r="C54" s="19"/>
      <c r="D54" s="20"/>
      <c r="E54" s="56"/>
      <c r="F54" s="45"/>
      <c r="G54" s="183" t="s">
        <v>62</v>
      </c>
      <c r="H54" s="183"/>
      <c r="I54" s="53"/>
      <c r="J54" s="55"/>
      <c r="K54" s="46">
        <f>SUM(K$28:K$28)</f>
        <v>0</v>
      </c>
      <c r="L54" s="117">
        <f>SUM(L$28:L$28)</f>
        <v>0</v>
      </c>
    </row>
    <row r="55" spans="2:19" ht="13.9" customHeight="1" x14ac:dyDescent="0.15">
      <c r="B55" s="18"/>
      <c r="C55" s="19"/>
      <c r="D55" s="20"/>
      <c r="E55" s="56"/>
      <c r="F55" s="45"/>
      <c r="G55" s="183" t="s">
        <v>26</v>
      </c>
      <c r="H55" s="183"/>
      <c r="I55" s="53"/>
      <c r="J55" s="55"/>
      <c r="K55" s="46">
        <f>SUM(K$29:K$39)</f>
        <v>325</v>
      </c>
      <c r="L55" s="117">
        <f>SUM(L$29:L$39)</f>
        <v>1500</v>
      </c>
    </row>
    <row r="56" spans="2:19" ht="13.9" customHeight="1" x14ac:dyDescent="0.15">
      <c r="B56" s="18"/>
      <c r="C56" s="19"/>
      <c r="D56" s="20"/>
      <c r="E56" s="56"/>
      <c r="F56" s="45"/>
      <c r="G56" s="183" t="s">
        <v>71</v>
      </c>
      <c r="H56" s="183"/>
      <c r="I56" s="53"/>
      <c r="J56" s="55"/>
      <c r="K56" s="46">
        <f>SUM(K$16:K$16,K$45:K$46)</f>
        <v>1101</v>
      </c>
      <c r="L56" s="117">
        <f>SUM(L$16:L$16,L$45:L$46)</f>
        <v>1950</v>
      </c>
      <c r="R56">
        <f>COUNTA(K$11:K$47)</f>
        <v>25</v>
      </c>
      <c r="S56">
        <f>COUNTA(L$11:L$47)</f>
        <v>34</v>
      </c>
    </row>
    <row r="57" spans="2:19" ht="13.9" customHeight="1" thickBot="1" x14ac:dyDescent="0.2">
      <c r="B57" s="22"/>
      <c r="C57" s="23"/>
      <c r="D57" s="24"/>
      <c r="E57" s="58"/>
      <c r="F57" s="50"/>
      <c r="G57" s="176" t="s">
        <v>38</v>
      </c>
      <c r="H57" s="176"/>
      <c r="I57" s="59"/>
      <c r="J57" s="60"/>
      <c r="K57" s="51">
        <f>SUM(K$40:K$44,K$47)</f>
        <v>400</v>
      </c>
      <c r="L57" s="118">
        <f>SUM(L$40:L$44,L$47)</f>
        <v>1025</v>
      </c>
      <c r="R57">
        <f>SUM(R$11:R$13,K$14:K$47)</f>
        <v>29526</v>
      </c>
      <c r="S57">
        <f>SUM(S$11:S$13,L$14:L$47)</f>
        <v>55350</v>
      </c>
    </row>
    <row r="58" spans="2:19" ht="18" customHeight="1" thickTop="1" x14ac:dyDescent="0.15">
      <c r="B58" s="177" t="s">
        <v>40</v>
      </c>
      <c r="C58" s="178"/>
      <c r="D58" s="179"/>
      <c r="E58" s="66"/>
      <c r="F58" s="139"/>
      <c r="G58" s="180" t="s">
        <v>41</v>
      </c>
      <c r="H58" s="180"/>
      <c r="I58" s="139"/>
      <c r="J58" s="140"/>
      <c r="K58" s="95" t="s">
        <v>42</v>
      </c>
      <c r="L58" s="101"/>
    </row>
    <row r="59" spans="2:19" ht="18" customHeight="1" x14ac:dyDescent="0.15">
      <c r="B59" s="63"/>
      <c r="C59" s="64"/>
      <c r="D59" s="64"/>
      <c r="E59" s="61"/>
      <c r="F59" s="62"/>
      <c r="G59" s="37"/>
      <c r="H59" s="37"/>
      <c r="I59" s="62"/>
      <c r="J59" s="65"/>
      <c r="K59" s="96" t="s">
        <v>43</v>
      </c>
      <c r="L59" s="102"/>
    </row>
    <row r="60" spans="2:19" ht="18" customHeight="1" x14ac:dyDescent="0.15">
      <c r="B60" s="18"/>
      <c r="C60" s="19"/>
      <c r="D60" s="19"/>
      <c r="E60" s="67"/>
      <c r="F60" s="8"/>
      <c r="G60" s="181" t="s">
        <v>44</v>
      </c>
      <c r="H60" s="181"/>
      <c r="I60" s="137"/>
      <c r="J60" s="141"/>
      <c r="K60" s="97" t="s">
        <v>45</v>
      </c>
      <c r="L60" s="103"/>
    </row>
    <row r="61" spans="2:19" ht="18" customHeight="1" x14ac:dyDescent="0.15">
      <c r="B61" s="18"/>
      <c r="C61" s="19"/>
      <c r="D61" s="19"/>
      <c r="E61" s="68"/>
      <c r="F61" s="19"/>
      <c r="G61" s="69"/>
      <c r="H61" s="69"/>
      <c r="I61" s="64"/>
      <c r="J61" s="70"/>
      <c r="K61" s="98" t="s">
        <v>68</v>
      </c>
      <c r="L61" s="104"/>
    </row>
    <row r="62" spans="2:19" ht="18" customHeight="1" x14ac:dyDescent="0.15">
      <c r="B62" s="18"/>
      <c r="C62" s="19"/>
      <c r="D62" s="19"/>
      <c r="E62" s="68"/>
      <c r="F62" s="19"/>
      <c r="G62" s="69"/>
      <c r="H62" s="69"/>
      <c r="I62" s="64"/>
      <c r="J62" s="70"/>
      <c r="K62" s="98" t="s">
        <v>69</v>
      </c>
      <c r="L62" s="104"/>
    </row>
    <row r="63" spans="2:19" ht="18" customHeight="1" x14ac:dyDescent="0.15">
      <c r="B63" s="18"/>
      <c r="C63" s="19"/>
      <c r="D63" s="19"/>
      <c r="E63" s="67"/>
      <c r="F63" s="8"/>
      <c r="G63" s="181" t="s">
        <v>46</v>
      </c>
      <c r="H63" s="181"/>
      <c r="I63" s="137"/>
      <c r="J63" s="141"/>
      <c r="K63" s="97" t="s">
        <v>73</v>
      </c>
      <c r="L63" s="103"/>
    </row>
    <row r="64" spans="2:19" ht="18" customHeight="1" x14ac:dyDescent="0.15">
      <c r="B64" s="18"/>
      <c r="C64" s="19"/>
      <c r="D64" s="19"/>
      <c r="E64" s="68"/>
      <c r="F64" s="19"/>
      <c r="G64" s="69"/>
      <c r="H64" s="69"/>
      <c r="I64" s="64"/>
      <c r="J64" s="70"/>
      <c r="K64" s="98" t="s">
        <v>74</v>
      </c>
      <c r="L64" s="104"/>
    </row>
    <row r="65" spans="2:12" ht="18" customHeight="1" x14ac:dyDescent="0.15">
      <c r="B65" s="18"/>
      <c r="C65" s="19"/>
      <c r="D65" s="19"/>
      <c r="E65" s="68"/>
      <c r="F65" s="19"/>
      <c r="G65" s="69"/>
      <c r="H65" s="69"/>
      <c r="I65" s="64"/>
      <c r="J65" s="70"/>
      <c r="K65" s="98" t="s">
        <v>75</v>
      </c>
      <c r="L65" s="104"/>
    </row>
    <row r="66" spans="2:12" ht="18" customHeight="1" x14ac:dyDescent="0.15">
      <c r="B66" s="18"/>
      <c r="C66" s="19"/>
      <c r="D66" s="19"/>
      <c r="E66" s="13"/>
      <c r="F66" s="14"/>
      <c r="G66" s="37"/>
      <c r="H66" s="37"/>
      <c r="I66" s="62"/>
      <c r="J66" s="65"/>
      <c r="K66" s="98" t="s">
        <v>76</v>
      </c>
      <c r="L66" s="102"/>
    </row>
    <row r="67" spans="2:12" ht="18" customHeight="1" x14ac:dyDescent="0.15">
      <c r="B67" s="25"/>
      <c r="C67" s="14"/>
      <c r="D67" s="14"/>
      <c r="E67" s="21"/>
      <c r="F67" s="142"/>
      <c r="G67" s="182" t="s">
        <v>47</v>
      </c>
      <c r="H67" s="182"/>
      <c r="I67" s="16"/>
      <c r="J67" s="17"/>
      <c r="K67" s="87" t="s">
        <v>116</v>
      </c>
      <c r="L67" s="105"/>
    </row>
    <row r="68" spans="2:12" ht="18" customHeight="1" x14ac:dyDescent="0.15">
      <c r="B68" s="174" t="s">
        <v>48</v>
      </c>
      <c r="C68" s="175"/>
      <c r="D68" s="175"/>
      <c r="E68" s="8"/>
      <c r="F68" s="8"/>
      <c r="G68" s="8"/>
      <c r="H68" s="8"/>
      <c r="I68" s="8"/>
      <c r="J68" s="8"/>
      <c r="K68" s="81"/>
      <c r="L68" s="120"/>
    </row>
    <row r="69" spans="2:12" ht="14.1" customHeight="1" x14ac:dyDescent="0.15">
      <c r="B69" s="71"/>
      <c r="C69" s="72" t="s">
        <v>49</v>
      </c>
      <c r="D69" s="73"/>
      <c r="E69" s="72"/>
      <c r="F69" s="72"/>
      <c r="G69" s="72"/>
      <c r="H69" s="72"/>
      <c r="I69" s="72"/>
      <c r="J69" s="72"/>
      <c r="K69" s="99"/>
      <c r="L69" s="106"/>
    </row>
    <row r="70" spans="2:12" ht="14.1" customHeight="1" x14ac:dyDescent="0.15">
      <c r="B70" s="71"/>
      <c r="C70" s="72" t="s">
        <v>50</v>
      </c>
      <c r="D70" s="73"/>
      <c r="E70" s="72"/>
      <c r="F70" s="72"/>
      <c r="G70" s="72"/>
      <c r="H70" s="72"/>
      <c r="I70" s="72"/>
      <c r="J70" s="72"/>
      <c r="K70" s="99"/>
      <c r="L70" s="106"/>
    </row>
    <row r="71" spans="2:12" ht="14.1" customHeight="1" x14ac:dyDescent="0.15">
      <c r="B71" s="71"/>
      <c r="C71" s="72" t="s">
        <v>51</v>
      </c>
      <c r="D71" s="73"/>
      <c r="E71" s="72"/>
      <c r="F71" s="72"/>
      <c r="G71" s="72"/>
      <c r="H71" s="72"/>
      <c r="I71" s="72"/>
      <c r="J71" s="72"/>
      <c r="K71" s="99"/>
      <c r="L71" s="106"/>
    </row>
    <row r="72" spans="2:12" ht="14.1" customHeight="1" x14ac:dyDescent="0.15">
      <c r="B72" s="71"/>
      <c r="C72" s="72" t="s">
        <v>100</v>
      </c>
      <c r="D72" s="73"/>
      <c r="E72" s="72"/>
      <c r="F72" s="72"/>
      <c r="G72" s="72"/>
      <c r="H72" s="72"/>
      <c r="I72" s="72"/>
      <c r="J72" s="72"/>
      <c r="K72" s="99"/>
      <c r="L72" s="106"/>
    </row>
    <row r="73" spans="2:12" ht="14.1" customHeight="1" x14ac:dyDescent="0.15">
      <c r="B73" s="71"/>
      <c r="C73" s="72" t="s">
        <v>97</v>
      </c>
      <c r="D73" s="73"/>
      <c r="E73" s="72"/>
      <c r="F73" s="72"/>
      <c r="G73" s="72"/>
      <c r="H73" s="72"/>
      <c r="I73" s="72"/>
      <c r="J73" s="72"/>
      <c r="K73" s="99"/>
      <c r="L73" s="106"/>
    </row>
    <row r="74" spans="2:12" ht="14.1" customHeight="1" x14ac:dyDescent="0.15">
      <c r="B74" s="74"/>
      <c r="C74" s="72" t="s">
        <v>101</v>
      </c>
      <c r="D74" s="72"/>
      <c r="E74" s="72"/>
      <c r="F74" s="72"/>
      <c r="G74" s="72"/>
      <c r="H74" s="72"/>
      <c r="I74" s="72"/>
      <c r="J74" s="72"/>
      <c r="K74" s="99"/>
      <c r="L74" s="106"/>
    </row>
    <row r="75" spans="2:12" ht="14.1" customHeight="1" x14ac:dyDescent="0.15">
      <c r="B75" s="74"/>
      <c r="C75" s="72" t="s">
        <v>102</v>
      </c>
      <c r="D75" s="72"/>
      <c r="E75" s="72"/>
      <c r="F75" s="72"/>
      <c r="G75" s="72"/>
      <c r="H75" s="72"/>
      <c r="I75" s="72"/>
      <c r="J75" s="72"/>
      <c r="K75" s="99"/>
      <c r="L75" s="106"/>
    </row>
    <row r="76" spans="2:12" ht="14.1" customHeight="1" x14ac:dyDescent="0.15">
      <c r="B76" s="74"/>
      <c r="C76" s="72" t="s">
        <v>83</v>
      </c>
      <c r="D76" s="72"/>
      <c r="E76" s="72"/>
      <c r="F76" s="72"/>
      <c r="G76" s="72"/>
      <c r="H76" s="72"/>
      <c r="I76" s="72"/>
      <c r="J76" s="72"/>
      <c r="K76" s="99"/>
      <c r="L76" s="106"/>
    </row>
    <row r="77" spans="2:12" ht="14.1" customHeight="1" x14ac:dyDescent="0.15">
      <c r="B77" s="74"/>
      <c r="C77" s="72" t="s">
        <v>84</v>
      </c>
      <c r="D77" s="72"/>
      <c r="E77" s="72"/>
      <c r="F77" s="72"/>
      <c r="G77" s="72"/>
      <c r="H77" s="72"/>
      <c r="I77" s="72"/>
      <c r="J77" s="72"/>
      <c r="K77" s="99"/>
      <c r="L77" s="106"/>
    </row>
    <row r="78" spans="2:12" ht="14.1" customHeight="1" x14ac:dyDescent="0.15">
      <c r="B78" s="74"/>
      <c r="C78" s="72" t="s">
        <v>94</v>
      </c>
      <c r="D78" s="72"/>
      <c r="E78" s="72"/>
      <c r="F78" s="72"/>
      <c r="G78" s="72"/>
      <c r="H78" s="72"/>
      <c r="I78" s="72"/>
      <c r="J78" s="72"/>
      <c r="K78" s="99"/>
      <c r="L78" s="106"/>
    </row>
    <row r="79" spans="2:12" ht="14.1" customHeight="1" x14ac:dyDescent="0.15">
      <c r="B79" s="74"/>
      <c r="C79" s="72" t="s">
        <v>103</v>
      </c>
      <c r="D79" s="72"/>
      <c r="E79" s="72"/>
      <c r="F79" s="72"/>
      <c r="G79" s="72"/>
      <c r="H79" s="72"/>
      <c r="I79" s="72"/>
      <c r="J79" s="72"/>
      <c r="K79" s="99"/>
      <c r="L79" s="106"/>
    </row>
    <row r="80" spans="2:12" ht="14.1" customHeight="1" x14ac:dyDescent="0.15">
      <c r="B80" s="74"/>
      <c r="C80" s="99" t="s">
        <v>104</v>
      </c>
      <c r="D80" s="72"/>
      <c r="E80" s="72"/>
      <c r="F80" s="72"/>
      <c r="G80" s="72"/>
      <c r="H80" s="72"/>
      <c r="I80" s="72"/>
      <c r="J80" s="72"/>
      <c r="K80" s="99"/>
      <c r="L80" s="106"/>
    </row>
    <row r="81" spans="2:25" ht="14.1" customHeight="1" x14ac:dyDescent="0.15">
      <c r="B81" s="74"/>
      <c r="C81" s="72" t="s">
        <v>105</v>
      </c>
      <c r="D81" s="72"/>
      <c r="E81" s="72"/>
      <c r="F81" s="72"/>
      <c r="G81" s="72"/>
      <c r="H81" s="72"/>
      <c r="I81" s="72"/>
      <c r="J81" s="72"/>
      <c r="K81" s="99"/>
      <c r="L81" s="106"/>
    </row>
    <row r="82" spans="2:25" ht="18" customHeight="1" x14ac:dyDescent="0.15">
      <c r="B82" s="74"/>
      <c r="C82" s="72" t="s">
        <v>85</v>
      </c>
      <c r="D82" s="72"/>
      <c r="E82" s="72"/>
      <c r="F82" s="72"/>
      <c r="G82" s="72"/>
      <c r="H82" s="72"/>
      <c r="I82" s="72"/>
      <c r="J82" s="72"/>
      <c r="K82" s="99"/>
      <c r="L82" s="99"/>
      <c r="M82" s="121"/>
    </row>
    <row r="83" spans="2:25" x14ac:dyDescent="0.15">
      <c r="B83" s="74"/>
      <c r="C83" s="72" t="s">
        <v>95</v>
      </c>
      <c r="D83" s="72"/>
      <c r="E83" s="72"/>
      <c r="F83" s="72"/>
      <c r="G83" s="72"/>
      <c r="H83" s="72"/>
      <c r="I83" s="72"/>
      <c r="J83" s="72"/>
      <c r="K83" s="99"/>
      <c r="L83" s="99"/>
      <c r="M83" s="121"/>
    </row>
    <row r="84" spans="2:25" x14ac:dyDescent="0.15">
      <c r="B84" s="74"/>
      <c r="C84" s="72" t="s">
        <v>96</v>
      </c>
      <c r="D84" s="72"/>
      <c r="E84" s="72"/>
      <c r="F84" s="72"/>
      <c r="G84" s="72"/>
      <c r="H84" s="72"/>
      <c r="I84" s="72"/>
      <c r="J84" s="72"/>
      <c r="K84" s="99"/>
      <c r="L84" s="99"/>
      <c r="M84" s="121"/>
    </row>
    <row r="85" spans="2:25" x14ac:dyDescent="0.15">
      <c r="B85" s="74"/>
      <c r="C85" s="72" t="s">
        <v>106</v>
      </c>
      <c r="D85" s="72"/>
      <c r="E85" s="72"/>
      <c r="F85" s="72"/>
      <c r="G85" s="72"/>
      <c r="H85" s="72"/>
      <c r="I85" s="72"/>
      <c r="J85" s="72"/>
      <c r="K85" s="99"/>
      <c r="L85" s="99"/>
      <c r="M85" s="121"/>
    </row>
    <row r="86" spans="2:25" ht="14.1" customHeight="1" x14ac:dyDescent="0.15">
      <c r="B86" s="74"/>
      <c r="C86" s="72" t="s">
        <v>98</v>
      </c>
      <c r="D86" s="72"/>
      <c r="E86" s="72"/>
      <c r="F86" s="72"/>
      <c r="G86" s="72"/>
      <c r="H86" s="72"/>
      <c r="I86" s="72"/>
      <c r="J86" s="72"/>
      <c r="K86" s="99"/>
      <c r="L86" s="99"/>
      <c r="M86" s="129"/>
      <c r="N86" s="128"/>
      <c r="Y86" s="88"/>
    </row>
    <row r="87" spans="2:25" x14ac:dyDescent="0.15">
      <c r="B87" s="74"/>
      <c r="C87" s="72" t="s">
        <v>66</v>
      </c>
      <c r="D87" s="72"/>
      <c r="E87" s="72"/>
      <c r="F87" s="72"/>
      <c r="G87" s="72"/>
      <c r="H87" s="72"/>
      <c r="I87" s="72"/>
      <c r="J87" s="72"/>
      <c r="K87" s="99"/>
      <c r="L87" s="99"/>
      <c r="M87" s="121"/>
    </row>
    <row r="88" spans="2:25" x14ac:dyDescent="0.15">
      <c r="B88" s="74"/>
      <c r="C88" s="72" t="s">
        <v>52</v>
      </c>
      <c r="D88" s="72"/>
      <c r="E88" s="72"/>
      <c r="F88" s="72"/>
      <c r="G88" s="72"/>
      <c r="H88" s="72"/>
      <c r="I88" s="72"/>
      <c r="J88" s="72"/>
      <c r="K88" s="99"/>
      <c r="L88" s="99"/>
      <c r="M88" s="121"/>
    </row>
    <row r="89" spans="2:25" x14ac:dyDescent="0.15">
      <c r="B89" s="121"/>
      <c r="C89" s="99" t="s">
        <v>107</v>
      </c>
      <c r="D89" s="85"/>
      <c r="E89" s="85"/>
      <c r="F89" s="85"/>
      <c r="G89" s="85"/>
      <c r="H89" s="85"/>
      <c r="I89" s="85"/>
      <c r="J89" s="85"/>
      <c r="K89" s="122"/>
      <c r="L89" s="122"/>
      <c r="M89" s="121"/>
    </row>
    <row r="90" spans="2:25" x14ac:dyDescent="0.15">
      <c r="B90" s="121"/>
      <c r="C90" s="99" t="s">
        <v>108</v>
      </c>
      <c r="D90" s="85"/>
      <c r="E90" s="85"/>
      <c r="F90" s="85"/>
      <c r="G90" s="85"/>
      <c r="H90" s="85"/>
      <c r="I90" s="85"/>
      <c r="J90" s="85"/>
      <c r="K90" s="122"/>
      <c r="L90" s="122"/>
      <c r="M90" s="130"/>
      <c r="N90" s="123"/>
      <c r="Y90" s="88"/>
    </row>
    <row r="91" spans="2:25" x14ac:dyDescent="0.15">
      <c r="B91" s="121"/>
      <c r="C91" s="99" t="s">
        <v>158</v>
      </c>
      <c r="D91" s="85"/>
      <c r="E91" s="85"/>
      <c r="F91" s="85"/>
      <c r="G91" s="85"/>
      <c r="H91" s="85"/>
      <c r="I91" s="85"/>
      <c r="J91" s="85"/>
      <c r="K91" s="122"/>
      <c r="L91" s="122"/>
      <c r="M91" s="121"/>
    </row>
    <row r="92" spans="2:25" ht="14.25" thickBot="1" x14ac:dyDescent="0.2">
      <c r="B92" s="124"/>
      <c r="C92" s="100" t="s">
        <v>109</v>
      </c>
      <c r="D92" s="125"/>
      <c r="E92" s="125"/>
      <c r="F92" s="125"/>
      <c r="G92" s="125"/>
      <c r="H92" s="125"/>
      <c r="I92" s="125"/>
      <c r="J92" s="125"/>
      <c r="K92" s="126"/>
      <c r="L92" s="127"/>
    </row>
  </sheetData>
  <mergeCells count="25">
    <mergeCell ref="D9:F9"/>
    <mergeCell ref="D4:G4"/>
    <mergeCell ref="D5:G5"/>
    <mergeCell ref="D6:G6"/>
    <mergeCell ref="D7:F7"/>
    <mergeCell ref="D8:F8"/>
    <mergeCell ref="G56:H56"/>
    <mergeCell ref="G10:H10"/>
    <mergeCell ref="C45:D45"/>
    <mergeCell ref="B48:I48"/>
    <mergeCell ref="B49:D49"/>
    <mergeCell ref="G49:H49"/>
    <mergeCell ref="G50:H50"/>
    <mergeCell ref="G51:H51"/>
    <mergeCell ref="G52:H52"/>
    <mergeCell ref="G53:H53"/>
    <mergeCell ref="G54:H54"/>
    <mergeCell ref="G55:H55"/>
    <mergeCell ref="B68:D68"/>
    <mergeCell ref="G57:H57"/>
    <mergeCell ref="B58:D58"/>
    <mergeCell ref="G58:H58"/>
    <mergeCell ref="G60:H60"/>
    <mergeCell ref="G63:H63"/>
    <mergeCell ref="G67:H67"/>
  </mergeCells>
  <phoneticPr fontId="23"/>
  <conditionalFormatting sqref="M11:M47">
    <cfRule type="expression" dxfId="0"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B1:Y93"/>
  <sheetViews>
    <sheetView view="pageBreakPreview" topLeftCell="A37"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143"/>
      <c r="D5" s="182" t="s">
        <v>1</v>
      </c>
      <c r="E5" s="182"/>
      <c r="F5" s="182"/>
      <c r="G5" s="182"/>
      <c r="H5" s="143"/>
      <c r="I5" s="143"/>
      <c r="J5" s="6"/>
      <c r="K5" s="90" t="s">
        <v>273</v>
      </c>
      <c r="L5" s="111" t="str">
        <f>K5</f>
        <v>2020.11.9</v>
      </c>
    </row>
    <row r="6" spans="2:19" ht="18" customHeight="1" x14ac:dyDescent="0.15">
      <c r="B6" s="4"/>
      <c r="C6" s="143"/>
      <c r="D6" s="182" t="s">
        <v>2</v>
      </c>
      <c r="E6" s="182"/>
      <c r="F6" s="182"/>
      <c r="G6" s="182"/>
      <c r="H6" s="143"/>
      <c r="I6" s="143"/>
      <c r="J6" s="6"/>
      <c r="K6" s="131">
        <v>0.43402777777777773</v>
      </c>
      <c r="L6" s="132">
        <v>0.38194444444444442</v>
      </c>
    </row>
    <row r="7" spans="2:19" ht="18" customHeight="1" x14ac:dyDescent="0.15">
      <c r="B7" s="4"/>
      <c r="C7" s="143"/>
      <c r="D7" s="182" t="s">
        <v>3</v>
      </c>
      <c r="E7" s="192"/>
      <c r="F7" s="192"/>
      <c r="G7" s="27" t="s">
        <v>4</v>
      </c>
      <c r="H7" s="143"/>
      <c r="I7" s="143"/>
      <c r="J7" s="6"/>
      <c r="K7" s="133">
        <v>1.88</v>
      </c>
      <c r="L7" s="134">
        <v>1.47</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4.25" customHeight="1" x14ac:dyDescent="0.15">
      <c r="B11" s="32">
        <v>1</v>
      </c>
      <c r="C11" s="38" t="s">
        <v>59</v>
      </c>
      <c r="D11" s="38" t="s">
        <v>12</v>
      </c>
      <c r="E11" s="45"/>
      <c r="F11" s="45" t="s">
        <v>179</v>
      </c>
      <c r="G11" s="45"/>
      <c r="H11" s="45"/>
      <c r="I11" s="45"/>
      <c r="J11" s="45"/>
      <c r="K11" s="77"/>
      <c r="L11" s="78" t="s">
        <v>180</v>
      </c>
      <c r="N11" s="75" t="s">
        <v>14</v>
      </c>
      <c r="O11">
        <f>K11</f>
        <v>0</v>
      </c>
      <c r="P11" t="str">
        <f>L11</f>
        <v>(75)</v>
      </c>
      <c r="Q11" t="e">
        <f>#REF!</f>
        <v>#REF!</v>
      </c>
      <c r="R11">
        <f t="shared" ref="R11:S11" si="0">IF(K11="＋",0,IF(K11="(＋)",0,ABS(K11)))</f>
        <v>0</v>
      </c>
      <c r="S11">
        <f t="shared" si="0"/>
        <v>75</v>
      </c>
    </row>
    <row r="12" spans="2:19" ht="14.25" customHeight="1" x14ac:dyDescent="0.15">
      <c r="B12" s="32">
        <f>B11+1</f>
        <v>2</v>
      </c>
      <c r="C12" s="39"/>
      <c r="D12" s="47"/>
      <c r="E12" s="45"/>
      <c r="F12" s="45" t="s">
        <v>138</v>
      </c>
      <c r="G12" s="45"/>
      <c r="H12" s="45"/>
      <c r="I12" s="45"/>
      <c r="J12" s="45"/>
      <c r="K12" s="77" t="s">
        <v>162</v>
      </c>
      <c r="L12" s="78"/>
      <c r="N12" t="s">
        <v>13</v>
      </c>
      <c r="O12" t="e">
        <f t="shared" ref="O12:P12" si="1">IF(K12="",0,VALUE(MID(K12,2,LEN(K12)-2)))</f>
        <v>#VALUE!</v>
      </c>
      <c r="P12">
        <f t="shared" si="1"/>
        <v>0</v>
      </c>
      <c r="Q12" t="e">
        <f>IF(#REF!="",0,VALUE(MID(#REF!,2,LEN(#REF!)-2)))</f>
        <v>#REF!</v>
      </c>
      <c r="R12">
        <f>IF(K12="＋",0,IF(K12="(＋)",0,ABS(K12)))</f>
        <v>0</v>
      </c>
      <c r="S12">
        <f>IF(L12="＋",0,IF(L12="(＋)",0,ABS(L12)))</f>
        <v>0</v>
      </c>
    </row>
    <row r="13" spans="2:19" ht="14.25" customHeight="1" x14ac:dyDescent="0.15">
      <c r="B13" s="32">
        <f t="shared" ref="B13:B48" si="2">B12+1</f>
        <v>3</v>
      </c>
      <c r="C13" s="39"/>
      <c r="D13" s="47"/>
      <c r="E13" s="45"/>
      <c r="F13" s="45" t="s">
        <v>89</v>
      </c>
      <c r="G13" s="45"/>
      <c r="H13" s="45"/>
      <c r="I13" s="45"/>
      <c r="J13" s="45"/>
      <c r="K13" s="77"/>
      <c r="L13" s="78" t="s">
        <v>135</v>
      </c>
      <c r="N13" t="s">
        <v>13</v>
      </c>
      <c r="O13" t="e">
        <f>IF(#REF!="",0,VALUE(MID(#REF!,2,LEN(#REF!)-2)))</f>
        <v>#REF!</v>
      </c>
      <c r="P13">
        <f>IF(L13="",0,VALUE(MID(L13,2,LEN(L13)-2)))</f>
        <v>50</v>
      </c>
      <c r="Q13" t="e">
        <f>IF(#REF!="",0,VALUE(MID(#REF!,2,LEN(#REF!)-2)))</f>
        <v>#REF!</v>
      </c>
      <c r="R13">
        <f t="shared" ref="R13:S13" si="3">IF(K13="＋",0,IF(K13="(＋)",0,ABS(K13)))</f>
        <v>0</v>
      </c>
      <c r="S13">
        <f t="shared" si="3"/>
        <v>50</v>
      </c>
    </row>
    <row r="14" spans="2:19" ht="14.25" customHeight="1" x14ac:dyDescent="0.15">
      <c r="B14" s="32">
        <f t="shared" si="2"/>
        <v>4</v>
      </c>
      <c r="C14" s="40" t="s">
        <v>22</v>
      </c>
      <c r="D14" s="38" t="s">
        <v>23</v>
      </c>
      <c r="E14" s="45"/>
      <c r="F14" s="45" t="s">
        <v>88</v>
      </c>
      <c r="G14" s="45"/>
      <c r="H14" s="45"/>
      <c r="I14" s="45"/>
      <c r="J14" s="45"/>
      <c r="K14" s="79">
        <v>250</v>
      </c>
      <c r="L14" s="80">
        <v>6750</v>
      </c>
      <c r="S14">
        <f>COUNTA(L11:L13)</f>
        <v>2</v>
      </c>
    </row>
    <row r="15" spans="2:19" ht="14.25" customHeight="1" x14ac:dyDescent="0.15">
      <c r="B15" s="32">
        <f t="shared" si="2"/>
        <v>5</v>
      </c>
      <c r="C15" s="40" t="s">
        <v>24</v>
      </c>
      <c r="D15" s="38" t="s">
        <v>25</v>
      </c>
      <c r="E15" s="45"/>
      <c r="F15" s="45" t="s">
        <v>141</v>
      </c>
      <c r="G15" s="45"/>
      <c r="H15" s="45"/>
      <c r="I15" s="45"/>
      <c r="J15" s="45"/>
      <c r="K15" s="79">
        <v>25</v>
      </c>
      <c r="L15" s="80">
        <v>50</v>
      </c>
    </row>
    <row r="16" spans="2:19" ht="14.25" customHeight="1" x14ac:dyDescent="0.15">
      <c r="B16" s="32">
        <f t="shared" si="2"/>
        <v>6</v>
      </c>
      <c r="C16" s="40" t="s">
        <v>60</v>
      </c>
      <c r="D16" s="38" t="s">
        <v>16</v>
      </c>
      <c r="E16" s="45"/>
      <c r="F16" s="45" t="s">
        <v>274</v>
      </c>
      <c r="G16" s="45"/>
      <c r="H16" s="45"/>
      <c r="I16" s="45"/>
      <c r="J16" s="45"/>
      <c r="K16" s="79">
        <v>25</v>
      </c>
      <c r="L16" s="80"/>
    </row>
    <row r="17" spans="2:12" ht="14.25" customHeight="1" x14ac:dyDescent="0.15">
      <c r="B17" s="32">
        <f t="shared" si="2"/>
        <v>7</v>
      </c>
      <c r="C17" s="41"/>
      <c r="D17" s="47"/>
      <c r="E17" s="45"/>
      <c r="F17" s="45" t="s">
        <v>81</v>
      </c>
      <c r="G17" s="45"/>
      <c r="H17" s="45"/>
      <c r="I17" s="45"/>
      <c r="J17" s="45"/>
      <c r="K17" s="79">
        <v>25</v>
      </c>
      <c r="L17" s="80">
        <v>325</v>
      </c>
    </row>
    <row r="18" spans="2:12" ht="14.25" customHeight="1" x14ac:dyDescent="0.15">
      <c r="B18" s="32">
        <f t="shared" si="2"/>
        <v>8</v>
      </c>
      <c r="C18" s="41"/>
      <c r="D18" s="47"/>
      <c r="E18" s="45"/>
      <c r="F18" s="45" t="s">
        <v>143</v>
      </c>
      <c r="G18" s="45"/>
      <c r="H18" s="45"/>
      <c r="I18" s="45"/>
      <c r="J18" s="45"/>
      <c r="K18" s="79"/>
      <c r="L18" s="80">
        <v>100</v>
      </c>
    </row>
    <row r="19" spans="2:12" ht="14.25" customHeight="1" x14ac:dyDescent="0.15">
      <c r="B19" s="32">
        <f t="shared" si="2"/>
        <v>9</v>
      </c>
      <c r="C19" s="41"/>
      <c r="D19" s="47"/>
      <c r="E19" s="45"/>
      <c r="F19" s="45" t="s">
        <v>164</v>
      </c>
      <c r="G19" s="45"/>
      <c r="H19" s="45"/>
      <c r="I19" s="45"/>
      <c r="J19" s="45"/>
      <c r="K19" s="79">
        <v>14</v>
      </c>
      <c r="L19" s="80"/>
    </row>
    <row r="20" spans="2:12" ht="14.25" customHeight="1" x14ac:dyDescent="0.15">
      <c r="B20" s="32">
        <f t="shared" si="2"/>
        <v>10</v>
      </c>
      <c r="C20" s="41"/>
      <c r="D20" s="47"/>
      <c r="E20" s="45"/>
      <c r="F20" s="45" t="s">
        <v>275</v>
      </c>
      <c r="G20" s="45"/>
      <c r="H20" s="45"/>
      <c r="I20" s="45"/>
      <c r="J20" s="45"/>
      <c r="K20" s="79" t="s">
        <v>99</v>
      </c>
      <c r="L20" s="80" t="s">
        <v>99</v>
      </c>
    </row>
    <row r="21" spans="2:12" ht="14.25" customHeight="1" x14ac:dyDescent="0.15">
      <c r="B21" s="32">
        <f t="shared" si="2"/>
        <v>11</v>
      </c>
      <c r="C21" s="41"/>
      <c r="D21" s="47"/>
      <c r="E21" s="45"/>
      <c r="F21" s="45" t="s">
        <v>18</v>
      </c>
      <c r="G21" s="45"/>
      <c r="H21" s="45"/>
      <c r="I21" s="45"/>
      <c r="J21" s="45"/>
      <c r="K21" s="79">
        <v>25</v>
      </c>
      <c r="L21" s="80">
        <v>225</v>
      </c>
    </row>
    <row r="22" spans="2:12" ht="14.25" customHeight="1" x14ac:dyDescent="0.15">
      <c r="B22" s="32">
        <f t="shared" si="2"/>
        <v>12</v>
      </c>
      <c r="C22" s="41"/>
      <c r="D22" s="47"/>
      <c r="E22" s="45"/>
      <c r="F22" s="45" t="s">
        <v>82</v>
      </c>
      <c r="G22" s="45"/>
      <c r="H22" s="45"/>
      <c r="I22" s="45"/>
      <c r="J22" s="45"/>
      <c r="K22" s="79">
        <v>100</v>
      </c>
      <c r="L22" s="80">
        <v>1500</v>
      </c>
    </row>
    <row r="23" spans="2:12" ht="14.25" customHeight="1" x14ac:dyDescent="0.15">
      <c r="B23" s="32">
        <f t="shared" si="2"/>
        <v>13</v>
      </c>
      <c r="C23" s="41"/>
      <c r="D23" s="47"/>
      <c r="E23" s="45"/>
      <c r="F23" s="45" t="s">
        <v>86</v>
      </c>
      <c r="G23" s="45"/>
      <c r="H23" s="45"/>
      <c r="I23" s="45"/>
      <c r="J23" s="45"/>
      <c r="K23" s="79">
        <v>250</v>
      </c>
      <c r="L23" s="80">
        <v>2250</v>
      </c>
    </row>
    <row r="24" spans="2:12" ht="14.25" customHeight="1" x14ac:dyDescent="0.15">
      <c r="B24" s="32">
        <f t="shared" si="2"/>
        <v>14</v>
      </c>
      <c r="C24" s="41"/>
      <c r="D24" s="47"/>
      <c r="E24" s="45"/>
      <c r="F24" s="45" t="s">
        <v>61</v>
      </c>
      <c r="G24" s="45"/>
      <c r="H24" s="45"/>
      <c r="I24" s="45"/>
      <c r="J24" s="45"/>
      <c r="K24" s="79">
        <v>51000</v>
      </c>
      <c r="L24" s="80">
        <v>14000</v>
      </c>
    </row>
    <row r="25" spans="2:12" ht="14.25" customHeight="1" x14ac:dyDescent="0.15">
      <c r="B25" s="32">
        <f t="shared" si="2"/>
        <v>15</v>
      </c>
      <c r="C25" s="41"/>
      <c r="D25" s="47"/>
      <c r="E25" s="45"/>
      <c r="F25" s="45" t="s">
        <v>111</v>
      </c>
      <c r="G25" s="45"/>
      <c r="H25" s="45"/>
      <c r="I25" s="45"/>
      <c r="J25" s="45"/>
      <c r="K25" s="79"/>
      <c r="L25" s="80" t="s">
        <v>99</v>
      </c>
    </row>
    <row r="26" spans="2:12" ht="14.25" customHeight="1" x14ac:dyDescent="0.15">
      <c r="B26" s="32">
        <f t="shared" si="2"/>
        <v>16</v>
      </c>
      <c r="C26" s="41"/>
      <c r="D26" s="47"/>
      <c r="E26" s="45"/>
      <c r="F26" s="45" t="s">
        <v>19</v>
      </c>
      <c r="G26" s="45"/>
      <c r="H26" s="45"/>
      <c r="I26" s="45"/>
      <c r="J26" s="45"/>
      <c r="K26" s="79">
        <v>3250</v>
      </c>
      <c r="L26" s="80">
        <v>6250</v>
      </c>
    </row>
    <row r="27" spans="2:12" ht="14.25" customHeight="1" x14ac:dyDescent="0.15">
      <c r="B27" s="32">
        <f t="shared" si="2"/>
        <v>17</v>
      </c>
      <c r="C27" s="41"/>
      <c r="D27" s="47"/>
      <c r="E27" s="45"/>
      <c r="F27" s="45" t="s">
        <v>20</v>
      </c>
      <c r="G27" s="45"/>
      <c r="H27" s="45"/>
      <c r="I27" s="45"/>
      <c r="J27" s="45"/>
      <c r="K27" s="79">
        <v>10000</v>
      </c>
      <c r="L27" s="80">
        <v>10000</v>
      </c>
    </row>
    <row r="28" spans="2:12" ht="14.25" customHeight="1" x14ac:dyDescent="0.15">
      <c r="B28" s="32">
        <f t="shared" si="2"/>
        <v>18</v>
      </c>
      <c r="C28" s="40" t="s">
        <v>63</v>
      </c>
      <c r="D28" s="38" t="s">
        <v>26</v>
      </c>
      <c r="E28" s="45"/>
      <c r="F28" s="45" t="s">
        <v>166</v>
      </c>
      <c r="G28" s="45"/>
      <c r="H28" s="45"/>
      <c r="I28" s="45"/>
      <c r="J28" s="45"/>
      <c r="K28" s="79"/>
      <c r="L28" s="80" t="s">
        <v>99</v>
      </c>
    </row>
    <row r="29" spans="2:12" ht="14.25" customHeight="1" x14ac:dyDescent="0.15">
      <c r="B29" s="32">
        <f t="shared" si="2"/>
        <v>19</v>
      </c>
      <c r="C29" s="41"/>
      <c r="D29" s="47"/>
      <c r="E29" s="45"/>
      <c r="F29" s="45" t="s">
        <v>87</v>
      </c>
      <c r="G29" s="45"/>
      <c r="H29" s="45"/>
      <c r="I29" s="45"/>
      <c r="J29" s="45"/>
      <c r="K29" s="79">
        <v>25</v>
      </c>
      <c r="L29" s="80">
        <v>125</v>
      </c>
    </row>
    <row r="30" spans="2:12" ht="14.25" customHeight="1" x14ac:dyDescent="0.15">
      <c r="B30" s="32">
        <f t="shared" si="2"/>
        <v>20</v>
      </c>
      <c r="C30" s="41"/>
      <c r="D30" s="47"/>
      <c r="E30" s="45"/>
      <c r="F30" s="45" t="s">
        <v>167</v>
      </c>
      <c r="G30" s="45"/>
      <c r="H30" s="45"/>
      <c r="I30" s="45"/>
      <c r="J30" s="45"/>
      <c r="K30" s="79"/>
      <c r="L30" s="80" t="s">
        <v>99</v>
      </c>
    </row>
    <row r="31" spans="2:12" ht="14.25" customHeight="1" x14ac:dyDescent="0.15">
      <c r="B31" s="32">
        <f t="shared" si="2"/>
        <v>21</v>
      </c>
      <c r="C31" s="41"/>
      <c r="D31" s="47"/>
      <c r="E31" s="45"/>
      <c r="F31" s="45" t="s">
        <v>112</v>
      </c>
      <c r="G31" s="45"/>
      <c r="H31" s="45"/>
      <c r="I31" s="45"/>
      <c r="J31" s="45"/>
      <c r="K31" s="79"/>
      <c r="L31" s="80">
        <v>500</v>
      </c>
    </row>
    <row r="32" spans="2:12" ht="14.25" customHeight="1" x14ac:dyDescent="0.15">
      <c r="B32" s="32">
        <f t="shared" si="2"/>
        <v>22</v>
      </c>
      <c r="C32" s="41"/>
      <c r="D32" s="47"/>
      <c r="E32" s="45"/>
      <c r="F32" s="45" t="s">
        <v>27</v>
      </c>
      <c r="G32" s="45"/>
      <c r="H32" s="45"/>
      <c r="I32" s="45"/>
      <c r="J32" s="45"/>
      <c r="K32" s="79"/>
      <c r="L32" s="80">
        <v>50</v>
      </c>
    </row>
    <row r="33" spans="2:19" ht="14.25" customHeight="1" x14ac:dyDescent="0.15">
      <c r="B33" s="32">
        <f t="shared" si="2"/>
        <v>23</v>
      </c>
      <c r="C33" s="41"/>
      <c r="D33" s="47"/>
      <c r="E33" s="45"/>
      <c r="F33" s="45" t="s">
        <v>193</v>
      </c>
      <c r="G33" s="45"/>
      <c r="H33" s="45"/>
      <c r="I33" s="45"/>
      <c r="J33" s="45"/>
      <c r="K33" s="79"/>
      <c r="L33" s="80" t="s">
        <v>99</v>
      </c>
    </row>
    <row r="34" spans="2:19" ht="14.25" customHeight="1" x14ac:dyDescent="0.15">
      <c r="B34" s="32">
        <f t="shared" si="2"/>
        <v>24</v>
      </c>
      <c r="C34" s="41"/>
      <c r="D34" s="47"/>
      <c r="E34" s="45"/>
      <c r="F34" s="45" t="s">
        <v>148</v>
      </c>
      <c r="G34" s="45"/>
      <c r="H34" s="45"/>
      <c r="I34" s="45"/>
      <c r="J34" s="45"/>
      <c r="K34" s="79"/>
      <c r="L34" s="80" t="s">
        <v>99</v>
      </c>
    </row>
    <row r="35" spans="2:19" ht="14.25" customHeight="1" x14ac:dyDescent="0.15">
      <c r="B35" s="32">
        <f t="shared" si="2"/>
        <v>25</v>
      </c>
      <c r="C35" s="41"/>
      <c r="D35" s="47"/>
      <c r="E35" s="45"/>
      <c r="F35" s="45" t="s">
        <v>171</v>
      </c>
      <c r="G35" s="45"/>
      <c r="H35" s="45"/>
      <c r="I35" s="45"/>
      <c r="J35" s="45"/>
      <c r="K35" s="79">
        <v>100</v>
      </c>
      <c r="L35" s="80"/>
    </row>
    <row r="36" spans="2:19" ht="14.25" customHeight="1" x14ac:dyDescent="0.15">
      <c r="B36" s="32">
        <f t="shared" si="2"/>
        <v>26</v>
      </c>
      <c r="C36" s="41"/>
      <c r="D36" s="47"/>
      <c r="E36" s="45"/>
      <c r="F36" s="45" t="s">
        <v>113</v>
      </c>
      <c r="G36" s="45"/>
      <c r="H36" s="45"/>
      <c r="I36" s="45"/>
      <c r="J36" s="45"/>
      <c r="K36" s="79">
        <v>100</v>
      </c>
      <c r="L36" s="80">
        <v>300</v>
      </c>
    </row>
    <row r="37" spans="2:19" ht="14.25" customHeight="1" x14ac:dyDescent="0.15">
      <c r="B37" s="32">
        <f t="shared" si="2"/>
        <v>27</v>
      </c>
      <c r="C37" s="41"/>
      <c r="D37" s="47"/>
      <c r="E37" s="45"/>
      <c r="F37" s="45" t="s">
        <v>29</v>
      </c>
      <c r="G37" s="45"/>
      <c r="H37" s="45"/>
      <c r="I37" s="45"/>
      <c r="J37" s="45"/>
      <c r="K37" s="79" t="s">
        <v>99</v>
      </c>
      <c r="L37" s="80">
        <v>200</v>
      </c>
    </row>
    <row r="38" spans="2:19" ht="14.25" customHeight="1" x14ac:dyDescent="0.15">
      <c r="B38" s="32">
        <f t="shared" si="2"/>
        <v>28</v>
      </c>
      <c r="C38" s="40" t="s">
        <v>151</v>
      </c>
      <c r="D38" s="38" t="s">
        <v>152</v>
      </c>
      <c r="E38" s="45"/>
      <c r="F38" s="45" t="s">
        <v>226</v>
      </c>
      <c r="G38" s="45"/>
      <c r="H38" s="45"/>
      <c r="I38" s="45"/>
      <c r="J38" s="45"/>
      <c r="K38" s="79"/>
      <c r="L38" s="80" t="s">
        <v>99</v>
      </c>
    </row>
    <row r="39" spans="2:19" ht="14.25" customHeight="1" x14ac:dyDescent="0.15">
      <c r="B39" s="32">
        <f t="shared" si="2"/>
        <v>29</v>
      </c>
      <c r="C39" s="41"/>
      <c r="D39" s="47"/>
      <c r="E39" s="45"/>
      <c r="F39" s="45" t="s">
        <v>174</v>
      </c>
      <c r="G39" s="45"/>
      <c r="H39" s="45"/>
      <c r="I39" s="45"/>
      <c r="J39" s="45"/>
      <c r="K39" s="79"/>
      <c r="L39" s="80" t="s">
        <v>99</v>
      </c>
    </row>
    <row r="40" spans="2:19" ht="14.25" customHeight="1" x14ac:dyDescent="0.15">
      <c r="B40" s="32">
        <f t="shared" si="2"/>
        <v>30</v>
      </c>
      <c r="C40" s="41"/>
      <c r="D40" s="48"/>
      <c r="E40" s="45"/>
      <c r="F40" s="45" t="s">
        <v>154</v>
      </c>
      <c r="G40" s="45"/>
      <c r="H40" s="45"/>
      <c r="I40" s="45"/>
      <c r="J40" s="45"/>
      <c r="K40" s="79"/>
      <c r="L40" s="80">
        <v>1</v>
      </c>
    </row>
    <row r="41" spans="2:19" ht="14.25" customHeight="1" x14ac:dyDescent="0.15">
      <c r="B41" s="32">
        <f t="shared" si="2"/>
        <v>31</v>
      </c>
      <c r="C41" s="40" t="s">
        <v>30</v>
      </c>
      <c r="D41" s="47" t="s">
        <v>197</v>
      </c>
      <c r="E41" s="45"/>
      <c r="F41" s="45" t="s">
        <v>198</v>
      </c>
      <c r="G41" s="45"/>
      <c r="H41" s="45"/>
      <c r="I41" s="45"/>
      <c r="J41" s="45"/>
      <c r="K41" s="79" t="s">
        <v>99</v>
      </c>
      <c r="L41" s="80"/>
    </row>
    <row r="42" spans="2:19" ht="14.25" customHeight="1" x14ac:dyDescent="0.15">
      <c r="B42" s="32">
        <f t="shared" si="2"/>
        <v>32</v>
      </c>
      <c r="C42" s="41"/>
      <c r="D42" s="38" t="s">
        <v>31</v>
      </c>
      <c r="E42" s="45"/>
      <c r="F42" s="45" t="s">
        <v>208</v>
      </c>
      <c r="G42" s="45"/>
      <c r="H42" s="45"/>
      <c r="I42" s="45"/>
      <c r="J42" s="45"/>
      <c r="K42" s="79">
        <v>5</v>
      </c>
      <c r="L42" s="80">
        <v>10</v>
      </c>
    </row>
    <row r="43" spans="2:19" ht="14.25" customHeight="1" x14ac:dyDescent="0.15">
      <c r="B43" s="32">
        <f t="shared" si="2"/>
        <v>33</v>
      </c>
      <c r="C43" s="41"/>
      <c r="D43" s="48"/>
      <c r="E43" s="45"/>
      <c r="F43" s="45" t="s">
        <v>32</v>
      </c>
      <c r="G43" s="45"/>
      <c r="H43" s="45"/>
      <c r="I43" s="45"/>
      <c r="J43" s="45"/>
      <c r="K43" s="79">
        <v>25</v>
      </c>
      <c r="L43" s="80" t="s">
        <v>99</v>
      </c>
    </row>
    <row r="44" spans="2:19" ht="14.25" customHeight="1" x14ac:dyDescent="0.15">
      <c r="B44" s="32">
        <f t="shared" si="2"/>
        <v>34</v>
      </c>
      <c r="C44" s="42"/>
      <c r="D44" s="49" t="s">
        <v>33</v>
      </c>
      <c r="E44" s="45"/>
      <c r="F44" s="45" t="s">
        <v>34</v>
      </c>
      <c r="G44" s="45"/>
      <c r="H44" s="45"/>
      <c r="I44" s="45"/>
      <c r="J44" s="45"/>
      <c r="K44" s="79" t="s">
        <v>99</v>
      </c>
      <c r="L44" s="80" t="s">
        <v>99</v>
      </c>
    </row>
    <row r="45" spans="2:19" ht="14.25" customHeight="1" x14ac:dyDescent="0.15">
      <c r="B45" s="32">
        <f t="shared" si="2"/>
        <v>35</v>
      </c>
      <c r="C45" s="40" t="s">
        <v>155</v>
      </c>
      <c r="D45" s="49" t="s">
        <v>156</v>
      </c>
      <c r="E45" s="45"/>
      <c r="F45" s="45" t="s">
        <v>227</v>
      </c>
      <c r="G45" s="45"/>
      <c r="H45" s="45"/>
      <c r="I45" s="45"/>
      <c r="J45" s="45"/>
      <c r="K45" s="79"/>
      <c r="L45" s="80">
        <v>25</v>
      </c>
      <c r="R45">
        <f>COUNTA(K38:K45)</f>
        <v>4</v>
      </c>
      <c r="S45">
        <f>COUNTA(L38:L45)</f>
        <v>7</v>
      </c>
    </row>
    <row r="46" spans="2:19" ht="14.25" customHeight="1" x14ac:dyDescent="0.15">
      <c r="B46" s="32">
        <f t="shared" si="2"/>
        <v>36</v>
      </c>
      <c r="C46" s="185" t="s">
        <v>35</v>
      </c>
      <c r="D46" s="186"/>
      <c r="E46" s="45"/>
      <c r="F46" s="45" t="s">
        <v>36</v>
      </c>
      <c r="G46" s="45"/>
      <c r="H46" s="45"/>
      <c r="I46" s="45"/>
      <c r="J46" s="45"/>
      <c r="K46" s="79">
        <v>300</v>
      </c>
      <c r="L46" s="80">
        <v>800</v>
      </c>
    </row>
    <row r="47" spans="2:19" ht="14.25" customHeight="1" x14ac:dyDescent="0.15">
      <c r="B47" s="32">
        <f t="shared" si="2"/>
        <v>37</v>
      </c>
      <c r="C47" s="43"/>
      <c r="D47" s="44"/>
      <c r="E47" s="45"/>
      <c r="F47" s="45" t="s">
        <v>37</v>
      </c>
      <c r="G47" s="45"/>
      <c r="H47" s="45"/>
      <c r="I47" s="45"/>
      <c r="J47" s="45"/>
      <c r="K47" s="79">
        <v>150</v>
      </c>
      <c r="L47" s="80">
        <v>400</v>
      </c>
    </row>
    <row r="48" spans="2:19" ht="14.25" customHeight="1" thickBot="1" x14ac:dyDescent="0.2">
      <c r="B48" s="32">
        <f t="shared" si="2"/>
        <v>38</v>
      </c>
      <c r="C48" s="43"/>
      <c r="D48" s="44"/>
      <c r="E48" s="45"/>
      <c r="F48" s="45" t="s">
        <v>72</v>
      </c>
      <c r="G48" s="45"/>
      <c r="H48" s="45"/>
      <c r="I48" s="45"/>
      <c r="J48" s="45"/>
      <c r="K48" s="79">
        <v>100</v>
      </c>
      <c r="L48" s="86">
        <v>900</v>
      </c>
    </row>
    <row r="49" spans="2:19" ht="19.899999999999999" customHeight="1" thickTop="1" x14ac:dyDescent="0.15">
      <c r="B49" s="187" t="s">
        <v>77</v>
      </c>
      <c r="C49" s="188"/>
      <c r="D49" s="188"/>
      <c r="E49" s="188"/>
      <c r="F49" s="188"/>
      <c r="G49" s="188"/>
      <c r="H49" s="188"/>
      <c r="I49" s="188"/>
      <c r="J49" s="31"/>
      <c r="K49" s="94">
        <f>SUM(K50:K58)</f>
        <v>65769</v>
      </c>
      <c r="L49" s="116">
        <f>SUM(L50:L58)</f>
        <v>44886</v>
      </c>
    </row>
    <row r="50" spans="2:19" ht="13.9" customHeight="1" x14ac:dyDescent="0.15">
      <c r="B50" s="174" t="s">
        <v>39</v>
      </c>
      <c r="C50" s="175"/>
      <c r="D50" s="189"/>
      <c r="E50" s="52"/>
      <c r="F50" s="53"/>
      <c r="G50" s="183" t="s">
        <v>12</v>
      </c>
      <c r="H50" s="183"/>
      <c r="I50" s="53"/>
      <c r="J50" s="55"/>
      <c r="K50" s="46">
        <f>SUM(R$11:R$13)</f>
        <v>0</v>
      </c>
      <c r="L50" s="117">
        <f>SUM(S$11:S$13)</f>
        <v>125</v>
      </c>
    </row>
    <row r="51" spans="2:19" ht="13.9" customHeight="1" x14ac:dyDescent="0.15">
      <c r="B51" s="18"/>
      <c r="C51" s="19"/>
      <c r="D51" s="20"/>
      <c r="E51" s="56"/>
      <c r="F51" s="45"/>
      <c r="G51" s="183" t="s">
        <v>64</v>
      </c>
      <c r="H51" s="183"/>
      <c r="I51" s="144"/>
      <c r="J51" s="57"/>
      <c r="K51" s="46">
        <f>SUM(K$14)</f>
        <v>250</v>
      </c>
      <c r="L51" s="117">
        <f>SUM(L$14)</f>
        <v>6750</v>
      </c>
    </row>
    <row r="52" spans="2:19" ht="13.9" customHeight="1" x14ac:dyDescent="0.15">
      <c r="B52" s="18"/>
      <c r="C52" s="19"/>
      <c r="D52" s="20"/>
      <c r="E52" s="56"/>
      <c r="F52" s="45"/>
      <c r="G52" s="183" t="s">
        <v>25</v>
      </c>
      <c r="H52" s="183"/>
      <c r="I52" s="53"/>
      <c r="J52" s="55"/>
      <c r="K52" s="46">
        <f>SUM(K$15:K$15)</f>
        <v>25</v>
      </c>
      <c r="L52" s="117">
        <f>SUM(L$15:L$15)</f>
        <v>50</v>
      </c>
    </row>
    <row r="53" spans="2:19" ht="13.9" customHeight="1" x14ac:dyDescent="0.15">
      <c r="B53" s="18"/>
      <c r="C53" s="19"/>
      <c r="D53" s="20"/>
      <c r="E53" s="56"/>
      <c r="F53" s="45"/>
      <c r="G53" s="183" t="s">
        <v>15</v>
      </c>
      <c r="H53" s="183"/>
      <c r="I53" s="53"/>
      <c r="J53" s="55"/>
      <c r="K53" s="46">
        <v>0</v>
      </c>
      <c r="L53" s="117">
        <v>0</v>
      </c>
    </row>
    <row r="54" spans="2:19" ht="13.9" customHeight="1" x14ac:dyDescent="0.15">
      <c r="B54" s="18"/>
      <c r="C54" s="19"/>
      <c r="D54" s="20"/>
      <c r="E54" s="56"/>
      <c r="F54" s="45"/>
      <c r="G54" s="183" t="s">
        <v>16</v>
      </c>
      <c r="H54" s="183"/>
      <c r="I54" s="53"/>
      <c r="J54" s="55"/>
      <c r="K54" s="46">
        <f>SUM(K$16:K$27)</f>
        <v>64689</v>
      </c>
      <c r="L54" s="117">
        <f>SUM(L$16:L$27)</f>
        <v>34650</v>
      </c>
    </row>
    <row r="55" spans="2:19" ht="13.9" customHeight="1" x14ac:dyDescent="0.15">
      <c r="B55" s="18"/>
      <c r="C55" s="19"/>
      <c r="D55" s="20"/>
      <c r="E55" s="56"/>
      <c r="F55" s="45"/>
      <c r="G55" s="183" t="s">
        <v>62</v>
      </c>
      <c r="H55" s="183"/>
      <c r="I55" s="53"/>
      <c r="J55" s="55"/>
      <c r="K55" s="46">
        <v>0</v>
      </c>
      <c r="L55" s="117">
        <v>0</v>
      </c>
    </row>
    <row r="56" spans="2:19" ht="13.9" customHeight="1" x14ac:dyDescent="0.15">
      <c r="B56" s="18"/>
      <c r="C56" s="19"/>
      <c r="D56" s="20"/>
      <c r="E56" s="56"/>
      <c r="F56" s="45"/>
      <c r="G56" s="183" t="s">
        <v>26</v>
      </c>
      <c r="H56" s="183"/>
      <c r="I56" s="53"/>
      <c r="J56" s="55"/>
      <c r="K56" s="46">
        <f>SUM(K$28:K$37)</f>
        <v>225</v>
      </c>
      <c r="L56" s="117">
        <f>SUM(L$28:L$37)</f>
        <v>1175</v>
      </c>
    </row>
    <row r="57" spans="2:19" ht="13.9" customHeight="1" x14ac:dyDescent="0.15">
      <c r="B57" s="18"/>
      <c r="C57" s="19"/>
      <c r="D57" s="20"/>
      <c r="E57" s="56"/>
      <c r="F57" s="45"/>
      <c r="G57" s="183" t="s">
        <v>71</v>
      </c>
      <c r="H57" s="183"/>
      <c r="I57" s="53"/>
      <c r="J57" s="55"/>
      <c r="K57" s="46">
        <f>SUM(K$46:K$47)</f>
        <v>450</v>
      </c>
      <c r="L57" s="117">
        <f>SUM(L$46:L$47)</f>
        <v>1200</v>
      </c>
      <c r="R57">
        <f>COUNTA(K$11:K$48)</f>
        <v>24</v>
      </c>
      <c r="S57">
        <f>COUNTA(L$11:L$48)</f>
        <v>33</v>
      </c>
    </row>
    <row r="58" spans="2:19" ht="13.9" customHeight="1" thickBot="1" x14ac:dyDescent="0.2">
      <c r="B58" s="22"/>
      <c r="C58" s="23"/>
      <c r="D58" s="24"/>
      <c r="E58" s="58"/>
      <c r="F58" s="50"/>
      <c r="G58" s="176" t="s">
        <v>38</v>
      </c>
      <c r="H58" s="176"/>
      <c r="I58" s="59"/>
      <c r="J58" s="60"/>
      <c r="K58" s="51">
        <f>SUM(K$38:K$45,K$48)</f>
        <v>130</v>
      </c>
      <c r="L58" s="118">
        <f>SUM(L$38:L$45,L$48)</f>
        <v>936</v>
      </c>
      <c r="R58">
        <f>SUM(R$11:R$13,K$14:K$48)</f>
        <v>65769</v>
      </c>
      <c r="S58">
        <f>SUM(S$11:S$13,L$14:L$48)</f>
        <v>44886</v>
      </c>
    </row>
    <row r="59" spans="2:19" ht="18" customHeight="1" thickTop="1" x14ac:dyDescent="0.15">
      <c r="B59" s="177" t="s">
        <v>40</v>
      </c>
      <c r="C59" s="178"/>
      <c r="D59" s="179"/>
      <c r="E59" s="66"/>
      <c r="F59" s="147"/>
      <c r="G59" s="180" t="s">
        <v>41</v>
      </c>
      <c r="H59" s="180"/>
      <c r="I59" s="147"/>
      <c r="J59" s="148"/>
      <c r="K59" s="95" t="s">
        <v>42</v>
      </c>
      <c r="L59" s="101"/>
    </row>
    <row r="60" spans="2:19" ht="18" customHeight="1" x14ac:dyDescent="0.15">
      <c r="B60" s="63"/>
      <c r="C60" s="64"/>
      <c r="D60" s="64"/>
      <c r="E60" s="61"/>
      <c r="F60" s="62"/>
      <c r="G60" s="37"/>
      <c r="H60" s="37"/>
      <c r="I60" s="62"/>
      <c r="J60" s="65"/>
      <c r="K60" s="96" t="s">
        <v>43</v>
      </c>
      <c r="L60" s="102"/>
    </row>
    <row r="61" spans="2:19" ht="18" customHeight="1" x14ac:dyDescent="0.15">
      <c r="B61" s="18"/>
      <c r="C61" s="19"/>
      <c r="D61" s="19"/>
      <c r="E61" s="67"/>
      <c r="F61" s="8"/>
      <c r="G61" s="181" t="s">
        <v>44</v>
      </c>
      <c r="H61" s="181"/>
      <c r="I61" s="145"/>
      <c r="J61" s="146"/>
      <c r="K61" s="97" t="s">
        <v>45</v>
      </c>
      <c r="L61" s="103"/>
    </row>
    <row r="62" spans="2:19" ht="18" customHeight="1" x14ac:dyDescent="0.15">
      <c r="B62" s="18"/>
      <c r="C62" s="19"/>
      <c r="D62" s="19"/>
      <c r="E62" s="68"/>
      <c r="F62" s="19"/>
      <c r="G62" s="69"/>
      <c r="H62" s="69"/>
      <c r="I62" s="64"/>
      <c r="J62" s="70"/>
      <c r="K62" s="98" t="s">
        <v>68</v>
      </c>
      <c r="L62" s="104"/>
    </row>
    <row r="63" spans="2:19" ht="18" customHeight="1" x14ac:dyDescent="0.15">
      <c r="B63" s="18"/>
      <c r="C63" s="19"/>
      <c r="D63" s="19"/>
      <c r="E63" s="68"/>
      <c r="F63" s="19"/>
      <c r="G63" s="69"/>
      <c r="H63" s="69"/>
      <c r="I63" s="64"/>
      <c r="J63" s="70"/>
      <c r="K63" s="98" t="s">
        <v>69</v>
      </c>
      <c r="L63" s="104"/>
    </row>
    <row r="64" spans="2:19" ht="18" customHeight="1" x14ac:dyDescent="0.15">
      <c r="B64" s="18"/>
      <c r="C64" s="19"/>
      <c r="D64" s="19"/>
      <c r="E64" s="67"/>
      <c r="F64" s="8"/>
      <c r="G64" s="181" t="s">
        <v>46</v>
      </c>
      <c r="H64" s="181"/>
      <c r="I64" s="145"/>
      <c r="J64" s="146"/>
      <c r="K64" s="97" t="s">
        <v>73</v>
      </c>
      <c r="L64" s="103"/>
    </row>
    <row r="65" spans="2:12" ht="18" customHeight="1" x14ac:dyDescent="0.15">
      <c r="B65" s="18"/>
      <c r="C65" s="19"/>
      <c r="D65" s="19"/>
      <c r="E65" s="68"/>
      <c r="F65" s="19"/>
      <c r="G65" s="69"/>
      <c r="H65" s="69"/>
      <c r="I65" s="64"/>
      <c r="J65" s="70"/>
      <c r="K65" s="98" t="s">
        <v>74</v>
      </c>
      <c r="L65" s="104"/>
    </row>
    <row r="66" spans="2:12" ht="18" customHeight="1" x14ac:dyDescent="0.15">
      <c r="B66" s="18"/>
      <c r="C66" s="19"/>
      <c r="D66" s="19"/>
      <c r="E66" s="68"/>
      <c r="F66" s="19"/>
      <c r="G66" s="69"/>
      <c r="H66" s="69"/>
      <c r="I66" s="64"/>
      <c r="J66" s="70"/>
      <c r="K66" s="98" t="s">
        <v>75</v>
      </c>
      <c r="L66" s="104"/>
    </row>
    <row r="67" spans="2:12" ht="18" customHeight="1" x14ac:dyDescent="0.15">
      <c r="B67" s="18"/>
      <c r="C67" s="19"/>
      <c r="D67" s="19"/>
      <c r="E67" s="13"/>
      <c r="F67" s="14"/>
      <c r="G67" s="37"/>
      <c r="H67" s="37"/>
      <c r="I67" s="62"/>
      <c r="J67" s="65"/>
      <c r="K67" s="98" t="s">
        <v>76</v>
      </c>
      <c r="L67" s="102"/>
    </row>
    <row r="68" spans="2:12" ht="18" customHeight="1" x14ac:dyDescent="0.15">
      <c r="B68" s="25"/>
      <c r="C68" s="14"/>
      <c r="D68" s="14"/>
      <c r="E68" s="21"/>
      <c r="F68" s="143"/>
      <c r="G68" s="182" t="s">
        <v>47</v>
      </c>
      <c r="H68" s="182"/>
      <c r="I68" s="16"/>
      <c r="J68" s="17"/>
      <c r="K68" s="87" t="s">
        <v>116</v>
      </c>
      <c r="L68" s="105"/>
    </row>
    <row r="69" spans="2:12" ht="18" customHeight="1" x14ac:dyDescent="0.15">
      <c r="B69" s="174" t="s">
        <v>48</v>
      </c>
      <c r="C69" s="175"/>
      <c r="D69" s="175"/>
      <c r="E69" s="8"/>
      <c r="F69" s="8"/>
      <c r="G69" s="8"/>
      <c r="H69" s="8"/>
      <c r="I69" s="8"/>
      <c r="J69" s="8"/>
      <c r="K69" s="81"/>
      <c r="L69" s="120"/>
    </row>
    <row r="70" spans="2:12" ht="14.1" customHeight="1" x14ac:dyDescent="0.15">
      <c r="B70" s="71"/>
      <c r="C70" s="72" t="s">
        <v>49</v>
      </c>
      <c r="D70" s="73"/>
      <c r="E70" s="72"/>
      <c r="F70" s="72"/>
      <c r="G70" s="72"/>
      <c r="H70" s="72"/>
      <c r="I70" s="72"/>
      <c r="J70" s="72"/>
      <c r="K70" s="99"/>
      <c r="L70" s="106"/>
    </row>
    <row r="71" spans="2:12" ht="14.1" customHeight="1" x14ac:dyDescent="0.15">
      <c r="B71" s="71"/>
      <c r="C71" s="72" t="s">
        <v>50</v>
      </c>
      <c r="D71" s="73"/>
      <c r="E71" s="72"/>
      <c r="F71" s="72"/>
      <c r="G71" s="72"/>
      <c r="H71" s="72"/>
      <c r="I71" s="72"/>
      <c r="J71" s="72"/>
      <c r="K71" s="99"/>
      <c r="L71" s="106"/>
    </row>
    <row r="72" spans="2:12" ht="14.1" customHeight="1" x14ac:dyDescent="0.15">
      <c r="B72" s="71"/>
      <c r="C72" s="72" t="s">
        <v>51</v>
      </c>
      <c r="D72" s="73"/>
      <c r="E72" s="72"/>
      <c r="F72" s="72"/>
      <c r="G72" s="72"/>
      <c r="H72" s="72"/>
      <c r="I72" s="72"/>
      <c r="J72" s="72"/>
      <c r="K72" s="99"/>
      <c r="L72" s="106"/>
    </row>
    <row r="73" spans="2:12" ht="14.1" customHeight="1" x14ac:dyDescent="0.15">
      <c r="B73" s="71"/>
      <c r="C73" s="72" t="s">
        <v>100</v>
      </c>
      <c r="D73" s="73"/>
      <c r="E73" s="72"/>
      <c r="F73" s="72"/>
      <c r="G73" s="72"/>
      <c r="H73" s="72"/>
      <c r="I73" s="72"/>
      <c r="J73" s="72"/>
      <c r="K73" s="99"/>
      <c r="L73" s="106"/>
    </row>
    <row r="74" spans="2:12" ht="14.1" customHeight="1" x14ac:dyDescent="0.15">
      <c r="B74" s="71"/>
      <c r="C74" s="72" t="s">
        <v>97</v>
      </c>
      <c r="D74" s="73"/>
      <c r="E74" s="72"/>
      <c r="F74" s="72"/>
      <c r="G74" s="72"/>
      <c r="H74" s="72"/>
      <c r="I74" s="72"/>
      <c r="J74" s="72"/>
      <c r="K74" s="99"/>
      <c r="L74" s="106"/>
    </row>
    <row r="75" spans="2:12" ht="14.1" customHeight="1" x14ac:dyDescent="0.15">
      <c r="B75" s="74"/>
      <c r="C75" s="72" t="s">
        <v>101</v>
      </c>
      <c r="D75" s="72"/>
      <c r="E75" s="72"/>
      <c r="F75" s="72"/>
      <c r="G75" s="72"/>
      <c r="H75" s="72"/>
      <c r="I75" s="72"/>
      <c r="J75" s="72"/>
      <c r="K75" s="99"/>
      <c r="L75" s="106"/>
    </row>
    <row r="76" spans="2:12" ht="14.1" customHeight="1" x14ac:dyDescent="0.15">
      <c r="B76" s="74"/>
      <c r="C76" s="72" t="s">
        <v>102</v>
      </c>
      <c r="D76" s="72"/>
      <c r="E76" s="72"/>
      <c r="F76" s="72"/>
      <c r="G76" s="72"/>
      <c r="H76" s="72"/>
      <c r="I76" s="72"/>
      <c r="J76" s="72"/>
      <c r="K76" s="99"/>
      <c r="L76" s="106"/>
    </row>
    <row r="77" spans="2:12" ht="14.1" customHeight="1" x14ac:dyDescent="0.15">
      <c r="B77" s="74"/>
      <c r="C77" s="72" t="s">
        <v>83</v>
      </c>
      <c r="D77" s="72"/>
      <c r="E77" s="72"/>
      <c r="F77" s="72"/>
      <c r="G77" s="72"/>
      <c r="H77" s="72"/>
      <c r="I77" s="72"/>
      <c r="J77" s="72"/>
      <c r="K77" s="99"/>
      <c r="L77" s="106"/>
    </row>
    <row r="78" spans="2:12" ht="14.1" customHeight="1" x14ac:dyDescent="0.15">
      <c r="B78" s="74"/>
      <c r="C78" s="72" t="s">
        <v>84</v>
      </c>
      <c r="D78" s="72"/>
      <c r="E78" s="72"/>
      <c r="F78" s="72"/>
      <c r="G78" s="72"/>
      <c r="H78" s="72"/>
      <c r="I78" s="72"/>
      <c r="J78" s="72"/>
      <c r="K78" s="99"/>
      <c r="L78" s="106"/>
    </row>
    <row r="79" spans="2:12" ht="14.1" customHeight="1" x14ac:dyDescent="0.15">
      <c r="B79" s="74"/>
      <c r="C79" s="72" t="s">
        <v>94</v>
      </c>
      <c r="D79" s="72"/>
      <c r="E79" s="72"/>
      <c r="F79" s="72"/>
      <c r="G79" s="72"/>
      <c r="H79" s="72"/>
      <c r="I79" s="72"/>
      <c r="J79" s="72"/>
      <c r="K79" s="99"/>
      <c r="L79" s="106"/>
    </row>
    <row r="80" spans="2:12" ht="14.1" customHeight="1" x14ac:dyDescent="0.15">
      <c r="B80" s="74"/>
      <c r="C80" s="72" t="s">
        <v>103</v>
      </c>
      <c r="D80" s="72"/>
      <c r="E80" s="72"/>
      <c r="F80" s="72"/>
      <c r="G80" s="72"/>
      <c r="H80" s="72"/>
      <c r="I80" s="72"/>
      <c r="J80" s="72"/>
      <c r="K80" s="99"/>
      <c r="L80" s="106"/>
    </row>
    <row r="81" spans="2:25" ht="14.1" customHeight="1" x14ac:dyDescent="0.15">
      <c r="B81" s="74"/>
      <c r="C81" s="99" t="s">
        <v>104</v>
      </c>
      <c r="D81" s="72"/>
      <c r="E81" s="72"/>
      <c r="F81" s="72"/>
      <c r="G81" s="72"/>
      <c r="H81" s="72"/>
      <c r="I81" s="72"/>
      <c r="J81" s="72"/>
      <c r="K81" s="99"/>
      <c r="L81" s="106"/>
    </row>
    <row r="82" spans="2:25" ht="14.1" customHeight="1" x14ac:dyDescent="0.15">
      <c r="B82" s="74"/>
      <c r="C82" s="72" t="s">
        <v>105</v>
      </c>
      <c r="D82" s="72"/>
      <c r="E82" s="72"/>
      <c r="F82" s="72"/>
      <c r="G82" s="72"/>
      <c r="H82" s="72"/>
      <c r="I82" s="72"/>
      <c r="J82" s="72"/>
      <c r="K82" s="99"/>
      <c r="L82" s="106"/>
    </row>
    <row r="83" spans="2:25" ht="18" customHeight="1" x14ac:dyDescent="0.15">
      <c r="B83" s="74"/>
      <c r="C83" s="72" t="s">
        <v>85</v>
      </c>
      <c r="D83" s="72"/>
      <c r="E83" s="72"/>
      <c r="F83" s="72"/>
      <c r="G83" s="72"/>
      <c r="H83" s="72"/>
      <c r="I83" s="72"/>
      <c r="J83" s="72"/>
      <c r="K83" s="99"/>
      <c r="L83" s="99"/>
      <c r="M83" s="121"/>
    </row>
    <row r="84" spans="2:25" x14ac:dyDescent="0.15">
      <c r="B84" s="74"/>
      <c r="C84" s="72" t="s">
        <v>95</v>
      </c>
      <c r="D84" s="72"/>
      <c r="E84" s="72"/>
      <c r="F84" s="72"/>
      <c r="G84" s="72"/>
      <c r="H84" s="72"/>
      <c r="I84" s="72"/>
      <c r="J84" s="72"/>
      <c r="K84" s="99"/>
      <c r="L84" s="99"/>
      <c r="M84" s="121"/>
    </row>
    <row r="85" spans="2:25" x14ac:dyDescent="0.15">
      <c r="B85" s="74"/>
      <c r="C85" s="72" t="s">
        <v>96</v>
      </c>
      <c r="D85" s="72"/>
      <c r="E85" s="72"/>
      <c r="F85" s="72"/>
      <c r="G85" s="72"/>
      <c r="H85" s="72"/>
      <c r="I85" s="72"/>
      <c r="J85" s="72"/>
      <c r="K85" s="99"/>
      <c r="L85" s="99"/>
      <c r="M85" s="121"/>
    </row>
    <row r="86" spans="2:25" x14ac:dyDescent="0.15">
      <c r="B86" s="74"/>
      <c r="C86" s="72" t="s">
        <v>106</v>
      </c>
      <c r="D86" s="72"/>
      <c r="E86" s="72"/>
      <c r="F86" s="72"/>
      <c r="G86" s="72"/>
      <c r="H86" s="72"/>
      <c r="I86" s="72"/>
      <c r="J86" s="72"/>
      <c r="K86" s="99"/>
      <c r="L86" s="99"/>
      <c r="M86" s="121"/>
    </row>
    <row r="87" spans="2:25" ht="14.1" customHeight="1" x14ac:dyDescent="0.15">
      <c r="B87" s="74"/>
      <c r="C87" s="72" t="s">
        <v>98</v>
      </c>
      <c r="D87" s="72"/>
      <c r="E87" s="72"/>
      <c r="F87" s="72"/>
      <c r="G87" s="72"/>
      <c r="H87" s="72"/>
      <c r="I87" s="72"/>
      <c r="J87" s="72"/>
      <c r="K87" s="99"/>
      <c r="L87" s="99"/>
      <c r="M87" s="129"/>
      <c r="N87" s="128"/>
      <c r="Y87" s="88"/>
    </row>
    <row r="88" spans="2:25" x14ac:dyDescent="0.15">
      <c r="B88" s="74"/>
      <c r="C88" s="72" t="s">
        <v>66</v>
      </c>
      <c r="D88" s="72"/>
      <c r="E88" s="72"/>
      <c r="F88" s="72"/>
      <c r="G88" s="72"/>
      <c r="H88" s="72"/>
      <c r="I88" s="72"/>
      <c r="J88" s="72"/>
      <c r="K88" s="99"/>
      <c r="L88" s="99"/>
      <c r="M88" s="121"/>
    </row>
    <row r="89" spans="2:25" x14ac:dyDescent="0.15">
      <c r="B89" s="74"/>
      <c r="C89" s="72" t="s">
        <v>52</v>
      </c>
      <c r="D89" s="72"/>
      <c r="E89" s="72"/>
      <c r="F89" s="72"/>
      <c r="G89" s="72"/>
      <c r="H89" s="72"/>
      <c r="I89" s="72"/>
      <c r="J89" s="72"/>
      <c r="K89" s="99"/>
      <c r="L89" s="99"/>
      <c r="M89" s="121"/>
    </row>
    <row r="90" spans="2:25" x14ac:dyDescent="0.15">
      <c r="B90" s="121"/>
      <c r="C90" s="99" t="s">
        <v>107</v>
      </c>
      <c r="D90" s="85"/>
      <c r="E90" s="85"/>
      <c r="F90" s="85"/>
      <c r="G90" s="85"/>
      <c r="H90" s="85"/>
      <c r="I90" s="85"/>
      <c r="J90" s="85"/>
      <c r="K90" s="122"/>
      <c r="L90" s="122"/>
      <c r="M90" s="121"/>
    </row>
    <row r="91" spans="2:25" x14ac:dyDescent="0.15">
      <c r="B91" s="121"/>
      <c r="C91" s="99" t="s">
        <v>108</v>
      </c>
      <c r="D91" s="85"/>
      <c r="E91" s="85"/>
      <c r="F91" s="85"/>
      <c r="G91" s="85"/>
      <c r="H91" s="85"/>
      <c r="I91" s="85"/>
      <c r="J91" s="85"/>
      <c r="K91" s="122"/>
      <c r="L91" s="122"/>
      <c r="M91" s="130"/>
      <c r="N91" s="123"/>
      <c r="Y91" s="88"/>
    </row>
    <row r="92" spans="2:25" x14ac:dyDescent="0.15">
      <c r="B92" s="121"/>
      <c r="C92" s="99" t="s">
        <v>158</v>
      </c>
      <c r="D92" s="85"/>
      <c r="E92" s="85"/>
      <c r="F92" s="85"/>
      <c r="G92" s="85"/>
      <c r="H92" s="85"/>
      <c r="I92" s="85"/>
      <c r="J92" s="85"/>
      <c r="K92" s="122"/>
      <c r="L92" s="122"/>
      <c r="M92" s="121"/>
    </row>
    <row r="93" spans="2:25" ht="14.25" thickBot="1" x14ac:dyDescent="0.2">
      <c r="B93" s="124"/>
      <c r="C93" s="100" t="s">
        <v>109</v>
      </c>
      <c r="D93" s="125"/>
      <c r="E93" s="125"/>
      <c r="F93" s="125"/>
      <c r="G93" s="125"/>
      <c r="H93" s="125"/>
      <c r="I93" s="125"/>
      <c r="J93" s="125"/>
      <c r="K93" s="126"/>
      <c r="L93" s="127"/>
    </row>
  </sheetData>
  <mergeCells count="25">
    <mergeCell ref="B69:D69"/>
    <mergeCell ref="G58:H58"/>
    <mergeCell ref="B59:D59"/>
    <mergeCell ref="G59:H59"/>
    <mergeCell ref="G61:H61"/>
    <mergeCell ref="G64:H64"/>
    <mergeCell ref="G68:H68"/>
    <mergeCell ref="G57:H57"/>
    <mergeCell ref="G10:H10"/>
    <mergeCell ref="C46:D46"/>
    <mergeCell ref="B49:I49"/>
    <mergeCell ref="B50:D50"/>
    <mergeCell ref="G50:H50"/>
    <mergeCell ref="G51:H51"/>
    <mergeCell ref="G52:H52"/>
    <mergeCell ref="G53:H53"/>
    <mergeCell ref="G54:H54"/>
    <mergeCell ref="G55:H55"/>
    <mergeCell ref="G56:H56"/>
    <mergeCell ref="D9:F9"/>
    <mergeCell ref="D4:G4"/>
    <mergeCell ref="D5:G5"/>
    <mergeCell ref="D6:G6"/>
    <mergeCell ref="D7:F7"/>
    <mergeCell ref="D8:F8"/>
  </mergeCells>
  <phoneticPr fontId="23"/>
  <conditionalFormatting sqref="M11:M48">
    <cfRule type="expression" dxfId="1"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B1:Y112"/>
  <sheetViews>
    <sheetView view="pageBreakPreview"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143"/>
      <c r="D5" s="182" t="s">
        <v>1</v>
      </c>
      <c r="E5" s="182"/>
      <c r="F5" s="182"/>
      <c r="G5" s="182"/>
      <c r="H5" s="143"/>
      <c r="I5" s="143"/>
      <c r="J5" s="6"/>
      <c r="K5" s="90" t="s">
        <v>276</v>
      </c>
      <c r="L5" s="111" t="str">
        <f>K5</f>
        <v>2020.11.24</v>
      </c>
    </row>
    <row r="6" spans="2:19" ht="18" customHeight="1" x14ac:dyDescent="0.15">
      <c r="B6" s="4"/>
      <c r="C6" s="143"/>
      <c r="D6" s="182" t="s">
        <v>2</v>
      </c>
      <c r="E6" s="182"/>
      <c r="F6" s="182"/>
      <c r="G6" s="182"/>
      <c r="H6" s="143"/>
      <c r="I6" s="143"/>
      <c r="J6" s="6"/>
      <c r="K6" s="131">
        <v>0.59791666666666665</v>
      </c>
      <c r="L6" s="132">
        <v>0.58263888888888882</v>
      </c>
    </row>
    <row r="7" spans="2:19" ht="18" customHeight="1" x14ac:dyDescent="0.15">
      <c r="B7" s="4"/>
      <c r="C7" s="143"/>
      <c r="D7" s="182" t="s">
        <v>3</v>
      </c>
      <c r="E7" s="192"/>
      <c r="F7" s="192"/>
      <c r="G7" s="27" t="s">
        <v>4</v>
      </c>
      <c r="H7" s="143"/>
      <c r="I7" s="143"/>
      <c r="J7" s="6"/>
      <c r="K7" s="133">
        <v>1.9</v>
      </c>
      <c r="L7" s="134">
        <v>1.45</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4.25" customHeight="1" x14ac:dyDescent="0.15">
      <c r="B11" s="32">
        <v>1</v>
      </c>
      <c r="C11" s="38" t="s">
        <v>59</v>
      </c>
      <c r="D11" s="38" t="s">
        <v>12</v>
      </c>
      <c r="E11" s="45"/>
      <c r="F11" s="45" t="s">
        <v>131</v>
      </c>
      <c r="G11" s="45"/>
      <c r="H11" s="45"/>
      <c r="I11" s="45"/>
      <c r="J11" s="45"/>
      <c r="K11" s="77"/>
      <c r="L11" s="78" t="s">
        <v>135</v>
      </c>
      <c r="N11" t="s">
        <v>13</v>
      </c>
      <c r="O11">
        <f>IF(K12="",0,VALUE(MID(K12,2,LEN(K12)-2)))</f>
        <v>0</v>
      </c>
      <c r="P11">
        <f t="shared" ref="P11:P12" si="0">IF(L11="",0,VALUE(MID(L11,2,LEN(L11)-2)))</f>
        <v>50</v>
      </c>
      <c r="Q11" t="e">
        <f>IF(#REF!="",0,VALUE(MID(#REF!,2,LEN(#REF!)-2)))</f>
        <v>#REF!</v>
      </c>
      <c r="R11">
        <f>IF(K11="＋",0,IF(K11="(＋)",0,ABS(K11)))</f>
        <v>0</v>
      </c>
      <c r="S11">
        <f t="shared" ref="R11:S15" si="1">IF(L11="＋",0,IF(L11="(＋)",0,ABS(L11)))</f>
        <v>50</v>
      </c>
    </row>
    <row r="12" spans="2:19" ht="14.25" customHeight="1" x14ac:dyDescent="0.15">
      <c r="B12" s="32">
        <f>B11+1</f>
        <v>2</v>
      </c>
      <c r="C12" s="39"/>
      <c r="D12" s="47"/>
      <c r="E12" s="45"/>
      <c r="F12" s="45" t="s">
        <v>134</v>
      </c>
      <c r="G12" s="45"/>
      <c r="H12" s="45"/>
      <c r="I12" s="45"/>
      <c r="J12" s="45"/>
      <c r="K12" s="77"/>
      <c r="L12" s="78" t="s">
        <v>252</v>
      </c>
      <c r="N12" t="s">
        <v>13</v>
      </c>
      <c r="O12" t="e">
        <f>IF(K15="",0,VALUE(MID(K15,2,LEN(K15)-2)))</f>
        <v>#VALUE!</v>
      </c>
      <c r="P12">
        <f t="shared" si="0"/>
        <v>125</v>
      </c>
      <c r="Q12" t="e">
        <f>IF(#REF!="",0,VALUE(MID(#REF!,2,LEN(#REF!)-2)))</f>
        <v>#REF!</v>
      </c>
      <c r="R12">
        <f>IF(K12="＋",0,IF(K12="(＋)",0,ABS(K12)))</f>
        <v>0</v>
      </c>
      <c r="S12">
        <f t="shared" si="1"/>
        <v>125</v>
      </c>
    </row>
    <row r="13" spans="2:19" ht="14.25" customHeight="1" x14ac:dyDescent="0.15">
      <c r="B13" s="32">
        <f t="shared" ref="B13:B61" si="2">B12+1</f>
        <v>3</v>
      </c>
      <c r="C13" s="39"/>
      <c r="D13" s="47"/>
      <c r="E13" s="45"/>
      <c r="F13" s="45" t="s">
        <v>179</v>
      </c>
      <c r="G13" s="45"/>
      <c r="H13" s="45"/>
      <c r="I13" s="45"/>
      <c r="J13" s="45"/>
      <c r="K13" s="77"/>
      <c r="L13" s="78" t="s">
        <v>135</v>
      </c>
      <c r="N13" s="75" t="s">
        <v>14</v>
      </c>
      <c r="O13">
        <f>K13</f>
        <v>0</v>
      </c>
      <c r="P13" t="str">
        <f>L13</f>
        <v>(50)</v>
      </c>
      <c r="Q13" t="e">
        <f>#REF!</f>
        <v>#REF!</v>
      </c>
      <c r="R13">
        <f t="shared" si="1"/>
        <v>0</v>
      </c>
      <c r="S13">
        <f t="shared" si="1"/>
        <v>50</v>
      </c>
    </row>
    <row r="14" spans="2:19" ht="14.25" customHeight="1" x14ac:dyDescent="0.15">
      <c r="B14" s="32">
        <f t="shared" si="2"/>
        <v>4</v>
      </c>
      <c r="C14" s="39"/>
      <c r="D14" s="47"/>
      <c r="E14" s="45"/>
      <c r="F14" s="45" t="s">
        <v>267</v>
      </c>
      <c r="G14" s="45"/>
      <c r="H14" s="45"/>
      <c r="I14" s="45"/>
      <c r="J14" s="45"/>
      <c r="K14" s="77" t="s">
        <v>133</v>
      </c>
      <c r="L14" s="78"/>
      <c r="N14" s="75" t="s">
        <v>14</v>
      </c>
      <c r="O14" t="str">
        <f t="shared" ref="O14:P14" si="3">K14</f>
        <v>(25)</v>
      </c>
      <c r="P14">
        <f t="shared" si="3"/>
        <v>0</v>
      </c>
      <c r="Q14" t="e">
        <f>#REF!</f>
        <v>#REF!</v>
      </c>
      <c r="R14">
        <f t="shared" si="1"/>
        <v>25</v>
      </c>
      <c r="S14">
        <f t="shared" si="1"/>
        <v>0</v>
      </c>
    </row>
    <row r="15" spans="2:19" ht="14.25" customHeight="1" x14ac:dyDescent="0.15">
      <c r="B15" s="32">
        <f t="shared" si="2"/>
        <v>5</v>
      </c>
      <c r="C15" s="39"/>
      <c r="D15" s="47"/>
      <c r="E15" s="45"/>
      <c r="F15" s="45" t="s">
        <v>89</v>
      </c>
      <c r="G15" s="45"/>
      <c r="H15" s="45"/>
      <c r="I15" s="45"/>
      <c r="J15" s="45"/>
      <c r="K15" s="77" t="s">
        <v>162</v>
      </c>
      <c r="L15" s="78" t="s">
        <v>252</v>
      </c>
      <c r="N15" t="s">
        <v>13</v>
      </c>
      <c r="O15" t="e">
        <f>IF(#REF!="",0,VALUE(MID(#REF!,2,LEN(#REF!)-2)))</f>
        <v>#REF!</v>
      </c>
      <c r="P15">
        <f>IF(L15="",0,VALUE(MID(L15,2,LEN(L15)-2)))</f>
        <v>125</v>
      </c>
      <c r="Q15" t="e">
        <f>IF(#REF!="",0,VALUE(MID(#REF!,2,LEN(#REF!)-2)))</f>
        <v>#REF!</v>
      </c>
      <c r="R15">
        <f t="shared" si="1"/>
        <v>0</v>
      </c>
      <c r="S15">
        <f t="shared" si="1"/>
        <v>125</v>
      </c>
    </row>
    <row r="16" spans="2:19" ht="14.25" customHeight="1" x14ac:dyDescent="0.15">
      <c r="B16" s="32">
        <f t="shared" si="2"/>
        <v>6</v>
      </c>
      <c r="C16" s="40" t="s">
        <v>22</v>
      </c>
      <c r="D16" s="38" t="s">
        <v>23</v>
      </c>
      <c r="E16" s="45"/>
      <c r="F16" s="45" t="s">
        <v>88</v>
      </c>
      <c r="G16" s="45"/>
      <c r="H16" s="45"/>
      <c r="I16" s="45"/>
      <c r="J16" s="45"/>
      <c r="K16" s="79">
        <v>125</v>
      </c>
      <c r="L16" s="80">
        <v>1700</v>
      </c>
      <c r="S16">
        <f>COUNTA(L11:L15)</f>
        <v>4</v>
      </c>
    </row>
    <row r="17" spans="2:12" ht="14.25" customHeight="1" x14ac:dyDescent="0.15">
      <c r="B17" s="32">
        <f t="shared" si="2"/>
        <v>7</v>
      </c>
      <c r="C17" s="40" t="s">
        <v>24</v>
      </c>
      <c r="D17" s="38" t="s">
        <v>25</v>
      </c>
      <c r="E17" s="45"/>
      <c r="F17" s="45" t="s">
        <v>141</v>
      </c>
      <c r="G17" s="45"/>
      <c r="H17" s="45"/>
      <c r="I17" s="45"/>
      <c r="J17" s="45"/>
      <c r="K17" s="79"/>
      <c r="L17" s="80">
        <v>50</v>
      </c>
    </row>
    <row r="18" spans="2:12" ht="14.25" customHeight="1" x14ac:dyDescent="0.15">
      <c r="B18" s="32">
        <f t="shared" si="2"/>
        <v>8</v>
      </c>
      <c r="C18" s="40" t="s">
        <v>60</v>
      </c>
      <c r="D18" s="38" t="s">
        <v>15</v>
      </c>
      <c r="E18" s="45"/>
      <c r="F18" s="45" t="s">
        <v>202</v>
      </c>
      <c r="G18" s="45"/>
      <c r="H18" s="45"/>
      <c r="I18" s="45"/>
      <c r="J18" s="45"/>
      <c r="K18" s="79" t="s">
        <v>99</v>
      </c>
      <c r="L18" s="80"/>
    </row>
    <row r="19" spans="2:12" ht="14.25" customHeight="1" x14ac:dyDescent="0.15">
      <c r="B19" s="32">
        <f t="shared" si="2"/>
        <v>9</v>
      </c>
      <c r="C19" s="41"/>
      <c r="D19" s="38" t="s">
        <v>16</v>
      </c>
      <c r="E19" s="45"/>
      <c r="F19" s="45" t="s">
        <v>80</v>
      </c>
      <c r="G19" s="45"/>
      <c r="H19" s="45"/>
      <c r="I19" s="45"/>
      <c r="J19" s="45"/>
      <c r="K19" s="79" t="s">
        <v>99</v>
      </c>
      <c r="L19" s="80"/>
    </row>
    <row r="20" spans="2:12" ht="14.25" customHeight="1" x14ac:dyDescent="0.15">
      <c r="B20" s="32">
        <f t="shared" si="2"/>
        <v>10</v>
      </c>
      <c r="C20" s="41"/>
      <c r="D20" s="47"/>
      <c r="E20" s="45"/>
      <c r="F20" s="45" t="s">
        <v>81</v>
      </c>
      <c r="G20" s="45"/>
      <c r="H20" s="45"/>
      <c r="I20" s="45"/>
      <c r="J20" s="45"/>
      <c r="K20" s="79"/>
      <c r="L20" s="80">
        <v>175</v>
      </c>
    </row>
    <row r="21" spans="2:12" ht="14.25" customHeight="1" x14ac:dyDescent="0.15">
      <c r="B21" s="32">
        <f t="shared" si="2"/>
        <v>11</v>
      </c>
      <c r="C21" s="41"/>
      <c r="D21" s="47"/>
      <c r="E21" s="45"/>
      <c r="F21" s="45" t="s">
        <v>143</v>
      </c>
      <c r="G21" s="45"/>
      <c r="H21" s="45"/>
      <c r="I21" s="45"/>
      <c r="J21" s="45"/>
      <c r="K21" s="79" t="s">
        <v>99</v>
      </c>
      <c r="L21" s="80"/>
    </row>
    <row r="22" spans="2:12" ht="14.25" customHeight="1" x14ac:dyDescent="0.15">
      <c r="B22" s="32">
        <f t="shared" si="2"/>
        <v>12</v>
      </c>
      <c r="C22" s="41"/>
      <c r="D22" s="47"/>
      <c r="E22" s="45"/>
      <c r="F22" s="45" t="s">
        <v>164</v>
      </c>
      <c r="G22" s="45"/>
      <c r="H22" s="45"/>
      <c r="I22" s="45"/>
      <c r="J22" s="45"/>
      <c r="K22" s="79">
        <v>14</v>
      </c>
      <c r="L22" s="80"/>
    </row>
    <row r="23" spans="2:12" ht="14.25" customHeight="1" x14ac:dyDescent="0.15">
      <c r="B23" s="32">
        <f t="shared" si="2"/>
        <v>13</v>
      </c>
      <c r="C23" s="41"/>
      <c r="D23" s="47"/>
      <c r="E23" s="45"/>
      <c r="F23" s="45" t="s">
        <v>255</v>
      </c>
      <c r="G23" s="45"/>
      <c r="H23" s="45"/>
      <c r="I23" s="45"/>
      <c r="J23" s="45"/>
      <c r="K23" s="79" t="s">
        <v>99</v>
      </c>
      <c r="L23" s="80">
        <v>1</v>
      </c>
    </row>
    <row r="24" spans="2:12" ht="14.25" customHeight="1" x14ac:dyDescent="0.15">
      <c r="B24" s="32">
        <f t="shared" si="2"/>
        <v>14</v>
      </c>
      <c r="C24" s="41"/>
      <c r="D24" s="47"/>
      <c r="E24" s="45"/>
      <c r="F24" s="45" t="s">
        <v>246</v>
      </c>
      <c r="G24" s="45"/>
      <c r="H24" s="45"/>
      <c r="I24" s="45"/>
      <c r="J24" s="45"/>
      <c r="K24" s="79"/>
      <c r="L24" s="80" t="s">
        <v>99</v>
      </c>
    </row>
    <row r="25" spans="2:12" ht="14.25" customHeight="1" x14ac:dyDescent="0.15">
      <c r="B25" s="32">
        <f t="shared" si="2"/>
        <v>15</v>
      </c>
      <c r="C25" s="41"/>
      <c r="D25" s="47"/>
      <c r="E25" s="45"/>
      <c r="F25" s="45" t="s">
        <v>18</v>
      </c>
      <c r="G25" s="45"/>
      <c r="H25" s="45"/>
      <c r="I25" s="45"/>
      <c r="J25" s="45"/>
      <c r="K25" s="79">
        <v>50</v>
      </c>
      <c r="L25" s="80">
        <v>350</v>
      </c>
    </row>
    <row r="26" spans="2:12" ht="14.25" customHeight="1" x14ac:dyDescent="0.15">
      <c r="B26" s="32">
        <f t="shared" si="2"/>
        <v>16</v>
      </c>
      <c r="C26" s="41"/>
      <c r="D26" s="47"/>
      <c r="E26" s="45"/>
      <c r="F26" s="45" t="s">
        <v>82</v>
      </c>
      <c r="G26" s="45"/>
      <c r="H26" s="45"/>
      <c r="I26" s="45"/>
      <c r="J26" s="45"/>
      <c r="K26" s="79">
        <v>100</v>
      </c>
      <c r="L26" s="80">
        <v>1350</v>
      </c>
    </row>
    <row r="27" spans="2:12" ht="14.25" customHeight="1" x14ac:dyDescent="0.15">
      <c r="B27" s="32">
        <f t="shared" si="2"/>
        <v>17</v>
      </c>
      <c r="C27" s="41"/>
      <c r="D27" s="47"/>
      <c r="E27" s="45"/>
      <c r="F27" s="45" t="s">
        <v>86</v>
      </c>
      <c r="G27" s="45"/>
      <c r="H27" s="45"/>
      <c r="I27" s="45"/>
      <c r="J27" s="45"/>
      <c r="K27" s="79">
        <v>250</v>
      </c>
      <c r="L27" s="80">
        <v>4750</v>
      </c>
    </row>
    <row r="28" spans="2:12" ht="14.25" customHeight="1" x14ac:dyDescent="0.15">
      <c r="B28" s="32">
        <f t="shared" si="2"/>
        <v>18</v>
      </c>
      <c r="C28" s="41"/>
      <c r="D28" s="47"/>
      <c r="E28" s="45"/>
      <c r="F28" s="45" t="s">
        <v>61</v>
      </c>
      <c r="G28" s="45"/>
      <c r="H28" s="45"/>
      <c r="I28" s="45"/>
      <c r="J28" s="45"/>
      <c r="K28" s="79">
        <v>23000</v>
      </c>
      <c r="L28" s="80">
        <v>8875</v>
      </c>
    </row>
    <row r="29" spans="2:12" ht="14.25" customHeight="1" x14ac:dyDescent="0.15">
      <c r="B29" s="32">
        <f t="shared" si="2"/>
        <v>19</v>
      </c>
      <c r="C29" s="41"/>
      <c r="D29" s="47"/>
      <c r="E29" s="45"/>
      <c r="F29" s="45" t="s">
        <v>165</v>
      </c>
      <c r="G29" s="45"/>
      <c r="H29" s="45"/>
      <c r="I29" s="45"/>
      <c r="J29" s="45"/>
      <c r="K29" s="79" t="s">
        <v>99</v>
      </c>
      <c r="L29" s="80"/>
    </row>
    <row r="30" spans="2:12" ht="14.25" customHeight="1" x14ac:dyDescent="0.15">
      <c r="B30" s="32">
        <f t="shared" si="2"/>
        <v>20</v>
      </c>
      <c r="C30" s="41"/>
      <c r="D30" s="47"/>
      <c r="E30" s="45"/>
      <c r="F30" s="45" t="s">
        <v>111</v>
      </c>
      <c r="G30" s="45"/>
      <c r="H30" s="45"/>
      <c r="I30" s="45"/>
      <c r="J30" s="45"/>
      <c r="K30" s="79" t="s">
        <v>99</v>
      </c>
      <c r="L30" s="80"/>
    </row>
    <row r="31" spans="2:12" ht="14.25" customHeight="1" x14ac:dyDescent="0.15">
      <c r="B31" s="32">
        <f t="shared" si="2"/>
        <v>21</v>
      </c>
      <c r="C31" s="41"/>
      <c r="D31" s="47"/>
      <c r="E31" s="45"/>
      <c r="F31" s="45" t="s">
        <v>90</v>
      </c>
      <c r="G31" s="45"/>
      <c r="H31" s="45"/>
      <c r="I31" s="45"/>
      <c r="J31" s="45"/>
      <c r="K31" s="79" t="s">
        <v>99</v>
      </c>
      <c r="L31" s="80">
        <v>25</v>
      </c>
    </row>
    <row r="32" spans="2:12" ht="14.25" customHeight="1" x14ac:dyDescent="0.15">
      <c r="B32" s="32">
        <f t="shared" si="2"/>
        <v>22</v>
      </c>
      <c r="C32" s="41"/>
      <c r="D32" s="47"/>
      <c r="E32" s="45"/>
      <c r="F32" s="45" t="s">
        <v>19</v>
      </c>
      <c r="G32" s="45"/>
      <c r="H32" s="45"/>
      <c r="I32" s="45"/>
      <c r="J32" s="45"/>
      <c r="K32" s="79">
        <v>4250</v>
      </c>
      <c r="L32" s="80">
        <v>19250</v>
      </c>
    </row>
    <row r="33" spans="2:12" ht="14.25" customHeight="1" x14ac:dyDescent="0.15">
      <c r="B33" s="32">
        <f t="shared" si="2"/>
        <v>23</v>
      </c>
      <c r="C33" s="41"/>
      <c r="D33" s="47"/>
      <c r="E33" s="45"/>
      <c r="F33" s="45" t="s">
        <v>20</v>
      </c>
      <c r="G33" s="45"/>
      <c r="H33" s="45"/>
      <c r="I33" s="45"/>
      <c r="J33" s="45"/>
      <c r="K33" s="79">
        <v>4000</v>
      </c>
      <c r="L33" s="80">
        <v>23500</v>
      </c>
    </row>
    <row r="34" spans="2:12" ht="14.25" customHeight="1" x14ac:dyDescent="0.15">
      <c r="B34" s="32">
        <f t="shared" si="2"/>
        <v>24</v>
      </c>
      <c r="C34" s="41"/>
      <c r="D34" s="47"/>
      <c r="E34" s="45"/>
      <c r="F34" s="45" t="s">
        <v>21</v>
      </c>
      <c r="G34" s="45"/>
      <c r="H34" s="45"/>
      <c r="I34" s="45"/>
      <c r="J34" s="45"/>
      <c r="K34" s="79" t="s">
        <v>99</v>
      </c>
      <c r="L34" s="80"/>
    </row>
    <row r="35" spans="2:12" ht="14.25" customHeight="1" x14ac:dyDescent="0.15">
      <c r="B35" s="32">
        <f t="shared" si="2"/>
        <v>25</v>
      </c>
      <c r="C35" s="40" t="s">
        <v>65</v>
      </c>
      <c r="D35" s="38" t="s">
        <v>62</v>
      </c>
      <c r="E35" s="45"/>
      <c r="F35" s="45" t="s">
        <v>115</v>
      </c>
      <c r="G35" s="45"/>
      <c r="H35" s="45"/>
      <c r="I35" s="45"/>
      <c r="J35" s="45"/>
      <c r="K35" s="79" t="s">
        <v>99</v>
      </c>
      <c r="L35" s="80" t="s">
        <v>99</v>
      </c>
    </row>
    <row r="36" spans="2:12" ht="14.25" customHeight="1" x14ac:dyDescent="0.15">
      <c r="B36" s="32">
        <f t="shared" si="2"/>
        <v>26</v>
      </c>
      <c r="C36" s="41"/>
      <c r="D36" s="47"/>
      <c r="E36" s="45"/>
      <c r="F36" s="45" t="s">
        <v>203</v>
      </c>
      <c r="G36" s="45"/>
      <c r="H36" s="45"/>
      <c r="I36" s="45"/>
      <c r="J36" s="45"/>
      <c r="K36" s="79" t="s">
        <v>99</v>
      </c>
      <c r="L36" s="80"/>
    </row>
    <row r="37" spans="2:12" ht="14.25" customHeight="1" x14ac:dyDescent="0.15">
      <c r="B37" s="32">
        <f t="shared" si="2"/>
        <v>27</v>
      </c>
      <c r="C37" s="40" t="s">
        <v>63</v>
      </c>
      <c r="D37" s="38" t="s">
        <v>26</v>
      </c>
      <c r="E37" s="45"/>
      <c r="F37" s="45" t="s">
        <v>166</v>
      </c>
      <c r="G37" s="45"/>
      <c r="H37" s="45"/>
      <c r="I37" s="45"/>
      <c r="J37" s="45"/>
      <c r="K37" s="79" t="s">
        <v>99</v>
      </c>
      <c r="L37" s="80"/>
    </row>
    <row r="38" spans="2:12" ht="14.25" customHeight="1" x14ac:dyDescent="0.15">
      <c r="B38" s="32">
        <f t="shared" si="2"/>
        <v>28</v>
      </c>
      <c r="C38" s="41"/>
      <c r="D38" s="47"/>
      <c r="E38" s="45"/>
      <c r="F38" s="45" t="s">
        <v>87</v>
      </c>
      <c r="G38" s="45"/>
      <c r="H38" s="45"/>
      <c r="I38" s="45"/>
      <c r="J38" s="45"/>
      <c r="K38" s="79" t="s">
        <v>99</v>
      </c>
      <c r="L38" s="80">
        <v>50</v>
      </c>
    </row>
    <row r="39" spans="2:12" ht="14.25" customHeight="1" x14ac:dyDescent="0.15">
      <c r="B39" s="32">
        <f t="shared" si="2"/>
        <v>29</v>
      </c>
      <c r="C39" s="41"/>
      <c r="D39" s="47"/>
      <c r="E39" s="45"/>
      <c r="F39" s="45" t="s">
        <v>167</v>
      </c>
      <c r="G39" s="45"/>
      <c r="H39" s="45"/>
      <c r="I39" s="45"/>
      <c r="J39" s="45"/>
      <c r="K39" s="79" t="s">
        <v>99</v>
      </c>
      <c r="L39" s="80"/>
    </row>
    <row r="40" spans="2:12" ht="14.25" customHeight="1" x14ac:dyDescent="0.15">
      <c r="B40" s="32">
        <f t="shared" si="2"/>
        <v>30</v>
      </c>
      <c r="C40" s="41"/>
      <c r="D40" s="47"/>
      <c r="E40" s="45"/>
      <c r="F40" s="45" t="s">
        <v>188</v>
      </c>
      <c r="G40" s="45"/>
      <c r="H40" s="45"/>
      <c r="I40" s="45"/>
      <c r="J40" s="45"/>
      <c r="K40" s="79"/>
      <c r="L40" s="80" t="s">
        <v>99</v>
      </c>
    </row>
    <row r="41" spans="2:12" ht="14.25" customHeight="1" x14ac:dyDescent="0.15">
      <c r="B41" s="32">
        <f t="shared" si="2"/>
        <v>31</v>
      </c>
      <c r="C41" s="41"/>
      <c r="D41" s="47"/>
      <c r="E41" s="45"/>
      <c r="F41" s="45" t="s">
        <v>112</v>
      </c>
      <c r="G41" s="45"/>
      <c r="H41" s="45"/>
      <c r="I41" s="45"/>
      <c r="J41" s="45"/>
      <c r="K41" s="79" t="s">
        <v>99</v>
      </c>
      <c r="L41" s="80">
        <v>100</v>
      </c>
    </row>
    <row r="42" spans="2:12" ht="14.25" customHeight="1" x14ac:dyDescent="0.15">
      <c r="B42" s="32">
        <f t="shared" si="2"/>
        <v>32</v>
      </c>
      <c r="C42" s="41"/>
      <c r="D42" s="47"/>
      <c r="E42" s="45"/>
      <c r="F42" s="45" t="s">
        <v>27</v>
      </c>
      <c r="G42" s="45"/>
      <c r="H42" s="45"/>
      <c r="I42" s="45"/>
      <c r="J42" s="45"/>
      <c r="K42" s="79">
        <v>25</v>
      </c>
      <c r="L42" s="80">
        <v>375</v>
      </c>
    </row>
    <row r="43" spans="2:12" ht="14.25" customHeight="1" x14ac:dyDescent="0.15">
      <c r="B43" s="32">
        <f t="shared" si="2"/>
        <v>33</v>
      </c>
      <c r="C43" s="41"/>
      <c r="D43" s="47"/>
      <c r="E43" s="45"/>
      <c r="F43" s="45" t="s">
        <v>169</v>
      </c>
      <c r="G43" s="45"/>
      <c r="H43" s="45"/>
      <c r="I43" s="45"/>
      <c r="J43" s="45"/>
      <c r="K43" s="79" t="s">
        <v>99</v>
      </c>
      <c r="L43" s="80"/>
    </row>
    <row r="44" spans="2:12" ht="14.25" customHeight="1" x14ac:dyDescent="0.15">
      <c r="B44" s="32">
        <f t="shared" si="2"/>
        <v>34</v>
      </c>
      <c r="C44" s="41"/>
      <c r="D44" s="47"/>
      <c r="E44" s="45"/>
      <c r="F44" s="45" t="s">
        <v>193</v>
      </c>
      <c r="G44" s="45"/>
      <c r="H44" s="45"/>
      <c r="I44" s="45"/>
      <c r="J44" s="45"/>
      <c r="K44" s="79" t="s">
        <v>99</v>
      </c>
      <c r="L44" s="80"/>
    </row>
    <row r="45" spans="2:12" ht="14.25" customHeight="1" x14ac:dyDescent="0.15">
      <c r="B45" s="32">
        <f t="shared" si="2"/>
        <v>35</v>
      </c>
      <c r="C45" s="41"/>
      <c r="D45" s="47"/>
      <c r="E45" s="45"/>
      <c r="F45" s="45" t="s">
        <v>148</v>
      </c>
      <c r="G45" s="45"/>
      <c r="H45" s="45"/>
      <c r="I45" s="45"/>
      <c r="J45" s="45"/>
      <c r="K45" s="79" t="s">
        <v>99</v>
      </c>
      <c r="L45" s="80"/>
    </row>
    <row r="46" spans="2:12" ht="14.25" customHeight="1" x14ac:dyDescent="0.15">
      <c r="B46" s="32">
        <f t="shared" si="2"/>
        <v>36</v>
      </c>
      <c r="C46" s="41"/>
      <c r="D46" s="47"/>
      <c r="E46" s="45"/>
      <c r="F46" s="45" t="s">
        <v>113</v>
      </c>
      <c r="G46" s="45"/>
      <c r="H46" s="45"/>
      <c r="I46" s="45"/>
      <c r="J46" s="45"/>
      <c r="K46" s="79" t="s">
        <v>99</v>
      </c>
      <c r="L46" s="80">
        <v>200</v>
      </c>
    </row>
    <row r="47" spans="2:12" ht="14.25" customHeight="1" x14ac:dyDescent="0.15">
      <c r="B47" s="32">
        <f t="shared" si="2"/>
        <v>37</v>
      </c>
      <c r="C47" s="41"/>
      <c r="D47" s="47"/>
      <c r="E47" s="45"/>
      <c r="F47" s="45" t="s">
        <v>118</v>
      </c>
      <c r="G47" s="45"/>
      <c r="H47" s="45"/>
      <c r="I47" s="45"/>
      <c r="J47" s="45"/>
      <c r="K47" s="79" t="s">
        <v>99</v>
      </c>
      <c r="L47" s="80"/>
    </row>
    <row r="48" spans="2:12" ht="14.25" customHeight="1" x14ac:dyDescent="0.15">
      <c r="B48" s="32">
        <f t="shared" si="2"/>
        <v>38</v>
      </c>
      <c r="C48" s="41"/>
      <c r="D48" s="47"/>
      <c r="E48" s="45"/>
      <c r="F48" s="45" t="s">
        <v>264</v>
      </c>
      <c r="G48" s="45"/>
      <c r="H48" s="45"/>
      <c r="I48" s="45"/>
      <c r="J48" s="45"/>
      <c r="K48" s="79" t="s">
        <v>99</v>
      </c>
      <c r="L48" s="80"/>
    </row>
    <row r="49" spans="2:19" ht="14.25" customHeight="1" x14ac:dyDescent="0.15">
      <c r="B49" s="32">
        <f t="shared" si="2"/>
        <v>39</v>
      </c>
      <c r="C49" s="41"/>
      <c r="D49" s="47"/>
      <c r="E49" s="45"/>
      <c r="F49" s="45" t="s">
        <v>149</v>
      </c>
      <c r="G49" s="45"/>
      <c r="H49" s="45"/>
      <c r="I49" s="45"/>
      <c r="J49" s="45"/>
      <c r="K49" s="79" t="s">
        <v>99</v>
      </c>
      <c r="L49" s="80"/>
    </row>
    <row r="50" spans="2:19" ht="14.25" customHeight="1" x14ac:dyDescent="0.15">
      <c r="B50" s="32">
        <f t="shared" si="2"/>
        <v>40</v>
      </c>
      <c r="C50" s="41"/>
      <c r="D50" s="47"/>
      <c r="E50" s="45"/>
      <c r="F50" s="45" t="s">
        <v>29</v>
      </c>
      <c r="G50" s="45"/>
      <c r="H50" s="45"/>
      <c r="I50" s="45"/>
      <c r="J50" s="45"/>
      <c r="K50" s="79">
        <v>25</v>
      </c>
      <c r="L50" s="80"/>
    </row>
    <row r="51" spans="2:19" ht="14.25" customHeight="1" x14ac:dyDescent="0.15">
      <c r="B51" s="32">
        <f t="shared" si="2"/>
        <v>41</v>
      </c>
      <c r="C51" s="40" t="s">
        <v>151</v>
      </c>
      <c r="D51" s="38" t="s">
        <v>152</v>
      </c>
      <c r="E51" s="45"/>
      <c r="F51" s="45" t="s">
        <v>172</v>
      </c>
      <c r="G51" s="45"/>
      <c r="H51" s="45"/>
      <c r="I51" s="45"/>
      <c r="J51" s="45"/>
      <c r="K51" s="79" t="s">
        <v>99</v>
      </c>
      <c r="L51" s="80"/>
    </row>
    <row r="52" spans="2:19" ht="14.25" customHeight="1" x14ac:dyDescent="0.15">
      <c r="B52" s="32">
        <f t="shared" si="2"/>
        <v>42</v>
      </c>
      <c r="C52" s="41"/>
      <c r="D52" s="47"/>
      <c r="E52" s="45"/>
      <c r="F52" s="45" t="s">
        <v>226</v>
      </c>
      <c r="G52" s="45"/>
      <c r="H52" s="45"/>
      <c r="I52" s="45"/>
      <c r="J52" s="45"/>
      <c r="K52" s="79"/>
      <c r="L52" s="80" t="s">
        <v>99</v>
      </c>
    </row>
    <row r="53" spans="2:19" ht="14.25" customHeight="1" x14ac:dyDescent="0.15">
      <c r="B53" s="32">
        <f t="shared" si="2"/>
        <v>43</v>
      </c>
      <c r="C53" s="40" t="s">
        <v>30</v>
      </c>
      <c r="D53" s="38" t="s">
        <v>195</v>
      </c>
      <c r="E53" s="45"/>
      <c r="F53" s="45" t="s">
        <v>196</v>
      </c>
      <c r="G53" s="45"/>
      <c r="H53" s="45"/>
      <c r="I53" s="45"/>
      <c r="J53" s="45"/>
      <c r="K53" s="79" t="s">
        <v>99</v>
      </c>
      <c r="L53" s="80"/>
    </row>
    <row r="54" spans="2:19" ht="14.25" customHeight="1" x14ac:dyDescent="0.15">
      <c r="B54" s="32">
        <f t="shared" si="2"/>
        <v>44</v>
      </c>
      <c r="C54" s="41"/>
      <c r="D54" s="47" t="s">
        <v>197</v>
      </c>
      <c r="E54" s="45"/>
      <c r="F54" s="45" t="s">
        <v>198</v>
      </c>
      <c r="G54" s="45"/>
      <c r="H54" s="45"/>
      <c r="I54" s="45"/>
      <c r="J54" s="45"/>
      <c r="K54" s="79"/>
      <c r="L54" s="80">
        <v>1</v>
      </c>
    </row>
    <row r="55" spans="2:19" ht="14.25" customHeight="1" x14ac:dyDescent="0.15">
      <c r="B55" s="32">
        <f t="shared" si="2"/>
        <v>45</v>
      </c>
      <c r="C55" s="41"/>
      <c r="D55" s="38" t="s">
        <v>31</v>
      </c>
      <c r="E55" s="45"/>
      <c r="F55" s="45" t="s">
        <v>208</v>
      </c>
      <c r="G55" s="45"/>
      <c r="H55" s="45"/>
      <c r="I55" s="45"/>
      <c r="J55" s="45"/>
      <c r="K55" s="79"/>
      <c r="L55" s="80">
        <v>2</v>
      </c>
    </row>
    <row r="56" spans="2:19" ht="14.25" customHeight="1" x14ac:dyDescent="0.15">
      <c r="B56" s="32">
        <f t="shared" si="2"/>
        <v>46</v>
      </c>
      <c r="C56" s="41"/>
      <c r="D56" s="48"/>
      <c r="E56" s="45"/>
      <c r="F56" s="45" t="s">
        <v>32</v>
      </c>
      <c r="G56" s="45"/>
      <c r="H56" s="45"/>
      <c r="I56" s="45"/>
      <c r="J56" s="45"/>
      <c r="K56" s="79" t="s">
        <v>99</v>
      </c>
      <c r="L56" s="80"/>
    </row>
    <row r="57" spans="2:19" ht="14.25" customHeight="1" x14ac:dyDescent="0.15">
      <c r="B57" s="32">
        <f t="shared" si="2"/>
        <v>47</v>
      </c>
      <c r="C57" s="42"/>
      <c r="D57" s="49" t="s">
        <v>33</v>
      </c>
      <c r="E57" s="45"/>
      <c r="F57" s="45" t="s">
        <v>34</v>
      </c>
      <c r="G57" s="45"/>
      <c r="H57" s="45"/>
      <c r="I57" s="45"/>
      <c r="J57" s="45"/>
      <c r="K57" s="79">
        <v>25</v>
      </c>
      <c r="L57" s="80">
        <v>250</v>
      </c>
    </row>
    <row r="58" spans="2:19" ht="14.25" customHeight="1" x14ac:dyDescent="0.15">
      <c r="B58" s="32">
        <f t="shared" si="2"/>
        <v>48</v>
      </c>
      <c r="C58" s="40" t="s">
        <v>155</v>
      </c>
      <c r="D58" s="49" t="s">
        <v>156</v>
      </c>
      <c r="E58" s="45"/>
      <c r="F58" s="45" t="s">
        <v>227</v>
      </c>
      <c r="G58" s="45"/>
      <c r="H58" s="45"/>
      <c r="I58" s="45"/>
      <c r="J58" s="45"/>
      <c r="K58" s="79"/>
      <c r="L58" s="80">
        <v>25</v>
      </c>
      <c r="R58">
        <f>COUNTA(K51:K58)</f>
        <v>4</v>
      </c>
      <c r="S58">
        <f>COUNTA(L51:L58)</f>
        <v>5</v>
      </c>
    </row>
    <row r="59" spans="2:19" ht="14.25" customHeight="1" x14ac:dyDescent="0.15">
      <c r="B59" s="32">
        <f t="shared" si="2"/>
        <v>49</v>
      </c>
      <c r="C59" s="185" t="s">
        <v>35</v>
      </c>
      <c r="D59" s="186"/>
      <c r="E59" s="45"/>
      <c r="F59" s="45" t="s">
        <v>36</v>
      </c>
      <c r="G59" s="45"/>
      <c r="H59" s="45"/>
      <c r="I59" s="45"/>
      <c r="J59" s="45"/>
      <c r="K59" s="79">
        <v>2000</v>
      </c>
      <c r="L59" s="80">
        <v>3250</v>
      </c>
    </row>
    <row r="60" spans="2:19" ht="14.25" customHeight="1" x14ac:dyDescent="0.15">
      <c r="B60" s="32">
        <f t="shared" si="2"/>
        <v>50</v>
      </c>
      <c r="C60" s="43"/>
      <c r="D60" s="44"/>
      <c r="E60" s="45"/>
      <c r="F60" s="45" t="s">
        <v>37</v>
      </c>
      <c r="G60" s="45"/>
      <c r="H60" s="45"/>
      <c r="I60" s="45"/>
      <c r="J60" s="45"/>
      <c r="K60" s="79">
        <v>1750</v>
      </c>
      <c r="L60" s="80">
        <v>2000</v>
      </c>
    </row>
    <row r="61" spans="2:19" ht="14.25" customHeight="1" thickBot="1" x14ac:dyDescent="0.2">
      <c r="B61" s="32">
        <f t="shared" si="2"/>
        <v>51</v>
      </c>
      <c r="C61" s="43"/>
      <c r="D61" s="44"/>
      <c r="E61" s="45"/>
      <c r="F61" s="45" t="s">
        <v>72</v>
      </c>
      <c r="G61" s="45"/>
      <c r="H61" s="45"/>
      <c r="I61" s="45"/>
      <c r="J61" s="45"/>
      <c r="K61" s="79">
        <v>250</v>
      </c>
      <c r="L61" s="86">
        <v>1750</v>
      </c>
    </row>
    <row r="62" spans="2:19" ht="13.9" customHeight="1" x14ac:dyDescent="0.15">
      <c r="B62" s="82"/>
      <c r="C62" s="83"/>
      <c r="D62" s="83"/>
      <c r="E62" s="84"/>
      <c r="F62" s="84"/>
      <c r="G62" s="84"/>
      <c r="H62" s="84"/>
      <c r="I62" s="84"/>
      <c r="J62" s="84"/>
      <c r="K62" s="84"/>
      <c r="L62" s="114"/>
    </row>
    <row r="63" spans="2:19" ht="18" customHeight="1" x14ac:dyDescent="0.15">
      <c r="R63">
        <f>COUNTA(K11:K61)</f>
        <v>40</v>
      </c>
      <c r="S63">
        <f>COUNTA(L11:L61)</f>
        <v>30</v>
      </c>
    </row>
    <row r="64" spans="2:19" ht="18" customHeight="1" x14ac:dyDescent="0.15">
      <c r="B64" s="26"/>
      <c r="R64">
        <f>SUM(R11:R15,K16:K61)</f>
        <v>35889</v>
      </c>
      <c r="S64">
        <f>SUM(S11:S15,L16:L61)</f>
        <v>68379</v>
      </c>
    </row>
    <row r="65" spans="2:19" ht="9" customHeight="1" thickBot="1" x14ac:dyDescent="0.2"/>
    <row r="66" spans="2:19" ht="18" customHeight="1" x14ac:dyDescent="0.15">
      <c r="B66" s="1"/>
      <c r="C66" s="2"/>
      <c r="D66" s="191" t="s">
        <v>0</v>
      </c>
      <c r="E66" s="191"/>
      <c r="F66" s="191"/>
      <c r="G66" s="191"/>
      <c r="H66" s="2"/>
      <c r="I66" s="2"/>
      <c r="J66" s="3"/>
      <c r="K66" s="89" t="s">
        <v>54</v>
      </c>
      <c r="L66" s="110" t="s">
        <v>55</v>
      </c>
    </row>
    <row r="67" spans="2:19" ht="18" customHeight="1" thickBot="1" x14ac:dyDescent="0.2">
      <c r="B67" s="7"/>
      <c r="C67" s="8"/>
      <c r="D67" s="190" t="s">
        <v>1</v>
      </c>
      <c r="E67" s="190"/>
      <c r="F67" s="190"/>
      <c r="G67" s="190"/>
      <c r="H67" s="8"/>
      <c r="I67" s="8"/>
      <c r="J67" s="9"/>
      <c r="K67" s="93" t="str">
        <f>K5</f>
        <v>2020.11.24</v>
      </c>
      <c r="L67" s="115" t="str">
        <f>K67</f>
        <v>2020.11.24</v>
      </c>
    </row>
    <row r="68" spans="2:19" ht="19.899999999999999" customHeight="1" thickTop="1" x14ac:dyDescent="0.15">
      <c r="B68" s="187" t="s">
        <v>77</v>
      </c>
      <c r="C68" s="188"/>
      <c r="D68" s="188"/>
      <c r="E68" s="188"/>
      <c r="F68" s="188"/>
      <c r="G68" s="188"/>
      <c r="H68" s="188"/>
      <c r="I68" s="188"/>
      <c r="J68" s="31"/>
      <c r="K68" s="94">
        <f>SUM(K69:K77)</f>
        <v>35889</v>
      </c>
      <c r="L68" s="116">
        <f>SUM(L69:L77)</f>
        <v>68379</v>
      </c>
    </row>
    <row r="69" spans="2:19" ht="13.9" customHeight="1" x14ac:dyDescent="0.15">
      <c r="B69" s="174" t="s">
        <v>39</v>
      </c>
      <c r="C69" s="175"/>
      <c r="D69" s="189"/>
      <c r="E69" s="52"/>
      <c r="F69" s="53"/>
      <c r="G69" s="183" t="s">
        <v>12</v>
      </c>
      <c r="H69" s="183"/>
      <c r="I69" s="53"/>
      <c r="J69" s="55"/>
      <c r="K69" s="46">
        <f>SUM(R$11:R$15)</f>
        <v>25</v>
      </c>
      <c r="L69" s="117">
        <f>SUM(S$11:S$15)</f>
        <v>350</v>
      </c>
    </row>
    <row r="70" spans="2:19" ht="13.9" customHeight="1" x14ac:dyDescent="0.15">
      <c r="B70" s="18"/>
      <c r="C70" s="19"/>
      <c r="D70" s="20"/>
      <c r="E70" s="56"/>
      <c r="F70" s="45"/>
      <c r="G70" s="183" t="s">
        <v>64</v>
      </c>
      <c r="H70" s="183"/>
      <c r="I70" s="144"/>
      <c r="J70" s="57"/>
      <c r="K70" s="46">
        <f>SUM(K$16)</f>
        <v>125</v>
      </c>
      <c r="L70" s="117">
        <f>SUM(L$16)</f>
        <v>1700</v>
      </c>
    </row>
    <row r="71" spans="2:19" ht="13.9" customHeight="1" x14ac:dyDescent="0.15">
      <c r="B71" s="18"/>
      <c r="C71" s="19"/>
      <c r="D71" s="20"/>
      <c r="E71" s="56"/>
      <c r="F71" s="45"/>
      <c r="G71" s="183" t="s">
        <v>25</v>
      </c>
      <c r="H71" s="183"/>
      <c r="I71" s="53"/>
      <c r="J71" s="55"/>
      <c r="K71" s="46">
        <f>SUM(K$17:K$17)</f>
        <v>0</v>
      </c>
      <c r="L71" s="117">
        <f>SUM(L$17:L$17)</f>
        <v>50</v>
      </c>
    </row>
    <row r="72" spans="2:19" ht="13.9" customHeight="1" x14ac:dyDescent="0.15">
      <c r="B72" s="18"/>
      <c r="C72" s="19"/>
      <c r="D72" s="20"/>
      <c r="E72" s="56"/>
      <c r="F72" s="45"/>
      <c r="G72" s="183" t="s">
        <v>15</v>
      </c>
      <c r="H72" s="183"/>
      <c r="I72" s="53"/>
      <c r="J72" s="55"/>
      <c r="K72" s="46">
        <f>SUM(K$18:K$18)</f>
        <v>0</v>
      </c>
      <c r="L72" s="117">
        <f>SUM(L$18:L$18)</f>
        <v>0</v>
      </c>
    </row>
    <row r="73" spans="2:19" ht="13.9" customHeight="1" x14ac:dyDescent="0.15">
      <c r="B73" s="18"/>
      <c r="C73" s="19"/>
      <c r="D73" s="20"/>
      <c r="E73" s="56"/>
      <c r="F73" s="45"/>
      <c r="G73" s="183" t="s">
        <v>16</v>
      </c>
      <c r="H73" s="183"/>
      <c r="I73" s="53"/>
      <c r="J73" s="55"/>
      <c r="K73" s="46">
        <f>SUM(K$19:K$34)</f>
        <v>31664</v>
      </c>
      <c r="L73" s="117">
        <f>SUM(L$19:L$34)</f>
        <v>58276</v>
      </c>
    </row>
    <row r="74" spans="2:19" ht="13.9" customHeight="1" x14ac:dyDescent="0.15">
      <c r="B74" s="18"/>
      <c r="C74" s="19"/>
      <c r="D74" s="20"/>
      <c r="E74" s="56"/>
      <c r="F74" s="45"/>
      <c r="G74" s="183" t="s">
        <v>62</v>
      </c>
      <c r="H74" s="183"/>
      <c r="I74" s="53"/>
      <c r="J74" s="55"/>
      <c r="K74" s="46">
        <f>SUM(K$35:K$36)</f>
        <v>0</v>
      </c>
      <c r="L74" s="117">
        <f>SUM(L$35:L$36)</f>
        <v>0</v>
      </c>
    </row>
    <row r="75" spans="2:19" ht="13.9" customHeight="1" x14ac:dyDescent="0.15">
      <c r="B75" s="18"/>
      <c r="C75" s="19"/>
      <c r="D75" s="20"/>
      <c r="E75" s="56"/>
      <c r="F75" s="45"/>
      <c r="G75" s="183" t="s">
        <v>26</v>
      </c>
      <c r="H75" s="183"/>
      <c r="I75" s="53"/>
      <c r="J75" s="55"/>
      <c r="K75" s="46">
        <f>SUM(K$37:K$50)</f>
        <v>50</v>
      </c>
      <c r="L75" s="117">
        <f>SUM(L$37:L$50)</f>
        <v>725</v>
      </c>
    </row>
    <row r="76" spans="2:19" ht="13.9" customHeight="1" x14ac:dyDescent="0.15">
      <c r="B76" s="18"/>
      <c r="C76" s="19"/>
      <c r="D76" s="20"/>
      <c r="E76" s="56"/>
      <c r="F76" s="45"/>
      <c r="G76" s="183" t="s">
        <v>71</v>
      </c>
      <c r="H76" s="183"/>
      <c r="I76" s="53"/>
      <c r="J76" s="55"/>
      <c r="K76" s="46">
        <f>SUM(K$59:K$60)</f>
        <v>3750</v>
      </c>
      <c r="L76" s="117">
        <f>SUM(L$59:L$60)</f>
        <v>5250</v>
      </c>
      <c r="R76">
        <f>COUNTA(K$11:K$61)</f>
        <v>40</v>
      </c>
      <c r="S76">
        <f>COUNTA(L$11:L$61)</f>
        <v>30</v>
      </c>
    </row>
    <row r="77" spans="2:19" ht="13.9" customHeight="1" thickBot="1" x14ac:dyDescent="0.2">
      <c r="B77" s="22"/>
      <c r="C77" s="23"/>
      <c r="D77" s="24"/>
      <c r="E77" s="58"/>
      <c r="F77" s="50"/>
      <c r="G77" s="176" t="s">
        <v>38</v>
      </c>
      <c r="H77" s="176"/>
      <c r="I77" s="59"/>
      <c r="J77" s="60"/>
      <c r="K77" s="51">
        <f>SUM(K$51:K$58,K$61)</f>
        <v>275</v>
      </c>
      <c r="L77" s="118">
        <f>SUM(L$51:L$58,L$61)</f>
        <v>2028</v>
      </c>
      <c r="R77">
        <f>SUM(R$11:R$15,K$16:K$61)</f>
        <v>35889</v>
      </c>
      <c r="S77">
        <f>SUM(S$11:S$15,L$16:L$61)</f>
        <v>68379</v>
      </c>
    </row>
    <row r="78" spans="2:19" ht="18" customHeight="1" thickTop="1" x14ac:dyDescent="0.15">
      <c r="B78" s="177" t="s">
        <v>40</v>
      </c>
      <c r="C78" s="178"/>
      <c r="D78" s="179"/>
      <c r="E78" s="66"/>
      <c r="F78" s="147"/>
      <c r="G78" s="180" t="s">
        <v>41</v>
      </c>
      <c r="H78" s="180"/>
      <c r="I78" s="147"/>
      <c r="J78" s="148"/>
      <c r="K78" s="95" t="s">
        <v>42</v>
      </c>
      <c r="L78" s="101"/>
    </row>
    <row r="79" spans="2:19" ht="18" customHeight="1" x14ac:dyDescent="0.15">
      <c r="B79" s="63"/>
      <c r="C79" s="64"/>
      <c r="D79" s="64"/>
      <c r="E79" s="61"/>
      <c r="F79" s="62"/>
      <c r="G79" s="37"/>
      <c r="H79" s="37"/>
      <c r="I79" s="62"/>
      <c r="J79" s="65"/>
      <c r="K79" s="96" t="s">
        <v>43</v>
      </c>
      <c r="L79" s="102"/>
    </row>
    <row r="80" spans="2:19" ht="18" customHeight="1" x14ac:dyDescent="0.15">
      <c r="B80" s="18"/>
      <c r="C80" s="19"/>
      <c r="D80" s="19"/>
      <c r="E80" s="67"/>
      <c r="F80" s="8"/>
      <c r="G80" s="181" t="s">
        <v>44</v>
      </c>
      <c r="H80" s="181"/>
      <c r="I80" s="145"/>
      <c r="J80" s="146"/>
      <c r="K80" s="97" t="s">
        <v>45</v>
      </c>
      <c r="L80" s="103"/>
    </row>
    <row r="81" spans="2:12" ht="18" customHeight="1" x14ac:dyDescent="0.15">
      <c r="B81" s="18"/>
      <c r="C81" s="19"/>
      <c r="D81" s="19"/>
      <c r="E81" s="68"/>
      <c r="F81" s="19"/>
      <c r="G81" s="69"/>
      <c r="H81" s="69"/>
      <c r="I81" s="64"/>
      <c r="J81" s="70"/>
      <c r="K81" s="98" t="s">
        <v>68</v>
      </c>
      <c r="L81" s="104"/>
    </row>
    <row r="82" spans="2:12" ht="18" customHeight="1" x14ac:dyDescent="0.15">
      <c r="B82" s="18"/>
      <c r="C82" s="19"/>
      <c r="D82" s="19"/>
      <c r="E82" s="68"/>
      <c r="F82" s="19"/>
      <c r="G82" s="69"/>
      <c r="H82" s="69"/>
      <c r="I82" s="64"/>
      <c r="J82" s="70"/>
      <c r="K82" s="98" t="s">
        <v>69</v>
      </c>
      <c r="L82" s="104"/>
    </row>
    <row r="83" spans="2:12" ht="18" customHeight="1" x14ac:dyDescent="0.15">
      <c r="B83" s="18"/>
      <c r="C83" s="19"/>
      <c r="D83" s="19"/>
      <c r="E83" s="67"/>
      <c r="F83" s="8"/>
      <c r="G83" s="181" t="s">
        <v>46</v>
      </c>
      <c r="H83" s="181"/>
      <c r="I83" s="145"/>
      <c r="J83" s="146"/>
      <c r="K83" s="97" t="s">
        <v>73</v>
      </c>
      <c r="L83" s="103"/>
    </row>
    <row r="84" spans="2:12" ht="18" customHeight="1" x14ac:dyDescent="0.15">
      <c r="B84" s="18"/>
      <c r="C84" s="19"/>
      <c r="D84" s="19"/>
      <c r="E84" s="68"/>
      <c r="F84" s="19"/>
      <c r="G84" s="69"/>
      <c r="H84" s="69"/>
      <c r="I84" s="64"/>
      <c r="J84" s="70"/>
      <c r="K84" s="98" t="s">
        <v>74</v>
      </c>
      <c r="L84" s="104"/>
    </row>
    <row r="85" spans="2:12" ht="18" customHeight="1" x14ac:dyDescent="0.15">
      <c r="B85" s="18"/>
      <c r="C85" s="19"/>
      <c r="D85" s="19"/>
      <c r="E85" s="68"/>
      <c r="F85" s="19"/>
      <c r="G85" s="69"/>
      <c r="H85" s="69"/>
      <c r="I85" s="64"/>
      <c r="J85" s="70"/>
      <c r="K85" s="98" t="s">
        <v>75</v>
      </c>
      <c r="L85" s="104"/>
    </row>
    <row r="86" spans="2:12" ht="18" customHeight="1" x14ac:dyDescent="0.15">
      <c r="B86" s="18"/>
      <c r="C86" s="19"/>
      <c r="D86" s="19"/>
      <c r="E86" s="13"/>
      <c r="F86" s="14"/>
      <c r="G86" s="37"/>
      <c r="H86" s="37"/>
      <c r="I86" s="62"/>
      <c r="J86" s="65"/>
      <c r="K86" s="98" t="s">
        <v>76</v>
      </c>
      <c r="L86" s="102"/>
    </row>
    <row r="87" spans="2:12" ht="18" customHeight="1" x14ac:dyDescent="0.15">
      <c r="B87" s="25"/>
      <c r="C87" s="14"/>
      <c r="D87" s="14"/>
      <c r="E87" s="21"/>
      <c r="F87" s="143"/>
      <c r="G87" s="182" t="s">
        <v>47</v>
      </c>
      <c r="H87" s="182"/>
      <c r="I87" s="16"/>
      <c r="J87" s="17"/>
      <c r="K87" s="87" t="s">
        <v>116</v>
      </c>
      <c r="L87" s="105"/>
    </row>
    <row r="88" spans="2:12" ht="18" customHeight="1" x14ac:dyDescent="0.15">
      <c r="B88" s="174" t="s">
        <v>48</v>
      </c>
      <c r="C88" s="175"/>
      <c r="D88" s="175"/>
      <c r="E88" s="8"/>
      <c r="F88" s="8"/>
      <c r="G88" s="8"/>
      <c r="H88" s="8"/>
      <c r="I88" s="8"/>
      <c r="J88" s="8"/>
      <c r="K88" s="81"/>
      <c r="L88" s="120"/>
    </row>
    <row r="89" spans="2:12" ht="14.1" customHeight="1" x14ac:dyDescent="0.15">
      <c r="B89" s="71"/>
      <c r="C89" s="72" t="s">
        <v>49</v>
      </c>
      <c r="D89" s="73"/>
      <c r="E89" s="72"/>
      <c r="F89" s="72"/>
      <c r="G89" s="72"/>
      <c r="H89" s="72"/>
      <c r="I89" s="72"/>
      <c r="J89" s="72"/>
      <c r="K89" s="99"/>
      <c r="L89" s="106"/>
    </row>
    <row r="90" spans="2:12" ht="14.1" customHeight="1" x14ac:dyDescent="0.15">
      <c r="B90" s="71"/>
      <c r="C90" s="72" t="s">
        <v>50</v>
      </c>
      <c r="D90" s="73"/>
      <c r="E90" s="72"/>
      <c r="F90" s="72"/>
      <c r="G90" s="72"/>
      <c r="H90" s="72"/>
      <c r="I90" s="72"/>
      <c r="J90" s="72"/>
      <c r="K90" s="99"/>
      <c r="L90" s="106"/>
    </row>
    <row r="91" spans="2:12" ht="14.1" customHeight="1" x14ac:dyDescent="0.15">
      <c r="B91" s="71"/>
      <c r="C91" s="72" t="s">
        <v>51</v>
      </c>
      <c r="D91" s="73"/>
      <c r="E91" s="72"/>
      <c r="F91" s="72"/>
      <c r="G91" s="72"/>
      <c r="H91" s="72"/>
      <c r="I91" s="72"/>
      <c r="J91" s="72"/>
      <c r="K91" s="99"/>
      <c r="L91" s="106"/>
    </row>
    <row r="92" spans="2:12" ht="14.1" customHeight="1" x14ac:dyDescent="0.15">
      <c r="B92" s="71"/>
      <c r="C92" s="72" t="s">
        <v>100</v>
      </c>
      <c r="D92" s="73"/>
      <c r="E92" s="72"/>
      <c r="F92" s="72"/>
      <c r="G92" s="72"/>
      <c r="H92" s="72"/>
      <c r="I92" s="72"/>
      <c r="J92" s="72"/>
      <c r="K92" s="99"/>
      <c r="L92" s="106"/>
    </row>
    <row r="93" spans="2:12" ht="14.1" customHeight="1" x14ac:dyDescent="0.15">
      <c r="B93" s="71"/>
      <c r="C93" s="72" t="s">
        <v>97</v>
      </c>
      <c r="D93" s="73"/>
      <c r="E93" s="72"/>
      <c r="F93" s="72"/>
      <c r="G93" s="72"/>
      <c r="H93" s="72"/>
      <c r="I93" s="72"/>
      <c r="J93" s="72"/>
      <c r="K93" s="99"/>
      <c r="L93" s="106"/>
    </row>
    <row r="94" spans="2:12" ht="14.1" customHeight="1" x14ac:dyDescent="0.15">
      <c r="B94" s="74"/>
      <c r="C94" s="72" t="s">
        <v>101</v>
      </c>
      <c r="D94" s="72"/>
      <c r="E94" s="72"/>
      <c r="F94" s="72"/>
      <c r="G94" s="72"/>
      <c r="H94" s="72"/>
      <c r="I94" s="72"/>
      <c r="J94" s="72"/>
      <c r="K94" s="99"/>
      <c r="L94" s="106"/>
    </row>
    <row r="95" spans="2:12" ht="14.1" customHeight="1" x14ac:dyDescent="0.15">
      <c r="B95" s="74"/>
      <c r="C95" s="72" t="s">
        <v>102</v>
      </c>
      <c r="D95" s="72"/>
      <c r="E95" s="72"/>
      <c r="F95" s="72"/>
      <c r="G95" s="72"/>
      <c r="H95" s="72"/>
      <c r="I95" s="72"/>
      <c r="J95" s="72"/>
      <c r="K95" s="99"/>
      <c r="L95" s="106"/>
    </row>
    <row r="96" spans="2:12" ht="14.1" customHeight="1" x14ac:dyDescent="0.15">
      <c r="B96" s="74"/>
      <c r="C96" s="72" t="s">
        <v>83</v>
      </c>
      <c r="D96" s="72"/>
      <c r="E96" s="72"/>
      <c r="F96" s="72"/>
      <c r="G96" s="72"/>
      <c r="H96" s="72"/>
      <c r="I96" s="72"/>
      <c r="J96" s="72"/>
      <c r="K96" s="99"/>
      <c r="L96" s="106"/>
    </row>
    <row r="97" spans="2:25" ht="14.1" customHeight="1" x14ac:dyDescent="0.15">
      <c r="B97" s="74"/>
      <c r="C97" s="72" t="s">
        <v>84</v>
      </c>
      <c r="D97" s="72"/>
      <c r="E97" s="72"/>
      <c r="F97" s="72"/>
      <c r="G97" s="72"/>
      <c r="H97" s="72"/>
      <c r="I97" s="72"/>
      <c r="J97" s="72"/>
      <c r="K97" s="99"/>
      <c r="L97" s="106"/>
    </row>
    <row r="98" spans="2:25" ht="14.1" customHeight="1" x14ac:dyDescent="0.15">
      <c r="B98" s="74"/>
      <c r="C98" s="72" t="s">
        <v>94</v>
      </c>
      <c r="D98" s="72"/>
      <c r="E98" s="72"/>
      <c r="F98" s="72"/>
      <c r="G98" s="72"/>
      <c r="H98" s="72"/>
      <c r="I98" s="72"/>
      <c r="J98" s="72"/>
      <c r="K98" s="99"/>
      <c r="L98" s="106"/>
    </row>
    <row r="99" spans="2:25" ht="14.1" customHeight="1" x14ac:dyDescent="0.15">
      <c r="B99" s="74"/>
      <c r="C99" s="72" t="s">
        <v>103</v>
      </c>
      <c r="D99" s="72"/>
      <c r="E99" s="72"/>
      <c r="F99" s="72"/>
      <c r="G99" s="72"/>
      <c r="H99" s="72"/>
      <c r="I99" s="72"/>
      <c r="J99" s="72"/>
      <c r="K99" s="99"/>
      <c r="L99" s="106"/>
    </row>
    <row r="100" spans="2:25" ht="14.1" customHeight="1" x14ac:dyDescent="0.15">
      <c r="B100" s="74"/>
      <c r="C100" s="99" t="s">
        <v>104</v>
      </c>
      <c r="D100" s="72"/>
      <c r="E100" s="72"/>
      <c r="F100" s="72"/>
      <c r="G100" s="72"/>
      <c r="H100" s="72"/>
      <c r="I100" s="72"/>
      <c r="J100" s="72"/>
      <c r="K100" s="99"/>
      <c r="L100" s="106"/>
    </row>
    <row r="101" spans="2:25" ht="14.1" customHeight="1" x14ac:dyDescent="0.15">
      <c r="B101" s="74"/>
      <c r="C101" s="72" t="s">
        <v>105</v>
      </c>
      <c r="D101" s="72"/>
      <c r="E101" s="72"/>
      <c r="F101" s="72"/>
      <c r="G101" s="72"/>
      <c r="H101" s="72"/>
      <c r="I101" s="72"/>
      <c r="J101" s="72"/>
      <c r="K101" s="99"/>
      <c r="L101" s="106"/>
    </row>
    <row r="102" spans="2:25" ht="18" customHeight="1" x14ac:dyDescent="0.15">
      <c r="B102" s="74"/>
      <c r="C102" s="72" t="s">
        <v>85</v>
      </c>
      <c r="D102" s="72"/>
      <c r="E102" s="72"/>
      <c r="F102" s="72"/>
      <c r="G102" s="72"/>
      <c r="H102" s="72"/>
      <c r="I102" s="72"/>
      <c r="J102" s="72"/>
      <c r="K102" s="99"/>
      <c r="L102" s="99"/>
      <c r="M102" s="121"/>
    </row>
    <row r="103" spans="2:25" x14ac:dyDescent="0.15">
      <c r="B103" s="74"/>
      <c r="C103" s="72" t="s">
        <v>95</v>
      </c>
      <c r="D103" s="72"/>
      <c r="E103" s="72"/>
      <c r="F103" s="72"/>
      <c r="G103" s="72"/>
      <c r="H103" s="72"/>
      <c r="I103" s="72"/>
      <c r="J103" s="72"/>
      <c r="K103" s="99"/>
      <c r="L103" s="99"/>
      <c r="M103" s="121"/>
    </row>
    <row r="104" spans="2:25" x14ac:dyDescent="0.15">
      <c r="B104" s="74"/>
      <c r="C104" s="72" t="s">
        <v>96</v>
      </c>
      <c r="D104" s="72"/>
      <c r="E104" s="72"/>
      <c r="F104" s="72"/>
      <c r="G104" s="72"/>
      <c r="H104" s="72"/>
      <c r="I104" s="72"/>
      <c r="J104" s="72"/>
      <c r="K104" s="99"/>
      <c r="L104" s="99"/>
      <c r="M104" s="121"/>
    </row>
    <row r="105" spans="2:25" x14ac:dyDescent="0.15">
      <c r="B105" s="74"/>
      <c r="C105" s="72" t="s">
        <v>106</v>
      </c>
      <c r="D105" s="72"/>
      <c r="E105" s="72"/>
      <c r="F105" s="72"/>
      <c r="G105" s="72"/>
      <c r="H105" s="72"/>
      <c r="I105" s="72"/>
      <c r="J105" s="72"/>
      <c r="K105" s="99"/>
      <c r="L105" s="99"/>
      <c r="M105" s="121"/>
    </row>
    <row r="106" spans="2:25" ht="14.1" customHeight="1" x14ac:dyDescent="0.15">
      <c r="B106" s="74"/>
      <c r="C106" s="72" t="s">
        <v>98</v>
      </c>
      <c r="D106" s="72"/>
      <c r="E106" s="72"/>
      <c r="F106" s="72"/>
      <c r="G106" s="72"/>
      <c r="H106" s="72"/>
      <c r="I106" s="72"/>
      <c r="J106" s="72"/>
      <c r="K106" s="99"/>
      <c r="L106" s="99"/>
      <c r="M106" s="129"/>
      <c r="N106" s="128"/>
      <c r="Y106" s="88"/>
    </row>
    <row r="107" spans="2:25" x14ac:dyDescent="0.15">
      <c r="B107" s="74"/>
      <c r="C107" s="72" t="s">
        <v>66</v>
      </c>
      <c r="D107" s="72"/>
      <c r="E107" s="72"/>
      <c r="F107" s="72"/>
      <c r="G107" s="72"/>
      <c r="H107" s="72"/>
      <c r="I107" s="72"/>
      <c r="J107" s="72"/>
      <c r="K107" s="99"/>
      <c r="L107" s="99"/>
      <c r="M107" s="121"/>
    </row>
    <row r="108" spans="2:25" x14ac:dyDescent="0.15">
      <c r="B108" s="74"/>
      <c r="C108" s="72" t="s">
        <v>52</v>
      </c>
      <c r="D108" s="72"/>
      <c r="E108" s="72"/>
      <c r="F108" s="72"/>
      <c r="G108" s="72"/>
      <c r="H108" s="72"/>
      <c r="I108" s="72"/>
      <c r="J108" s="72"/>
      <c r="K108" s="99"/>
      <c r="L108" s="99"/>
      <c r="M108" s="121"/>
    </row>
    <row r="109" spans="2:25" x14ac:dyDescent="0.15">
      <c r="B109" s="121"/>
      <c r="C109" s="99" t="s">
        <v>107</v>
      </c>
      <c r="D109" s="85"/>
      <c r="E109" s="85"/>
      <c r="F109" s="85"/>
      <c r="G109" s="85"/>
      <c r="H109" s="85"/>
      <c r="I109" s="85"/>
      <c r="J109" s="85"/>
      <c r="K109" s="122"/>
      <c r="L109" s="122"/>
      <c r="M109" s="121"/>
    </row>
    <row r="110" spans="2:25" x14ac:dyDescent="0.15">
      <c r="B110" s="121"/>
      <c r="C110" s="99" t="s">
        <v>108</v>
      </c>
      <c r="D110" s="85"/>
      <c r="E110" s="85"/>
      <c r="F110" s="85"/>
      <c r="G110" s="85"/>
      <c r="H110" s="85"/>
      <c r="I110" s="85"/>
      <c r="J110" s="85"/>
      <c r="K110" s="122"/>
      <c r="L110" s="122"/>
      <c r="M110" s="130"/>
      <c r="N110" s="123"/>
      <c r="Y110" s="88"/>
    </row>
    <row r="111" spans="2:25" x14ac:dyDescent="0.15">
      <c r="B111" s="121"/>
      <c r="C111" s="99" t="s">
        <v>158</v>
      </c>
      <c r="D111" s="85"/>
      <c r="E111" s="85"/>
      <c r="F111" s="85"/>
      <c r="G111" s="85"/>
      <c r="H111" s="85"/>
      <c r="I111" s="85"/>
      <c r="J111" s="85"/>
      <c r="K111" s="122"/>
      <c r="L111" s="122"/>
      <c r="M111" s="121"/>
    </row>
    <row r="112" spans="2:25" ht="14.25" thickBot="1" x14ac:dyDescent="0.2">
      <c r="B112" s="124"/>
      <c r="C112" s="100" t="s">
        <v>109</v>
      </c>
      <c r="D112" s="125"/>
      <c r="E112" s="125"/>
      <c r="F112" s="125"/>
      <c r="G112" s="125"/>
      <c r="H112" s="125"/>
      <c r="I112" s="125"/>
      <c r="J112" s="125"/>
      <c r="K112" s="126"/>
      <c r="L112" s="127"/>
    </row>
  </sheetData>
  <mergeCells count="27">
    <mergeCell ref="G87:H87"/>
    <mergeCell ref="B88:D88"/>
    <mergeCell ref="G76:H76"/>
    <mergeCell ref="G77:H77"/>
    <mergeCell ref="B78:D78"/>
    <mergeCell ref="G78:H78"/>
    <mergeCell ref="G80:H80"/>
    <mergeCell ref="G83:H83"/>
    <mergeCell ref="G75:H75"/>
    <mergeCell ref="G10:H10"/>
    <mergeCell ref="C59:D59"/>
    <mergeCell ref="D66:G66"/>
    <mergeCell ref="D67:G67"/>
    <mergeCell ref="B68:I68"/>
    <mergeCell ref="B69:D69"/>
    <mergeCell ref="G69:H69"/>
    <mergeCell ref="G70:H70"/>
    <mergeCell ref="G71:H71"/>
    <mergeCell ref="G72:H72"/>
    <mergeCell ref="G73:H73"/>
    <mergeCell ref="G74:H74"/>
    <mergeCell ref="D9:F9"/>
    <mergeCell ref="D4:G4"/>
    <mergeCell ref="D5:G5"/>
    <mergeCell ref="D6:G6"/>
    <mergeCell ref="D7:F7"/>
    <mergeCell ref="D8:F8"/>
  </mergeCells>
  <phoneticPr fontId="23"/>
  <conditionalFormatting sqref="M11:M61">
    <cfRule type="expression" dxfId="2"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orientation="portrait" r:id="rId1"/>
  <headerFooter alignWithMargins="0"/>
  <rowBreaks count="1" manualBreakCount="1">
    <brk id="62"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00000"/>
  </sheetPr>
  <dimension ref="B1:Y91"/>
  <sheetViews>
    <sheetView view="pageBreakPreview"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149"/>
      <c r="D5" s="182" t="s">
        <v>1</v>
      </c>
      <c r="E5" s="182"/>
      <c r="F5" s="182"/>
      <c r="G5" s="182"/>
      <c r="H5" s="149"/>
      <c r="I5" s="149"/>
      <c r="J5" s="6"/>
      <c r="K5" s="90" t="s">
        <v>277</v>
      </c>
      <c r="L5" s="111" t="str">
        <f>K5</f>
        <v>2020.12.3</v>
      </c>
    </row>
    <row r="6" spans="2:19" ht="18" customHeight="1" x14ac:dyDescent="0.15">
      <c r="B6" s="4"/>
      <c r="C6" s="149"/>
      <c r="D6" s="182" t="s">
        <v>2</v>
      </c>
      <c r="E6" s="182"/>
      <c r="F6" s="182"/>
      <c r="G6" s="182"/>
      <c r="H6" s="149"/>
      <c r="I6" s="149"/>
      <c r="J6" s="6"/>
      <c r="K6" s="131">
        <v>0.44861111111111113</v>
      </c>
      <c r="L6" s="132">
        <v>0.4152777777777778</v>
      </c>
    </row>
    <row r="7" spans="2:19" ht="18" customHeight="1" x14ac:dyDescent="0.15">
      <c r="B7" s="4"/>
      <c r="C7" s="149"/>
      <c r="D7" s="182" t="s">
        <v>3</v>
      </c>
      <c r="E7" s="192"/>
      <c r="F7" s="192"/>
      <c r="G7" s="27" t="s">
        <v>4</v>
      </c>
      <c r="H7" s="149"/>
      <c r="I7" s="149"/>
      <c r="J7" s="6"/>
      <c r="K7" s="133">
        <v>1.79</v>
      </c>
      <c r="L7" s="134">
        <v>1.27</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4.25" customHeight="1" x14ac:dyDescent="0.15">
      <c r="B11" s="32">
        <v>1</v>
      </c>
      <c r="C11" s="38" t="s">
        <v>59</v>
      </c>
      <c r="D11" s="38" t="s">
        <v>12</v>
      </c>
      <c r="E11" s="45"/>
      <c r="F11" s="45" t="s">
        <v>178</v>
      </c>
      <c r="G11" s="45"/>
      <c r="H11" s="45"/>
      <c r="I11" s="45"/>
      <c r="J11" s="45"/>
      <c r="K11" s="77"/>
      <c r="L11" s="78" t="s">
        <v>162</v>
      </c>
      <c r="N11" t="s">
        <v>13</v>
      </c>
      <c r="O11">
        <f>IF(K12="",0,VALUE(MID(K12,2,LEN(K12)-2)))</f>
        <v>5</v>
      </c>
      <c r="P11" t="e">
        <f t="shared" ref="P11" si="0">IF(L11="",0,VALUE(MID(L11,2,LEN(L11)-2)))</f>
        <v>#VALUE!</v>
      </c>
      <c r="Q11" t="e">
        <f>IF(#REF!="",0,VALUE(MID(#REF!,2,LEN(#REF!)-2)))</f>
        <v>#REF!</v>
      </c>
      <c r="R11">
        <f>IF(K11="＋",0,IF(K11="(＋)",0,ABS(K11)))</f>
        <v>0</v>
      </c>
      <c r="S11">
        <f t="shared" ref="S11" si="1">IF(L11="＋",0,IF(L11="(＋)",0,ABS(L11)))</f>
        <v>0</v>
      </c>
    </row>
    <row r="12" spans="2:19" ht="14.25" customHeight="1" x14ac:dyDescent="0.15">
      <c r="B12" s="32">
        <f>B11+1</f>
        <v>2</v>
      </c>
      <c r="C12" s="39"/>
      <c r="D12" s="47"/>
      <c r="E12" s="45"/>
      <c r="F12" s="45" t="s">
        <v>89</v>
      </c>
      <c r="G12" s="45"/>
      <c r="H12" s="45"/>
      <c r="I12" s="45"/>
      <c r="J12" s="45"/>
      <c r="K12" s="77" t="s">
        <v>139</v>
      </c>
      <c r="L12" s="78" t="s">
        <v>135</v>
      </c>
      <c r="N12" t="s">
        <v>13</v>
      </c>
      <c r="O12" t="e">
        <f>IF(#REF!="",0,VALUE(MID(#REF!,2,LEN(#REF!)-2)))</f>
        <v>#REF!</v>
      </c>
      <c r="P12">
        <f>IF(L12="",0,VALUE(MID(L12,2,LEN(L12)-2)))</f>
        <v>50</v>
      </c>
      <c r="Q12" t="e">
        <f>IF(#REF!="",0,VALUE(MID(#REF!,2,LEN(#REF!)-2)))</f>
        <v>#REF!</v>
      </c>
      <c r="R12">
        <f t="shared" ref="R12:S12" si="2">IF(K12="＋",0,IF(K12="(＋)",0,ABS(K12)))</f>
        <v>5</v>
      </c>
      <c r="S12">
        <f t="shared" si="2"/>
        <v>50</v>
      </c>
    </row>
    <row r="13" spans="2:19" ht="14.25" customHeight="1" x14ac:dyDescent="0.15">
      <c r="B13" s="32">
        <f t="shared" ref="B13:B46" si="3">B12+1</f>
        <v>3</v>
      </c>
      <c r="C13" s="40" t="s">
        <v>22</v>
      </c>
      <c r="D13" s="38" t="s">
        <v>23</v>
      </c>
      <c r="E13" s="45"/>
      <c r="F13" s="45" t="s">
        <v>88</v>
      </c>
      <c r="G13" s="45"/>
      <c r="H13" s="45"/>
      <c r="I13" s="45"/>
      <c r="J13" s="45"/>
      <c r="K13" s="79">
        <v>100</v>
      </c>
      <c r="L13" s="80">
        <v>1600</v>
      </c>
      <c r="S13">
        <f>COUNTA(L11:L12)</f>
        <v>2</v>
      </c>
    </row>
    <row r="14" spans="2:19" ht="14.25" customHeight="1" x14ac:dyDescent="0.15">
      <c r="B14" s="32">
        <f t="shared" si="3"/>
        <v>4</v>
      </c>
      <c r="C14" s="40" t="s">
        <v>24</v>
      </c>
      <c r="D14" s="38" t="s">
        <v>25</v>
      </c>
      <c r="E14" s="45"/>
      <c r="F14" s="45" t="s">
        <v>216</v>
      </c>
      <c r="G14" s="45"/>
      <c r="H14" s="45"/>
      <c r="I14" s="45"/>
      <c r="J14" s="45"/>
      <c r="K14" s="79" t="s">
        <v>99</v>
      </c>
      <c r="L14" s="80"/>
    </row>
    <row r="15" spans="2:19" ht="14.25" customHeight="1" x14ac:dyDescent="0.15">
      <c r="B15" s="32">
        <f t="shared" si="3"/>
        <v>5</v>
      </c>
      <c r="C15" s="41"/>
      <c r="D15" s="47"/>
      <c r="E15" s="45"/>
      <c r="F15" s="45" t="s">
        <v>141</v>
      </c>
      <c r="G15" s="45"/>
      <c r="H15" s="45"/>
      <c r="I15" s="45"/>
      <c r="J15" s="45"/>
      <c r="K15" s="79"/>
      <c r="L15" s="80">
        <v>75</v>
      </c>
    </row>
    <row r="16" spans="2:19" ht="14.25" customHeight="1" x14ac:dyDescent="0.15">
      <c r="B16" s="32">
        <f t="shared" si="3"/>
        <v>6</v>
      </c>
      <c r="C16" s="40" t="s">
        <v>60</v>
      </c>
      <c r="D16" s="38" t="s">
        <v>16</v>
      </c>
      <c r="E16" s="45"/>
      <c r="F16" s="45" t="s">
        <v>80</v>
      </c>
      <c r="G16" s="45"/>
      <c r="H16" s="45"/>
      <c r="I16" s="45"/>
      <c r="J16" s="45"/>
      <c r="K16" s="79" t="s">
        <v>99</v>
      </c>
      <c r="L16" s="80" t="s">
        <v>99</v>
      </c>
    </row>
    <row r="17" spans="2:19" ht="14.25" customHeight="1" x14ac:dyDescent="0.15">
      <c r="B17" s="32">
        <f t="shared" si="3"/>
        <v>7</v>
      </c>
      <c r="C17" s="41"/>
      <c r="D17" s="47"/>
      <c r="E17" s="45"/>
      <c r="F17" s="45" t="s">
        <v>81</v>
      </c>
      <c r="G17" s="45"/>
      <c r="H17" s="45"/>
      <c r="I17" s="45"/>
      <c r="J17" s="45"/>
      <c r="K17" s="79" t="s">
        <v>99</v>
      </c>
      <c r="L17" s="80" t="s">
        <v>99</v>
      </c>
    </row>
    <row r="18" spans="2:19" ht="14.25" customHeight="1" x14ac:dyDescent="0.15">
      <c r="B18" s="32">
        <f t="shared" si="3"/>
        <v>8</v>
      </c>
      <c r="C18" s="41"/>
      <c r="D18" s="47"/>
      <c r="E18" s="45"/>
      <c r="F18" s="45" t="s">
        <v>18</v>
      </c>
      <c r="G18" s="45"/>
      <c r="H18" s="45"/>
      <c r="I18" s="45"/>
      <c r="J18" s="45"/>
      <c r="K18" s="79">
        <v>10</v>
      </c>
      <c r="L18" s="80">
        <v>25</v>
      </c>
    </row>
    <row r="19" spans="2:19" ht="14.25" customHeight="1" x14ac:dyDescent="0.15">
      <c r="B19" s="32">
        <f t="shared" si="3"/>
        <v>9</v>
      </c>
      <c r="C19" s="41"/>
      <c r="D19" s="47"/>
      <c r="E19" s="45"/>
      <c r="F19" s="45" t="s">
        <v>82</v>
      </c>
      <c r="G19" s="45"/>
      <c r="H19" s="45"/>
      <c r="I19" s="45"/>
      <c r="J19" s="45"/>
      <c r="K19" s="79" t="s">
        <v>99</v>
      </c>
      <c r="L19" s="80">
        <v>100</v>
      </c>
    </row>
    <row r="20" spans="2:19" ht="14.25" customHeight="1" x14ac:dyDescent="0.15">
      <c r="B20" s="32">
        <f t="shared" si="3"/>
        <v>10</v>
      </c>
      <c r="C20" s="41"/>
      <c r="D20" s="47"/>
      <c r="E20" s="45"/>
      <c r="F20" s="45" t="s">
        <v>86</v>
      </c>
      <c r="G20" s="45"/>
      <c r="H20" s="45"/>
      <c r="I20" s="45"/>
      <c r="J20" s="45"/>
      <c r="K20" s="79">
        <v>20</v>
      </c>
      <c r="L20" s="80">
        <v>400</v>
      </c>
    </row>
    <row r="21" spans="2:19" ht="14.25" customHeight="1" x14ac:dyDescent="0.15">
      <c r="B21" s="32">
        <f t="shared" si="3"/>
        <v>11</v>
      </c>
      <c r="C21" s="41"/>
      <c r="D21" s="47"/>
      <c r="E21" s="45"/>
      <c r="F21" s="45" t="s">
        <v>61</v>
      </c>
      <c r="G21" s="45"/>
      <c r="H21" s="45"/>
      <c r="I21" s="45"/>
      <c r="J21" s="45"/>
      <c r="K21" s="79">
        <v>1975</v>
      </c>
      <c r="L21" s="80">
        <v>8250</v>
      </c>
    </row>
    <row r="22" spans="2:19" ht="14.25" customHeight="1" x14ac:dyDescent="0.15">
      <c r="B22" s="32">
        <f t="shared" si="3"/>
        <v>12</v>
      </c>
      <c r="C22" s="41"/>
      <c r="D22" s="47"/>
      <c r="E22" s="45"/>
      <c r="F22" s="45" t="s">
        <v>90</v>
      </c>
      <c r="G22" s="45"/>
      <c r="H22" s="45"/>
      <c r="I22" s="45"/>
      <c r="J22" s="45"/>
      <c r="K22" s="79" t="s">
        <v>99</v>
      </c>
      <c r="L22" s="80">
        <v>25</v>
      </c>
    </row>
    <row r="23" spans="2:19" ht="14.25" customHeight="1" x14ac:dyDescent="0.15">
      <c r="B23" s="32">
        <f t="shared" si="3"/>
        <v>13</v>
      </c>
      <c r="C23" s="41"/>
      <c r="D23" s="47"/>
      <c r="E23" s="45"/>
      <c r="F23" s="45" t="s">
        <v>19</v>
      </c>
      <c r="G23" s="45"/>
      <c r="H23" s="45"/>
      <c r="I23" s="45"/>
      <c r="J23" s="45"/>
      <c r="K23" s="79">
        <v>425</v>
      </c>
      <c r="L23" s="80">
        <v>2875</v>
      </c>
    </row>
    <row r="24" spans="2:19" ht="14.25" customHeight="1" x14ac:dyDescent="0.15">
      <c r="B24" s="32">
        <f t="shared" si="3"/>
        <v>14</v>
      </c>
      <c r="C24" s="41"/>
      <c r="D24" s="47"/>
      <c r="E24" s="45"/>
      <c r="F24" s="45" t="s">
        <v>20</v>
      </c>
      <c r="G24" s="45"/>
      <c r="H24" s="45"/>
      <c r="I24" s="45"/>
      <c r="J24" s="45"/>
      <c r="K24" s="79">
        <v>900</v>
      </c>
      <c r="L24" s="80">
        <v>7500</v>
      </c>
    </row>
    <row r="25" spans="2:19" ht="14.25" customHeight="1" x14ac:dyDescent="0.15">
      <c r="B25" s="32">
        <f t="shared" si="3"/>
        <v>15</v>
      </c>
      <c r="C25" s="41"/>
      <c r="D25" s="47"/>
      <c r="E25" s="45"/>
      <c r="F25" s="45" t="s">
        <v>21</v>
      </c>
      <c r="G25" s="45"/>
      <c r="H25" s="45"/>
      <c r="I25" s="45"/>
      <c r="J25" s="45"/>
      <c r="K25" s="79" t="s">
        <v>99</v>
      </c>
      <c r="L25" s="80"/>
    </row>
    <row r="26" spans="2:19" ht="14.25" customHeight="1" x14ac:dyDescent="0.15">
      <c r="B26" s="32">
        <f t="shared" si="3"/>
        <v>16</v>
      </c>
      <c r="C26" s="40" t="s">
        <v>65</v>
      </c>
      <c r="D26" s="38" t="s">
        <v>62</v>
      </c>
      <c r="E26" s="45"/>
      <c r="F26" s="45" t="s">
        <v>146</v>
      </c>
      <c r="G26" s="45"/>
      <c r="H26" s="45"/>
      <c r="I26" s="45"/>
      <c r="J26" s="45"/>
      <c r="K26" s="79" t="s">
        <v>99</v>
      </c>
      <c r="L26" s="80"/>
    </row>
    <row r="27" spans="2:19" ht="14.25" customHeight="1" x14ac:dyDescent="0.15">
      <c r="B27" s="32">
        <f t="shared" si="3"/>
        <v>17</v>
      </c>
      <c r="C27" s="41"/>
      <c r="D27" s="47"/>
      <c r="E27" s="45"/>
      <c r="F27" s="45" t="s">
        <v>232</v>
      </c>
      <c r="G27" s="45"/>
      <c r="H27" s="45"/>
      <c r="I27" s="45"/>
      <c r="J27" s="45"/>
      <c r="K27" s="79" t="s">
        <v>99</v>
      </c>
      <c r="L27" s="80"/>
      <c r="R27">
        <f>COUNTA(K26:K27)</f>
        <v>2</v>
      </c>
      <c r="S27">
        <f>COUNTA(L26:L27)</f>
        <v>0</v>
      </c>
    </row>
    <row r="28" spans="2:19" ht="14.25" customHeight="1" x14ac:dyDescent="0.15">
      <c r="B28" s="32">
        <f t="shared" si="3"/>
        <v>18</v>
      </c>
      <c r="C28" s="40" t="s">
        <v>63</v>
      </c>
      <c r="D28" s="38" t="s">
        <v>26</v>
      </c>
      <c r="E28" s="45"/>
      <c r="F28" s="45" t="s">
        <v>166</v>
      </c>
      <c r="G28" s="45"/>
      <c r="H28" s="45"/>
      <c r="I28" s="45"/>
      <c r="J28" s="45"/>
      <c r="K28" s="79"/>
      <c r="L28" s="80" t="s">
        <v>99</v>
      </c>
    </row>
    <row r="29" spans="2:19" ht="14.25" customHeight="1" x14ac:dyDescent="0.15">
      <c r="B29" s="32">
        <f t="shared" si="3"/>
        <v>19</v>
      </c>
      <c r="C29" s="41"/>
      <c r="D29" s="47"/>
      <c r="E29" s="45"/>
      <c r="F29" s="45" t="s">
        <v>87</v>
      </c>
      <c r="G29" s="45"/>
      <c r="H29" s="45"/>
      <c r="I29" s="45"/>
      <c r="J29" s="45"/>
      <c r="K29" s="79"/>
      <c r="L29" s="80">
        <v>75</v>
      </c>
    </row>
    <row r="30" spans="2:19" ht="14.25" customHeight="1" x14ac:dyDescent="0.15">
      <c r="B30" s="32">
        <f t="shared" si="3"/>
        <v>20</v>
      </c>
      <c r="C30" s="41"/>
      <c r="D30" s="47"/>
      <c r="E30" s="45"/>
      <c r="F30" s="45" t="s">
        <v>278</v>
      </c>
      <c r="G30" s="45"/>
      <c r="H30" s="45"/>
      <c r="I30" s="45"/>
      <c r="J30" s="45"/>
      <c r="K30" s="79" t="s">
        <v>99</v>
      </c>
      <c r="L30" s="80" t="s">
        <v>99</v>
      </c>
    </row>
    <row r="31" spans="2:19" ht="14.25" customHeight="1" x14ac:dyDescent="0.15">
      <c r="B31" s="32">
        <f t="shared" si="3"/>
        <v>21</v>
      </c>
      <c r="C31" s="41"/>
      <c r="D31" s="47"/>
      <c r="E31" s="45"/>
      <c r="F31" s="45" t="s">
        <v>112</v>
      </c>
      <c r="G31" s="45"/>
      <c r="H31" s="45"/>
      <c r="I31" s="45"/>
      <c r="J31" s="45"/>
      <c r="K31" s="79" t="s">
        <v>99</v>
      </c>
      <c r="L31" s="80" t="s">
        <v>99</v>
      </c>
    </row>
    <row r="32" spans="2:19" ht="14.25" customHeight="1" x14ac:dyDescent="0.15">
      <c r="B32" s="32">
        <f t="shared" si="3"/>
        <v>22</v>
      </c>
      <c r="C32" s="41"/>
      <c r="D32" s="47"/>
      <c r="E32" s="45"/>
      <c r="F32" s="45" t="s">
        <v>27</v>
      </c>
      <c r="G32" s="45"/>
      <c r="H32" s="45"/>
      <c r="I32" s="45"/>
      <c r="J32" s="45"/>
      <c r="K32" s="79"/>
      <c r="L32" s="80">
        <v>200</v>
      </c>
    </row>
    <row r="33" spans="2:12" ht="14.25" customHeight="1" x14ac:dyDescent="0.15">
      <c r="B33" s="32">
        <f t="shared" si="3"/>
        <v>23</v>
      </c>
      <c r="C33" s="41"/>
      <c r="D33" s="47"/>
      <c r="E33" s="45"/>
      <c r="F33" s="45" t="s">
        <v>192</v>
      </c>
      <c r="G33" s="45"/>
      <c r="H33" s="45"/>
      <c r="I33" s="45"/>
      <c r="J33" s="45"/>
      <c r="K33" s="79"/>
      <c r="L33" s="80" t="s">
        <v>99</v>
      </c>
    </row>
    <row r="34" spans="2:12" ht="14.25" customHeight="1" x14ac:dyDescent="0.15">
      <c r="B34" s="32">
        <f t="shared" si="3"/>
        <v>24</v>
      </c>
      <c r="C34" s="41"/>
      <c r="D34" s="47"/>
      <c r="E34" s="45"/>
      <c r="F34" s="45" t="s">
        <v>148</v>
      </c>
      <c r="G34" s="45"/>
      <c r="H34" s="45"/>
      <c r="I34" s="45"/>
      <c r="J34" s="45"/>
      <c r="K34" s="79" t="s">
        <v>99</v>
      </c>
      <c r="L34" s="80"/>
    </row>
    <row r="35" spans="2:12" ht="14.25" customHeight="1" x14ac:dyDescent="0.15">
      <c r="B35" s="32">
        <f t="shared" si="3"/>
        <v>25</v>
      </c>
      <c r="C35" s="41"/>
      <c r="D35" s="47"/>
      <c r="E35" s="45"/>
      <c r="F35" s="45" t="s">
        <v>171</v>
      </c>
      <c r="G35" s="45"/>
      <c r="H35" s="45"/>
      <c r="I35" s="45"/>
      <c r="J35" s="45"/>
      <c r="K35" s="79"/>
      <c r="L35" s="80" t="s">
        <v>99</v>
      </c>
    </row>
    <row r="36" spans="2:12" ht="14.25" customHeight="1" x14ac:dyDescent="0.15">
      <c r="B36" s="32">
        <f t="shared" si="3"/>
        <v>26</v>
      </c>
      <c r="C36" s="41"/>
      <c r="D36" s="47"/>
      <c r="E36" s="45"/>
      <c r="F36" s="45" t="s">
        <v>113</v>
      </c>
      <c r="G36" s="45"/>
      <c r="H36" s="45"/>
      <c r="I36" s="45"/>
      <c r="J36" s="45"/>
      <c r="K36" s="79">
        <v>70</v>
      </c>
      <c r="L36" s="80"/>
    </row>
    <row r="37" spans="2:12" ht="14.25" customHeight="1" x14ac:dyDescent="0.15">
      <c r="B37" s="32">
        <f t="shared" si="3"/>
        <v>27</v>
      </c>
      <c r="C37" s="41"/>
      <c r="D37" s="47"/>
      <c r="E37" s="45"/>
      <c r="F37" s="45" t="s">
        <v>149</v>
      </c>
      <c r="G37" s="45"/>
      <c r="H37" s="45"/>
      <c r="I37" s="45"/>
      <c r="J37" s="45"/>
      <c r="K37" s="79"/>
      <c r="L37" s="80">
        <v>25</v>
      </c>
    </row>
    <row r="38" spans="2:12" ht="14.25" customHeight="1" x14ac:dyDescent="0.15">
      <c r="B38" s="32">
        <f t="shared" si="3"/>
        <v>28</v>
      </c>
      <c r="C38" s="41"/>
      <c r="D38" s="47"/>
      <c r="E38" s="45"/>
      <c r="F38" s="45" t="s">
        <v>29</v>
      </c>
      <c r="G38" s="45"/>
      <c r="H38" s="45"/>
      <c r="I38" s="45"/>
      <c r="J38" s="45"/>
      <c r="K38" s="79">
        <v>30</v>
      </c>
      <c r="L38" s="80">
        <v>350</v>
      </c>
    </row>
    <row r="39" spans="2:12" ht="14.25" customHeight="1" x14ac:dyDescent="0.15">
      <c r="B39" s="32">
        <f t="shared" si="3"/>
        <v>29</v>
      </c>
      <c r="C39" s="40" t="s">
        <v>151</v>
      </c>
      <c r="D39" s="38" t="s">
        <v>152</v>
      </c>
      <c r="E39" s="45"/>
      <c r="F39" s="45" t="s">
        <v>154</v>
      </c>
      <c r="G39" s="45"/>
      <c r="H39" s="45"/>
      <c r="I39" s="45"/>
      <c r="J39" s="45"/>
      <c r="K39" s="79"/>
      <c r="L39" s="80">
        <v>1</v>
      </c>
    </row>
    <row r="40" spans="2:12" ht="14.25" customHeight="1" x14ac:dyDescent="0.15">
      <c r="B40" s="32">
        <f t="shared" si="3"/>
        <v>30</v>
      </c>
      <c r="C40" s="40" t="s">
        <v>30</v>
      </c>
      <c r="D40" s="49" t="s">
        <v>197</v>
      </c>
      <c r="E40" s="45"/>
      <c r="F40" s="45" t="s">
        <v>198</v>
      </c>
      <c r="G40" s="45"/>
      <c r="H40" s="45"/>
      <c r="I40" s="45"/>
      <c r="J40" s="45"/>
      <c r="K40" s="79"/>
      <c r="L40" s="80">
        <v>1</v>
      </c>
    </row>
    <row r="41" spans="2:12" ht="14.25" customHeight="1" x14ac:dyDescent="0.15">
      <c r="B41" s="32">
        <f t="shared" si="3"/>
        <v>31</v>
      </c>
      <c r="C41" s="41"/>
      <c r="D41" s="38" t="s">
        <v>31</v>
      </c>
      <c r="E41" s="45"/>
      <c r="F41" s="45" t="s">
        <v>121</v>
      </c>
      <c r="G41" s="45"/>
      <c r="H41" s="45"/>
      <c r="I41" s="45"/>
      <c r="J41" s="45"/>
      <c r="K41" s="79"/>
      <c r="L41" s="80" t="s">
        <v>99</v>
      </c>
    </row>
    <row r="42" spans="2:12" ht="14.25" customHeight="1" x14ac:dyDescent="0.15">
      <c r="B42" s="32">
        <f t="shared" si="3"/>
        <v>32</v>
      </c>
      <c r="C42" s="41"/>
      <c r="D42" s="48"/>
      <c r="E42" s="45"/>
      <c r="F42" s="45" t="s">
        <v>32</v>
      </c>
      <c r="G42" s="45"/>
      <c r="H42" s="45"/>
      <c r="I42" s="45"/>
      <c r="J42" s="45"/>
      <c r="K42" s="79"/>
      <c r="L42" s="80" t="s">
        <v>99</v>
      </c>
    </row>
    <row r="43" spans="2:12" ht="14.25" customHeight="1" x14ac:dyDescent="0.15">
      <c r="B43" s="32">
        <f t="shared" si="3"/>
        <v>33</v>
      </c>
      <c r="C43" s="42"/>
      <c r="D43" s="49" t="s">
        <v>33</v>
      </c>
      <c r="E43" s="45"/>
      <c r="F43" s="45" t="s">
        <v>34</v>
      </c>
      <c r="G43" s="45"/>
      <c r="H43" s="45"/>
      <c r="I43" s="45"/>
      <c r="J43" s="45"/>
      <c r="K43" s="79"/>
      <c r="L43" s="80">
        <v>50</v>
      </c>
    </row>
    <row r="44" spans="2:12" ht="14.25" customHeight="1" x14ac:dyDescent="0.15">
      <c r="B44" s="32">
        <f t="shared" si="3"/>
        <v>34</v>
      </c>
      <c r="C44" s="185" t="s">
        <v>35</v>
      </c>
      <c r="D44" s="186"/>
      <c r="E44" s="45"/>
      <c r="F44" s="45" t="s">
        <v>36</v>
      </c>
      <c r="G44" s="45"/>
      <c r="H44" s="45"/>
      <c r="I44" s="45"/>
      <c r="J44" s="45"/>
      <c r="K44" s="79">
        <v>150</v>
      </c>
      <c r="L44" s="80">
        <v>700</v>
      </c>
    </row>
    <row r="45" spans="2:12" ht="14.25" customHeight="1" x14ac:dyDescent="0.15">
      <c r="B45" s="32">
        <f t="shared" si="3"/>
        <v>35</v>
      </c>
      <c r="C45" s="43"/>
      <c r="D45" s="44"/>
      <c r="E45" s="45"/>
      <c r="F45" s="45" t="s">
        <v>37</v>
      </c>
      <c r="G45" s="45"/>
      <c r="H45" s="45"/>
      <c r="I45" s="45"/>
      <c r="J45" s="45"/>
      <c r="K45" s="79">
        <v>100</v>
      </c>
      <c r="L45" s="80">
        <v>150</v>
      </c>
    </row>
    <row r="46" spans="2:12" ht="14.25" customHeight="1" thickBot="1" x14ac:dyDescent="0.2">
      <c r="B46" s="32">
        <f t="shared" si="3"/>
        <v>36</v>
      </c>
      <c r="C46" s="43"/>
      <c r="D46" s="44"/>
      <c r="E46" s="45"/>
      <c r="F46" s="45" t="s">
        <v>72</v>
      </c>
      <c r="G46" s="45"/>
      <c r="H46" s="45"/>
      <c r="I46" s="45"/>
      <c r="J46" s="45"/>
      <c r="K46" s="79">
        <v>100</v>
      </c>
      <c r="L46" s="86">
        <v>300</v>
      </c>
    </row>
    <row r="47" spans="2:12" ht="19.899999999999999" customHeight="1" thickTop="1" x14ac:dyDescent="0.15">
      <c r="B47" s="187" t="s">
        <v>77</v>
      </c>
      <c r="C47" s="188"/>
      <c r="D47" s="188"/>
      <c r="E47" s="188"/>
      <c r="F47" s="188"/>
      <c r="G47" s="188"/>
      <c r="H47" s="188"/>
      <c r="I47" s="188"/>
      <c r="J47" s="31"/>
      <c r="K47" s="94">
        <f>SUM(K48:K56)</f>
        <v>3885</v>
      </c>
      <c r="L47" s="116">
        <f>SUM(L48:L56)</f>
        <v>22752</v>
      </c>
    </row>
    <row r="48" spans="2:12" ht="13.9" customHeight="1" x14ac:dyDescent="0.15">
      <c r="B48" s="174" t="s">
        <v>39</v>
      </c>
      <c r="C48" s="175"/>
      <c r="D48" s="189"/>
      <c r="E48" s="52"/>
      <c r="F48" s="53"/>
      <c r="G48" s="183" t="s">
        <v>12</v>
      </c>
      <c r="H48" s="183"/>
      <c r="I48" s="53"/>
      <c r="J48" s="55"/>
      <c r="K48" s="46">
        <f>SUM(R$11:R$12)</f>
        <v>5</v>
      </c>
      <c r="L48" s="117">
        <f>SUM(S$11:S$12)</f>
        <v>50</v>
      </c>
    </row>
    <row r="49" spans="2:19" ht="13.9" customHeight="1" x14ac:dyDescent="0.15">
      <c r="B49" s="18"/>
      <c r="C49" s="19"/>
      <c r="D49" s="20"/>
      <c r="E49" s="56"/>
      <c r="F49" s="45"/>
      <c r="G49" s="183" t="s">
        <v>64</v>
      </c>
      <c r="H49" s="183"/>
      <c r="I49" s="150"/>
      <c r="J49" s="57"/>
      <c r="K49" s="46">
        <f>SUM(K$13)</f>
        <v>100</v>
      </c>
      <c r="L49" s="117">
        <f>SUM(L$13)</f>
        <v>1600</v>
      </c>
    </row>
    <row r="50" spans="2:19" ht="13.9" customHeight="1" x14ac:dyDescent="0.15">
      <c r="B50" s="18"/>
      <c r="C50" s="19"/>
      <c r="D50" s="20"/>
      <c r="E50" s="56"/>
      <c r="F50" s="45"/>
      <c r="G50" s="183" t="s">
        <v>25</v>
      </c>
      <c r="H50" s="183"/>
      <c r="I50" s="53"/>
      <c r="J50" s="55"/>
      <c r="K50" s="46">
        <f>SUM(K$14:K$15)</f>
        <v>0</v>
      </c>
      <c r="L50" s="117">
        <f>SUM(L$14:L$15)</f>
        <v>75</v>
      </c>
    </row>
    <row r="51" spans="2:19" ht="13.9" customHeight="1" x14ac:dyDescent="0.15">
      <c r="B51" s="18"/>
      <c r="C51" s="19"/>
      <c r="D51" s="20"/>
      <c r="E51" s="56"/>
      <c r="F51" s="45"/>
      <c r="G51" s="183" t="s">
        <v>15</v>
      </c>
      <c r="H51" s="183"/>
      <c r="I51" s="53"/>
      <c r="J51" s="55"/>
      <c r="K51" s="46">
        <v>0</v>
      </c>
      <c r="L51" s="117">
        <v>0</v>
      </c>
    </row>
    <row r="52" spans="2:19" ht="13.9" customHeight="1" x14ac:dyDescent="0.15">
      <c r="B52" s="18"/>
      <c r="C52" s="19"/>
      <c r="D52" s="20"/>
      <c r="E52" s="56"/>
      <c r="F52" s="45"/>
      <c r="G52" s="183" t="s">
        <v>16</v>
      </c>
      <c r="H52" s="183"/>
      <c r="I52" s="53"/>
      <c r="J52" s="55"/>
      <c r="K52" s="46">
        <f>SUM(K$16:K$25)</f>
        <v>3330</v>
      </c>
      <c r="L52" s="117">
        <f>SUM(L$16:L$25)</f>
        <v>19175</v>
      </c>
    </row>
    <row r="53" spans="2:19" ht="13.9" customHeight="1" x14ac:dyDescent="0.15">
      <c r="B53" s="18"/>
      <c r="C53" s="19"/>
      <c r="D53" s="20"/>
      <c r="E53" s="56"/>
      <c r="F53" s="45"/>
      <c r="G53" s="183" t="s">
        <v>62</v>
      </c>
      <c r="H53" s="183"/>
      <c r="I53" s="53"/>
      <c r="J53" s="55"/>
      <c r="K53" s="46">
        <f>SUM(K$26:K$27)</f>
        <v>0</v>
      </c>
      <c r="L53" s="117">
        <f>SUM(L$26:L$27)</f>
        <v>0</v>
      </c>
    </row>
    <row r="54" spans="2:19" ht="13.9" customHeight="1" x14ac:dyDescent="0.15">
      <c r="B54" s="18"/>
      <c r="C54" s="19"/>
      <c r="D54" s="20"/>
      <c r="E54" s="56"/>
      <c r="F54" s="45"/>
      <c r="G54" s="183" t="s">
        <v>26</v>
      </c>
      <c r="H54" s="183"/>
      <c r="I54" s="53"/>
      <c r="J54" s="55"/>
      <c r="K54" s="46">
        <f>SUM(K$28:K$38)</f>
        <v>100</v>
      </c>
      <c r="L54" s="117">
        <f>SUM(L$28:L$38)</f>
        <v>650</v>
      </c>
    </row>
    <row r="55" spans="2:19" ht="13.9" customHeight="1" x14ac:dyDescent="0.15">
      <c r="B55" s="18"/>
      <c r="C55" s="19"/>
      <c r="D55" s="20"/>
      <c r="E55" s="56"/>
      <c r="F55" s="45"/>
      <c r="G55" s="183" t="s">
        <v>71</v>
      </c>
      <c r="H55" s="183"/>
      <c r="I55" s="53"/>
      <c r="J55" s="55"/>
      <c r="K55" s="46">
        <f>SUM(K$44:K$45)</f>
        <v>250</v>
      </c>
      <c r="L55" s="117">
        <f>SUM(L$44:L$45)</f>
        <v>850</v>
      </c>
      <c r="R55">
        <f>COUNTA(K$11:K$46)</f>
        <v>23</v>
      </c>
      <c r="S55">
        <f>COUNTA(L$11:L$46)</f>
        <v>30</v>
      </c>
    </row>
    <row r="56" spans="2:19" ht="13.9" customHeight="1" thickBot="1" x14ac:dyDescent="0.2">
      <c r="B56" s="22"/>
      <c r="C56" s="23"/>
      <c r="D56" s="24"/>
      <c r="E56" s="58"/>
      <c r="F56" s="50"/>
      <c r="G56" s="176" t="s">
        <v>38</v>
      </c>
      <c r="H56" s="176"/>
      <c r="I56" s="59"/>
      <c r="J56" s="60"/>
      <c r="K56" s="51">
        <f>SUM(K$39:K$43,K$46)</f>
        <v>100</v>
      </c>
      <c r="L56" s="118">
        <f>SUM(L$39:L$43,L$46)</f>
        <v>352</v>
      </c>
      <c r="R56">
        <f>SUM(R$11:R$12,K$13:K$46)</f>
        <v>3885</v>
      </c>
      <c r="S56">
        <f>SUM(S$11:S$12,L$13:L$46)</f>
        <v>22752</v>
      </c>
    </row>
    <row r="57" spans="2:19" ht="18" customHeight="1" thickTop="1" x14ac:dyDescent="0.15">
      <c r="B57" s="177" t="s">
        <v>40</v>
      </c>
      <c r="C57" s="178"/>
      <c r="D57" s="179"/>
      <c r="E57" s="66"/>
      <c r="F57" s="153"/>
      <c r="G57" s="180" t="s">
        <v>41</v>
      </c>
      <c r="H57" s="180"/>
      <c r="I57" s="153"/>
      <c r="J57" s="154"/>
      <c r="K57" s="95" t="s">
        <v>42</v>
      </c>
      <c r="L57" s="101"/>
    </row>
    <row r="58" spans="2:19" ht="18" customHeight="1" x14ac:dyDescent="0.15">
      <c r="B58" s="63"/>
      <c r="C58" s="64"/>
      <c r="D58" s="64"/>
      <c r="E58" s="61"/>
      <c r="F58" s="62"/>
      <c r="G58" s="37"/>
      <c r="H58" s="37"/>
      <c r="I58" s="62"/>
      <c r="J58" s="65"/>
      <c r="K58" s="96" t="s">
        <v>43</v>
      </c>
      <c r="L58" s="102"/>
    </row>
    <row r="59" spans="2:19" ht="18" customHeight="1" x14ac:dyDescent="0.15">
      <c r="B59" s="18"/>
      <c r="C59" s="19"/>
      <c r="D59" s="19"/>
      <c r="E59" s="67"/>
      <c r="F59" s="8"/>
      <c r="G59" s="181" t="s">
        <v>44</v>
      </c>
      <c r="H59" s="181"/>
      <c r="I59" s="151"/>
      <c r="J59" s="152"/>
      <c r="K59" s="97" t="s">
        <v>45</v>
      </c>
      <c r="L59" s="103"/>
    </row>
    <row r="60" spans="2:19" ht="18" customHeight="1" x14ac:dyDescent="0.15">
      <c r="B60" s="18"/>
      <c r="C60" s="19"/>
      <c r="D60" s="19"/>
      <c r="E60" s="68"/>
      <c r="F60" s="19"/>
      <c r="G60" s="69"/>
      <c r="H60" s="69"/>
      <c r="I60" s="64"/>
      <c r="J60" s="70"/>
      <c r="K60" s="98" t="s">
        <v>68</v>
      </c>
      <c r="L60" s="104"/>
    </row>
    <row r="61" spans="2:19" ht="18" customHeight="1" x14ac:dyDescent="0.15">
      <c r="B61" s="18"/>
      <c r="C61" s="19"/>
      <c r="D61" s="19"/>
      <c r="E61" s="68"/>
      <c r="F61" s="19"/>
      <c r="G61" s="69"/>
      <c r="H61" s="69"/>
      <c r="I61" s="64"/>
      <c r="J61" s="70"/>
      <c r="K61" s="98" t="s">
        <v>69</v>
      </c>
      <c r="L61" s="104"/>
    </row>
    <row r="62" spans="2:19" ht="18" customHeight="1" x14ac:dyDescent="0.15">
      <c r="B62" s="18"/>
      <c r="C62" s="19"/>
      <c r="D62" s="19"/>
      <c r="E62" s="67"/>
      <c r="F62" s="8"/>
      <c r="G62" s="181" t="s">
        <v>46</v>
      </c>
      <c r="H62" s="181"/>
      <c r="I62" s="151"/>
      <c r="J62" s="152"/>
      <c r="K62" s="97" t="s">
        <v>73</v>
      </c>
      <c r="L62" s="103"/>
    </row>
    <row r="63" spans="2:19" ht="18" customHeight="1" x14ac:dyDescent="0.15">
      <c r="B63" s="18"/>
      <c r="C63" s="19"/>
      <c r="D63" s="19"/>
      <c r="E63" s="68"/>
      <c r="F63" s="19"/>
      <c r="G63" s="69"/>
      <c r="H63" s="69"/>
      <c r="I63" s="64"/>
      <c r="J63" s="70"/>
      <c r="K63" s="98" t="s">
        <v>74</v>
      </c>
      <c r="L63" s="104"/>
    </row>
    <row r="64" spans="2:19" ht="18" customHeight="1" x14ac:dyDescent="0.15">
      <c r="B64" s="18"/>
      <c r="C64" s="19"/>
      <c r="D64" s="19"/>
      <c r="E64" s="68"/>
      <c r="F64" s="19"/>
      <c r="G64" s="69"/>
      <c r="H64" s="69"/>
      <c r="I64" s="64"/>
      <c r="J64" s="70"/>
      <c r="K64" s="98" t="s">
        <v>75</v>
      </c>
      <c r="L64" s="104"/>
    </row>
    <row r="65" spans="2:12" ht="18" customHeight="1" x14ac:dyDescent="0.15">
      <c r="B65" s="18"/>
      <c r="C65" s="19"/>
      <c r="D65" s="19"/>
      <c r="E65" s="13"/>
      <c r="F65" s="14"/>
      <c r="G65" s="37"/>
      <c r="H65" s="37"/>
      <c r="I65" s="62"/>
      <c r="J65" s="65"/>
      <c r="K65" s="98" t="s">
        <v>76</v>
      </c>
      <c r="L65" s="102"/>
    </row>
    <row r="66" spans="2:12" ht="18" customHeight="1" x14ac:dyDescent="0.15">
      <c r="B66" s="25"/>
      <c r="C66" s="14"/>
      <c r="D66" s="14"/>
      <c r="E66" s="21"/>
      <c r="F66" s="149"/>
      <c r="G66" s="182" t="s">
        <v>47</v>
      </c>
      <c r="H66" s="182"/>
      <c r="I66" s="16"/>
      <c r="J66" s="17"/>
      <c r="K66" s="87" t="s">
        <v>116</v>
      </c>
      <c r="L66" s="105"/>
    </row>
    <row r="67" spans="2:12" ht="18" customHeight="1" x14ac:dyDescent="0.15">
      <c r="B67" s="174" t="s">
        <v>48</v>
      </c>
      <c r="C67" s="175"/>
      <c r="D67" s="175"/>
      <c r="E67" s="8"/>
      <c r="F67" s="8"/>
      <c r="G67" s="8"/>
      <c r="H67" s="8"/>
      <c r="I67" s="8"/>
      <c r="J67" s="8"/>
      <c r="K67" s="81"/>
      <c r="L67" s="120"/>
    </row>
    <row r="68" spans="2:12" ht="14.1" customHeight="1" x14ac:dyDescent="0.15">
      <c r="B68" s="71"/>
      <c r="C68" s="72" t="s">
        <v>49</v>
      </c>
      <c r="D68" s="73"/>
      <c r="E68" s="72"/>
      <c r="F68" s="72"/>
      <c r="G68" s="72"/>
      <c r="H68" s="72"/>
      <c r="I68" s="72"/>
      <c r="J68" s="72"/>
      <c r="K68" s="99"/>
      <c r="L68" s="106"/>
    </row>
    <row r="69" spans="2:12" ht="14.1" customHeight="1" x14ac:dyDescent="0.15">
      <c r="B69" s="71"/>
      <c r="C69" s="72" t="s">
        <v>50</v>
      </c>
      <c r="D69" s="73"/>
      <c r="E69" s="72"/>
      <c r="F69" s="72"/>
      <c r="G69" s="72"/>
      <c r="H69" s="72"/>
      <c r="I69" s="72"/>
      <c r="J69" s="72"/>
      <c r="K69" s="99"/>
      <c r="L69" s="106"/>
    </row>
    <row r="70" spans="2:12" ht="14.1" customHeight="1" x14ac:dyDescent="0.15">
      <c r="B70" s="71"/>
      <c r="C70" s="72" t="s">
        <v>51</v>
      </c>
      <c r="D70" s="73"/>
      <c r="E70" s="72"/>
      <c r="F70" s="72"/>
      <c r="G70" s="72"/>
      <c r="H70" s="72"/>
      <c r="I70" s="72"/>
      <c r="J70" s="72"/>
      <c r="K70" s="99"/>
      <c r="L70" s="106"/>
    </row>
    <row r="71" spans="2:12" ht="14.1" customHeight="1" x14ac:dyDescent="0.15">
      <c r="B71" s="71"/>
      <c r="C71" s="72" t="s">
        <v>100</v>
      </c>
      <c r="D71" s="73"/>
      <c r="E71" s="72"/>
      <c r="F71" s="72"/>
      <c r="G71" s="72"/>
      <c r="H71" s="72"/>
      <c r="I71" s="72"/>
      <c r="J71" s="72"/>
      <c r="K71" s="99"/>
      <c r="L71" s="106"/>
    </row>
    <row r="72" spans="2:12" ht="14.1" customHeight="1" x14ac:dyDescent="0.15">
      <c r="B72" s="71"/>
      <c r="C72" s="72" t="s">
        <v>97</v>
      </c>
      <c r="D72" s="73"/>
      <c r="E72" s="72"/>
      <c r="F72" s="72"/>
      <c r="G72" s="72"/>
      <c r="H72" s="72"/>
      <c r="I72" s="72"/>
      <c r="J72" s="72"/>
      <c r="K72" s="99"/>
      <c r="L72" s="106"/>
    </row>
    <row r="73" spans="2:12" ht="14.1" customHeight="1" x14ac:dyDescent="0.15">
      <c r="B73" s="74"/>
      <c r="C73" s="72" t="s">
        <v>101</v>
      </c>
      <c r="D73" s="72"/>
      <c r="E73" s="72"/>
      <c r="F73" s="72"/>
      <c r="G73" s="72"/>
      <c r="H73" s="72"/>
      <c r="I73" s="72"/>
      <c r="J73" s="72"/>
      <c r="K73" s="99"/>
      <c r="L73" s="106"/>
    </row>
    <row r="74" spans="2:12" ht="14.1" customHeight="1" x14ac:dyDescent="0.15">
      <c r="B74" s="74"/>
      <c r="C74" s="72" t="s">
        <v>102</v>
      </c>
      <c r="D74" s="72"/>
      <c r="E74" s="72"/>
      <c r="F74" s="72"/>
      <c r="G74" s="72"/>
      <c r="H74" s="72"/>
      <c r="I74" s="72"/>
      <c r="J74" s="72"/>
      <c r="K74" s="99"/>
      <c r="L74" s="106"/>
    </row>
    <row r="75" spans="2:12" ht="14.1" customHeight="1" x14ac:dyDescent="0.15">
      <c r="B75" s="74"/>
      <c r="C75" s="72" t="s">
        <v>83</v>
      </c>
      <c r="D75" s="72"/>
      <c r="E75" s="72"/>
      <c r="F75" s="72"/>
      <c r="G75" s="72"/>
      <c r="H75" s="72"/>
      <c r="I75" s="72"/>
      <c r="J75" s="72"/>
      <c r="K75" s="99"/>
      <c r="L75" s="106"/>
    </row>
    <row r="76" spans="2:12" ht="14.1" customHeight="1" x14ac:dyDescent="0.15">
      <c r="B76" s="74"/>
      <c r="C76" s="72" t="s">
        <v>84</v>
      </c>
      <c r="D76" s="72"/>
      <c r="E76" s="72"/>
      <c r="F76" s="72"/>
      <c r="G76" s="72"/>
      <c r="H76" s="72"/>
      <c r="I76" s="72"/>
      <c r="J76" s="72"/>
      <c r="K76" s="99"/>
      <c r="L76" s="106"/>
    </row>
    <row r="77" spans="2:12" ht="14.1" customHeight="1" x14ac:dyDescent="0.15">
      <c r="B77" s="74"/>
      <c r="C77" s="72" t="s">
        <v>94</v>
      </c>
      <c r="D77" s="72"/>
      <c r="E77" s="72"/>
      <c r="F77" s="72"/>
      <c r="G77" s="72"/>
      <c r="H77" s="72"/>
      <c r="I77" s="72"/>
      <c r="J77" s="72"/>
      <c r="K77" s="99"/>
      <c r="L77" s="106"/>
    </row>
    <row r="78" spans="2:12" ht="14.1" customHeight="1" x14ac:dyDescent="0.15">
      <c r="B78" s="74"/>
      <c r="C78" s="72" t="s">
        <v>103</v>
      </c>
      <c r="D78" s="72"/>
      <c r="E78" s="72"/>
      <c r="F78" s="72"/>
      <c r="G78" s="72"/>
      <c r="H78" s="72"/>
      <c r="I78" s="72"/>
      <c r="J78" s="72"/>
      <c r="K78" s="99"/>
      <c r="L78" s="106"/>
    </row>
    <row r="79" spans="2:12" ht="14.1" customHeight="1" x14ac:dyDescent="0.15">
      <c r="B79" s="74"/>
      <c r="C79" s="99" t="s">
        <v>104</v>
      </c>
      <c r="D79" s="72"/>
      <c r="E79" s="72"/>
      <c r="F79" s="72"/>
      <c r="G79" s="72"/>
      <c r="H79" s="72"/>
      <c r="I79" s="72"/>
      <c r="J79" s="72"/>
      <c r="K79" s="99"/>
      <c r="L79" s="106"/>
    </row>
    <row r="80" spans="2:12" ht="14.1" customHeight="1" x14ac:dyDescent="0.15">
      <c r="B80" s="74"/>
      <c r="C80" s="72" t="s">
        <v>105</v>
      </c>
      <c r="D80" s="72"/>
      <c r="E80" s="72"/>
      <c r="F80" s="72"/>
      <c r="G80" s="72"/>
      <c r="H80" s="72"/>
      <c r="I80" s="72"/>
      <c r="J80" s="72"/>
      <c r="K80" s="99"/>
      <c r="L80" s="106"/>
    </row>
    <row r="81" spans="2:25" ht="18" customHeight="1" x14ac:dyDescent="0.15">
      <c r="B81" s="74"/>
      <c r="C81" s="72" t="s">
        <v>85</v>
      </c>
      <c r="D81" s="72"/>
      <c r="E81" s="72"/>
      <c r="F81" s="72"/>
      <c r="G81" s="72"/>
      <c r="H81" s="72"/>
      <c r="I81" s="72"/>
      <c r="J81" s="72"/>
      <c r="K81" s="99"/>
      <c r="L81" s="99"/>
      <c r="M81" s="121"/>
    </row>
    <row r="82" spans="2:25" x14ac:dyDescent="0.15">
      <c r="B82" s="74"/>
      <c r="C82" s="72" t="s">
        <v>95</v>
      </c>
      <c r="D82" s="72"/>
      <c r="E82" s="72"/>
      <c r="F82" s="72"/>
      <c r="G82" s="72"/>
      <c r="H82" s="72"/>
      <c r="I82" s="72"/>
      <c r="J82" s="72"/>
      <c r="K82" s="99"/>
      <c r="L82" s="99"/>
      <c r="M82" s="121"/>
    </row>
    <row r="83" spans="2:25" x14ac:dyDescent="0.15">
      <c r="B83" s="74"/>
      <c r="C83" s="72" t="s">
        <v>96</v>
      </c>
      <c r="D83" s="72"/>
      <c r="E83" s="72"/>
      <c r="F83" s="72"/>
      <c r="G83" s="72"/>
      <c r="H83" s="72"/>
      <c r="I83" s="72"/>
      <c r="J83" s="72"/>
      <c r="K83" s="99"/>
      <c r="L83" s="99"/>
      <c r="M83" s="121"/>
    </row>
    <row r="84" spans="2:25" x14ac:dyDescent="0.15">
      <c r="B84" s="74"/>
      <c r="C84" s="72" t="s">
        <v>106</v>
      </c>
      <c r="D84" s="72"/>
      <c r="E84" s="72"/>
      <c r="F84" s="72"/>
      <c r="G84" s="72"/>
      <c r="H84" s="72"/>
      <c r="I84" s="72"/>
      <c r="J84" s="72"/>
      <c r="K84" s="99"/>
      <c r="L84" s="99"/>
      <c r="M84" s="121"/>
    </row>
    <row r="85" spans="2:25" ht="14.1" customHeight="1" x14ac:dyDescent="0.15">
      <c r="B85" s="74"/>
      <c r="C85" s="72" t="s">
        <v>98</v>
      </c>
      <c r="D85" s="72"/>
      <c r="E85" s="72"/>
      <c r="F85" s="72"/>
      <c r="G85" s="72"/>
      <c r="H85" s="72"/>
      <c r="I85" s="72"/>
      <c r="J85" s="72"/>
      <c r="K85" s="99"/>
      <c r="L85" s="99"/>
      <c r="M85" s="129"/>
      <c r="N85" s="128"/>
      <c r="Y85" s="88"/>
    </row>
    <row r="86" spans="2:25" x14ac:dyDescent="0.15">
      <c r="B86" s="74"/>
      <c r="C86" s="72" t="s">
        <v>66</v>
      </c>
      <c r="D86" s="72"/>
      <c r="E86" s="72"/>
      <c r="F86" s="72"/>
      <c r="G86" s="72"/>
      <c r="H86" s="72"/>
      <c r="I86" s="72"/>
      <c r="J86" s="72"/>
      <c r="K86" s="99"/>
      <c r="L86" s="99"/>
      <c r="M86" s="121"/>
    </row>
    <row r="87" spans="2:25" x14ac:dyDescent="0.15">
      <c r="B87" s="74"/>
      <c r="C87" s="72" t="s">
        <v>52</v>
      </c>
      <c r="D87" s="72"/>
      <c r="E87" s="72"/>
      <c r="F87" s="72"/>
      <c r="G87" s="72"/>
      <c r="H87" s="72"/>
      <c r="I87" s="72"/>
      <c r="J87" s="72"/>
      <c r="K87" s="99"/>
      <c r="L87" s="99"/>
      <c r="M87" s="121"/>
    </row>
    <row r="88" spans="2:25" x14ac:dyDescent="0.15">
      <c r="B88" s="121"/>
      <c r="C88" s="99" t="s">
        <v>107</v>
      </c>
      <c r="D88" s="85"/>
      <c r="E88" s="85"/>
      <c r="F88" s="85"/>
      <c r="G88" s="85"/>
      <c r="H88" s="85"/>
      <c r="I88" s="85"/>
      <c r="J88" s="85"/>
      <c r="K88" s="122"/>
      <c r="L88" s="122"/>
      <c r="M88" s="121"/>
    </row>
    <row r="89" spans="2:25" x14ac:dyDescent="0.15">
      <c r="B89" s="121"/>
      <c r="C89" s="99" t="s">
        <v>108</v>
      </c>
      <c r="D89" s="85"/>
      <c r="E89" s="85"/>
      <c r="F89" s="85"/>
      <c r="G89" s="85"/>
      <c r="H89" s="85"/>
      <c r="I89" s="85"/>
      <c r="J89" s="85"/>
      <c r="K89" s="122"/>
      <c r="L89" s="122"/>
      <c r="M89" s="130"/>
      <c r="N89" s="123"/>
      <c r="Y89" s="88"/>
    </row>
    <row r="90" spans="2:25" x14ac:dyDescent="0.15">
      <c r="B90" s="121"/>
      <c r="C90" s="99" t="s">
        <v>158</v>
      </c>
      <c r="D90" s="85"/>
      <c r="E90" s="85"/>
      <c r="F90" s="85"/>
      <c r="G90" s="85"/>
      <c r="H90" s="85"/>
      <c r="I90" s="85"/>
      <c r="J90" s="85"/>
      <c r="K90" s="122"/>
      <c r="L90" s="122"/>
      <c r="M90" s="121"/>
    </row>
    <row r="91" spans="2:25" ht="14.25" thickBot="1" x14ac:dyDescent="0.2">
      <c r="B91" s="124"/>
      <c r="C91" s="100" t="s">
        <v>109</v>
      </c>
      <c r="D91" s="125"/>
      <c r="E91" s="125"/>
      <c r="F91" s="125"/>
      <c r="G91" s="125"/>
      <c r="H91" s="125"/>
      <c r="I91" s="125"/>
      <c r="J91" s="125"/>
      <c r="K91" s="126"/>
      <c r="L91" s="127"/>
    </row>
  </sheetData>
  <mergeCells count="25">
    <mergeCell ref="D9:F9"/>
    <mergeCell ref="D4:G4"/>
    <mergeCell ref="D5:G5"/>
    <mergeCell ref="D6:G6"/>
    <mergeCell ref="D7:F7"/>
    <mergeCell ref="D8:F8"/>
    <mergeCell ref="G55:H55"/>
    <mergeCell ref="G10:H10"/>
    <mergeCell ref="C44:D44"/>
    <mergeCell ref="B47:I47"/>
    <mergeCell ref="B48:D48"/>
    <mergeCell ref="G48:H48"/>
    <mergeCell ref="G49:H49"/>
    <mergeCell ref="G50:H50"/>
    <mergeCell ref="G51:H51"/>
    <mergeCell ref="G52:H52"/>
    <mergeCell ref="G53:H53"/>
    <mergeCell ref="G54:H54"/>
    <mergeCell ref="B67:D67"/>
    <mergeCell ref="G56:H56"/>
    <mergeCell ref="B57:D57"/>
    <mergeCell ref="G57:H57"/>
    <mergeCell ref="G59:H59"/>
    <mergeCell ref="G62:H62"/>
    <mergeCell ref="G66:H66"/>
  </mergeCells>
  <phoneticPr fontId="23"/>
  <conditionalFormatting sqref="M11:M46">
    <cfRule type="expression" dxfId="3"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00000"/>
  </sheetPr>
  <dimension ref="B1:Y84"/>
  <sheetViews>
    <sheetView view="pageBreakPreview"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149"/>
      <c r="D5" s="182" t="s">
        <v>1</v>
      </c>
      <c r="E5" s="182"/>
      <c r="F5" s="182"/>
      <c r="G5" s="182"/>
      <c r="H5" s="149"/>
      <c r="I5" s="149"/>
      <c r="J5" s="6"/>
      <c r="K5" s="90" t="s">
        <v>279</v>
      </c>
      <c r="L5" s="111" t="str">
        <f>K5</f>
        <v>2020.12.17</v>
      </c>
    </row>
    <row r="6" spans="2:19" ht="18" customHeight="1" x14ac:dyDescent="0.15">
      <c r="B6" s="4"/>
      <c r="C6" s="149"/>
      <c r="D6" s="182" t="s">
        <v>2</v>
      </c>
      <c r="E6" s="182"/>
      <c r="F6" s="182"/>
      <c r="G6" s="182"/>
      <c r="H6" s="149"/>
      <c r="I6" s="149"/>
      <c r="J6" s="6"/>
      <c r="K6" s="131">
        <v>0.4152777777777778</v>
      </c>
      <c r="L6" s="132">
        <v>0.46527777777777773</v>
      </c>
    </row>
    <row r="7" spans="2:19" ht="18" customHeight="1" x14ac:dyDescent="0.15">
      <c r="B7" s="4"/>
      <c r="C7" s="149"/>
      <c r="D7" s="182" t="s">
        <v>3</v>
      </c>
      <c r="E7" s="192"/>
      <c r="F7" s="192"/>
      <c r="G7" s="27" t="s">
        <v>4</v>
      </c>
      <c r="H7" s="149"/>
      <c r="I7" s="149"/>
      <c r="J7" s="6"/>
      <c r="K7" s="133">
        <v>1.9</v>
      </c>
      <c r="L7" s="134">
        <v>1.4</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4.25" customHeight="1" x14ac:dyDescent="0.15">
      <c r="B11" s="32">
        <v>1</v>
      </c>
      <c r="C11" s="38" t="s">
        <v>59</v>
      </c>
      <c r="D11" s="38" t="s">
        <v>12</v>
      </c>
      <c r="E11" s="45"/>
      <c r="F11" s="45" t="s">
        <v>138</v>
      </c>
      <c r="G11" s="45"/>
      <c r="H11" s="45"/>
      <c r="I11" s="45"/>
      <c r="J11" s="45"/>
      <c r="K11" s="77"/>
      <c r="L11" s="78" t="s">
        <v>162</v>
      </c>
      <c r="N11" t="s">
        <v>13</v>
      </c>
      <c r="O11">
        <f t="shared" ref="O11:P11" si="0">IF(K11="",0,VALUE(MID(K11,2,LEN(K11)-2)))</f>
        <v>0</v>
      </c>
      <c r="P11" t="e">
        <f t="shared" si="0"/>
        <v>#VALUE!</v>
      </c>
      <c r="Q11" t="e">
        <f>IF(#REF!="",0,VALUE(MID(#REF!,2,LEN(#REF!)-2)))</f>
        <v>#REF!</v>
      </c>
      <c r="R11">
        <f>IF(K11="＋",0,IF(K11="(＋)",0,ABS(K11)))</f>
        <v>0</v>
      </c>
      <c r="S11">
        <f>IF(L11="＋",0,IF(L11="(＋)",0,ABS(L11)))</f>
        <v>0</v>
      </c>
    </row>
    <row r="12" spans="2:19" ht="14.25" customHeight="1" x14ac:dyDescent="0.15">
      <c r="B12" s="32">
        <f>B11+1</f>
        <v>2</v>
      </c>
      <c r="C12" s="39"/>
      <c r="D12" s="47"/>
      <c r="E12" s="45"/>
      <c r="F12" s="45" t="s">
        <v>89</v>
      </c>
      <c r="G12" s="45"/>
      <c r="H12" s="45"/>
      <c r="I12" s="45"/>
      <c r="J12" s="45"/>
      <c r="K12" s="77" t="s">
        <v>139</v>
      </c>
      <c r="L12" s="78" t="s">
        <v>135</v>
      </c>
      <c r="N12" t="s">
        <v>13</v>
      </c>
      <c r="O12" t="e">
        <f>IF(#REF!="",0,VALUE(MID(#REF!,2,LEN(#REF!)-2)))</f>
        <v>#REF!</v>
      </c>
      <c r="P12">
        <f>IF(L12="",0,VALUE(MID(L12,2,LEN(L12)-2)))</f>
        <v>50</v>
      </c>
      <c r="Q12" t="e">
        <f>IF(#REF!="",0,VALUE(MID(#REF!,2,LEN(#REF!)-2)))</f>
        <v>#REF!</v>
      </c>
      <c r="R12">
        <f t="shared" ref="R12:S12" si="1">IF(K12="＋",0,IF(K12="(＋)",0,ABS(K12)))</f>
        <v>5</v>
      </c>
      <c r="S12">
        <f t="shared" si="1"/>
        <v>50</v>
      </c>
    </row>
    <row r="13" spans="2:19" ht="14.25" customHeight="1" x14ac:dyDescent="0.15">
      <c r="B13" s="32">
        <f t="shared" ref="B13:B39" si="2">B12+1</f>
        <v>3</v>
      </c>
      <c r="C13" s="40" t="s">
        <v>22</v>
      </c>
      <c r="D13" s="38" t="s">
        <v>23</v>
      </c>
      <c r="E13" s="45"/>
      <c r="F13" s="45" t="s">
        <v>88</v>
      </c>
      <c r="G13" s="45"/>
      <c r="H13" s="45"/>
      <c r="I13" s="45"/>
      <c r="J13" s="45"/>
      <c r="K13" s="79">
        <v>170</v>
      </c>
      <c r="L13" s="80">
        <v>925</v>
      </c>
      <c r="S13">
        <f>COUNTA(L11:L12)</f>
        <v>2</v>
      </c>
    </row>
    <row r="14" spans="2:19" ht="14.25" customHeight="1" x14ac:dyDescent="0.15">
      <c r="B14" s="32">
        <f t="shared" si="2"/>
        <v>4</v>
      </c>
      <c r="C14" s="40" t="s">
        <v>24</v>
      </c>
      <c r="D14" s="38" t="s">
        <v>25</v>
      </c>
      <c r="E14" s="45"/>
      <c r="F14" s="45" t="s">
        <v>141</v>
      </c>
      <c r="G14" s="45"/>
      <c r="H14" s="45"/>
      <c r="I14" s="45"/>
      <c r="J14" s="45"/>
      <c r="K14" s="79"/>
      <c r="L14" s="80">
        <v>50</v>
      </c>
    </row>
    <row r="15" spans="2:19" ht="14.25" customHeight="1" x14ac:dyDescent="0.15">
      <c r="B15" s="32">
        <f t="shared" si="2"/>
        <v>5</v>
      </c>
      <c r="C15" s="40" t="s">
        <v>60</v>
      </c>
      <c r="D15" s="38" t="s">
        <v>15</v>
      </c>
      <c r="E15" s="45"/>
      <c r="F15" s="45" t="s">
        <v>202</v>
      </c>
      <c r="G15" s="45"/>
      <c r="H15" s="45"/>
      <c r="I15" s="45"/>
      <c r="J15" s="45"/>
      <c r="K15" s="79" t="s">
        <v>99</v>
      </c>
      <c r="L15" s="80"/>
    </row>
    <row r="16" spans="2:19" ht="14.25" customHeight="1" x14ac:dyDescent="0.15">
      <c r="B16" s="32">
        <f t="shared" si="2"/>
        <v>6</v>
      </c>
      <c r="C16" s="41"/>
      <c r="D16" s="38" t="s">
        <v>16</v>
      </c>
      <c r="E16" s="45"/>
      <c r="F16" s="45" t="s">
        <v>80</v>
      </c>
      <c r="G16" s="45"/>
      <c r="H16" s="45"/>
      <c r="I16" s="45"/>
      <c r="J16" s="45"/>
      <c r="K16" s="79"/>
      <c r="L16" s="80" t="s">
        <v>99</v>
      </c>
    </row>
    <row r="17" spans="2:19" ht="14.25" customHeight="1" x14ac:dyDescent="0.15">
      <c r="B17" s="32">
        <f t="shared" si="2"/>
        <v>7</v>
      </c>
      <c r="C17" s="41"/>
      <c r="D17" s="47"/>
      <c r="E17" s="45"/>
      <c r="F17" s="45" t="s">
        <v>81</v>
      </c>
      <c r="G17" s="45"/>
      <c r="H17" s="45"/>
      <c r="I17" s="45"/>
      <c r="J17" s="45"/>
      <c r="K17" s="79" t="s">
        <v>99</v>
      </c>
      <c r="L17" s="80" t="s">
        <v>99</v>
      </c>
    </row>
    <row r="18" spans="2:19" ht="14.25" customHeight="1" x14ac:dyDescent="0.15">
      <c r="B18" s="32">
        <f t="shared" si="2"/>
        <v>8</v>
      </c>
      <c r="C18" s="41"/>
      <c r="D18" s="47"/>
      <c r="E18" s="45"/>
      <c r="F18" s="45" t="s">
        <v>18</v>
      </c>
      <c r="G18" s="45"/>
      <c r="H18" s="45"/>
      <c r="I18" s="45"/>
      <c r="J18" s="45"/>
      <c r="K18" s="79">
        <v>35</v>
      </c>
      <c r="L18" s="80">
        <v>50</v>
      </c>
    </row>
    <row r="19" spans="2:19" ht="14.25" customHeight="1" x14ac:dyDescent="0.15">
      <c r="B19" s="32">
        <f t="shared" si="2"/>
        <v>9</v>
      </c>
      <c r="C19" s="41"/>
      <c r="D19" s="47"/>
      <c r="E19" s="45"/>
      <c r="F19" s="45" t="s">
        <v>82</v>
      </c>
      <c r="G19" s="45"/>
      <c r="H19" s="45"/>
      <c r="I19" s="45"/>
      <c r="J19" s="45"/>
      <c r="K19" s="79">
        <v>30</v>
      </c>
      <c r="L19" s="80">
        <v>250</v>
      </c>
    </row>
    <row r="20" spans="2:19" ht="14.25" customHeight="1" x14ac:dyDescent="0.15">
      <c r="B20" s="32">
        <f t="shared" si="2"/>
        <v>10</v>
      </c>
      <c r="C20" s="41"/>
      <c r="D20" s="47"/>
      <c r="E20" s="45"/>
      <c r="F20" s="45" t="s">
        <v>86</v>
      </c>
      <c r="G20" s="45"/>
      <c r="H20" s="45"/>
      <c r="I20" s="45"/>
      <c r="J20" s="45"/>
      <c r="K20" s="79">
        <v>20</v>
      </c>
      <c r="L20" s="80">
        <v>250</v>
      </c>
    </row>
    <row r="21" spans="2:19" ht="14.25" customHeight="1" x14ac:dyDescent="0.15">
      <c r="B21" s="32">
        <f t="shared" si="2"/>
        <v>11</v>
      </c>
      <c r="C21" s="41"/>
      <c r="D21" s="47"/>
      <c r="E21" s="45"/>
      <c r="F21" s="45" t="s">
        <v>61</v>
      </c>
      <c r="G21" s="45"/>
      <c r="H21" s="45"/>
      <c r="I21" s="45"/>
      <c r="J21" s="45"/>
      <c r="K21" s="79">
        <v>20500</v>
      </c>
      <c r="L21" s="80">
        <v>20000</v>
      </c>
    </row>
    <row r="22" spans="2:19" ht="14.25" customHeight="1" x14ac:dyDescent="0.15">
      <c r="B22" s="32">
        <f t="shared" si="2"/>
        <v>12</v>
      </c>
      <c r="C22" s="41"/>
      <c r="D22" s="47"/>
      <c r="E22" s="45"/>
      <c r="F22" s="45" t="s">
        <v>90</v>
      </c>
      <c r="G22" s="45"/>
      <c r="H22" s="45"/>
      <c r="I22" s="45"/>
      <c r="J22" s="45"/>
      <c r="K22" s="79">
        <v>25</v>
      </c>
      <c r="L22" s="80">
        <v>250</v>
      </c>
    </row>
    <row r="23" spans="2:19" ht="14.25" customHeight="1" x14ac:dyDescent="0.15">
      <c r="B23" s="32">
        <f t="shared" si="2"/>
        <v>13</v>
      </c>
      <c r="C23" s="41"/>
      <c r="D23" s="47"/>
      <c r="E23" s="45"/>
      <c r="F23" s="45" t="s">
        <v>19</v>
      </c>
      <c r="G23" s="45"/>
      <c r="H23" s="45"/>
      <c r="I23" s="45"/>
      <c r="J23" s="45"/>
      <c r="K23" s="79">
        <v>1000</v>
      </c>
      <c r="L23" s="80">
        <v>4500</v>
      </c>
    </row>
    <row r="24" spans="2:19" ht="14.25" customHeight="1" x14ac:dyDescent="0.15">
      <c r="B24" s="32">
        <f t="shared" si="2"/>
        <v>14</v>
      </c>
      <c r="C24" s="41"/>
      <c r="D24" s="47"/>
      <c r="E24" s="45"/>
      <c r="F24" s="45" t="s">
        <v>20</v>
      </c>
      <c r="G24" s="45"/>
      <c r="H24" s="45"/>
      <c r="I24" s="45"/>
      <c r="J24" s="45"/>
      <c r="K24" s="79">
        <v>2650</v>
      </c>
      <c r="L24" s="80">
        <v>9750</v>
      </c>
    </row>
    <row r="25" spans="2:19" ht="14.25" customHeight="1" x14ac:dyDescent="0.15">
      <c r="B25" s="32">
        <f t="shared" si="2"/>
        <v>15</v>
      </c>
      <c r="C25" s="40" t="s">
        <v>65</v>
      </c>
      <c r="D25" s="38" t="s">
        <v>62</v>
      </c>
      <c r="E25" s="45"/>
      <c r="F25" s="45" t="s">
        <v>146</v>
      </c>
      <c r="G25" s="45"/>
      <c r="H25" s="45"/>
      <c r="I25" s="45"/>
      <c r="J25" s="45"/>
      <c r="K25" s="79" t="s">
        <v>99</v>
      </c>
      <c r="L25" s="80"/>
    </row>
    <row r="26" spans="2:19" ht="14.25" customHeight="1" x14ac:dyDescent="0.15">
      <c r="B26" s="32">
        <f t="shared" si="2"/>
        <v>16</v>
      </c>
      <c r="C26" s="40" t="s">
        <v>63</v>
      </c>
      <c r="D26" s="38" t="s">
        <v>26</v>
      </c>
      <c r="E26" s="45"/>
      <c r="F26" s="45" t="s">
        <v>87</v>
      </c>
      <c r="G26" s="45"/>
      <c r="H26" s="45"/>
      <c r="I26" s="45"/>
      <c r="J26" s="45"/>
      <c r="K26" s="79"/>
      <c r="L26" s="80">
        <v>50</v>
      </c>
    </row>
    <row r="27" spans="2:19" ht="14.25" customHeight="1" x14ac:dyDescent="0.15">
      <c r="B27" s="32">
        <f t="shared" si="2"/>
        <v>17</v>
      </c>
      <c r="C27" s="41"/>
      <c r="D27" s="47"/>
      <c r="E27" s="45"/>
      <c r="F27" s="45" t="s">
        <v>240</v>
      </c>
      <c r="G27" s="45"/>
      <c r="H27" s="45"/>
      <c r="I27" s="45"/>
      <c r="J27" s="45"/>
      <c r="K27" s="79">
        <v>5</v>
      </c>
      <c r="L27" s="80"/>
    </row>
    <row r="28" spans="2:19" ht="14.25" customHeight="1" x14ac:dyDescent="0.15">
      <c r="B28" s="32">
        <f t="shared" si="2"/>
        <v>18</v>
      </c>
      <c r="C28" s="41"/>
      <c r="D28" s="47"/>
      <c r="E28" s="45"/>
      <c r="F28" s="45" t="s">
        <v>70</v>
      </c>
      <c r="G28" s="45"/>
      <c r="H28" s="45"/>
      <c r="I28" s="45"/>
      <c r="J28" s="45"/>
      <c r="K28" s="79">
        <v>5</v>
      </c>
      <c r="L28" s="80"/>
      <c r="R28">
        <f>COUNTA(K11:K28)</f>
        <v>14</v>
      </c>
      <c r="S28">
        <f>COUNTA(L11:L28)</f>
        <v>14</v>
      </c>
    </row>
    <row r="29" spans="2:19" ht="14.25" customHeight="1" x14ac:dyDescent="0.15">
      <c r="B29" s="32">
        <f t="shared" si="2"/>
        <v>19</v>
      </c>
      <c r="C29" s="41"/>
      <c r="D29" s="47"/>
      <c r="E29" s="45"/>
      <c r="F29" s="45" t="s">
        <v>112</v>
      </c>
      <c r="G29" s="45"/>
      <c r="H29" s="45"/>
      <c r="I29" s="45"/>
      <c r="J29" s="45"/>
      <c r="K29" s="79">
        <v>60</v>
      </c>
      <c r="L29" s="80">
        <v>400</v>
      </c>
    </row>
    <row r="30" spans="2:19" ht="14.25" customHeight="1" x14ac:dyDescent="0.15">
      <c r="B30" s="32">
        <f t="shared" si="2"/>
        <v>20</v>
      </c>
      <c r="C30" s="41"/>
      <c r="D30" s="47"/>
      <c r="E30" s="45"/>
      <c r="F30" s="45" t="s">
        <v>27</v>
      </c>
      <c r="G30" s="45"/>
      <c r="H30" s="45"/>
      <c r="I30" s="45"/>
      <c r="J30" s="45"/>
      <c r="K30" s="79">
        <v>20</v>
      </c>
      <c r="L30" s="80">
        <v>200</v>
      </c>
    </row>
    <row r="31" spans="2:19" ht="14.25" customHeight="1" x14ac:dyDescent="0.15">
      <c r="B31" s="32">
        <f t="shared" si="2"/>
        <v>21</v>
      </c>
      <c r="C31" s="41"/>
      <c r="D31" s="47"/>
      <c r="E31" s="45"/>
      <c r="F31" s="45" t="s">
        <v>113</v>
      </c>
      <c r="G31" s="45"/>
      <c r="H31" s="45"/>
      <c r="I31" s="45"/>
      <c r="J31" s="45"/>
      <c r="K31" s="79">
        <v>20</v>
      </c>
      <c r="L31" s="80">
        <v>200</v>
      </c>
    </row>
    <row r="32" spans="2:19" ht="14.25" customHeight="1" x14ac:dyDescent="0.15">
      <c r="B32" s="32">
        <f t="shared" si="2"/>
        <v>22</v>
      </c>
      <c r="C32" s="41"/>
      <c r="D32" s="47"/>
      <c r="E32" s="45"/>
      <c r="F32" s="45" t="s">
        <v>118</v>
      </c>
      <c r="G32" s="45"/>
      <c r="H32" s="45"/>
      <c r="I32" s="45"/>
      <c r="J32" s="45"/>
      <c r="K32" s="79"/>
      <c r="L32" s="80">
        <v>25</v>
      </c>
    </row>
    <row r="33" spans="2:19" ht="14.25" customHeight="1" x14ac:dyDescent="0.15">
      <c r="B33" s="32">
        <f t="shared" si="2"/>
        <v>23</v>
      </c>
      <c r="C33" s="41"/>
      <c r="D33" s="47"/>
      <c r="E33" s="45"/>
      <c r="F33" s="45" t="s">
        <v>149</v>
      </c>
      <c r="G33" s="45"/>
      <c r="H33" s="45"/>
      <c r="I33" s="45"/>
      <c r="J33" s="45"/>
      <c r="K33" s="79">
        <v>5</v>
      </c>
      <c r="L33" s="80"/>
    </row>
    <row r="34" spans="2:19" ht="14.25" customHeight="1" x14ac:dyDescent="0.15">
      <c r="B34" s="32">
        <f t="shared" si="2"/>
        <v>24</v>
      </c>
      <c r="C34" s="41"/>
      <c r="D34" s="47"/>
      <c r="E34" s="45"/>
      <c r="F34" s="45" t="s">
        <v>29</v>
      </c>
      <c r="G34" s="45"/>
      <c r="H34" s="45"/>
      <c r="I34" s="45"/>
      <c r="J34" s="45"/>
      <c r="K34" s="79">
        <v>60</v>
      </c>
      <c r="L34" s="80">
        <v>175</v>
      </c>
    </row>
    <row r="35" spans="2:19" ht="14.25" customHeight="1" x14ac:dyDescent="0.15">
      <c r="B35" s="32">
        <f t="shared" si="2"/>
        <v>25</v>
      </c>
      <c r="C35" s="40" t="s">
        <v>30</v>
      </c>
      <c r="D35" s="38" t="s">
        <v>31</v>
      </c>
      <c r="E35" s="45"/>
      <c r="F35" s="45" t="s">
        <v>32</v>
      </c>
      <c r="G35" s="45"/>
      <c r="H35" s="45"/>
      <c r="I35" s="45"/>
      <c r="J35" s="45"/>
      <c r="K35" s="79">
        <v>15</v>
      </c>
      <c r="L35" s="80">
        <v>50</v>
      </c>
    </row>
    <row r="36" spans="2:19" ht="14.25" customHeight="1" x14ac:dyDescent="0.15">
      <c r="B36" s="32">
        <f t="shared" si="2"/>
        <v>26</v>
      </c>
      <c r="C36" s="42"/>
      <c r="D36" s="49" t="s">
        <v>33</v>
      </c>
      <c r="E36" s="45"/>
      <c r="F36" s="45" t="s">
        <v>34</v>
      </c>
      <c r="G36" s="45"/>
      <c r="H36" s="45"/>
      <c r="I36" s="45"/>
      <c r="J36" s="45"/>
      <c r="K36" s="79">
        <v>5</v>
      </c>
      <c r="L36" s="80">
        <v>25</v>
      </c>
    </row>
    <row r="37" spans="2:19" ht="14.25" customHeight="1" x14ac:dyDescent="0.15">
      <c r="B37" s="32">
        <f t="shared" si="2"/>
        <v>27</v>
      </c>
      <c r="C37" s="185" t="s">
        <v>35</v>
      </c>
      <c r="D37" s="186"/>
      <c r="E37" s="45"/>
      <c r="F37" s="45" t="s">
        <v>36</v>
      </c>
      <c r="G37" s="45"/>
      <c r="H37" s="45"/>
      <c r="I37" s="45"/>
      <c r="J37" s="45"/>
      <c r="K37" s="79" t="s">
        <v>99</v>
      </c>
      <c r="L37" s="80">
        <v>200</v>
      </c>
    </row>
    <row r="38" spans="2:19" ht="14.25" customHeight="1" x14ac:dyDescent="0.15">
      <c r="B38" s="32">
        <f t="shared" si="2"/>
        <v>28</v>
      </c>
      <c r="C38" s="43"/>
      <c r="D38" s="44"/>
      <c r="E38" s="45"/>
      <c r="F38" s="45" t="s">
        <v>37</v>
      </c>
      <c r="G38" s="45"/>
      <c r="H38" s="45"/>
      <c r="I38" s="45"/>
      <c r="J38" s="45"/>
      <c r="K38" s="79">
        <v>100</v>
      </c>
      <c r="L38" s="80">
        <v>100</v>
      </c>
    </row>
    <row r="39" spans="2:19" ht="14.25" customHeight="1" thickBot="1" x14ac:dyDescent="0.2">
      <c r="B39" s="32">
        <f t="shared" si="2"/>
        <v>29</v>
      </c>
      <c r="C39" s="43"/>
      <c r="D39" s="44"/>
      <c r="E39" s="45"/>
      <c r="F39" s="45" t="s">
        <v>72</v>
      </c>
      <c r="G39" s="45"/>
      <c r="H39" s="45"/>
      <c r="I39" s="45"/>
      <c r="J39" s="45"/>
      <c r="K39" s="79">
        <v>100</v>
      </c>
      <c r="L39" s="86">
        <v>300</v>
      </c>
    </row>
    <row r="40" spans="2:19" ht="19.899999999999999" customHeight="1" thickTop="1" x14ac:dyDescent="0.15">
      <c r="B40" s="187" t="s">
        <v>77</v>
      </c>
      <c r="C40" s="188"/>
      <c r="D40" s="188"/>
      <c r="E40" s="188"/>
      <c r="F40" s="188"/>
      <c r="G40" s="188"/>
      <c r="H40" s="188"/>
      <c r="I40" s="188"/>
      <c r="J40" s="31"/>
      <c r="K40" s="94">
        <f>SUM(K41:K49)</f>
        <v>24830</v>
      </c>
      <c r="L40" s="116">
        <f>SUM(L41:L49)</f>
        <v>37800</v>
      </c>
    </row>
    <row r="41" spans="2:19" ht="13.9" customHeight="1" x14ac:dyDescent="0.15">
      <c r="B41" s="174" t="s">
        <v>39</v>
      </c>
      <c r="C41" s="175"/>
      <c r="D41" s="189"/>
      <c r="E41" s="52"/>
      <c r="F41" s="53"/>
      <c r="G41" s="183" t="s">
        <v>12</v>
      </c>
      <c r="H41" s="183"/>
      <c r="I41" s="53"/>
      <c r="J41" s="55"/>
      <c r="K41" s="46">
        <f>SUM(R$11:R$12)</f>
        <v>5</v>
      </c>
      <c r="L41" s="117">
        <f>SUM(S$11:S$12)</f>
        <v>50</v>
      </c>
    </row>
    <row r="42" spans="2:19" ht="13.9" customHeight="1" x14ac:dyDescent="0.15">
      <c r="B42" s="18"/>
      <c r="C42" s="19"/>
      <c r="D42" s="20"/>
      <c r="E42" s="56"/>
      <c r="F42" s="45"/>
      <c r="G42" s="183" t="s">
        <v>64</v>
      </c>
      <c r="H42" s="183"/>
      <c r="I42" s="150"/>
      <c r="J42" s="57"/>
      <c r="K42" s="46">
        <f>SUM(K$13)</f>
        <v>170</v>
      </c>
      <c r="L42" s="117">
        <f>SUM(L$13)</f>
        <v>925</v>
      </c>
    </row>
    <row r="43" spans="2:19" ht="13.9" customHeight="1" x14ac:dyDescent="0.15">
      <c r="B43" s="18"/>
      <c r="C43" s="19"/>
      <c r="D43" s="20"/>
      <c r="E43" s="56"/>
      <c r="F43" s="45"/>
      <c r="G43" s="183" t="s">
        <v>25</v>
      </c>
      <c r="H43" s="183"/>
      <c r="I43" s="53"/>
      <c r="J43" s="55"/>
      <c r="K43" s="46">
        <f>SUM(K$14:K$14)</f>
        <v>0</v>
      </c>
      <c r="L43" s="117">
        <f>SUM(L$14:L$14)</f>
        <v>50</v>
      </c>
    </row>
    <row r="44" spans="2:19" ht="13.9" customHeight="1" x14ac:dyDescent="0.15">
      <c r="B44" s="18"/>
      <c r="C44" s="19"/>
      <c r="D44" s="20"/>
      <c r="E44" s="56"/>
      <c r="F44" s="45"/>
      <c r="G44" s="183" t="s">
        <v>15</v>
      </c>
      <c r="H44" s="183"/>
      <c r="I44" s="53"/>
      <c r="J44" s="55"/>
      <c r="K44" s="46">
        <f>SUM(K$15:K$15)</f>
        <v>0</v>
      </c>
      <c r="L44" s="117">
        <f>SUM(L$15:L$15)</f>
        <v>0</v>
      </c>
    </row>
    <row r="45" spans="2:19" ht="13.9" customHeight="1" x14ac:dyDescent="0.15">
      <c r="B45" s="18"/>
      <c r="C45" s="19"/>
      <c r="D45" s="20"/>
      <c r="E45" s="56"/>
      <c r="F45" s="45"/>
      <c r="G45" s="183" t="s">
        <v>16</v>
      </c>
      <c r="H45" s="183"/>
      <c r="I45" s="53"/>
      <c r="J45" s="55"/>
      <c r="K45" s="46">
        <f>SUM(K$16:K$24)</f>
        <v>24260</v>
      </c>
      <c r="L45" s="117">
        <f>SUM(L$16:L$24)</f>
        <v>35050</v>
      </c>
    </row>
    <row r="46" spans="2:19" ht="13.9" customHeight="1" x14ac:dyDescent="0.15">
      <c r="B46" s="18"/>
      <c r="C46" s="19"/>
      <c r="D46" s="20"/>
      <c r="E46" s="56"/>
      <c r="F46" s="45"/>
      <c r="G46" s="183" t="s">
        <v>62</v>
      </c>
      <c r="H46" s="183"/>
      <c r="I46" s="53"/>
      <c r="J46" s="55"/>
      <c r="K46" s="46">
        <f>SUM(K$25:K$25)</f>
        <v>0</v>
      </c>
      <c r="L46" s="117">
        <f>SUM(L$25:L$25)</f>
        <v>0</v>
      </c>
    </row>
    <row r="47" spans="2:19" ht="13.9" customHeight="1" x14ac:dyDescent="0.15">
      <c r="B47" s="18"/>
      <c r="C47" s="19"/>
      <c r="D47" s="20"/>
      <c r="E47" s="56"/>
      <c r="F47" s="45"/>
      <c r="G47" s="183" t="s">
        <v>26</v>
      </c>
      <c r="H47" s="183"/>
      <c r="I47" s="53"/>
      <c r="J47" s="55"/>
      <c r="K47" s="46">
        <f>SUM(K$26:K$34)</f>
        <v>175</v>
      </c>
      <c r="L47" s="117">
        <f>SUM(L$26:L$34)</f>
        <v>1050</v>
      </c>
    </row>
    <row r="48" spans="2:19" ht="13.9" customHeight="1" x14ac:dyDescent="0.15">
      <c r="B48" s="18"/>
      <c r="C48" s="19"/>
      <c r="D48" s="20"/>
      <c r="E48" s="56"/>
      <c r="F48" s="45"/>
      <c r="G48" s="183" t="s">
        <v>71</v>
      </c>
      <c r="H48" s="183"/>
      <c r="I48" s="53"/>
      <c r="J48" s="55"/>
      <c r="K48" s="46">
        <f>SUM(K$37:K$38)</f>
        <v>100</v>
      </c>
      <c r="L48" s="117">
        <f>SUM(L$37:L$38)</f>
        <v>300</v>
      </c>
      <c r="R48">
        <f>COUNTA(K$11:K$39)</f>
        <v>24</v>
      </c>
      <c r="S48">
        <f>COUNTA(L$11:L$39)</f>
        <v>24</v>
      </c>
    </row>
    <row r="49" spans="2:19" ht="13.9" customHeight="1" thickBot="1" x14ac:dyDescent="0.2">
      <c r="B49" s="22"/>
      <c r="C49" s="23"/>
      <c r="D49" s="24"/>
      <c r="E49" s="58"/>
      <c r="F49" s="50"/>
      <c r="G49" s="176" t="s">
        <v>38</v>
      </c>
      <c r="H49" s="176"/>
      <c r="I49" s="59"/>
      <c r="J49" s="60"/>
      <c r="K49" s="51">
        <f>SUM(K$35:K$36,K$39)</f>
        <v>120</v>
      </c>
      <c r="L49" s="118">
        <f>SUM(L$35:L$36,L$39)</f>
        <v>375</v>
      </c>
      <c r="R49">
        <f>SUM(R$11:R$12,K$13:K$39)</f>
        <v>24830</v>
      </c>
      <c r="S49">
        <f>SUM(S$11:S$12,L$13:L$39)</f>
        <v>37800</v>
      </c>
    </row>
    <row r="50" spans="2:19" ht="18" customHeight="1" thickTop="1" x14ac:dyDescent="0.15">
      <c r="B50" s="177" t="s">
        <v>40</v>
      </c>
      <c r="C50" s="178"/>
      <c r="D50" s="179"/>
      <c r="E50" s="66"/>
      <c r="F50" s="153"/>
      <c r="G50" s="180" t="s">
        <v>41</v>
      </c>
      <c r="H50" s="180"/>
      <c r="I50" s="153"/>
      <c r="J50" s="154"/>
      <c r="K50" s="95" t="s">
        <v>42</v>
      </c>
      <c r="L50" s="101"/>
    </row>
    <row r="51" spans="2:19" ht="18" customHeight="1" x14ac:dyDescent="0.15">
      <c r="B51" s="63"/>
      <c r="C51" s="64"/>
      <c r="D51" s="64"/>
      <c r="E51" s="61"/>
      <c r="F51" s="62"/>
      <c r="G51" s="37"/>
      <c r="H51" s="37"/>
      <c r="I51" s="62"/>
      <c r="J51" s="65"/>
      <c r="K51" s="96" t="s">
        <v>43</v>
      </c>
      <c r="L51" s="102"/>
    </row>
    <row r="52" spans="2:19" ht="18" customHeight="1" x14ac:dyDescent="0.15">
      <c r="B52" s="18"/>
      <c r="C52" s="19"/>
      <c r="D52" s="19"/>
      <c r="E52" s="67"/>
      <c r="F52" s="8"/>
      <c r="G52" s="181" t="s">
        <v>44</v>
      </c>
      <c r="H52" s="181"/>
      <c r="I52" s="151"/>
      <c r="J52" s="152"/>
      <c r="K52" s="97" t="s">
        <v>45</v>
      </c>
      <c r="L52" s="103"/>
    </row>
    <row r="53" spans="2:19" ht="18" customHeight="1" x14ac:dyDescent="0.15">
      <c r="B53" s="18"/>
      <c r="C53" s="19"/>
      <c r="D53" s="19"/>
      <c r="E53" s="68"/>
      <c r="F53" s="19"/>
      <c r="G53" s="69"/>
      <c r="H53" s="69"/>
      <c r="I53" s="64"/>
      <c r="J53" s="70"/>
      <c r="K53" s="98" t="s">
        <v>68</v>
      </c>
      <c r="L53" s="104"/>
    </row>
    <row r="54" spans="2:19" ht="18" customHeight="1" x14ac:dyDescent="0.15">
      <c r="B54" s="18"/>
      <c r="C54" s="19"/>
      <c r="D54" s="19"/>
      <c r="E54" s="68"/>
      <c r="F54" s="19"/>
      <c r="G54" s="69"/>
      <c r="H54" s="69"/>
      <c r="I54" s="64"/>
      <c r="J54" s="70"/>
      <c r="K54" s="98" t="s">
        <v>69</v>
      </c>
      <c r="L54" s="104"/>
    </row>
    <row r="55" spans="2:19" ht="18" customHeight="1" x14ac:dyDescent="0.15">
      <c r="B55" s="18"/>
      <c r="C55" s="19"/>
      <c r="D55" s="19"/>
      <c r="E55" s="67"/>
      <c r="F55" s="8"/>
      <c r="G55" s="181" t="s">
        <v>46</v>
      </c>
      <c r="H55" s="181"/>
      <c r="I55" s="151"/>
      <c r="J55" s="152"/>
      <c r="K55" s="97" t="s">
        <v>73</v>
      </c>
      <c r="L55" s="103"/>
    </row>
    <row r="56" spans="2:19" ht="18" customHeight="1" x14ac:dyDescent="0.15">
      <c r="B56" s="18"/>
      <c r="C56" s="19"/>
      <c r="D56" s="19"/>
      <c r="E56" s="68"/>
      <c r="F56" s="19"/>
      <c r="G56" s="69"/>
      <c r="H56" s="69"/>
      <c r="I56" s="64"/>
      <c r="J56" s="70"/>
      <c r="K56" s="98" t="s">
        <v>74</v>
      </c>
      <c r="L56" s="104"/>
    </row>
    <row r="57" spans="2:19" ht="18" customHeight="1" x14ac:dyDescent="0.15">
      <c r="B57" s="18"/>
      <c r="C57" s="19"/>
      <c r="D57" s="19"/>
      <c r="E57" s="68"/>
      <c r="F57" s="19"/>
      <c r="G57" s="69"/>
      <c r="H57" s="69"/>
      <c r="I57" s="64"/>
      <c r="J57" s="70"/>
      <c r="K57" s="98" t="s">
        <v>75</v>
      </c>
      <c r="L57" s="104"/>
    </row>
    <row r="58" spans="2:19" ht="18" customHeight="1" x14ac:dyDescent="0.15">
      <c r="B58" s="18"/>
      <c r="C58" s="19"/>
      <c r="D58" s="19"/>
      <c r="E58" s="13"/>
      <c r="F58" s="14"/>
      <c r="G58" s="37"/>
      <c r="H58" s="37"/>
      <c r="I58" s="62"/>
      <c r="J58" s="65"/>
      <c r="K58" s="98" t="s">
        <v>76</v>
      </c>
      <c r="L58" s="102"/>
    </row>
    <row r="59" spans="2:19" ht="18" customHeight="1" x14ac:dyDescent="0.15">
      <c r="B59" s="25"/>
      <c r="C59" s="14"/>
      <c r="D59" s="14"/>
      <c r="E59" s="21"/>
      <c r="F59" s="149"/>
      <c r="G59" s="182" t="s">
        <v>47</v>
      </c>
      <c r="H59" s="182"/>
      <c r="I59" s="16"/>
      <c r="J59" s="17"/>
      <c r="K59" s="87" t="s">
        <v>116</v>
      </c>
      <c r="L59" s="105"/>
    </row>
    <row r="60" spans="2:19" ht="18" customHeight="1" x14ac:dyDescent="0.15">
      <c r="B60" s="174" t="s">
        <v>48</v>
      </c>
      <c r="C60" s="175"/>
      <c r="D60" s="175"/>
      <c r="E60" s="8"/>
      <c r="F60" s="8"/>
      <c r="G60" s="8"/>
      <c r="H60" s="8"/>
      <c r="I60" s="8"/>
      <c r="J60" s="8"/>
      <c r="K60" s="81"/>
      <c r="L60" s="120"/>
    </row>
    <row r="61" spans="2:19" ht="14.1" customHeight="1" x14ac:dyDescent="0.15">
      <c r="B61" s="71"/>
      <c r="C61" s="72" t="s">
        <v>49</v>
      </c>
      <c r="D61" s="73"/>
      <c r="E61" s="72"/>
      <c r="F61" s="72"/>
      <c r="G61" s="72"/>
      <c r="H61" s="72"/>
      <c r="I61" s="72"/>
      <c r="J61" s="72"/>
      <c r="K61" s="99"/>
      <c r="L61" s="106"/>
    </row>
    <row r="62" spans="2:19" ht="14.1" customHeight="1" x14ac:dyDescent="0.15">
      <c r="B62" s="71"/>
      <c r="C62" s="72" t="s">
        <v>50</v>
      </c>
      <c r="D62" s="73"/>
      <c r="E62" s="72"/>
      <c r="F62" s="72"/>
      <c r="G62" s="72"/>
      <c r="H62" s="72"/>
      <c r="I62" s="72"/>
      <c r="J62" s="72"/>
      <c r="K62" s="99"/>
      <c r="L62" s="106"/>
    </row>
    <row r="63" spans="2:19" ht="14.1" customHeight="1" x14ac:dyDescent="0.15">
      <c r="B63" s="71"/>
      <c r="C63" s="72" t="s">
        <v>51</v>
      </c>
      <c r="D63" s="73"/>
      <c r="E63" s="72"/>
      <c r="F63" s="72"/>
      <c r="G63" s="72"/>
      <c r="H63" s="72"/>
      <c r="I63" s="72"/>
      <c r="J63" s="72"/>
      <c r="K63" s="99"/>
      <c r="L63" s="106"/>
    </row>
    <row r="64" spans="2:19" ht="14.1" customHeight="1" x14ac:dyDescent="0.15">
      <c r="B64" s="71"/>
      <c r="C64" s="72" t="s">
        <v>100</v>
      </c>
      <c r="D64" s="73"/>
      <c r="E64" s="72"/>
      <c r="F64" s="72"/>
      <c r="G64" s="72"/>
      <c r="H64" s="72"/>
      <c r="I64" s="72"/>
      <c r="J64" s="72"/>
      <c r="K64" s="99"/>
      <c r="L64" s="106"/>
    </row>
    <row r="65" spans="2:25" ht="14.1" customHeight="1" x14ac:dyDescent="0.15">
      <c r="B65" s="71"/>
      <c r="C65" s="72" t="s">
        <v>97</v>
      </c>
      <c r="D65" s="73"/>
      <c r="E65" s="72"/>
      <c r="F65" s="72"/>
      <c r="G65" s="72"/>
      <c r="H65" s="72"/>
      <c r="I65" s="72"/>
      <c r="J65" s="72"/>
      <c r="K65" s="99"/>
      <c r="L65" s="106"/>
    </row>
    <row r="66" spans="2:25" ht="14.1" customHeight="1" x14ac:dyDescent="0.15">
      <c r="B66" s="74"/>
      <c r="C66" s="72" t="s">
        <v>101</v>
      </c>
      <c r="D66" s="72"/>
      <c r="E66" s="72"/>
      <c r="F66" s="72"/>
      <c r="G66" s="72"/>
      <c r="H66" s="72"/>
      <c r="I66" s="72"/>
      <c r="J66" s="72"/>
      <c r="K66" s="99"/>
      <c r="L66" s="106"/>
    </row>
    <row r="67" spans="2:25" ht="14.1" customHeight="1" x14ac:dyDescent="0.15">
      <c r="B67" s="74"/>
      <c r="C67" s="72" t="s">
        <v>102</v>
      </c>
      <c r="D67" s="72"/>
      <c r="E67" s="72"/>
      <c r="F67" s="72"/>
      <c r="G67" s="72"/>
      <c r="H67" s="72"/>
      <c r="I67" s="72"/>
      <c r="J67" s="72"/>
      <c r="K67" s="99"/>
      <c r="L67" s="106"/>
    </row>
    <row r="68" spans="2:25" ht="14.1" customHeight="1" x14ac:dyDescent="0.15">
      <c r="B68" s="74"/>
      <c r="C68" s="72" t="s">
        <v>83</v>
      </c>
      <c r="D68" s="72"/>
      <c r="E68" s="72"/>
      <c r="F68" s="72"/>
      <c r="G68" s="72"/>
      <c r="H68" s="72"/>
      <c r="I68" s="72"/>
      <c r="J68" s="72"/>
      <c r="K68" s="99"/>
      <c r="L68" s="106"/>
    </row>
    <row r="69" spans="2:25" ht="14.1" customHeight="1" x14ac:dyDescent="0.15">
      <c r="B69" s="74"/>
      <c r="C69" s="72" t="s">
        <v>84</v>
      </c>
      <c r="D69" s="72"/>
      <c r="E69" s="72"/>
      <c r="F69" s="72"/>
      <c r="G69" s="72"/>
      <c r="H69" s="72"/>
      <c r="I69" s="72"/>
      <c r="J69" s="72"/>
      <c r="K69" s="99"/>
      <c r="L69" s="106"/>
    </row>
    <row r="70" spans="2:25" ht="14.1" customHeight="1" x14ac:dyDescent="0.15">
      <c r="B70" s="74"/>
      <c r="C70" s="72" t="s">
        <v>94</v>
      </c>
      <c r="D70" s="72"/>
      <c r="E70" s="72"/>
      <c r="F70" s="72"/>
      <c r="G70" s="72"/>
      <c r="H70" s="72"/>
      <c r="I70" s="72"/>
      <c r="J70" s="72"/>
      <c r="K70" s="99"/>
      <c r="L70" s="106"/>
    </row>
    <row r="71" spans="2:25" ht="14.1" customHeight="1" x14ac:dyDescent="0.15">
      <c r="B71" s="74"/>
      <c r="C71" s="72" t="s">
        <v>103</v>
      </c>
      <c r="D71" s="72"/>
      <c r="E71" s="72"/>
      <c r="F71" s="72"/>
      <c r="G71" s="72"/>
      <c r="H71" s="72"/>
      <c r="I71" s="72"/>
      <c r="J71" s="72"/>
      <c r="K71" s="99"/>
      <c r="L71" s="106"/>
    </row>
    <row r="72" spans="2:25" ht="14.1" customHeight="1" x14ac:dyDescent="0.15">
      <c r="B72" s="74"/>
      <c r="C72" s="99" t="s">
        <v>104</v>
      </c>
      <c r="D72" s="72"/>
      <c r="E72" s="72"/>
      <c r="F72" s="72"/>
      <c r="G72" s="72"/>
      <c r="H72" s="72"/>
      <c r="I72" s="72"/>
      <c r="J72" s="72"/>
      <c r="K72" s="99"/>
      <c r="L72" s="106"/>
    </row>
    <row r="73" spans="2:25" ht="14.1" customHeight="1" x14ac:dyDescent="0.15">
      <c r="B73" s="74"/>
      <c r="C73" s="72" t="s">
        <v>105</v>
      </c>
      <c r="D73" s="72"/>
      <c r="E73" s="72"/>
      <c r="F73" s="72"/>
      <c r="G73" s="72"/>
      <c r="H73" s="72"/>
      <c r="I73" s="72"/>
      <c r="J73" s="72"/>
      <c r="K73" s="99"/>
      <c r="L73" s="106"/>
    </row>
    <row r="74" spans="2:25" ht="18" customHeight="1" x14ac:dyDescent="0.15">
      <c r="B74" s="74"/>
      <c r="C74" s="72" t="s">
        <v>85</v>
      </c>
      <c r="D74" s="72"/>
      <c r="E74" s="72"/>
      <c r="F74" s="72"/>
      <c r="G74" s="72"/>
      <c r="H74" s="72"/>
      <c r="I74" s="72"/>
      <c r="J74" s="72"/>
      <c r="K74" s="99"/>
      <c r="L74" s="99"/>
      <c r="M74" s="121"/>
    </row>
    <row r="75" spans="2:25" x14ac:dyDescent="0.15">
      <c r="B75" s="74"/>
      <c r="C75" s="72" t="s">
        <v>95</v>
      </c>
      <c r="D75" s="72"/>
      <c r="E75" s="72"/>
      <c r="F75" s="72"/>
      <c r="G75" s="72"/>
      <c r="H75" s="72"/>
      <c r="I75" s="72"/>
      <c r="J75" s="72"/>
      <c r="K75" s="99"/>
      <c r="L75" s="99"/>
      <c r="M75" s="121"/>
    </row>
    <row r="76" spans="2:25" x14ac:dyDescent="0.15">
      <c r="B76" s="74"/>
      <c r="C76" s="72" t="s">
        <v>96</v>
      </c>
      <c r="D76" s="72"/>
      <c r="E76" s="72"/>
      <c r="F76" s="72"/>
      <c r="G76" s="72"/>
      <c r="H76" s="72"/>
      <c r="I76" s="72"/>
      <c r="J76" s="72"/>
      <c r="K76" s="99"/>
      <c r="L76" s="99"/>
      <c r="M76" s="121"/>
    </row>
    <row r="77" spans="2:25" x14ac:dyDescent="0.15">
      <c r="B77" s="74"/>
      <c r="C77" s="72" t="s">
        <v>106</v>
      </c>
      <c r="D77" s="72"/>
      <c r="E77" s="72"/>
      <c r="F77" s="72"/>
      <c r="G77" s="72"/>
      <c r="H77" s="72"/>
      <c r="I77" s="72"/>
      <c r="J77" s="72"/>
      <c r="K77" s="99"/>
      <c r="L77" s="99"/>
      <c r="M77" s="121"/>
    </row>
    <row r="78" spans="2:25" ht="14.1" customHeight="1" x14ac:dyDescent="0.15">
      <c r="B78" s="74"/>
      <c r="C78" s="72" t="s">
        <v>98</v>
      </c>
      <c r="D78" s="72"/>
      <c r="E78" s="72"/>
      <c r="F78" s="72"/>
      <c r="G78" s="72"/>
      <c r="H78" s="72"/>
      <c r="I78" s="72"/>
      <c r="J78" s="72"/>
      <c r="K78" s="99"/>
      <c r="L78" s="99"/>
      <c r="M78" s="129"/>
      <c r="N78" s="128"/>
      <c r="Y78" s="88"/>
    </row>
    <row r="79" spans="2:25" x14ac:dyDescent="0.15">
      <c r="B79" s="74"/>
      <c r="C79" s="72" t="s">
        <v>66</v>
      </c>
      <c r="D79" s="72"/>
      <c r="E79" s="72"/>
      <c r="F79" s="72"/>
      <c r="G79" s="72"/>
      <c r="H79" s="72"/>
      <c r="I79" s="72"/>
      <c r="J79" s="72"/>
      <c r="K79" s="99"/>
      <c r="L79" s="99"/>
      <c r="M79" s="121"/>
    </row>
    <row r="80" spans="2:25" x14ac:dyDescent="0.15">
      <c r="B80" s="74"/>
      <c r="C80" s="72" t="s">
        <v>52</v>
      </c>
      <c r="D80" s="72"/>
      <c r="E80" s="72"/>
      <c r="F80" s="72"/>
      <c r="G80" s="72"/>
      <c r="H80" s="72"/>
      <c r="I80" s="72"/>
      <c r="J80" s="72"/>
      <c r="K80" s="99"/>
      <c r="L80" s="99"/>
      <c r="M80" s="121"/>
    </row>
    <row r="81" spans="2:25" x14ac:dyDescent="0.15">
      <c r="B81" s="121"/>
      <c r="C81" s="99" t="s">
        <v>107</v>
      </c>
      <c r="D81" s="85"/>
      <c r="E81" s="85"/>
      <c r="F81" s="85"/>
      <c r="G81" s="85"/>
      <c r="H81" s="85"/>
      <c r="I81" s="85"/>
      <c r="J81" s="85"/>
      <c r="K81" s="122"/>
      <c r="L81" s="122"/>
      <c r="M81" s="121"/>
    </row>
    <row r="82" spans="2:25" x14ac:dyDescent="0.15">
      <c r="B82" s="121"/>
      <c r="C82" s="99" t="s">
        <v>108</v>
      </c>
      <c r="D82" s="85"/>
      <c r="E82" s="85"/>
      <c r="F82" s="85"/>
      <c r="G82" s="85"/>
      <c r="H82" s="85"/>
      <c r="I82" s="85"/>
      <c r="J82" s="85"/>
      <c r="K82" s="122"/>
      <c r="L82" s="122"/>
      <c r="M82" s="130"/>
      <c r="N82" s="123"/>
      <c r="Y82" s="88"/>
    </row>
    <row r="83" spans="2:25" x14ac:dyDescent="0.15">
      <c r="B83" s="121"/>
      <c r="C83" s="99" t="s">
        <v>158</v>
      </c>
      <c r="D83" s="85"/>
      <c r="E83" s="85"/>
      <c r="F83" s="85"/>
      <c r="G83" s="85"/>
      <c r="H83" s="85"/>
      <c r="I83" s="85"/>
      <c r="J83" s="85"/>
      <c r="K83" s="122"/>
      <c r="L83" s="122"/>
      <c r="M83" s="121"/>
    </row>
    <row r="84" spans="2:25" ht="14.25" thickBot="1" x14ac:dyDescent="0.2">
      <c r="B84" s="124"/>
      <c r="C84" s="100" t="s">
        <v>109</v>
      </c>
      <c r="D84" s="125"/>
      <c r="E84" s="125"/>
      <c r="F84" s="125"/>
      <c r="G84" s="125"/>
      <c r="H84" s="125"/>
      <c r="I84" s="125"/>
      <c r="J84" s="125"/>
      <c r="K84" s="126"/>
      <c r="L84" s="127"/>
    </row>
  </sheetData>
  <mergeCells count="25">
    <mergeCell ref="D9:F9"/>
    <mergeCell ref="D4:G4"/>
    <mergeCell ref="D5:G5"/>
    <mergeCell ref="D6:G6"/>
    <mergeCell ref="D7:F7"/>
    <mergeCell ref="D8:F8"/>
    <mergeCell ref="G48:H48"/>
    <mergeCell ref="G10:H10"/>
    <mergeCell ref="C37:D37"/>
    <mergeCell ref="B40:I40"/>
    <mergeCell ref="B41:D41"/>
    <mergeCell ref="G41:H41"/>
    <mergeCell ref="G42:H42"/>
    <mergeCell ref="G43:H43"/>
    <mergeCell ref="G44:H44"/>
    <mergeCell ref="G45:H45"/>
    <mergeCell ref="G46:H46"/>
    <mergeCell ref="G47:H47"/>
    <mergeCell ref="B60:D60"/>
    <mergeCell ref="G49:H49"/>
    <mergeCell ref="B50:D50"/>
    <mergeCell ref="G50:H50"/>
    <mergeCell ref="G52:H52"/>
    <mergeCell ref="G55:H55"/>
    <mergeCell ref="G59:H59"/>
  </mergeCells>
  <phoneticPr fontId="23"/>
  <conditionalFormatting sqref="M11:M39">
    <cfRule type="expression" dxfId="4"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00000"/>
  </sheetPr>
  <dimension ref="B1:Y84"/>
  <sheetViews>
    <sheetView view="pageBreakPreview"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160"/>
      <c r="D5" s="182" t="s">
        <v>1</v>
      </c>
      <c r="E5" s="182"/>
      <c r="F5" s="182"/>
      <c r="G5" s="182"/>
      <c r="H5" s="160"/>
      <c r="I5" s="160"/>
      <c r="J5" s="6"/>
      <c r="K5" s="90" t="s">
        <v>280</v>
      </c>
      <c r="L5" s="111" t="str">
        <f>K5</f>
        <v>2021.1.6</v>
      </c>
    </row>
    <row r="6" spans="2:19" ht="18" customHeight="1" x14ac:dyDescent="0.15">
      <c r="B6" s="4"/>
      <c r="C6" s="160"/>
      <c r="D6" s="182" t="s">
        <v>2</v>
      </c>
      <c r="E6" s="182"/>
      <c r="F6" s="182"/>
      <c r="G6" s="182"/>
      <c r="H6" s="160"/>
      <c r="I6" s="160"/>
      <c r="J6" s="6"/>
      <c r="K6" s="131">
        <v>0.41736111111111113</v>
      </c>
      <c r="L6" s="132">
        <v>0.38472222222222219</v>
      </c>
    </row>
    <row r="7" spans="2:19" ht="18" customHeight="1" x14ac:dyDescent="0.15">
      <c r="B7" s="4"/>
      <c r="C7" s="160"/>
      <c r="D7" s="182" t="s">
        <v>3</v>
      </c>
      <c r="E7" s="192"/>
      <c r="F7" s="192"/>
      <c r="G7" s="27" t="s">
        <v>4</v>
      </c>
      <c r="H7" s="160"/>
      <c r="I7" s="160"/>
      <c r="J7" s="6"/>
      <c r="K7" s="133">
        <v>1.47</v>
      </c>
      <c r="L7" s="134">
        <v>1.4</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4.25" customHeight="1" x14ac:dyDescent="0.15">
      <c r="B11" s="32">
        <v>1</v>
      </c>
      <c r="C11" s="38" t="s">
        <v>59</v>
      </c>
      <c r="D11" s="38" t="s">
        <v>12</v>
      </c>
      <c r="E11" s="45"/>
      <c r="F11" s="45" t="s">
        <v>89</v>
      </c>
      <c r="G11" s="45"/>
      <c r="H11" s="45"/>
      <c r="I11" s="45"/>
      <c r="J11" s="45"/>
      <c r="K11" s="77" t="s">
        <v>136</v>
      </c>
      <c r="L11" s="78" t="s">
        <v>180</v>
      </c>
      <c r="N11" t="s">
        <v>13</v>
      </c>
      <c r="O11" t="e">
        <f>IF(#REF!="",0,VALUE(MID(#REF!,2,LEN(#REF!)-2)))</f>
        <v>#REF!</v>
      </c>
      <c r="P11">
        <f>IF(L11="",0,VALUE(MID(L11,2,LEN(L11)-2)))</f>
        <v>75</v>
      </c>
      <c r="Q11" t="e">
        <f>IF(#REF!="",0,VALUE(MID(#REF!,2,LEN(#REF!)-2)))</f>
        <v>#REF!</v>
      </c>
      <c r="R11">
        <f t="shared" ref="R11:S11" si="0">IF(K11="＋",0,IF(K11="(＋)",0,ABS(K11)))</f>
        <v>15</v>
      </c>
      <c r="S11">
        <f t="shared" si="0"/>
        <v>75</v>
      </c>
    </row>
    <row r="12" spans="2:19" ht="14.25" customHeight="1" x14ac:dyDescent="0.15">
      <c r="B12" s="161">
        <f>B11+1</f>
        <v>2</v>
      </c>
      <c r="C12" s="40" t="s">
        <v>22</v>
      </c>
      <c r="D12" s="38" t="s">
        <v>23</v>
      </c>
      <c r="E12" s="45"/>
      <c r="F12" s="45" t="s">
        <v>88</v>
      </c>
      <c r="G12" s="45"/>
      <c r="H12" s="45"/>
      <c r="I12" s="45"/>
      <c r="J12" s="45"/>
      <c r="K12" s="79">
        <v>40</v>
      </c>
      <c r="L12" s="80">
        <v>275</v>
      </c>
      <c r="S12">
        <f>COUNTA(L11:L11)</f>
        <v>1</v>
      </c>
    </row>
    <row r="13" spans="2:19" ht="14.25" customHeight="1" x14ac:dyDescent="0.15">
      <c r="B13" s="161">
        <f t="shared" ref="B13:B39" si="1">B12+1</f>
        <v>3</v>
      </c>
      <c r="C13" s="40" t="s">
        <v>24</v>
      </c>
      <c r="D13" s="38" t="s">
        <v>25</v>
      </c>
      <c r="E13" s="45"/>
      <c r="F13" s="45" t="s">
        <v>114</v>
      </c>
      <c r="G13" s="45"/>
      <c r="H13" s="45"/>
      <c r="I13" s="45"/>
      <c r="J13" s="45"/>
      <c r="K13" s="79"/>
      <c r="L13" s="80">
        <v>25</v>
      </c>
    </row>
    <row r="14" spans="2:19" ht="14.25" customHeight="1" x14ac:dyDescent="0.15">
      <c r="B14" s="161">
        <f t="shared" si="1"/>
        <v>4</v>
      </c>
      <c r="C14" s="40" t="s">
        <v>60</v>
      </c>
      <c r="D14" s="38" t="s">
        <v>15</v>
      </c>
      <c r="E14" s="45"/>
      <c r="F14" s="45" t="s">
        <v>142</v>
      </c>
      <c r="G14" s="45"/>
      <c r="H14" s="45"/>
      <c r="I14" s="45"/>
      <c r="J14" s="45"/>
      <c r="K14" s="79">
        <v>14</v>
      </c>
      <c r="L14" s="80"/>
    </row>
    <row r="15" spans="2:19" ht="14.25" customHeight="1" x14ac:dyDescent="0.15">
      <c r="B15" s="161">
        <f t="shared" si="1"/>
        <v>5</v>
      </c>
      <c r="C15" s="41"/>
      <c r="D15" s="38" t="s">
        <v>16</v>
      </c>
      <c r="E15" s="45"/>
      <c r="F15" s="45" t="s">
        <v>79</v>
      </c>
      <c r="G15" s="45"/>
      <c r="H15" s="45"/>
      <c r="I15" s="45"/>
      <c r="J15" s="45"/>
      <c r="K15" s="79" t="s">
        <v>99</v>
      </c>
      <c r="L15" s="80" t="s">
        <v>99</v>
      </c>
    </row>
    <row r="16" spans="2:19" ht="14.25" customHeight="1" x14ac:dyDescent="0.15">
      <c r="B16" s="161">
        <f t="shared" si="1"/>
        <v>6</v>
      </c>
      <c r="C16" s="41"/>
      <c r="D16" s="47"/>
      <c r="E16" s="45"/>
      <c r="F16" s="45" t="s">
        <v>80</v>
      </c>
      <c r="G16" s="45"/>
      <c r="H16" s="45"/>
      <c r="I16" s="45"/>
      <c r="J16" s="45"/>
      <c r="K16" s="79" t="s">
        <v>99</v>
      </c>
      <c r="L16" s="80"/>
    </row>
    <row r="17" spans="2:12" ht="14.25" customHeight="1" x14ac:dyDescent="0.15">
      <c r="B17" s="161">
        <f t="shared" si="1"/>
        <v>7</v>
      </c>
      <c r="C17" s="41"/>
      <c r="D17" s="47"/>
      <c r="E17" s="45"/>
      <c r="F17" s="45" t="s">
        <v>81</v>
      </c>
      <c r="G17" s="45"/>
      <c r="H17" s="45"/>
      <c r="I17" s="45"/>
      <c r="J17" s="45"/>
      <c r="K17" s="79" t="s">
        <v>99</v>
      </c>
      <c r="L17" s="80">
        <v>50</v>
      </c>
    </row>
    <row r="18" spans="2:12" ht="14.25" customHeight="1" x14ac:dyDescent="0.15">
      <c r="B18" s="161">
        <f t="shared" si="1"/>
        <v>8</v>
      </c>
      <c r="C18" s="41"/>
      <c r="D18" s="47"/>
      <c r="E18" s="45"/>
      <c r="F18" s="45" t="s">
        <v>17</v>
      </c>
      <c r="G18" s="45"/>
      <c r="H18" s="45"/>
      <c r="I18" s="45"/>
      <c r="J18" s="45"/>
      <c r="K18" s="79"/>
      <c r="L18" s="80" t="s">
        <v>99</v>
      </c>
    </row>
    <row r="19" spans="2:12" ht="14.25" customHeight="1" x14ac:dyDescent="0.15">
      <c r="B19" s="161">
        <f t="shared" si="1"/>
        <v>9</v>
      </c>
      <c r="C19" s="41"/>
      <c r="D19" s="47"/>
      <c r="E19" s="45"/>
      <c r="F19" s="45" t="s">
        <v>18</v>
      </c>
      <c r="G19" s="45"/>
      <c r="H19" s="45"/>
      <c r="I19" s="45"/>
      <c r="J19" s="45"/>
      <c r="K19" s="79">
        <v>35</v>
      </c>
      <c r="L19" s="80">
        <v>125</v>
      </c>
    </row>
    <row r="20" spans="2:12" ht="14.25" customHeight="1" x14ac:dyDescent="0.15">
      <c r="B20" s="161">
        <f t="shared" si="1"/>
        <v>10</v>
      </c>
      <c r="C20" s="41"/>
      <c r="D20" s="47"/>
      <c r="E20" s="45"/>
      <c r="F20" s="45" t="s">
        <v>82</v>
      </c>
      <c r="G20" s="45"/>
      <c r="H20" s="45"/>
      <c r="I20" s="45"/>
      <c r="J20" s="45"/>
      <c r="K20" s="79" t="s">
        <v>99</v>
      </c>
      <c r="L20" s="80" t="s">
        <v>99</v>
      </c>
    </row>
    <row r="21" spans="2:12" ht="14.25" customHeight="1" x14ac:dyDescent="0.15">
      <c r="B21" s="161">
        <f t="shared" si="1"/>
        <v>11</v>
      </c>
      <c r="C21" s="41"/>
      <c r="D21" s="47"/>
      <c r="E21" s="45"/>
      <c r="F21" s="45" t="s">
        <v>86</v>
      </c>
      <c r="G21" s="45"/>
      <c r="H21" s="45"/>
      <c r="I21" s="45"/>
      <c r="J21" s="45"/>
      <c r="K21" s="79">
        <v>5</v>
      </c>
      <c r="L21" s="80">
        <v>150</v>
      </c>
    </row>
    <row r="22" spans="2:12" ht="14.25" customHeight="1" x14ac:dyDescent="0.15">
      <c r="B22" s="161">
        <f t="shared" si="1"/>
        <v>12</v>
      </c>
      <c r="C22" s="41"/>
      <c r="D22" s="47"/>
      <c r="E22" s="45"/>
      <c r="F22" s="45" t="s">
        <v>61</v>
      </c>
      <c r="G22" s="45"/>
      <c r="H22" s="45"/>
      <c r="I22" s="45"/>
      <c r="J22" s="45"/>
      <c r="K22" s="79">
        <v>535</v>
      </c>
      <c r="L22" s="80">
        <v>1050</v>
      </c>
    </row>
    <row r="23" spans="2:12" ht="14.25" customHeight="1" x14ac:dyDescent="0.15">
      <c r="B23" s="161">
        <f t="shared" si="1"/>
        <v>13</v>
      </c>
      <c r="C23" s="41"/>
      <c r="D23" s="47"/>
      <c r="E23" s="45"/>
      <c r="F23" s="45" t="s">
        <v>90</v>
      </c>
      <c r="G23" s="45"/>
      <c r="H23" s="45"/>
      <c r="I23" s="45"/>
      <c r="J23" s="45"/>
      <c r="K23" s="79">
        <v>95</v>
      </c>
      <c r="L23" s="80">
        <v>1050</v>
      </c>
    </row>
    <row r="24" spans="2:12" ht="14.25" customHeight="1" x14ac:dyDescent="0.15">
      <c r="B24" s="161">
        <f t="shared" si="1"/>
        <v>14</v>
      </c>
      <c r="C24" s="41"/>
      <c r="D24" s="47"/>
      <c r="E24" s="45"/>
      <c r="F24" s="45" t="s">
        <v>217</v>
      </c>
      <c r="G24" s="45"/>
      <c r="H24" s="45"/>
      <c r="I24" s="45"/>
      <c r="J24" s="45"/>
      <c r="K24" s="79"/>
      <c r="L24" s="136" t="s">
        <v>99</v>
      </c>
    </row>
    <row r="25" spans="2:12" ht="14.25" customHeight="1" x14ac:dyDescent="0.15">
      <c r="B25" s="161">
        <f t="shared" si="1"/>
        <v>15</v>
      </c>
      <c r="C25" s="41"/>
      <c r="D25" s="47"/>
      <c r="E25" s="45"/>
      <c r="F25" s="45" t="s">
        <v>19</v>
      </c>
      <c r="G25" s="45"/>
      <c r="H25" s="45"/>
      <c r="I25" s="45"/>
      <c r="J25" s="45"/>
      <c r="K25" s="79">
        <v>650</v>
      </c>
      <c r="L25" s="80">
        <v>3250</v>
      </c>
    </row>
    <row r="26" spans="2:12" ht="14.25" customHeight="1" x14ac:dyDescent="0.15">
      <c r="B26" s="161">
        <f t="shared" si="1"/>
        <v>16</v>
      </c>
      <c r="C26" s="41"/>
      <c r="D26" s="47"/>
      <c r="E26" s="45"/>
      <c r="F26" s="45" t="s">
        <v>20</v>
      </c>
      <c r="G26" s="45"/>
      <c r="H26" s="45"/>
      <c r="I26" s="45"/>
      <c r="J26" s="45"/>
      <c r="K26" s="79">
        <v>6050</v>
      </c>
      <c r="L26" s="80">
        <v>52250</v>
      </c>
    </row>
    <row r="27" spans="2:12" ht="14.25" customHeight="1" x14ac:dyDescent="0.15">
      <c r="B27" s="161">
        <f t="shared" si="1"/>
        <v>17</v>
      </c>
      <c r="C27" s="40" t="s">
        <v>65</v>
      </c>
      <c r="D27" s="38" t="s">
        <v>62</v>
      </c>
      <c r="E27" s="45"/>
      <c r="F27" s="45" t="s">
        <v>146</v>
      </c>
      <c r="G27" s="45"/>
      <c r="H27" s="45"/>
      <c r="I27" s="45"/>
      <c r="J27" s="45"/>
      <c r="K27" s="79" t="s">
        <v>99</v>
      </c>
      <c r="L27" s="80"/>
    </row>
    <row r="28" spans="2:12" ht="14.25" customHeight="1" x14ac:dyDescent="0.15">
      <c r="B28" s="161">
        <f t="shared" si="1"/>
        <v>18</v>
      </c>
      <c r="C28" s="40" t="s">
        <v>63</v>
      </c>
      <c r="D28" s="38" t="s">
        <v>26</v>
      </c>
      <c r="E28" s="45"/>
      <c r="F28" s="45" t="s">
        <v>166</v>
      </c>
      <c r="G28" s="45"/>
      <c r="H28" s="45"/>
      <c r="I28" s="45"/>
      <c r="J28" s="45"/>
      <c r="K28" s="79">
        <v>15</v>
      </c>
      <c r="L28" s="80"/>
    </row>
    <row r="29" spans="2:12" ht="14.25" customHeight="1" x14ac:dyDescent="0.15">
      <c r="B29" s="161">
        <f t="shared" si="1"/>
        <v>19</v>
      </c>
      <c r="C29" s="41"/>
      <c r="D29" s="47"/>
      <c r="E29" s="45"/>
      <c r="F29" s="45" t="s">
        <v>87</v>
      </c>
      <c r="G29" s="45"/>
      <c r="H29" s="45"/>
      <c r="I29" s="45"/>
      <c r="J29" s="45"/>
      <c r="K29" s="79" t="s">
        <v>99</v>
      </c>
      <c r="L29" s="80" t="s">
        <v>99</v>
      </c>
    </row>
    <row r="30" spans="2:12" ht="14.25" customHeight="1" x14ac:dyDescent="0.15">
      <c r="B30" s="161">
        <f t="shared" si="1"/>
        <v>20</v>
      </c>
      <c r="C30" s="41"/>
      <c r="D30" s="47"/>
      <c r="E30" s="45"/>
      <c r="F30" s="45" t="s">
        <v>27</v>
      </c>
      <c r="G30" s="45"/>
      <c r="H30" s="45"/>
      <c r="I30" s="45"/>
      <c r="J30" s="45"/>
      <c r="K30" s="79">
        <v>15</v>
      </c>
      <c r="L30" s="80" t="s">
        <v>99</v>
      </c>
    </row>
    <row r="31" spans="2:12" ht="14.25" customHeight="1" x14ac:dyDescent="0.15">
      <c r="B31" s="161">
        <f t="shared" si="1"/>
        <v>21</v>
      </c>
      <c r="C31" s="41"/>
      <c r="D31" s="47"/>
      <c r="E31" s="45"/>
      <c r="F31" s="45" t="s">
        <v>28</v>
      </c>
      <c r="G31" s="45"/>
      <c r="H31" s="45"/>
      <c r="I31" s="45"/>
      <c r="J31" s="45"/>
      <c r="K31" s="79"/>
      <c r="L31" s="80">
        <v>16</v>
      </c>
    </row>
    <row r="32" spans="2:12" ht="14.25" customHeight="1" x14ac:dyDescent="0.15">
      <c r="B32" s="161">
        <f t="shared" si="1"/>
        <v>22</v>
      </c>
      <c r="C32" s="41"/>
      <c r="D32" s="47"/>
      <c r="E32" s="45"/>
      <c r="F32" s="45" t="s">
        <v>113</v>
      </c>
      <c r="G32" s="45"/>
      <c r="H32" s="45"/>
      <c r="I32" s="45"/>
      <c r="J32" s="45"/>
      <c r="K32" s="79">
        <v>20</v>
      </c>
      <c r="L32" s="80">
        <v>100</v>
      </c>
    </row>
    <row r="33" spans="2:19" ht="14.25" customHeight="1" x14ac:dyDescent="0.15">
      <c r="B33" s="161">
        <f t="shared" si="1"/>
        <v>23</v>
      </c>
      <c r="C33" s="41"/>
      <c r="D33" s="47"/>
      <c r="E33" s="45"/>
      <c r="F33" s="45" t="s">
        <v>29</v>
      </c>
      <c r="G33" s="45"/>
      <c r="H33" s="45"/>
      <c r="I33" s="45"/>
      <c r="J33" s="45"/>
      <c r="K33" s="79">
        <v>25</v>
      </c>
      <c r="L33" s="80">
        <v>175</v>
      </c>
    </row>
    <row r="34" spans="2:19" ht="14.25" customHeight="1" x14ac:dyDescent="0.15">
      <c r="B34" s="161">
        <f t="shared" si="1"/>
        <v>24</v>
      </c>
      <c r="C34" s="40" t="s">
        <v>30</v>
      </c>
      <c r="D34" s="38" t="s">
        <v>31</v>
      </c>
      <c r="E34" s="45"/>
      <c r="F34" s="45" t="s">
        <v>121</v>
      </c>
      <c r="G34" s="45"/>
      <c r="H34" s="45"/>
      <c r="I34" s="45"/>
      <c r="J34" s="45"/>
      <c r="K34" s="79"/>
      <c r="L34" s="80">
        <v>1</v>
      </c>
    </row>
    <row r="35" spans="2:19" ht="14.25" customHeight="1" x14ac:dyDescent="0.15">
      <c r="B35" s="161">
        <f t="shared" si="1"/>
        <v>25</v>
      </c>
      <c r="C35" s="41"/>
      <c r="D35" s="48"/>
      <c r="E35" s="45"/>
      <c r="F35" s="45" t="s">
        <v>32</v>
      </c>
      <c r="G35" s="45"/>
      <c r="H35" s="45"/>
      <c r="I35" s="45"/>
      <c r="J35" s="45"/>
      <c r="K35" s="79" t="s">
        <v>99</v>
      </c>
      <c r="L35" s="80" t="s">
        <v>99</v>
      </c>
    </row>
    <row r="36" spans="2:19" ht="14.25" customHeight="1" x14ac:dyDescent="0.15">
      <c r="B36" s="161">
        <f t="shared" si="1"/>
        <v>26</v>
      </c>
      <c r="C36" s="42"/>
      <c r="D36" s="49" t="s">
        <v>33</v>
      </c>
      <c r="E36" s="45"/>
      <c r="F36" s="45" t="s">
        <v>34</v>
      </c>
      <c r="G36" s="45"/>
      <c r="H36" s="45"/>
      <c r="I36" s="45"/>
      <c r="J36" s="45"/>
      <c r="K36" s="79" t="s">
        <v>99</v>
      </c>
      <c r="L36" s="80">
        <v>50</v>
      </c>
    </row>
    <row r="37" spans="2:19" ht="14.25" customHeight="1" x14ac:dyDescent="0.15">
      <c r="B37" s="161">
        <f t="shared" si="1"/>
        <v>27</v>
      </c>
      <c r="C37" s="185" t="s">
        <v>35</v>
      </c>
      <c r="D37" s="186"/>
      <c r="E37" s="45"/>
      <c r="F37" s="45" t="s">
        <v>36</v>
      </c>
      <c r="G37" s="45"/>
      <c r="H37" s="45"/>
      <c r="I37" s="45"/>
      <c r="J37" s="45"/>
      <c r="K37" s="79">
        <v>150</v>
      </c>
      <c r="L37" s="80">
        <v>150</v>
      </c>
    </row>
    <row r="38" spans="2:19" ht="14.25" customHeight="1" x14ac:dyDescent="0.15">
      <c r="B38" s="161">
        <f t="shared" si="1"/>
        <v>28</v>
      </c>
      <c r="C38" s="43"/>
      <c r="D38" s="44"/>
      <c r="E38" s="45"/>
      <c r="F38" s="45" t="s">
        <v>37</v>
      </c>
      <c r="G38" s="45"/>
      <c r="H38" s="45"/>
      <c r="I38" s="45"/>
      <c r="J38" s="45"/>
      <c r="K38" s="79">
        <v>100</v>
      </c>
      <c r="L38" s="80">
        <v>100</v>
      </c>
    </row>
    <row r="39" spans="2:19" ht="14.25" customHeight="1" thickBot="1" x14ac:dyDescent="0.2">
      <c r="B39" s="161">
        <f t="shared" si="1"/>
        <v>29</v>
      </c>
      <c r="C39" s="43"/>
      <c r="D39" s="44"/>
      <c r="E39" s="45"/>
      <c r="F39" s="45" t="s">
        <v>72</v>
      </c>
      <c r="G39" s="45"/>
      <c r="H39" s="45"/>
      <c r="I39" s="45"/>
      <c r="J39" s="45"/>
      <c r="K39" s="79" t="s">
        <v>99</v>
      </c>
      <c r="L39" s="86">
        <v>100</v>
      </c>
    </row>
    <row r="40" spans="2:19" ht="19.899999999999999" customHeight="1" thickTop="1" x14ac:dyDescent="0.15">
      <c r="B40" s="187" t="s">
        <v>77</v>
      </c>
      <c r="C40" s="188"/>
      <c r="D40" s="188"/>
      <c r="E40" s="188"/>
      <c r="F40" s="188"/>
      <c r="G40" s="188"/>
      <c r="H40" s="188"/>
      <c r="I40" s="188"/>
      <c r="J40" s="31"/>
      <c r="K40" s="94">
        <f>SUM(K41:K49)</f>
        <v>7764</v>
      </c>
      <c r="L40" s="116">
        <f>SUM(L41:L49)</f>
        <v>58992</v>
      </c>
    </row>
    <row r="41" spans="2:19" ht="13.9" customHeight="1" x14ac:dyDescent="0.15">
      <c r="B41" s="174" t="s">
        <v>39</v>
      </c>
      <c r="C41" s="175"/>
      <c r="D41" s="189"/>
      <c r="E41" s="52"/>
      <c r="F41" s="53"/>
      <c r="G41" s="183" t="s">
        <v>12</v>
      </c>
      <c r="H41" s="183"/>
      <c r="I41" s="53"/>
      <c r="J41" s="55"/>
      <c r="K41" s="46">
        <f>SUM(R$11:R$11)</f>
        <v>15</v>
      </c>
      <c r="L41" s="117">
        <f>SUM(S$11:S$11)</f>
        <v>75</v>
      </c>
    </row>
    <row r="42" spans="2:19" ht="13.9" customHeight="1" x14ac:dyDescent="0.15">
      <c r="B42" s="18"/>
      <c r="C42" s="19"/>
      <c r="D42" s="20"/>
      <c r="E42" s="56"/>
      <c r="F42" s="45"/>
      <c r="G42" s="183" t="s">
        <v>64</v>
      </c>
      <c r="H42" s="183"/>
      <c r="I42" s="158"/>
      <c r="J42" s="57"/>
      <c r="K42" s="46">
        <f>SUM(K$12)</f>
        <v>40</v>
      </c>
      <c r="L42" s="117">
        <f>SUM(L$12)</f>
        <v>275</v>
      </c>
    </row>
    <row r="43" spans="2:19" ht="13.9" customHeight="1" x14ac:dyDescent="0.15">
      <c r="B43" s="18"/>
      <c r="C43" s="19"/>
      <c r="D43" s="20"/>
      <c r="E43" s="56"/>
      <c r="F43" s="45"/>
      <c r="G43" s="183" t="s">
        <v>25</v>
      </c>
      <c r="H43" s="183"/>
      <c r="I43" s="53"/>
      <c r="J43" s="55"/>
      <c r="K43" s="46">
        <f>SUM(K$13:K$13)</f>
        <v>0</v>
      </c>
      <c r="L43" s="117">
        <f>SUM(L$13:L$13)</f>
        <v>25</v>
      </c>
    </row>
    <row r="44" spans="2:19" ht="13.9" customHeight="1" x14ac:dyDescent="0.15">
      <c r="B44" s="18"/>
      <c r="C44" s="19"/>
      <c r="D44" s="20"/>
      <c r="E44" s="56"/>
      <c r="F44" s="45"/>
      <c r="G44" s="183" t="s">
        <v>15</v>
      </c>
      <c r="H44" s="183"/>
      <c r="I44" s="53"/>
      <c r="J44" s="55"/>
      <c r="K44" s="46">
        <f>SUM(K$14:K$14)</f>
        <v>14</v>
      </c>
      <c r="L44" s="117">
        <f>SUM(L$14:L$14)</f>
        <v>0</v>
      </c>
    </row>
    <row r="45" spans="2:19" ht="13.9" customHeight="1" x14ac:dyDescent="0.15">
      <c r="B45" s="18"/>
      <c r="C45" s="19"/>
      <c r="D45" s="20"/>
      <c r="E45" s="56"/>
      <c r="F45" s="45"/>
      <c r="G45" s="183" t="s">
        <v>16</v>
      </c>
      <c r="H45" s="183"/>
      <c r="I45" s="53"/>
      <c r="J45" s="55"/>
      <c r="K45" s="46">
        <f>SUM(K$15:K$26)</f>
        <v>7370</v>
      </c>
      <c r="L45" s="117">
        <f>SUM(L$15:L$26)</f>
        <v>57925</v>
      </c>
    </row>
    <row r="46" spans="2:19" ht="13.9" customHeight="1" x14ac:dyDescent="0.15">
      <c r="B46" s="18"/>
      <c r="C46" s="19"/>
      <c r="D46" s="20"/>
      <c r="E46" s="56"/>
      <c r="F46" s="45"/>
      <c r="G46" s="183" t="s">
        <v>62</v>
      </c>
      <c r="H46" s="183"/>
      <c r="I46" s="53"/>
      <c r="J46" s="55"/>
      <c r="K46" s="46">
        <f>SUM(K$27:K$27)</f>
        <v>0</v>
      </c>
      <c r="L46" s="117">
        <f>SUM(L$27:L$27)</f>
        <v>0</v>
      </c>
    </row>
    <row r="47" spans="2:19" ht="13.9" customHeight="1" x14ac:dyDescent="0.15">
      <c r="B47" s="18"/>
      <c r="C47" s="19"/>
      <c r="D47" s="20"/>
      <c r="E47" s="56"/>
      <c r="F47" s="45"/>
      <c r="G47" s="183" t="s">
        <v>26</v>
      </c>
      <c r="H47" s="183"/>
      <c r="I47" s="53"/>
      <c r="J47" s="55"/>
      <c r="K47" s="46">
        <f>SUM(K$28:K$33)</f>
        <v>75</v>
      </c>
      <c r="L47" s="117">
        <f>SUM(L$28:L$33)</f>
        <v>291</v>
      </c>
    </row>
    <row r="48" spans="2:19" ht="13.9" customHeight="1" x14ac:dyDescent="0.15">
      <c r="B48" s="18"/>
      <c r="C48" s="19"/>
      <c r="D48" s="20"/>
      <c r="E48" s="56"/>
      <c r="F48" s="45"/>
      <c r="G48" s="183" t="s">
        <v>71</v>
      </c>
      <c r="H48" s="183"/>
      <c r="I48" s="53"/>
      <c r="J48" s="55"/>
      <c r="K48" s="46">
        <f>SUM(K$37:K$38)</f>
        <v>250</v>
      </c>
      <c r="L48" s="117">
        <f>SUM(L$37:L$38)</f>
        <v>250</v>
      </c>
      <c r="R48">
        <f>COUNTA(K$11:K$39)</f>
        <v>24</v>
      </c>
      <c r="S48">
        <f>COUNTA(L$11:L$39)</f>
        <v>25</v>
      </c>
    </row>
    <row r="49" spans="2:19" ht="13.9" customHeight="1" thickBot="1" x14ac:dyDescent="0.2">
      <c r="B49" s="22"/>
      <c r="C49" s="23"/>
      <c r="D49" s="24"/>
      <c r="E49" s="58"/>
      <c r="F49" s="50"/>
      <c r="G49" s="176" t="s">
        <v>38</v>
      </c>
      <c r="H49" s="176"/>
      <c r="I49" s="59"/>
      <c r="J49" s="60"/>
      <c r="K49" s="51">
        <f>SUM(K$34:K$36,K$39)</f>
        <v>0</v>
      </c>
      <c r="L49" s="118">
        <f>SUM(L$34:L$36,L$39)</f>
        <v>151</v>
      </c>
      <c r="R49">
        <f>SUM(R$11:R$11,K$12:K$39)</f>
        <v>7764</v>
      </c>
      <c r="S49">
        <f>SUM(S$11:S$11,L$12:L$39)</f>
        <v>58992</v>
      </c>
    </row>
    <row r="50" spans="2:19" ht="18" customHeight="1" thickTop="1" x14ac:dyDescent="0.15">
      <c r="B50" s="177" t="s">
        <v>40</v>
      </c>
      <c r="C50" s="178"/>
      <c r="D50" s="179"/>
      <c r="E50" s="66"/>
      <c r="F50" s="156"/>
      <c r="G50" s="180" t="s">
        <v>41</v>
      </c>
      <c r="H50" s="180"/>
      <c r="I50" s="156"/>
      <c r="J50" s="157"/>
      <c r="K50" s="95" t="s">
        <v>42</v>
      </c>
      <c r="L50" s="101"/>
    </row>
    <row r="51" spans="2:19" ht="18" customHeight="1" x14ac:dyDescent="0.15">
      <c r="B51" s="63"/>
      <c r="C51" s="64"/>
      <c r="D51" s="64"/>
      <c r="E51" s="61"/>
      <c r="F51" s="62"/>
      <c r="G51" s="37"/>
      <c r="H51" s="37"/>
      <c r="I51" s="62"/>
      <c r="J51" s="65"/>
      <c r="K51" s="96" t="s">
        <v>43</v>
      </c>
      <c r="L51" s="102"/>
    </row>
    <row r="52" spans="2:19" ht="18" customHeight="1" x14ac:dyDescent="0.15">
      <c r="B52" s="18"/>
      <c r="C52" s="19"/>
      <c r="D52" s="19"/>
      <c r="E52" s="67"/>
      <c r="F52" s="8"/>
      <c r="G52" s="181" t="s">
        <v>44</v>
      </c>
      <c r="H52" s="181"/>
      <c r="I52" s="155"/>
      <c r="J52" s="159"/>
      <c r="K52" s="97" t="s">
        <v>45</v>
      </c>
      <c r="L52" s="103"/>
    </row>
    <row r="53" spans="2:19" ht="18" customHeight="1" x14ac:dyDescent="0.15">
      <c r="B53" s="18"/>
      <c r="C53" s="19"/>
      <c r="D53" s="19"/>
      <c r="E53" s="68"/>
      <c r="F53" s="19"/>
      <c r="G53" s="69"/>
      <c r="H53" s="69"/>
      <c r="I53" s="64"/>
      <c r="J53" s="70"/>
      <c r="K53" s="98" t="s">
        <v>68</v>
      </c>
      <c r="L53" s="104"/>
    </row>
    <row r="54" spans="2:19" ht="18" customHeight="1" x14ac:dyDescent="0.15">
      <c r="B54" s="18"/>
      <c r="C54" s="19"/>
      <c r="D54" s="19"/>
      <c r="E54" s="68"/>
      <c r="F54" s="19"/>
      <c r="G54" s="69"/>
      <c r="H54" s="69"/>
      <c r="I54" s="64"/>
      <c r="J54" s="70"/>
      <c r="K54" s="98" t="s">
        <v>69</v>
      </c>
      <c r="L54" s="104"/>
    </row>
    <row r="55" spans="2:19" ht="18" customHeight="1" x14ac:dyDescent="0.15">
      <c r="B55" s="18"/>
      <c r="C55" s="19"/>
      <c r="D55" s="19"/>
      <c r="E55" s="67"/>
      <c r="F55" s="8"/>
      <c r="G55" s="181" t="s">
        <v>46</v>
      </c>
      <c r="H55" s="181"/>
      <c r="I55" s="155"/>
      <c r="J55" s="159"/>
      <c r="K55" s="97" t="s">
        <v>73</v>
      </c>
      <c r="L55" s="103"/>
    </row>
    <row r="56" spans="2:19" ht="18" customHeight="1" x14ac:dyDescent="0.15">
      <c r="B56" s="18"/>
      <c r="C56" s="19"/>
      <c r="D56" s="19"/>
      <c r="E56" s="68"/>
      <c r="F56" s="19"/>
      <c r="G56" s="69"/>
      <c r="H56" s="69"/>
      <c r="I56" s="64"/>
      <c r="J56" s="70"/>
      <c r="K56" s="98" t="s">
        <v>74</v>
      </c>
      <c r="L56" s="104"/>
    </row>
    <row r="57" spans="2:19" ht="18" customHeight="1" x14ac:dyDescent="0.15">
      <c r="B57" s="18"/>
      <c r="C57" s="19"/>
      <c r="D57" s="19"/>
      <c r="E57" s="68"/>
      <c r="F57" s="19"/>
      <c r="G57" s="69"/>
      <c r="H57" s="69"/>
      <c r="I57" s="64"/>
      <c r="J57" s="70"/>
      <c r="K57" s="98" t="s">
        <v>75</v>
      </c>
      <c r="L57" s="104"/>
    </row>
    <row r="58" spans="2:19" ht="18" customHeight="1" x14ac:dyDescent="0.15">
      <c r="B58" s="18"/>
      <c r="C58" s="19"/>
      <c r="D58" s="19"/>
      <c r="E58" s="13"/>
      <c r="F58" s="14"/>
      <c r="G58" s="37"/>
      <c r="H58" s="37"/>
      <c r="I58" s="62"/>
      <c r="J58" s="65"/>
      <c r="K58" s="98" t="s">
        <v>76</v>
      </c>
      <c r="L58" s="102"/>
    </row>
    <row r="59" spans="2:19" ht="18" customHeight="1" x14ac:dyDescent="0.15">
      <c r="B59" s="25"/>
      <c r="C59" s="14"/>
      <c r="D59" s="14"/>
      <c r="E59" s="21"/>
      <c r="F59" s="160"/>
      <c r="G59" s="182" t="s">
        <v>47</v>
      </c>
      <c r="H59" s="182"/>
      <c r="I59" s="16"/>
      <c r="J59" s="17"/>
      <c r="K59" s="87" t="s">
        <v>116</v>
      </c>
      <c r="L59" s="105"/>
    </row>
    <row r="60" spans="2:19" ht="18" customHeight="1" x14ac:dyDescent="0.15">
      <c r="B60" s="174" t="s">
        <v>48</v>
      </c>
      <c r="C60" s="175"/>
      <c r="D60" s="175"/>
      <c r="E60" s="8"/>
      <c r="F60" s="8"/>
      <c r="G60" s="8"/>
      <c r="H60" s="8"/>
      <c r="I60" s="8"/>
      <c r="J60" s="8"/>
      <c r="K60" s="81"/>
      <c r="L60" s="120"/>
    </row>
    <row r="61" spans="2:19" ht="14.1" customHeight="1" x14ac:dyDescent="0.15">
      <c r="B61" s="71"/>
      <c r="C61" s="72" t="s">
        <v>49</v>
      </c>
      <c r="D61" s="73"/>
      <c r="E61" s="72"/>
      <c r="F61" s="72"/>
      <c r="G61" s="72"/>
      <c r="H61" s="72"/>
      <c r="I61" s="72"/>
      <c r="J61" s="72"/>
      <c r="K61" s="99"/>
      <c r="L61" s="106"/>
    </row>
    <row r="62" spans="2:19" ht="14.1" customHeight="1" x14ac:dyDescent="0.15">
      <c r="B62" s="71"/>
      <c r="C62" s="72" t="s">
        <v>50</v>
      </c>
      <c r="D62" s="73"/>
      <c r="E62" s="72"/>
      <c r="F62" s="72"/>
      <c r="G62" s="72"/>
      <c r="H62" s="72"/>
      <c r="I62" s="72"/>
      <c r="J62" s="72"/>
      <c r="K62" s="99"/>
      <c r="L62" s="106"/>
    </row>
    <row r="63" spans="2:19" ht="14.1" customHeight="1" x14ac:dyDescent="0.15">
      <c r="B63" s="71"/>
      <c r="C63" s="72" t="s">
        <v>51</v>
      </c>
      <c r="D63" s="73"/>
      <c r="E63" s="72"/>
      <c r="F63" s="72"/>
      <c r="G63" s="72"/>
      <c r="H63" s="72"/>
      <c r="I63" s="72"/>
      <c r="J63" s="72"/>
      <c r="K63" s="99"/>
      <c r="L63" s="106"/>
    </row>
    <row r="64" spans="2:19" ht="14.1" customHeight="1" x14ac:dyDescent="0.15">
      <c r="B64" s="71"/>
      <c r="C64" s="72" t="s">
        <v>100</v>
      </c>
      <c r="D64" s="73"/>
      <c r="E64" s="72"/>
      <c r="F64" s="72"/>
      <c r="G64" s="72"/>
      <c r="H64" s="72"/>
      <c r="I64" s="72"/>
      <c r="J64" s="72"/>
      <c r="K64" s="99"/>
      <c r="L64" s="106"/>
    </row>
    <row r="65" spans="2:25" ht="14.1" customHeight="1" x14ac:dyDescent="0.15">
      <c r="B65" s="71"/>
      <c r="C65" s="72" t="s">
        <v>97</v>
      </c>
      <c r="D65" s="73"/>
      <c r="E65" s="72"/>
      <c r="F65" s="72"/>
      <c r="G65" s="72"/>
      <c r="H65" s="72"/>
      <c r="I65" s="72"/>
      <c r="J65" s="72"/>
      <c r="K65" s="99"/>
      <c r="L65" s="106"/>
    </row>
    <row r="66" spans="2:25" ht="14.1" customHeight="1" x14ac:dyDescent="0.15">
      <c r="B66" s="74"/>
      <c r="C66" s="72" t="s">
        <v>101</v>
      </c>
      <c r="D66" s="72"/>
      <c r="E66" s="72"/>
      <c r="F66" s="72"/>
      <c r="G66" s="72"/>
      <c r="H66" s="72"/>
      <c r="I66" s="72"/>
      <c r="J66" s="72"/>
      <c r="K66" s="99"/>
      <c r="L66" s="106"/>
    </row>
    <row r="67" spans="2:25" ht="14.1" customHeight="1" x14ac:dyDescent="0.15">
      <c r="B67" s="74"/>
      <c r="C67" s="72" t="s">
        <v>102</v>
      </c>
      <c r="D67" s="72"/>
      <c r="E67" s="72"/>
      <c r="F67" s="72"/>
      <c r="G67" s="72"/>
      <c r="H67" s="72"/>
      <c r="I67" s="72"/>
      <c r="J67" s="72"/>
      <c r="K67" s="99"/>
      <c r="L67" s="106"/>
    </row>
    <row r="68" spans="2:25" ht="14.1" customHeight="1" x14ac:dyDescent="0.15">
      <c r="B68" s="74"/>
      <c r="C68" s="72" t="s">
        <v>83</v>
      </c>
      <c r="D68" s="72"/>
      <c r="E68" s="72"/>
      <c r="F68" s="72"/>
      <c r="G68" s="72"/>
      <c r="H68" s="72"/>
      <c r="I68" s="72"/>
      <c r="J68" s="72"/>
      <c r="K68" s="99"/>
      <c r="L68" s="106"/>
    </row>
    <row r="69" spans="2:25" ht="14.1" customHeight="1" x14ac:dyDescent="0.15">
      <c r="B69" s="74"/>
      <c r="C69" s="72" t="s">
        <v>84</v>
      </c>
      <c r="D69" s="72"/>
      <c r="E69" s="72"/>
      <c r="F69" s="72"/>
      <c r="G69" s="72"/>
      <c r="H69" s="72"/>
      <c r="I69" s="72"/>
      <c r="J69" s="72"/>
      <c r="K69" s="99"/>
      <c r="L69" s="106"/>
    </row>
    <row r="70" spans="2:25" ht="14.1" customHeight="1" x14ac:dyDescent="0.15">
      <c r="B70" s="74"/>
      <c r="C70" s="72" t="s">
        <v>94</v>
      </c>
      <c r="D70" s="72"/>
      <c r="E70" s="72"/>
      <c r="F70" s="72"/>
      <c r="G70" s="72"/>
      <c r="H70" s="72"/>
      <c r="I70" s="72"/>
      <c r="J70" s="72"/>
      <c r="K70" s="99"/>
      <c r="L70" s="106"/>
    </row>
    <row r="71" spans="2:25" ht="14.1" customHeight="1" x14ac:dyDescent="0.15">
      <c r="B71" s="74"/>
      <c r="C71" s="72" t="s">
        <v>103</v>
      </c>
      <c r="D71" s="72"/>
      <c r="E71" s="72"/>
      <c r="F71" s="72"/>
      <c r="G71" s="72"/>
      <c r="H71" s="72"/>
      <c r="I71" s="72"/>
      <c r="J71" s="72"/>
      <c r="K71" s="99"/>
      <c r="L71" s="106"/>
    </row>
    <row r="72" spans="2:25" ht="14.1" customHeight="1" x14ac:dyDescent="0.15">
      <c r="B72" s="74"/>
      <c r="C72" s="99" t="s">
        <v>104</v>
      </c>
      <c r="D72" s="72"/>
      <c r="E72" s="72"/>
      <c r="F72" s="72"/>
      <c r="G72" s="72"/>
      <c r="H72" s="72"/>
      <c r="I72" s="72"/>
      <c r="J72" s="72"/>
      <c r="K72" s="99"/>
      <c r="L72" s="106"/>
    </row>
    <row r="73" spans="2:25" ht="14.1" customHeight="1" x14ac:dyDescent="0.15">
      <c r="B73" s="74"/>
      <c r="C73" s="72" t="s">
        <v>105</v>
      </c>
      <c r="D73" s="72"/>
      <c r="E73" s="72"/>
      <c r="F73" s="72"/>
      <c r="G73" s="72"/>
      <c r="H73" s="72"/>
      <c r="I73" s="72"/>
      <c r="J73" s="72"/>
      <c r="K73" s="99"/>
      <c r="L73" s="106"/>
    </row>
    <row r="74" spans="2:25" ht="18" customHeight="1" x14ac:dyDescent="0.15">
      <c r="B74" s="74"/>
      <c r="C74" s="72" t="s">
        <v>85</v>
      </c>
      <c r="D74" s="72"/>
      <c r="E74" s="72"/>
      <c r="F74" s="72"/>
      <c r="G74" s="72"/>
      <c r="H74" s="72"/>
      <c r="I74" s="72"/>
      <c r="J74" s="72"/>
      <c r="K74" s="99"/>
      <c r="L74" s="99"/>
      <c r="M74" s="121"/>
    </row>
    <row r="75" spans="2:25" x14ac:dyDescent="0.15">
      <c r="B75" s="74"/>
      <c r="C75" s="72" t="s">
        <v>95</v>
      </c>
      <c r="D75" s="72"/>
      <c r="E75" s="72"/>
      <c r="F75" s="72"/>
      <c r="G75" s="72"/>
      <c r="H75" s="72"/>
      <c r="I75" s="72"/>
      <c r="J75" s="72"/>
      <c r="K75" s="99"/>
      <c r="L75" s="99"/>
      <c r="M75" s="121"/>
    </row>
    <row r="76" spans="2:25" x14ac:dyDescent="0.15">
      <c r="B76" s="74"/>
      <c r="C76" s="72" t="s">
        <v>96</v>
      </c>
      <c r="D76" s="72"/>
      <c r="E76" s="72"/>
      <c r="F76" s="72"/>
      <c r="G76" s="72"/>
      <c r="H76" s="72"/>
      <c r="I76" s="72"/>
      <c r="J76" s="72"/>
      <c r="K76" s="99"/>
      <c r="L76" s="99"/>
      <c r="M76" s="121"/>
    </row>
    <row r="77" spans="2:25" x14ac:dyDescent="0.15">
      <c r="B77" s="74"/>
      <c r="C77" s="72" t="s">
        <v>106</v>
      </c>
      <c r="D77" s="72"/>
      <c r="E77" s="72"/>
      <c r="F77" s="72"/>
      <c r="G77" s="72"/>
      <c r="H77" s="72"/>
      <c r="I77" s="72"/>
      <c r="J77" s="72"/>
      <c r="K77" s="99"/>
      <c r="L77" s="99"/>
      <c r="M77" s="121"/>
    </row>
    <row r="78" spans="2:25" ht="14.1" customHeight="1" x14ac:dyDescent="0.15">
      <c r="B78" s="74"/>
      <c r="C78" s="72" t="s">
        <v>98</v>
      </c>
      <c r="D78" s="72"/>
      <c r="E78" s="72"/>
      <c r="F78" s="72"/>
      <c r="G78" s="72"/>
      <c r="H78" s="72"/>
      <c r="I78" s="72"/>
      <c r="J78" s="72"/>
      <c r="K78" s="99"/>
      <c r="L78" s="99"/>
      <c r="M78" s="129"/>
      <c r="N78" s="128"/>
      <c r="Y78" s="88"/>
    </row>
    <row r="79" spans="2:25" x14ac:dyDescent="0.15">
      <c r="B79" s="74"/>
      <c r="C79" s="72" t="s">
        <v>66</v>
      </c>
      <c r="D79" s="72"/>
      <c r="E79" s="72"/>
      <c r="F79" s="72"/>
      <c r="G79" s="72"/>
      <c r="H79" s="72"/>
      <c r="I79" s="72"/>
      <c r="J79" s="72"/>
      <c r="K79" s="99"/>
      <c r="L79" s="99"/>
      <c r="M79" s="121"/>
    </row>
    <row r="80" spans="2:25" x14ac:dyDescent="0.15">
      <c r="B80" s="74"/>
      <c r="C80" s="72" t="s">
        <v>52</v>
      </c>
      <c r="D80" s="72"/>
      <c r="E80" s="72"/>
      <c r="F80" s="72"/>
      <c r="G80" s="72"/>
      <c r="H80" s="72"/>
      <c r="I80" s="72"/>
      <c r="J80" s="72"/>
      <c r="K80" s="99"/>
      <c r="L80" s="99"/>
      <c r="M80" s="121"/>
    </row>
    <row r="81" spans="2:25" x14ac:dyDescent="0.15">
      <c r="B81" s="121"/>
      <c r="C81" s="99" t="s">
        <v>107</v>
      </c>
      <c r="D81" s="85"/>
      <c r="E81" s="85"/>
      <c r="F81" s="85"/>
      <c r="G81" s="85"/>
      <c r="H81" s="85"/>
      <c r="I81" s="85"/>
      <c r="J81" s="85"/>
      <c r="K81" s="122"/>
      <c r="L81" s="122"/>
      <c r="M81" s="121"/>
    </row>
    <row r="82" spans="2:25" x14ac:dyDescent="0.15">
      <c r="B82" s="121"/>
      <c r="C82" s="99" t="s">
        <v>108</v>
      </c>
      <c r="D82" s="85"/>
      <c r="E82" s="85"/>
      <c r="F82" s="85"/>
      <c r="G82" s="85"/>
      <c r="H82" s="85"/>
      <c r="I82" s="85"/>
      <c r="J82" s="85"/>
      <c r="K82" s="122"/>
      <c r="L82" s="122"/>
      <c r="M82" s="130"/>
      <c r="N82" s="123"/>
      <c r="Y82" s="88"/>
    </row>
    <row r="83" spans="2:25" x14ac:dyDescent="0.15">
      <c r="B83" s="121"/>
      <c r="C83" s="99" t="s">
        <v>158</v>
      </c>
      <c r="D83" s="85"/>
      <c r="E83" s="85"/>
      <c r="F83" s="85"/>
      <c r="G83" s="85"/>
      <c r="H83" s="85"/>
      <c r="I83" s="85"/>
      <c r="J83" s="85"/>
      <c r="K83" s="122"/>
      <c r="L83" s="122"/>
      <c r="M83" s="121"/>
    </row>
    <row r="84" spans="2:25" ht="14.25" thickBot="1" x14ac:dyDescent="0.2">
      <c r="B84" s="124"/>
      <c r="C84" s="100" t="s">
        <v>109</v>
      </c>
      <c r="D84" s="125"/>
      <c r="E84" s="125"/>
      <c r="F84" s="125"/>
      <c r="G84" s="125"/>
      <c r="H84" s="125"/>
      <c r="I84" s="125"/>
      <c r="J84" s="125"/>
      <c r="K84" s="126"/>
      <c r="L84" s="127"/>
    </row>
  </sheetData>
  <mergeCells count="25">
    <mergeCell ref="D9:F9"/>
    <mergeCell ref="D4:G4"/>
    <mergeCell ref="D5:G5"/>
    <mergeCell ref="D6:G6"/>
    <mergeCell ref="D7:F7"/>
    <mergeCell ref="D8:F8"/>
    <mergeCell ref="G48:H48"/>
    <mergeCell ref="G10:H10"/>
    <mergeCell ref="C37:D37"/>
    <mergeCell ref="B40:I40"/>
    <mergeCell ref="B41:D41"/>
    <mergeCell ref="G41:H41"/>
    <mergeCell ref="G42:H42"/>
    <mergeCell ref="G43:H43"/>
    <mergeCell ref="G44:H44"/>
    <mergeCell ref="G45:H45"/>
    <mergeCell ref="G46:H46"/>
    <mergeCell ref="G47:H47"/>
    <mergeCell ref="B60:D60"/>
    <mergeCell ref="G49:H49"/>
    <mergeCell ref="B50:D50"/>
    <mergeCell ref="G50:H50"/>
    <mergeCell ref="G52:H52"/>
    <mergeCell ref="G55:H55"/>
    <mergeCell ref="G59:H59"/>
  </mergeCells>
  <phoneticPr fontId="23"/>
  <conditionalFormatting sqref="M11:M39">
    <cfRule type="expression" dxfId="5"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C00000"/>
  </sheetPr>
  <dimension ref="B1:Y103"/>
  <sheetViews>
    <sheetView view="pageBreakPreview"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5"/>
      <c r="D5" s="182" t="s">
        <v>1</v>
      </c>
      <c r="E5" s="182"/>
      <c r="F5" s="182"/>
      <c r="G5" s="182"/>
      <c r="H5" s="5"/>
      <c r="I5" s="5"/>
      <c r="J5" s="6"/>
      <c r="K5" s="90" t="s">
        <v>130</v>
      </c>
      <c r="L5" s="111" t="str">
        <f>K5</f>
        <v>2020.4.24</v>
      </c>
    </row>
    <row r="6" spans="2:19" ht="18" customHeight="1" x14ac:dyDescent="0.15">
      <c r="B6" s="4"/>
      <c r="C6" s="5"/>
      <c r="D6" s="182" t="s">
        <v>2</v>
      </c>
      <c r="E6" s="182"/>
      <c r="F6" s="182"/>
      <c r="G6" s="182"/>
      <c r="H6" s="5"/>
      <c r="I6" s="5"/>
      <c r="J6" s="6"/>
      <c r="K6" s="131">
        <v>0.40277777777777773</v>
      </c>
      <c r="L6" s="132">
        <v>0.3840277777777778</v>
      </c>
    </row>
    <row r="7" spans="2:19" ht="18" customHeight="1" x14ac:dyDescent="0.15">
      <c r="B7" s="4"/>
      <c r="C7" s="5"/>
      <c r="D7" s="182" t="s">
        <v>3</v>
      </c>
      <c r="E7" s="192"/>
      <c r="F7" s="192"/>
      <c r="G7" s="27" t="s">
        <v>4</v>
      </c>
      <c r="H7" s="5"/>
      <c r="I7" s="5"/>
      <c r="J7" s="6"/>
      <c r="K7" s="133">
        <v>2.23</v>
      </c>
      <c r="L7" s="134">
        <v>1.71</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3.9" customHeight="1" x14ac:dyDescent="0.15">
      <c r="B11" s="32">
        <v>1</v>
      </c>
      <c r="C11" s="38" t="s">
        <v>59</v>
      </c>
      <c r="D11" s="38" t="s">
        <v>12</v>
      </c>
      <c r="E11" s="45"/>
      <c r="F11" s="45" t="s">
        <v>131</v>
      </c>
      <c r="G11" s="45"/>
      <c r="H11" s="45"/>
      <c r="I11" s="45"/>
      <c r="J11" s="45"/>
      <c r="K11" s="77" t="s">
        <v>132</v>
      </c>
      <c r="L11" s="78" t="s">
        <v>133</v>
      </c>
      <c r="N11" t="s">
        <v>13</v>
      </c>
      <c r="O11">
        <f>IF(K12="",0,VALUE(MID(K12,2,LEN(K12)-2)))</f>
        <v>0</v>
      </c>
      <c r="P11">
        <f>IF(L11="",0,VALUE(MID(L11,2,LEN(L11)-2)))</f>
        <v>25</v>
      </c>
      <c r="Q11" t="e">
        <f>IF(#REF!="",0,VALUE(MID(#REF!,2,LEN(#REF!)-2)))</f>
        <v>#REF!</v>
      </c>
      <c r="R11">
        <f>IF(K11="＋",0,IF(K11="(＋)",0,ABS(K11)))</f>
        <v>65</v>
      </c>
      <c r="S11">
        <f>IF(L11="＋",0,IF(L11="(＋)",0,ABS(L11)))</f>
        <v>25</v>
      </c>
    </row>
    <row r="12" spans="2:19" ht="13.9" customHeight="1" x14ac:dyDescent="0.15">
      <c r="B12" s="32">
        <f>B11+1</f>
        <v>2</v>
      </c>
      <c r="C12" s="39"/>
      <c r="D12" s="47"/>
      <c r="E12" s="45"/>
      <c r="F12" s="45" t="s">
        <v>134</v>
      </c>
      <c r="G12" s="45"/>
      <c r="H12" s="45"/>
      <c r="I12" s="45"/>
      <c r="J12" s="45"/>
      <c r="K12" s="77"/>
      <c r="L12" s="78" t="s">
        <v>135</v>
      </c>
      <c r="N12" t="s">
        <v>13</v>
      </c>
      <c r="O12">
        <f>IF(K15="",0,VALUE(MID(K15,2,LEN(K15)-2)))</f>
        <v>10</v>
      </c>
      <c r="P12">
        <f>IF(L12="",0,VALUE(MID(L12,2,LEN(L12)-2)))</f>
        <v>50</v>
      </c>
      <c r="Q12" t="e">
        <f>IF(#REF!="",0,VALUE(MID(#REF!,2,LEN(#REF!)-2)))</f>
        <v>#REF!</v>
      </c>
      <c r="R12">
        <f>IF(K12="＋",0,IF(K12="(＋)",0,ABS(K12)))</f>
        <v>0</v>
      </c>
      <c r="S12">
        <f>IF(L12="＋",0,IF(L12="(＋)",0,ABS(L12)))</f>
        <v>50</v>
      </c>
    </row>
    <row r="13" spans="2:19" ht="13.5" customHeight="1" x14ac:dyDescent="0.15">
      <c r="B13" s="32">
        <f t="shared" ref="B13:B52" si="0">B12+1</f>
        <v>3</v>
      </c>
      <c r="C13" s="39"/>
      <c r="D13" s="47"/>
      <c r="E13" s="45"/>
      <c r="F13" s="45" t="s">
        <v>110</v>
      </c>
      <c r="G13" s="45"/>
      <c r="H13" s="45"/>
      <c r="I13" s="45"/>
      <c r="J13" s="45"/>
      <c r="K13" s="77" t="s">
        <v>136</v>
      </c>
      <c r="L13" s="78" t="s">
        <v>137</v>
      </c>
      <c r="N13" s="75" t="s">
        <v>14</v>
      </c>
      <c r="O13" t="str">
        <f>K13</f>
        <v>(15)</v>
      </c>
      <c r="P13" t="str">
        <f>L13</f>
        <v>(150)</v>
      </c>
      <c r="Q13" t="e">
        <f>#REF!</f>
        <v>#REF!</v>
      </c>
      <c r="R13">
        <f t="shared" ref="R13:S15" si="1">IF(K13="＋",0,IF(K13="(＋)",0,ABS(K13)))</f>
        <v>15</v>
      </c>
      <c r="S13">
        <f t="shared" si="1"/>
        <v>150</v>
      </c>
    </row>
    <row r="14" spans="2:19" ht="13.9" customHeight="1" x14ac:dyDescent="0.15">
      <c r="B14" s="32">
        <f t="shared" si="0"/>
        <v>4</v>
      </c>
      <c r="C14" s="39"/>
      <c r="D14" s="47"/>
      <c r="E14" s="45"/>
      <c r="F14" s="45" t="s">
        <v>138</v>
      </c>
      <c r="G14" s="45"/>
      <c r="H14" s="45"/>
      <c r="I14" s="45"/>
      <c r="J14" s="45"/>
      <c r="K14" s="77" t="s">
        <v>139</v>
      </c>
      <c r="L14" s="78"/>
      <c r="N14" t="s">
        <v>13</v>
      </c>
      <c r="O14">
        <f>IF(K14="",0,VALUE(MID(K14,2,LEN(K14)-2)))</f>
        <v>5</v>
      </c>
      <c r="P14">
        <f>IF(L14="",0,VALUE(MID(L14,2,LEN(L14)-2)))</f>
        <v>0</v>
      </c>
      <c r="Q14" t="e">
        <f>IF(#REF!="",0,VALUE(MID(#REF!,2,LEN(#REF!)-2)))</f>
        <v>#REF!</v>
      </c>
      <c r="R14">
        <f>IF(K14="＋",0,IF(K14="(＋)",0,ABS(K14)))</f>
        <v>5</v>
      </c>
      <c r="S14">
        <f>IF(L14="＋",0,IF(L14="(＋)",0,ABS(L14)))</f>
        <v>0</v>
      </c>
    </row>
    <row r="15" spans="2:19" ht="13.9" customHeight="1" x14ac:dyDescent="0.15">
      <c r="B15" s="32">
        <f t="shared" si="0"/>
        <v>5</v>
      </c>
      <c r="C15" s="39"/>
      <c r="D15" s="47"/>
      <c r="E15" s="45"/>
      <c r="F15" s="45" t="s">
        <v>89</v>
      </c>
      <c r="G15" s="45"/>
      <c r="H15" s="45"/>
      <c r="I15" s="45"/>
      <c r="J15" s="45"/>
      <c r="K15" s="77" t="s">
        <v>140</v>
      </c>
      <c r="L15" s="78" t="s">
        <v>135</v>
      </c>
      <c r="N15" t="s">
        <v>13</v>
      </c>
      <c r="O15" t="e">
        <f>IF(#REF!="",0,VALUE(MID(#REF!,2,LEN(#REF!)-2)))</f>
        <v>#REF!</v>
      </c>
      <c r="P15">
        <f>IF(L15="",0,VALUE(MID(L15,2,LEN(L15)-2)))</f>
        <v>50</v>
      </c>
      <c r="Q15" t="e">
        <f>IF(#REF!="",0,VALUE(MID(#REF!,2,LEN(#REF!)-2)))</f>
        <v>#REF!</v>
      </c>
      <c r="R15">
        <f t="shared" si="1"/>
        <v>10</v>
      </c>
      <c r="S15">
        <f t="shared" si="1"/>
        <v>50</v>
      </c>
    </row>
    <row r="16" spans="2:19" ht="13.9" customHeight="1" x14ac:dyDescent="0.15">
      <c r="B16" s="32">
        <f t="shared" si="0"/>
        <v>6</v>
      </c>
      <c r="C16" s="40" t="s">
        <v>22</v>
      </c>
      <c r="D16" s="38" t="s">
        <v>23</v>
      </c>
      <c r="E16" s="45"/>
      <c r="F16" s="45" t="s">
        <v>88</v>
      </c>
      <c r="G16" s="45"/>
      <c r="H16" s="45"/>
      <c r="I16" s="45"/>
      <c r="J16" s="45"/>
      <c r="K16" s="79">
        <v>10</v>
      </c>
      <c r="L16" s="80">
        <v>300</v>
      </c>
      <c r="S16">
        <f>COUNTA(L11:L15)</f>
        <v>4</v>
      </c>
    </row>
    <row r="17" spans="2:12" ht="13.5" customHeight="1" x14ac:dyDescent="0.15">
      <c r="B17" s="32">
        <f t="shared" si="0"/>
        <v>7</v>
      </c>
      <c r="C17" s="40" t="s">
        <v>24</v>
      </c>
      <c r="D17" s="38" t="s">
        <v>25</v>
      </c>
      <c r="E17" s="45"/>
      <c r="F17" s="45" t="s">
        <v>141</v>
      </c>
      <c r="G17" s="45"/>
      <c r="H17" s="45"/>
      <c r="I17" s="45"/>
      <c r="J17" s="45"/>
      <c r="K17" s="79" t="s">
        <v>99</v>
      </c>
      <c r="L17" s="80" t="s">
        <v>99</v>
      </c>
    </row>
    <row r="18" spans="2:12" ht="13.5" customHeight="1" x14ac:dyDescent="0.15">
      <c r="B18" s="32">
        <f t="shared" si="0"/>
        <v>8</v>
      </c>
      <c r="C18" s="40" t="s">
        <v>60</v>
      </c>
      <c r="D18" s="38" t="s">
        <v>15</v>
      </c>
      <c r="E18" s="45"/>
      <c r="F18" s="45" t="s">
        <v>93</v>
      </c>
      <c r="G18" s="45"/>
      <c r="H18" s="45"/>
      <c r="I18" s="45"/>
      <c r="J18" s="45"/>
      <c r="K18" s="79" t="s">
        <v>99</v>
      </c>
      <c r="L18" s="80"/>
    </row>
    <row r="19" spans="2:12" ht="13.9" customHeight="1" x14ac:dyDescent="0.15">
      <c r="B19" s="32">
        <f t="shared" si="0"/>
        <v>9</v>
      </c>
      <c r="C19" s="41"/>
      <c r="D19" s="47"/>
      <c r="E19" s="45"/>
      <c r="F19" s="45" t="s">
        <v>142</v>
      </c>
      <c r="G19" s="45"/>
      <c r="H19" s="45"/>
      <c r="I19" s="45"/>
      <c r="J19" s="45"/>
      <c r="K19" s="79" t="s">
        <v>99</v>
      </c>
      <c r="L19" s="80"/>
    </row>
    <row r="20" spans="2:12" ht="13.9" customHeight="1" x14ac:dyDescent="0.15">
      <c r="B20" s="32">
        <f t="shared" si="0"/>
        <v>10</v>
      </c>
      <c r="C20" s="41"/>
      <c r="D20" s="38" t="s">
        <v>16</v>
      </c>
      <c r="E20" s="45"/>
      <c r="F20" s="45" t="s">
        <v>79</v>
      </c>
      <c r="G20" s="45"/>
      <c r="H20" s="45"/>
      <c r="I20" s="45"/>
      <c r="J20" s="45"/>
      <c r="K20" s="79" t="s">
        <v>99</v>
      </c>
      <c r="L20" s="80" t="s">
        <v>99</v>
      </c>
    </row>
    <row r="21" spans="2:12" ht="13.9" customHeight="1" x14ac:dyDescent="0.15">
      <c r="B21" s="32">
        <f t="shared" si="0"/>
        <v>11</v>
      </c>
      <c r="C21" s="41"/>
      <c r="D21" s="47"/>
      <c r="E21" s="45"/>
      <c r="F21" s="45" t="s">
        <v>80</v>
      </c>
      <c r="G21" s="45"/>
      <c r="H21" s="45"/>
      <c r="I21" s="45"/>
      <c r="J21" s="45"/>
      <c r="K21" s="79">
        <v>80</v>
      </c>
      <c r="L21" s="80">
        <v>400</v>
      </c>
    </row>
    <row r="22" spans="2:12" ht="13.5" customHeight="1" x14ac:dyDescent="0.15">
      <c r="B22" s="32">
        <f t="shared" si="0"/>
        <v>12</v>
      </c>
      <c r="C22" s="41"/>
      <c r="D22" s="47"/>
      <c r="E22" s="45"/>
      <c r="F22" s="45" t="s">
        <v>81</v>
      </c>
      <c r="G22" s="45"/>
      <c r="H22" s="45"/>
      <c r="I22" s="45"/>
      <c r="J22" s="45"/>
      <c r="K22" s="79">
        <v>10</v>
      </c>
      <c r="L22" s="80">
        <v>225</v>
      </c>
    </row>
    <row r="23" spans="2:12" ht="13.9" customHeight="1" x14ac:dyDescent="0.15">
      <c r="B23" s="32">
        <f t="shared" si="0"/>
        <v>13</v>
      </c>
      <c r="C23" s="41"/>
      <c r="D23" s="47"/>
      <c r="E23" s="45"/>
      <c r="F23" s="45" t="s">
        <v>143</v>
      </c>
      <c r="G23" s="45"/>
      <c r="H23" s="45"/>
      <c r="I23" s="45"/>
      <c r="J23" s="45"/>
      <c r="K23" s="79" t="s">
        <v>99</v>
      </c>
      <c r="L23" s="80"/>
    </row>
    <row r="24" spans="2:12" ht="13.5" customHeight="1" x14ac:dyDescent="0.15">
      <c r="B24" s="32">
        <f t="shared" si="0"/>
        <v>14</v>
      </c>
      <c r="C24" s="41"/>
      <c r="D24" s="47"/>
      <c r="E24" s="45"/>
      <c r="F24" s="45" t="s">
        <v>144</v>
      </c>
      <c r="G24" s="45"/>
      <c r="H24" s="45"/>
      <c r="I24" s="45"/>
      <c r="J24" s="45"/>
      <c r="K24" s="79">
        <v>40</v>
      </c>
      <c r="L24" s="80">
        <v>250</v>
      </c>
    </row>
    <row r="25" spans="2:12" ht="13.9" customHeight="1" x14ac:dyDescent="0.15">
      <c r="B25" s="32">
        <f t="shared" si="0"/>
        <v>15</v>
      </c>
      <c r="C25" s="41"/>
      <c r="D25" s="47"/>
      <c r="E25" s="45"/>
      <c r="F25" s="45" t="s">
        <v>18</v>
      </c>
      <c r="G25" s="45"/>
      <c r="H25" s="45"/>
      <c r="I25" s="45"/>
      <c r="J25" s="45"/>
      <c r="K25" s="79">
        <v>50</v>
      </c>
      <c r="L25" s="80">
        <v>425</v>
      </c>
    </row>
    <row r="26" spans="2:12" ht="13.9" customHeight="1" x14ac:dyDescent="0.15">
      <c r="B26" s="32">
        <f t="shared" si="0"/>
        <v>16</v>
      </c>
      <c r="C26" s="41"/>
      <c r="D26" s="47"/>
      <c r="E26" s="45"/>
      <c r="F26" s="45" t="s">
        <v>82</v>
      </c>
      <c r="G26" s="45"/>
      <c r="H26" s="45"/>
      <c r="I26" s="45"/>
      <c r="J26" s="45"/>
      <c r="K26" s="79">
        <v>680</v>
      </c>
      <c r="L26" s="80">
        <v>1350</v>
      </c>
    </row>
    <row r="27" spans="2:12" ht="13.5" customHeight="1" x14ac:dyDescent="0.15">
      <c r="B27" s="32">
        <f t="shared" si="0"/>
        <v>17</v>
      </c>
      <c r="C27" s="41"/>
      <c r="D27" s="47"/>
      <c r="E27" s="45"/>
      <c r="F27" s="45" t="s">
        <v>86</v>
      </c>
      <c r="G27" s="45"/>
      <c r="H27" s="45"/>
      <c r="I27" s="45"/>
      <c r="J27" s="45"/>
      <c r="K27" s="79">
        <v>85</v>
      </c>
      <c r="L27" s="80">
        <v>150</v>
      </c>
    </row>
    <row r="28" spans="2:12" ht="13.5" customHeight="1" x14ac:dyDescent="0.15">
      <c r="B28" s="32">
        <f t="shared" si="0"/>
        <v>18</v>
      </c>
      <c r="C28" s="41"/>
      <c r="D28" s="47"/>
      <c r="E28" s="45"/>
      <c r="F28" s="45" t="s">
        <v>61</v>
      </c>
      <c r="G28" s="45"/>
      <c r="H28" s="45"/>
      <c r="I28" s="45"/>
      <c r="J28" s="45"/>
      <c r="K28" s="79">
        <v>10950</v>
      </c>
      <c r="L28" s="80">
        <v>7500</v>
      </c>
    </row>
    <row r="29" spans="2:12" ht="13.9" customHeight="1" x14ac:dyDescent="0.15">
      <c r="B29" s="32">
        <f t="shared" si="0"/>
        <v>19</v>
      </c>
      <c r="C29" s="41"/>
      <c r="D29" s="47"/>
      <c r="E29" s="45"/>
      <c r="F29" s="45" t="s">
        <v>90</v>
      </c>
      <c r="G29" s="45"/>
      <c r="H29" s="45"/>
      <c r="I29" s="45"/>
      <c r="J29" s="45"/>
      <c r="K29" s="79">
        <v>280</v>
      </c>
      <c r="L29" s="80">
        <v>2250</v>
      </c>
    </row>
    <row r="30" spans="2:12" ht="13.9" customHeight="1" x14ac:dyDescent="0.15">
      <c r="B30" s="32">
        <f t="shared" si="0"/>
        <v>20</v>
      </c>
      <c r="C30" s="41"/>
      <c r="D30" s="47"/>
      <c r="E30" s="45"/>
      <c r="F30" s="45" t="s">
        <v>19</v>
      </c>
      <c r="G30" s="45"/>
      <c r="H30" s="45"/>
      <c r="I30" s="45"/>
      <c r="J30" s="45"/>
      <c r="K30" s="79">
        <v>5000</v>
      </c>
      <c r="L30" s="80">
        <v>8000</v>
      </c>
    </row>
    <row r="31" spans="2:12" ht="13.9" customHeight="1" x14ac:dyDescent="0.15">
      <c r="B31" s="32">
        <f t="shared" si="0"/>
        <v>21</v>
      </c>
      <c r="C31" s="41"/>
      <c r="D31" s="47"/>
      <c r="E31" s="45"/>
      <c r="F31" s="45" t="s">
        <v>20</v>
      </c>
      <c r="G31" s="45"/>
      <c r="H31" s="45"/>
      <c r="I31" s="45"/>
      <c r="J31" s="45"/>
      <c r="K31" s="79">
        <v>3100</v>
      </c>
      <c r="L31" s="80">
        <v>15000</v>
      </c>
    </row>
    <row r="32" spans="2:12" ht="13.9" customHeight="1" x14ac:dyDescent="0.15">
      <c r="B32" s="32">
        <f t="shared" si="0"/>
        <v>22</v>
      </c>
      <c r="C32" s="41"/>
      <c r="D32" s="47"/>
      <c r="E32" s="45"/>
      <c r="F32" s="45" t="s">
        <v>145</v>
      </c>
      <c r="G32" s="45"/>
      <c r="H32" s="45"/>
      <c r="I32" s="45"/>
      <c r="J32" s="45"/>
      <c r="K32" s="79">
        <v>5</v>
      </c>
      <c r="L32" s="80"/>
    </row>
    <row r="33" spans="2:12" ht="13.9" customHeight="1" x14ac:dyDescent="0.15">
      <c r="B33" s="32">
        <f t="shared" si="0"/>
        <v>23</v>
      </c>
      <c r="C33" s="40" t="s">
        <v>65</v>
      </c>
      <c r="D33" s="38" t="s">
        <v>62</v>
      </c>
      <c r="E33" s="45"/>
      <c r="F33" s="45" t="s">
        <v>146</v>
      </c>
      <c r="G33" s="45"/>
      <c r="H33" s="45"/>
      <c r="I33" s="45"/>
      <c r="J33" s="45"/>
      <c r="K33" s="79">
        <v>5</v>
      </c>
      <c r="L33" s="80"/>
    </row>
    <row r="34" spans="2:12" ht="13.5" customHeight="1" x14ac:dyDescent="0.15">
      <c r="B34" s="32">
        <f t="shared" si="0"/>
        <v>24</v>
      </c>
      <c r="C34" s="40" t="s">
        <v>63</v>
      </c>
      <c r="D34" s="38" t="s">
        <v>26</v>
      </c>
      <c r="E34" s="45"/>
      <c r="F34" s="45" t="s">
        <v>92</v>
      </c>
      <c r="G34" s="45"/>
      <c r="H34" s="45"/>
      <c r="I34" s="45"/>
      <c r="J34" s="45"/>
      <c r="K34" s="79">
        <v>120</v>
      </c>
      <c r="L34" s="80">
        <v>200</v>
      </c>
    </row>
    <row r="35" spans="2:12" ht="13.9" customHeight="1" x14ac:dyDescent="0.15">
      <c r="B35" s="32">
        <f t="shared" si="0"/>
        <v>25</v>
      </c>
      <c r="C35" s="41"/>
      <c r="D35" s="47"/>
      <c r="E35" s="45"/>
      <c r="F35" s="45" t="s">
        <v>87</v>
      </c>
      <c r="G35" s="45"/>
      <c r="H35" s="45"/>
      <c r="I35" s="45"/>
      <c r="J35" s="45"/>
      <c r="K35" s="79">
        <v>10</v>
      </c>
      <c r="L35" s="80">
        <v>50</v>
      </c>
    </row>
    <row r="36" spans="2:12" ht="13.9" customHeight="1" x14ac:dyDescent="0.15">
      <c r="B36" s="32">
        <f t="shared" si="0"/>
        <v>26</v>
      </c>
      <c r="C36" s="41"/>
      <c r="D36" s="47"/>
      <c r="E36" s="45"/>
      <c r="F36" s="45" t="s">
        <v>112</v>
      </c>
      <c r="G36" s="45"/>
      <c r="H36" s="45"/>
      <c r="I36" s="45"/>
      <c r="J36" s="45"/>
      <c r="K36" s="79">
        <v>120</v>
      </c>
      <c r="L36" s="80">
        <v>400</v>
      </c>
    </row>
    <row r="37" spans="2:12" ht="13.5" customHeight="1" x14ac:dyDescent="0.15">
      <c r="B37" s="32">
        <f t="shared" si="0"/>
        <v>27</v>
      </c>
      <c r="C37" s="41"/>
      <c r="D37" s="47"/>
      <c r="E37" s="45"/>
      <c r="F37" s="45" t="s">
        <v>147</v>
      </c>
      <c r="G37" s="45"/>
      <c r="H37" s="45"/>
      <c r="I37" s="45"/>
      <c r="J37" s="45"/>
      <c r="K37" s="79">
        <v>10</v>
      </c>
      <c r="L37" s="80">
        <v>450</v>
      </c>
    </row>
    <row r="38" spans="2:12" ht="13.5" customHeight="1" x14ac:dyDescent="0.15">
      <c r="B38" s="32">
        <f t="shared" si="0"/>
        <v>28</v>
      </c>
      <c r="C38" s="41"/>
      <c r="D38" s="47"/>
      <c r="E38" s="45"/>
      <c r="F38" s="45" t="s">
        <v>27</v>
      </c>
      <c r="G38" s="45"/>
      <c r="H38" s="45"/>
      <c r="I38" s="45"/>
      <c r="J38" s="45"/>
      <c r="K38" s="79">
        <v>50</v>
      </c>
      <c r="L38" s="80">
        <v>100</v>
      </c>
    </row>
    <row r="39" spans="2:12" ht="13.5" customHeight="1" x14ac:dyDescent="0.15">
      <c r="B39" s="32">
        <f t="shared" si="0"/>
        <v>29</v>
      </c>
      <c r="C39" s="41"/>
      <c r="D39" s="47"/>
      <c r="E39" s="45"/>
      <c r="F39" s="45" t="s">
        <v>28</v>
      </c>
      <c r="G39" s="45"/>
      <c r="H39" s="45"/>
      <c r="I39" s="45"/>
      <c r="J39" s="45"/>
      <c r="K39" s="79"/>
      <c r="L39" s="80" t="s">
        <v>99</v>
      </c>
    </row>
    <row r="40" spans="2:12" ht="13.9" customHeight="1" x14ac:dyDescent="0.15">
      <c r="B40" s="32">
        <f t="shared" si="0"/>
        <v>30</v>
      </c>
      <c r="C40" s="41"/>
      <c r="D40" s="47"/>
      <c r="E40" s="45"/>
      <c r="F40" s="45" t="s">
        <v>148</v>
      </c>
      <c r="G40" s="45"/>
      <c r="H40" s="45"/>
      <c r="I40" s="45"/>
      <c r="J40" s="45"/>
      <c r="K40" s="79" t="s">
        <v>99</v>
      </c>
      <c r="L40" s="80" t="s">
        <v>99</v>
      </c>
    </row>
    <row r="41" spans="2:12" ht="13.9" customHeight="1" x14ac:dyDescent="0.15">
      <c r="B41" s="32">
        <f t="shared" si="0"/>
        <v>31</v>
      </c>
      <c r="C41" s="41"/>
      <c r="D41" s="47"/>
      <c r="E41" s="45"/>
      <c r="F41" s="45" t="s">
        <v>113</v>
      </c>
      <c r="G41" s="45"/>
      <c r="H41" s="45"/>
      <c r="I41" s="45"/>
      <c r="J41" s="45"/>
      <c r="K41" s="79">
        <v>20</v>
      </c>
      <c r="L41" s="80">
        <v>300</v>
      </c>
    </row>
    <row r="42" spans="2:12" ht="13.9" customHeight="1" x14ac:dyDescent="0.15">
      <c r="B42" s="32">
        <f t="shared" si="0"/>
        <v>32</v>
      </c>
      <c r="C42" s="41"/>
      <c r="D42" s="47"/>
      <c r="E42" s="45"/>
      <c r="F42" s="45" t="s">
        <v>149</v>
      </c>
      <c r="G42" s="45"/>
      <c r="H42" s="45"/>
      <c r="I42" s="45"/>
      <c r="J42" s="45"/>
      <c r="K42" s="79" t="s">
        <v>99</v>
      </c>
      <c r="L42" s="80"/>
    </row>
    <row r="43" spans="2:12" ht="13.9" customHeight="1" x14ac:dyDescent="0.15">
      <c r="B43" s="32">
        <f t="shared" si="0"/>
        <v>33</v>
      </c>
      <c r="C43" s="41"/>
      <c r="D43" s="47"/>
      <c r="E43" s="45"/>
      <c r="F43" s="45" t="s">
        <v>150</v>
      </c>
      <c r="G43" s="45"/>
      <c r="H43" s="45"/>
      <c r="I43" s="45"/>
      <c r="J43" s="45"/>
      <c r="K43" s="79"/>
      <c r="L43" s="80">
        <v>200</v>
      </c>
    </row>
    <row r="44" spans="2:12" ht="13.9" customHeight="1" x14ac:dyDescent="0.15">
      <c r="B44" s="32">
        <f t="shared" si="0"/>
        <v>34</v>
      </c>
      <c r="C44" s="41"/>
      <c r="D44" s="47"/>
      <c r="E44" s="45"/>
      <c r="F44" s="45" t="s">
        <v>29</v>
      </c>
      <c r="G44" s="45"/>
      <c r="H44" s="45"/>
      <c r="I44" s="45"/>
      <c r="J44" s="45"/>
      <c r="K44" s="79">
        <v>90</v>
      </c>
      <c r="L44" s="80">
        <v>500</v>
      </c>
    </row>
    <row r="45" spans="2:12" ht="13.9" customHeight="1" x14ac:dyDescent="0.15">
      <c r="B45" s="32">
        <f t="shared" si="0"/>
        <v>35</v>
      </c>
      <c r="C45" s="40" t="s">
        <v>151</v>
      </c>
      <c r="D45" s="38" t="s">
        <v>152</v>
      </c>
      <c r="E45" s="45"/>
      <c r="F45" s="45" t="s">
        <v>153</v>
      </c>
      <c r="G45" s="45"/>
      <c r="H45" s="45"/>
      <c r="I45" s="45"/>
      <c r="J45" s="45"/>
      <c r="K45" s="79"/>
      <c r="L45" s="80" t="s">
        <v>99</v>
      </c>
    </row>
    <row r="46" spans="2:12" ht="13.5" customHeight="1" x14ac:dyDescent="0.15">
      <c r="B46" s="32">
        <f t="shared" si="0"/>
        <v>36</v>
      </c>
      <c r="C46" s="41"/>
      <c r="D46" s="47"/>
      <c r="E46" s="45"/>
      <c r="F46" s="45" t="s">
        <v>154</v>
      </c>
      <c r="G46" s="45"/>
      <c r="H46" s="45"/>
      <c r="I46" s="45"/>
      <c r="J46" s="45"/>
      <c r="K46" s="79"/>
      <c r="L46" s="80">
        <v>1</v>
      </c>
    </row>
    <row r="47" spans="2:12" ht="13.9" customHeight="1" x14ac:dyDescent="0.15">
      <c r="B47" s="32">
        <f t="shared" si="0"/>
        <v>37</v>
      </c>
      <c r="C47" s="40" t="s">
        <v>30</v>
      </c>
      <c r="D47" s="38" t="s">
        <v>31</v>
      </c>
      <c r="E47" s="45"/>
      <c r="F47" s="45" t="s">
        <v>32</v>
      </c>
      <c r="G47" s="45"/>
      <c r="H47" s="45"/>
      <c r="I47" s="45"/>
      <c r="J47" s="45"/>
      <c r="K47" s="79">
        <v>15</v>
      </c>
      <c r="L47" s="80" t="s">
        <v>99</v>
      </c>
    </row>
    <row r="48" spans="2:12" ht="13.9" customHeight="1" x14ac:dyDescent="0.15">
      <c r="B48" s="32">
        <f t="shared" si="0"/>
        <v>38</v>
      </c>
      <c r="C48" s="42"/>
      <c r="D48" s="49" t="s">
        <v>33</v>
      </c>
      <c r="E48" s="45"/>
      <c r="F48" s="45" t="s">
        <v>34</v>
      </c>
      <c r="G48" s="45"/>
      <c r="H48" s="45"/>
      <c r="I48" s="45"/>
      <c r="J48" s="45"/>
      <c r="K48" s="79">
        <v>5</v>
      </c>
      <c r="L48" s="80">
        <v>100</v>
      </c>
    </row>
    <row r="49" spans="2:19" ht="13.5" customHeight="1" x14ac:dyDescent="0.15">
      <c r="B49" s="32">
        <f t="shared" si="0"/>
        <v>39</v>
      </c>
      <c r="C49" s="40" t="s">
        <v>155</v>
      </c>
      <c r="D49" s="49" t="s">
        <v>156</v>
      </c>
      <c r="E49" s="45"/>
      <c r="F49" s="45" t="s">
        <v>157</v>
      </c>
      <c r="G49" s="45"/>
      <c r="H49" s="45"/>
      <c r="I49" s="45"/>
      <c r="J49" s="45"/>
      <c r="K49" s="79"/>
      <c r="L49" s="80">
        <v>25</v>
      </c>
      <c r="R49">
        <f>COUNTA(K45:K49)</f>
        <v>2</v>
      </c>
      <c r="S49">
        <f>COUNTA(L45:L49)</f>
        <v>5</v>
      </c>
    </row>
    <row r="50" spans="2:19" ht="13.9" customHeight="1" x14ac:dyDescent="0.15">
      <c r="B50" s="32">
        <f t="shared" si="0"/>
        <v>40</v>
      </c>
      <c r="C50" s="185" t="s">
        <v>35</v>
      </c>
      <c r="D50" s="186"/>
      <c r="E50" s="45"/>
      <c r="F50" s="45" t="s">
        <v>36</v>
      </c>
      <c r="G50" s="45"/>
      <c r="H50" s="45"/>
      <c r="I50" s="45"/>
      <c r="J50" s="45"/>
      <c r="K50" s="79">
        <v>150</v>
      </c>
      <c r="L50" s="80">
        <v>400</v>
      </c>
    </row>
    <row r="51" spans="2:19" ht="13.9" customHeight="1" x14ac:dyDescent="0.15">
      <c r="B51" s="32">
        <f t="shared" si="0"/>
        <v>41</v>
      </c>
      <c r="C51" s="43"/>
      <c r="D51" s="44"/>
      <c r="E51" s="45"/>
      <c r="F51" s="45" t="s">
        <v>37</v>
      </c>
      <c r="G51" s="45"/>
      <c r="H51" s="45"/>
      <c r="I51" s="45"/>
      <c r="J51" s="45"/>
      <c r="K51" s="79">
        <v>100</v>
      </c>
      <c r="L51" s="80">
        <v>250</v>
      </c>
    </row>
    <row r="52" spans="2:19" ht="13.9" customHeight="1" thickBot="1" x14ac:dyDescent="0.2">
      <c r="B52" s="32">
        <f t="shared" si="0"/>
        <v>42</v>
      </c>
      <c r="C52" s="43"/>
      <c r="D52" s="44"/>
      <c r="E52" s="45"/>
      <c r="F52" s="45" t="s">
        <v>72</v>
      </c>
      <c r="G52" s="45"/>
      <c r="H52" s="45"/>
      <c r="I52" s="45"/>
      <c r="J52" s="45"/>
      <c r="K52" s="79">
        <v>50</v>
      </c>
      <c r="L52" s="86">
        <v>150</v>
      </c>
    </row>
    <row r="53" spans="2:19" ht="13.9" customHeight="1" x14ac:dyDescent="0.15">
      <c r="B53" s="82"/>
      <c r="C53" s="83"/>
      <c r="D53" s="83"/>
      <c r="E53" s="84"/>
      <c r="F53" s="84"/>
      <c r="G53" s="84"/>
      <c r="H53" s="84"/>
      <c r="I53" s="84"/>
      <c r="J53" s="84"/>
      <c r="K53" s="84"/>
      <c r="L53" s="114"/>
    </row>
    <row r="54" spans="2:19" ht="18" customHeight="1" x14ac:dyDescent="0.15">
      <c r="R54">
        <f>COUNTA(K11:K52)</f>
        <v>36</v>
      </c>
      <c r="S54">
        <f>COUNTA(L11:L52)</f>
        <v>35</v>
      </c>
    </row>
    <row r="55" spans="2:19" ht="18" customHeight="1" x14ac:dyDescent="0.15">
      <c r="B55" s="26"/>
      <c r="R55">
        <f>SUM(R11:R15,K16:K52)</f>
        <v>21130</v>
      </c>
      <c r="S55">
        <f>SUM(S11:S15,L16:L52)</f>
        <v>39251</v>
      </c>
    </row>
    <row r="56" spans="2:19" ht="9" customHeight="1" thickBot="1" x14ac:dyDescent="0.2"/>
    <row r="57" spans="2:19" ht="18" customHeight="1" x14ac:dyDescent="0.15">
      <c r="B57" s="1"/>
      <c r="C57" s="2"/>
      <c r="D57" s="191" t="s">
        <v>0</v>
      </c>
      <c r="E57" s="191"/>
      <c r="F57" s="191"/>
      <c r="G57" s="191"/>
      <c r="H57" s="2"/>
      <c r="I57" s="2"/>
      <c r="J57" s="3"/>
      <c r="K57" s="89" t="s">
        <v>54</v>
      </c>
      <c r="L57" s="110" t="s">
        <v>55</v>
      </c>
    </row>
    <row r="58" spans="2:19" ht="18" customHeight="1" thickBot="1" x14ac:dyDescent="0.2">
      <c r="B58" s="7"/>
      <c r="C58" s="8"/>
      <c r="D58" s="190" t="s">
        <v>1</v>
      </c>
      <c r="E58" s="190"/>
      <c r="F58" s="190"/>
      <c r="G58" s="190"/>
      <c r="H58" s="8"/>
      <c r="I58" s="8"/>
      <c r="J58" s="9"/>
      <c r="K58" s="93" t="str">
        <f>K5</f>
        <v>2020.4.24</v>
      </c>
      <c r="L58" s="115" t="str">
        <f>K58</f>
        <v>2020.4.24</v>
      </c>
    </row>
    <row r="59" spans="2:19" ht="19.899999999999999" customHeight="1" thickTop="1" x14ac:dyDescent="0.15">
      <c r="B59" s="187" t="s">
        <v>77</v>
      </c>
      <c r="C59" s="188"/>
      <c r="D59" s="188"/>
      <c r="E59" s="188"/>
      <c r="F59" s="188"/>
      <c r="G59" s="188"/>
      <c r="H59" s="188"/>
      <c r="I59" s="188"/>
      <c r="J59" s="31"/>
      <c r="K59" s="94">
        <f>SUM(K60:K68)</f>
        <v>21130</v>
      </c>
      <c r="L59" s="116">
        <f>SUM(L60:L68)</f>
        <v>39251</v>
      </c>
    </row>
    <row r="60" spans="2:19" ht="13.9" customHeight="1" x14ac:dyDescent="0.15">
      <c r="B60" s="174" t="s">
        <v>39</v>
      </c>
      <c r="C60" s="175"/>
      <c r="D60" s="189"/>
      <c r="E60" s="52"/>
      <c r="F60" s="53"/>
      <c r="G60" s="183" t="s">
        <v>12</v>
      </c>
      <c r="H60" s="183"/>
      <c r="I60" s="53"/>
      <c r="J60" s="55"/>
      <c r="K60" s="46">
        <f>SUM(R$11:R$15)</f>
        <v>95</v>
      </c>
      <c r="L60" s="117">
        <f>SUM(S$11:S$15)</f>
        <v>275</v>
      </c>
    </row>
    <row r="61" spans="2:19" ht="13.9" customHeight="1" x14ac:dyDescent="0.15">
      <c r="B61" s="18"/>
      <c r="C61" s="19"/>
      <c r="D61" s="20"/>
      <c r="E61" s="56"/>
      <c r="F61" s="45"/>
      <c r="G61" s="183" t="s">
        <v>64</v>
      </c>
      <c r="H61" s="183"/>
      <c r="I61" s="54"/>
      <c r="J61" s="57"/>
      <c r="K61" s="46">
        <f>SUM(K$16)</f>
        <v>10</v>
      </c>
      <c r="L61" s="117">
        <f>SUM(L$16)</f>
        <v>300</v>
      </c>
    </row>
    <row r="62" spans="2:19" ht="13.9" customHeight="1" x14ac:dyDescent="0.15">
      <c r="B62" s="18"/>
      <c r="C62" s="19"/>
      <c r="D62" s="20"/>
      <c r="E62" s="56"/>
      <c r="F62" s="45"/>
      <c r="G62" s="183" t="s">
        <v>25</v>
      </c>
      <c r="H62" s="183"/>
      <c r="I62" s="53"/>
      <c r="J62" s="55"/>
      <c r="K62" s="46">
        <f>SUM(K$17:K$17)</f>
        <v>0</v>
      </c>
      <c r="L62" s="117">
        <f>SUM(L$17:L$17)</f>
        <v>0</v>
      </c>
    </row>
    <row r="63" spans="2:19" ht="13.9" customHeight="1" x14ac:dyDescent="0.15">
      <c r="B63" s="18"/>
      <c r="C63" s="19"/>
      <c r="D63" s="20"/>
      <c r="E63" s="56"/>
      <c r="F63" s="45"/>
      <c r="G63" s="183" t="s">
        <v>15</v>
      </c>
      <c r="H63" s="183"/>
      <c r="I63" s="53"/>
      <c r="J63" s="55"/>
      <c r="K63" s="46">
        <f>SUM(K$18:K$19)</f>
        <v>0</v>
      </c>
      <c r="L63" s="117">
        <f>SUM(L$18:L$19)</f>
        <v>0</v>
      </c>
    </row>
    <row r="64" spans="2:19" ht="13.9" customHeight="1" x14ac:dyDescent="0.15">
      <c r="B64" s="18"/>
      <c r="C64" s="19"/>
      <c r="D64" s="20"/>
      <c r="E64" s="56"/>
      <c r="F64" s="45"/>
      <c r="G64" s="183" t="s">
        <v>16</v>
      </c>
      <c r="H64" s="183"/>
      <c r="I64" s="53"/>
      <c r="J64" s="55"/>
      <c r="K64" s="46">
        <f>SUM(K$20:K$32)</f>
        <v>20280</v>
      </c>
      <c r="L64" s="117">
        <f>SUM(L$20:L$32)</f>
        <v>35550</v>
      </c>
    </row>
    <row r="65" spans="2:19" ht="13.9" customHeight="1" x14ac:dyDescent="0.15">
      <c r="B65" s="18"/>
      <c r="C65" s="19"/>
      <c r="D65" s="20"/>
      <c r="E65" s="56"/>
      <c r="F65" s="45"/>
      <c r="G65" s="183" t="s">
        <v>62</v>
      </c>
      <c r="H65" s="183"/>
      <c r="I65" s="53"/>
      <c r="J65" s="55"/>
      <c r="K65" s="46">
        <f>SUM(K$33:K$33)</f>
        <v>5</v>
      </c>
      <c r="L65" s="117">
        <f>SUM(L$33:L$33)</f>
        <v>0</v>
      </c>
    </row>
    <row r="66" spans="2:19" ht="13.9" customHeight="1" x14ac:dyDescent="0.15">
      <c r="B66" s="18"/>
      <c r="C66" s="19"/>
      <c r="D66" s="20"/>
      <c r="E66" s="56"/>
      <c r="F66" s="45"/>
      <c r="G66" s="183" t="s">
        <v>26</v>
      </c>
      <c r="H66" s="183"/>
      <c r="I66" s="53"/>
      <c r="J66" s="55"/>
      <c r="K66" s="46">
        <f>SUM(K$34:K$44)</f>
        <v>420</v>
      </c>
      <c r="L66" s="117">
        <f>SUM(L$34:L$44)</f>
        <v>2200</v>
      </c>
    </row>
    <row r="67" spans="2:19" ht="13.9" customHeight="1" x14ac:dyDescent="0.15">
      <c r="B67" s="18"/>
      <c r="C67" s="19"/>
      <c r="D67" s="20"/>
      <c r="E67" s="56"/>
      <c r="F67" s="45"/>
      <c r="G67" s="183" t="s">
        <v>71</v>
      </c>
      <c r="H67" s="183"/>
      <c r="I67" s="53"/>
      <c r="J67" s="55"/>
      <c r="K67" s="46">
        <f>SUM(K$50:K$51)</f>
        <v>250</v>
      </c>
      <c r="L67" s="117">
        <f>SUM(L$50:L$51)</f>
        <v>650</v>
      </c>
      <c r="R67">
        <f>COUNTA(K$11:K$52)</f>
        <v>36</v>
      </c>
      <c r="S67">
        <f>COUNTA(L$11:L$52)</f>
        <v>35</v>
      </c>
    </row>
    <row r="68" spans="2:19" ht="13.9" customHeight="1" thickBot="1" x14ac:dyDescent="0.2">
      <c r="B68" s="22"/>
      <c r="C68" s="23"/>
      <c r="D68" s="24"/>
      <c r="E68" s="58"/>
      <c r="F68" s="50"/>
      <c r="G68" s="176" t="s">
        <v>38</v>
      </c>
      <c r="H68" s="176"/>
      <c r="I68" s="59"/>
      <c r="J68" s="60"/>
      <c r="K68" s="51">
        <f>SUM(K$45:K$49,K$52)</f>
        <v>70</v>
      </c>
      <c r="L68" s="118">
        <f>SUM(L$45:L$49,L$52)</f>
        <v>276</v>
      </c>
      <c r="R68">
        <f>SUM(R$11:R$15,K$16:K$52)</f>
        <v>21130</v>
      </c>
      <c r="S68">
        <f>SUM(S$11:S$15,L$16:L$52)</f>
        <v>39251</v>
      </c>
    </row>
    <row r="69" spans="2:19" ht="18" customHeight="1" thickTop="1" x14ac:dyDescent="0.15">
      <c r="B69" s="177" t="s">
        <v>40</v>
      </c>
      <c r="C69" s="178"/>
      <c r="D69" s="179"/>
      <c r="E69" s="66"/>
      <c r="F69" s="33"/>
      <c r="G69" s="180" t="s">
        <v>41</v>
      </c>
      <c r="H69" s="180"/>
      <c r="I69" s="33"/>
      <c r="J69" s="34"/>
      <c r="K69" s="95" t="s">
        <v>42</v>
      </c>
      <c r="L69" s="101"/>
    </row>
    <row r="70" spans="2:19" ht="18" customHeight="1" x14ac:dyDescent="0.15">
      <c r="B70" s="63"/>
      <c r="C70" s="64"/>
      <c r="D70" s="64"/>
      <c r="E70" s="61"/>
      <c r="F70" s="62"/>
      <c r="G70" s="37"/>
      <c r="H70" s="37"/>
      <c r="I70" s="62"/>
      <c r="J70" s="65"/>
      <c r="K70" s="96" t="s">
        <v>43</v>
      </c>
      <c r="L70" s="102"/>
    </row>
    <row r="71" spans="2:19" ht="18" customHeight="1" x14ac:dyDescent="0.15">
      <c r="B71" s="18"/>
      <c r="C71" s="19"/>
      <c r="D71" s="19"/>
      <c r="E71" s="67"/>
      <c r="F71" s="8"/>
      <c r="G71" s="181" t="s">
        <v>44</v>
      </c>
      <c r="H71" s="181"/>
      <c r="I71" s="35"/>
      <c r="J71" s="36"/>
      <c r="K71" s="97" t="s">
        <v>45</v>
      </c>
      <c r="L71" s="103"/>
    </row>
    <row r="72" spans="2:19" ht="18" customHeight="1" x14ac:dyDescent="0.15">
      <c r="B72" s="18"/>
      <c r="C72" s="19"/>
      <c r="D72" s="19"/>
      <c r="E72" s="68"/>
      <c r="F72" s="19"/>
      <c r="G72" s="69"/>
      <c r="H72" s="69"/>
      <c r="I72" s="64"/>
      <c r="J72" s="70"/>
      <c r="K72" s="98" t="s">
        <v>68</v>
      </c>
      <c r="L72" s="104"/>
    </row>
    <row r="73" spans="2:19" ht="18" customHeight="1" x14ac:dyDescent="0.15">
      <c r="B73" s="18"/>
      <c r="C73" s="19"/>
      <c r="D73" s="19"/>
      <c r="E73" s="68"/>
      <c r="F73" s="19"/>
      <c r="G73" s="69"/>
      <c r="H73" s="69"/>
      <c r="I73" s="64"/>
      <c r="J73" s="70"/>
      <c r="K73" s="98" t="s">
        <v>69</v>
      </c>
      <c r="L73" s="104"/>
    </row>
    <row r="74" spans="2:19" ht="18" customHeight="1" x14ac:dyDescent="0.15">
      <c r="B74" s="18"/>
      <c r="C74" s="19"/>
      <c r="D74" s="19"/>
      <c r="E74" s="67"/>
      <c r="F74" s="8"/>
      <c r="G74" s="181" t="s">
        <v>46</v>
      </c>
      <c r="H74" s="181"/>
      <c r="I74" s="35"/>
      <c r="J74" s="36"/>
      <c r="K74" s="97" t="s">
        <v>73</v>
      </c>
      <c r="L74" s="103"/>
    </row>
    <row r="75" spans="2:19" ht="18" customHeight="1" x14ac:dyDescent="0.15">
      <c r="B75" s="18"/>
      <c r="C75" s="19"/>
      <c r="D75" s="19"/>
      <c r="E75" s="68"/>
      <c r="F75" s="19"/>
      <c r="G75" s="69"/>
      <c r="H75" s="69"/>
      <c r="I75" s="64"/>
      <c r="J75" s="70"/>
      <c r="K75" s="98" t="s">
        <v>74</v>
      </c>
      <c r="L75" s="104"/>
    </row>
    <row r="76" spans="2:19" ht="18" customHeight="1" x14ac:dyDescent="0.15">
      <c r="B76" s="18"/>
      <c r="C76" s="19"/>
      <c r="D76" s="19"/>
      <c r="E76" s="68"/>
      <c r="F76" s="19"/>
      <c r="G76" s="69"/>
      <c r="H76" s="69"/>
      <c r="I76" s="64"/>
      <c r="J76" s="70"/>
      <c r="K76" s="98" t="s">
        <v>75</v>
      </c>
      <c r="L76" s="104"/>
    </row>
    <row r="77" spans="2:19" ht="18" customHeight="1" x14ac:dyDescent="0.15">
      <c r="B77" s="18"/>
      <c r="C77" s="19"/>
      <c r="D77" s="19"/>
      <c r="E77" s="13"/>
      <c r="F77" s="14"/>
      <c r="G77" s="37"/>
      <c r="H77" s="37"/>
      <c r="I77" s="62"/>
      <c r="J77" s="65"/>
      <c r="K77" s="98" t="s">
        <v>76</v>
      </c>
      <c r="L77" s="102"/>
    </row>
    <row r="78" spans="2:19" ht="18" customHeight="1" x14ac:dyDescent="0.15">
      <c r="B78" s="25"/>
      <c r="C78" s="14"/>
      <c r="D78" s="14"/>
      <c r="E78" s="21"/>
      <c r="F78" s="5"/>
      <c r="G78" s="182" t="s">
        <v>47</v>
      </c>
      <c r="H78" s="182"/>
      <c r="I78" s="16"/>
      <c r="J78" s="17"/>
      <c r="K78" s="87" t="s">
        <v>116</v>
      </c>
      <c r="L78" s="105"/>
    </row>
    <row r="79" spans="2:19" ht="18" customHeight="1" x14ac:dyDescent="0.15">
      <c r="B79" s="174" t="s">
        <v>48</v>
      </c>
      <c r="C79" s="175"/>
      <c r="D79" s="175"/>
      <c r="E79" s="8"/>
      <c r="F79" s="8"/>
      <c r="G79" s="8"/>
      <c r="H79" s="8"/>
      <c r="I79" s="8"/>
      <c r="J79" s="8"/>
      <c r="K79" s="81"/>
      <c r="L79" s="120"/>
    </row>
    <row r="80" spans="2:19" ht="14.1" customHeight="1" x14ac:dyDescent="0.15">
      <c r="B80" s="71"/>
      <c r="C80" s="72" t="s">
        <v>49</v>
      </c>
      <c r="D80" s="73"/>
      <c r="E80" s="72"/>
      <c r="F80" s="72"/>
      <c r="G80" s="72"/>
      <c r="H80" s="72"/>
      <c r="I80" s="72"/>
      <c r="J80" s="72"/>
      <c r="K80" s="99"/>
      <c r="L80" s="106"/>
    </row>
    <row r="81" spans="2:13" ht="14.1" customHeight="1" x14ac:dyDescent="0.15">
      <c r="B81" s="71"/>
      <c r="C81" s="72" t="s">
        <v>50</v>
      </c>
      <c r="D81" s="73"/>
      <c r="E81" s="72"/>
      <c r="F81" s="72"/>
      <c r="G81" s="72"/>
      <c r="H81" s="72"/>
      <c r="I81" s="72"/>
      <c r="J81" s="72"/>
      <c r="K81" s="99"/>
      <c r="L81" s="106"/>
    </row>
    <row r="82" spans="2:13" ht="14.1" customHeight="1" x14ac:dyDescent="0.15">
      <c r="B82" s="71"/>
      <c r="C82" s="72" t="s">
        <v>51</v>
      </c>
      <c r="D82" s="73"/>
      <c r="E82" s="72"/>
      <c r="F82" s="72"/>
      <c r="G82" s="72"/>
      <c r="H82" s="72"/>
      <c r="I82" s="72"/>
      <c r="J82" s="72"/>
      <c r="K82" s="99"/>
      <c r="L82" s="106"/>
    </row>
    <row r="83" spans="2:13" ht="14.1" customHeight="1" x14ac:dyDescent="0.15">
      <c r="B83" s="71"/>
      <c r="C83" s="72" t="s">
        <v>100</v>
      </c>
      <c r="D83" s="73"/>
      <c r="E83" s="72"/>
      <c r="F83" s="72"/>
      <c r="G83" s="72"/>
      <c r="H83" s="72"/>
      <c r="I83" s="72"/>
      <c r="J83" s="72"/>
      <c r="K83" s="99"/>
      <c r="L83" s="106"/>
    </row>
    <row r="84" spans="2:13" ht="14.1" customHeight="1" x14ac:dyDescent="0.15">
      <c r="B84" s="71"/>
      <c r="C84" s="72" t="s">
        <v>97</v>
      </c>
      <c r="D84" s="73"/>
      <c r="E84" s="72"/>
      <c r="F84" s="72"/>
      <c r="G84" s="72"/>
      <c r="H84" s="72"/>
      <c r="I84" s="72"/>
      <c r="J84" s="72"/>
      <c r="K84" s="99"/>
      <c r="L84" s="106"/>
    </row>
    <row r="85" spans="2:13" ht="14.1" customHeight="1" x14ac:dyDescent="0.15">
      <c r="B85" s="74"/>
      <c r="C85" s="72" t="s">
        <v>101</v>
      </c>
      <c r="D85" s="72"/>
      <c r="E85" s="72"/>
      <c r="F85" s="72"/>
      <c r="G85" s="72"/>
      <c r="H85" s="72"/>
      <c r="I85" s="72"/>
      <c r="J85" s="72"/>
      <c r="K85" s="99"/>
      <c r="L85" s="106"/>
    </row>
    <row r="86" spans="2:13" ht="14.1" customHeight="1" x14ac:dyDescent="0.15">
      <c r="B86" s="74"/>
      <c r="C86" s="72" t="s">
        <v>102</v>
      </c>
      <c r="D86" s="72"/>
      <c r="E86" s="72"/>
      <c r="F86" s="72"/>
      <c r="G86" s="72"/>
      <c r="H86" s="72"/>
      <c r="I86" s="72"/>
      <c r="J86" s="72"/>
      <c r="K86" s="99"/>
      <c r="L86" s="106"/>
    </row>
    <row r="87" spans="2:13" ht="14.1" customHeight="1" x14ac:dyDescent="0.15">
      <c r="B87" s="74"/>
      <c r="C87" s="72" t="s">
        <v>83</v>
      </c>
      <c r="D87" s="72"/>
      <c r="E87" s="72"/>
      <c r="F87" s="72"/>
      <c r="G87" s="72"/>
      <c r="H87" s="72"/>
      <c r="I87" s="72"/>
      <c r="J87" s="72"/>
      <c r="K87" s="99"/>
      <c r="L87" s="106"/>
    </row>
    <row r="88" spans="2:13" ht="14.1" customHeight="1" x14ac:dyDescent="0.15">
      <c r="B88" s="74"/>
      <c r="C88" s="72" t="s">
        <v>84</v>
      </c>
      <c r="D88" s="72"/>
      <c r="E88" s="72"/>
      <c r="F88" s="72"/>
      <c r="G88" s="72"/>
      <c r="H88" s="72"/>
      <c r="I88" s="72"/>
      <c r="J88" s="72"/>
      <c r="K88" s="99"/>
      <c r="L88" s="106"/>
    </row>
    <row r="89" spans="2:13" ht="14.1" customHeight="1" x14ac:dyDescent="0.15">
      <c r="B89" s="74"/>
      <c r="C89" s="72" t="s">
        <v>94</v>
      </c>
      <c r="D89" s="72"/>
      <c r="E89" s="72"/>
      <c r="F89" s="72"/>
      <c r="G89" s="72"/>
      <c r="H89" s="72"/>
      <c r="I89" s="72"/>
      <c r="J89" s="72"/>
      <c r="K89" s="99"/>
      <c r="L89" s="106"/>
    </row>
    <row r="90" spans="2:13" ht="14.1" customHeight="1" x14ac:dyDescent="0.15">
      <c r="B90" s="74"/>
      <c r="C90" s="72" t="s">
        <v>103</v>
      </c>
      <c r="D90" s="72"/>
      <c r="E90" s="72"/>
      <c r="F90" s="72"/>
      <c r="G90" s="72"/>
      <c r="H90" s="72"/>
      <c r="I90" s="72"/>
      <c r="J90" s="72"/>
      <c r="K90" s="99"/>
      <c r="L90" s="106"/>
    </row>
    <row r="91" spans="2:13" ht="14.1" customHeight="1" x14ac:dyDescent="0.15">
      <c r="B91" s="74"/>
      <c r="C91" s="99" t="s">
        <v>104</v>
      </c>
      <c r="D91" s="72"/>
      <c r="E91" s="72"/>
      <c r="F91" s="72"/>
      <c r="G91" s="72"/>
      <c r="H91" s="72"/>
      <c r="I91" s="72"/>
      <c r="J91" s="72"/>
      <c r="K91" s="99"/>
      <c r="L91" s="106"/>
    </row>
    <row r="92" spans="2:13" ht="14.1" customHeight="1" x14ac:dyDescent="0.15">
      <c r="B92" s="74"/>
      <c r="C92" s="72" t="s">
        <v>105</v>
      </c>
      <c r="D92" s="72"/>
      <c r="E92" s="72"/>
      <c r="F92" s="72"/>
      <c r="G92" s="72"/>
      <c r="H92" s="72"/>
      <c r="I92" s="72"/>
      <c r="J92" s="72"/>
      <c r="K92" s="99"/>
      <c r="L92" s="106"/>
    </row>
    <row r="93" spans="2:13" ht="18" customHeight="1" x14ac:dyDescent="0.15">
      <c r="B93" s="74"/>
      <c r="C93" s="72" t="s">
        <v>85</v>
      </c>
      <c r="D93" s="72"/>
      <c r="E93" s="72"/>
      <c r="F93" s="72"/>
      <c r="G93" s="72"/>
      <c r="H93" s="72"/>
      <c r="I93" s="72"/>
      <c r="J93" s="72"/>
      <c r="K93" s="99"/>
      <c r="L93" s="99"/>
      <c r="M93" s="121"/>
    </row>
    <row r="94" spans="2:13" x14ac:dyDescent="0.15">
      <c r="B94" s="74"/>
      <c r="C94" s="72" t="s">
        <v>95</v>
      </c>
      <c r="D94" s="72"/>
      <c r="E94" s="72"/>
      <c r="F94" s="72"/>
      <c r="G94" s="72"/>
      <c r="H94" s="72"/>
      <c r="I94" s="72"/>
      <c r="J94" s="72"/>
      <c r="K94" s="99"/>
      <c r="L94" s="99"/>
      <c r="M94" s="121"/>
    </row>
    <row r="95" spans="2:13" x14ac:dyDescent="0.15">
      <c r="B95" s="74"/>
      <c r="C95" s="72" t="s">
        <v>96</v>
      </c>
      <c r="D95" s="72"/>
      <c r="E95" s="72"/>
      <c r="F95" s="72"/>
      <c r="G95" s="72"/>
      <c r="H95" s="72"/>
      <c r="I95" s="72"/>
      <c r="J95" s="72"/>
      <c r="K95" s="99"/>
      <c r="L95" s="99"/>
      <c r="M95" s="121"/>
    </row>
    <row r="96" spans="2:13" x14ac:dyDescent="0.15">
      <c r="B96" s="74"/>
      <c r="C96" s="72" t="s">
        <v>106</v>
      </c>
      <c r="D96" s="72"/>
      <c r="E96" s="72"/>
      <c r="F96" s="72"/>
      <c r="G96" s="72"/>
      <c r="H96" s="72"/>
      <c r="I96" s="72"/>
      <c r="J96" s="72"/>
      <c r="K96" s="99"/>
      <c r="L96" s="99"/>
      <c r="M96" s="121"/>
    </row>
    <row r="97" spans="2:25" ht="14.1" customHeight="1" x14ac:dyDescent="0.15">
      <c r="B97" s="74"/>
      <c r="C97" s="72" t="s">
        <v>98</v>
      </c>
      <c r="D97" s="72"/>
      <c r="E97" s="72"/>
      <c r="F97" s="72"/>
      <c r="G97" s="72"/>
      <c r="H97" s="72"/>
      <c r="I97" s="72"/>
      <c r="J97" s="72"/>
      <c r="K97" s="99"/>
      <c r="L97" s="99"/>
      <c r="M97" s="129"/>
      <c r="N97" s="128"/>
      <c r="Y97" s="88"/>
    </row>
    <row r="98" spans="2:25" x14ac:dyDescent="0.15">
      <c r="B98" s="74"/>
      <c r="C98" s="72" t="s">
        <v>66</v>
      </c>
      <c r="D98" s="72"/>
      <c r="E98" s="72"/>
      <c r="F98" s="72"/>
      <c r="G98" s="72"/>
      <c r="H98" s="72"/>
      <c r="I98" s="72"/>
      <c r="J98" s="72"/>
      <c r="K98" s="99"/>
      <c r="L98" s="99"/>
      <c r="M98" s="121"/>
    </row>
    <row r="99" spans="2:25" x14ac:dyDescent="0.15">
      <c r="B99" s="74"/>
      <c r="C99" s="72" t="s">
        <v>52</v>
      </c>
      <c r="D99" s="72"/>
      <c r="E99" s="72"/>
      <c r="F99" s="72"/>
      <c r="G99" s="72"/>
      <c r="H99" s="72"/>
      <c r="I99" s="72"/>
      <c r="J99" s="72"/>
      <c r="K99" s="99"/>
      <c r="L99" s="99"/>
      <c r="M99" s="121"/>
    </row>
    <row r="100" spans="2:25" x14ac:dyDescent="0.15">
      <c r="B100" s="121"/>
      <c r="C100" s="99" t="s">
        <v>107</v>
      </c>
      <c r="D100" s="85"/>
      <c r="E100" s="85"/>
      <c r="F100" s="85"/>
      <c r="G100" s="85"/>
      <c r="H100" s="85"/>
      <c r="I100" s="85"/>
      <c r="J100" s="85"/>
      <c r="K100" s="122"/>
      <c r="L100" s="122"/>
      <c r="M100" s="121"/>
    </row>
    <row r="101" spans="2:25" x14ac:dyDescent="0.15">
      <c r="B101" s="121"/>
      <c r="C101" s="99" t="s">
        <v>108</v>
      </c>
      <c r="D101" s="85"/>
      <c r="E101" s="85"/>
      <c r="F101" s="85"/>
      <c r="G101" s="85"/>
      <c r="H101" s="85"/>
      <c r="I101" s="85"/>
      <c r="J101" s="85"/>
      <c r="K101" s="122"/>
      <c r="L101" s="122"/>
      <c r="M101" s="130"/>
      <c r="N101" s="123"/>
      <c r="Y101" s="88"/>
    </row>
    <row r="102" spans="2:25" x14ac:dyDescent="0.15">
      <c r="B102" s="121"/>
      <c r="C102" s="99" t="s">
        <v>158</v>
      </c>
      <c r="D102" s="85"/>
      <c r="E102" s="85"/>
      <c r="F102" s="85"/>
      <c r="G102" s="85"/>
      <c r="H102" s="85"/>
      <c r="I102" s="85"/>
      <c r="J102" s="85"/>
      <c r="K102" s="122"/>
      <c r="L102" s="122"/>
      <c r="M102" s="121"/>
    </row>
    <row r="103" spans="2:25" ht="14.25" thickBot="1" x14ac:dyDescent="0.2">
      <c r="B103" s="124"/>
      <c r="C103" s="100" t="s">
        <v>109</v>
      </c>
      <c r="D103" s="125"/>
      <c r="E103" s="125"/>
      <c r="F103" s="125"/>
      <c r="G103" s="125"/>
      <c r="H103" s="125"/>
      <c r="I103" s="125"/>
      <c r="J103" s="125"/>
      <c r="K103" s="126"/>
      <c r="L103" s="127"/>
    </row>
  </sheetData>
  <mergeCells count="27">
    <mergeCell ref="B79:D79"/>
    <mergeCell ref="G67:H67"/>
    <mergeCell ref="G68:H68"/>
    <mergeCell ref="B69:D69"/>
    <mergeCell ref="G69:H69"/>
    <mergeCell ref="G71:H71"/>
    <mergeCell ref="G74:H74"/>
    <mergeCell ref="G63:H63"/>
    <mergeCell ref="G64:H64"/>
    <mergeCell ref="G65:H65"/>
    <mergeCell ref="G66:H66"/>
    <mergeCell ref="G78:H78"/>
    <mergeCell ref="B59:I59"/>
    <mergeCell ref="B60:D60"/>
    <mergeCell ref="G60:H60"/>
    <mergeCell ref="G61:H61"/>
    <mergeCell ref="G62:H62"/>
    <mergeCell ref="D9:F9"/>
    <mergeCell ref="G10:H10"/>
    <mergeCell ref="C50:D50"/>
    <mergeCell ref="D57:G57"/>
    <mergeCell ref="D58:G58"/>
    <mergeCell ref="D4:G4"/>
    <mergeCell ref="D5:G5"/>
    <mergeCell ref="D6:G6"/>
    <mergeCell ref="D7:F7"/>
    <mergeCell ref="D8:F8"/>
  </mergeCells>
  <phoneticPr fontId="23"/>
  <printOptions horizontalCentered="1"/>
  <pageMargins left="0.98425196850393704" right="0.39370078740157483" top="0.78740157480314965" bottom="0.51181102362204722" header="0.51181102362204722" footer="0.51181102362204722"/>
  <pageSetup paperSize="8" scale="85" orientation="portrait" r:id="rId1"/>
  <headerFooter alignWithMargins="0"/>
  <rowBreaks count="1" manualBreakCount="1">
    <brk id="5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00000"/>
  </sheetPr>
  <dimension ref="B1:Y89"/>
  <sheetViews>
    <sheetView view="pageBreakPreview"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160"/>
      <c r="D5" s="182" t="s">
        <v>1</v>
      </c>
      <c r="E5" s="182"/>
      <c r="F5" s="182"/>
      <c r="G5" s="182"/>
      <c r="H5" s="160"/>
      <c r="I5" s="160"/>
      <c r="J5" s="6"/>
      <c r="K5" s="90" t="s">
        <v>281</v>
      </c>
      <c r="L5" s="111" t="str">
        <f>K5</f>
        <v>2021.1.21</v>
      </c>
    </row>
    <row r="6" spans="2:19" ht="18" customHeight="1" x14ac:dyDescent="0.15">
      <c r="B6" s="4"/>
      <c r="C6" s="160"/>
      <c r="D6" s="182" t="s">
        <v>2</v>
      </c>
      <c r="E6" s="182"/>
      <c r="F6" s="182"/>
      <c r="G6" s="182"/>
      <c r="H6" s="160"/>
      <c r="I6" s="160"/>
      <c r="J6" s="6"/>
      <c r="K6" s="131">
        <v>0.61249999999999993</v>
      </c>
      <c r="L6" s="132">
        <v>0.59027777777777779</v>
      </c>
    </row>
    <row r="7" spans="2:19" ht="18" customHeight="1" x14ac:dyDescent="0.15">
      <c r="B7" s="4"/>
      <c r="C7" s="160"/>
      <c r="D7" s="182" t="s">
        <v>3</v>
      </c>
      <c r="E7" s="192"/>
      <c r="F7" s="192"/>
      <c r="G7" s="27" t="s">
        <v>4</v>
      </c>
      <c r="H7" s="160"/>
      <c r="I7" s="160"/>
      <c r="J7" s="6"/>
      <c r="K7" s="133">
        <v>1.8</v>
      </c>
      <c r="L7" s="134">
        <v>1.39</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4.25" customHeight="1" x14ac:dyDescent="0.15">
      <c r="B11" s="32">
        <v>1</v>
      </c>
      <c r="C11" s="38" t="s">
        <v>59</v>
      </c>
      <c r="D11" s="38" t="s">
        <v>12</v>
      </c>
      <c r="E11" s="45"/>
      <c r="F11" s="45" t="s">
        <v>161</v>
      </c>
      <c r="G11" s="45"/>
      <c r="H11" s="45"/>
      <c r="I11" s="45"/>
      <c r="J11" s="45"/>
      <c r="K11" s="77" t="s">
        <v>139</v>
      </c>
      <c r="L11" s="78"/>
      <c r="N11" s="75" t="s">
        <v>14</v>
      </c>
      <c r="O11" t="str">
        <f>K11</f>
        <v>(5)</v>
      </c>
      <c r="P11">
        <f>L11</f>
        <v>0</v>
      </c>
      <c r="Q11" t="e">
        <f>#REF!</f>
        <v>#REF!</v>
      </c>
      <c r="R11">
        <f t="shared" ref="R11:S11" si="0">IF(K11="＋",0,IF(K11="(＋)",0,ABS(K11)))</f>
        <v>5</v>
      </c>
      <c r="S11">
        <f t="shared" si="0"/>
        <v>0</v>
      </c>
    </row>
    <row r="12" spans="2:19" ht="14.25" customHeight="1" x14ac:dyDescent="0.15">
      <c r="B12" s="32">
        <f>B11+1</f>
        <v>2</v>
      </c>
      <c r="C12" s="39"/>
      <c r="D12" s="47"/>
      <c r="E12" s="45"/>
      <c r="F12" s="45" t="s">
        <v>138</v>
      </c>
      <c r="G12" s="45"/>
      <c r="H12" s="45"/>
      <c r="I12" s="45"/>
      <c r="J12" s="45"/>
      <c r="K12" s="77"/>
      <c r="L12" s="78" t="s">
        <v>162</v>
      </c>
      <c r="N12" t="s">
        <v>13</v>
      </c>
      <c r="O12">
        <f t="shared" ref="O12:P12" si="1">IF(K12="",0,VALUE(MID(K12,2,LEN(K12)-2)))</f>
        <v>0</v>
      </c>
      <c r="P12" t="e">
        <f t="shared" si="1"/>
        <v>#VALUE!</v>
      </c>
      <c r="Q12" t="e">
        <f>IF(#REF!="",0,VALUE(MID(#REF!,2,LEN(#REF!)-2)))</f>
        <v>#REF!</v>
      </c>
      <c r="R12">
        <f>IF(K12="＋",0,IF(K12="(＋)",0,ABS(K12)))</f>
        <v>0</v>
      </c>
      <c r="S12">
        <f>IF(L12="＋",0,IF(L12="(＋)",0,ABS(L12)))</f>
        <v>0</v>
      </c>
    </row>
    <row r="13" spans="2:19" ht="14.25" customHeight="1" x14ac:dyDescent="0.15">
      <c r="B13" s="32">
        <f t="shared" ref="B13:B44" si="2">B12+1</f>
        <v>3</v>
      </c>
      <c r="C13" s="39"/>
      <c r="D13" s="47"/>
      <c r="E13" s="45"/>
      <c r="F13" s="45" t="s">
        <v>89</v>
      </c>
      <c r="G13" s="45"/>
      <c r="H13" s="45"/>
      <c r="I13" s="45"/>
      <c r="J13" s="45"/>
      <c r="K13" s="77" t="s">
        <v>282</v>
      </c>
      <c r="L13" s="78" t="s">
        <v>135</v>
      </c>
      <c r="N13" t="s">
        <v>13</v>
      </c>
      <c r="O13" t="e">
        <f>IF(#REF!="",0,VALUE(MID(#REF!,2,LEN(#REF!)-2)))</f>
        <v>#REF!</v>
      </c>
      <c r="P13">
        <f>IF(L13="",0,VALUE(MID(L13,2,LEN(L13)-2)))</f>
        <v>50</v>
      </c>
      <c r="Q13" t="e">
        <f>IF(#REF!="",0,VALUE(MID(#REF!,2,LEN(#REF!)-2)))</f>
        <v>#REF!</v>
      </c>
      <c r="R13">
        <f t="shared" ref="R13:S13" si="3">IF(K13="＋",0,IF(K13="(＋)",0,ABS(K13)))</f>
        <v>80</v>
      </c>
      <c r="S13">
        <f t="shared" si="3"/>
        <v>50</v>
      </c>
    </row>
    <row r="14" spans="2:19" ht="14.25" customHeight="1" x14ac:dyDescent="0.15">
      <c r="B14" s="32">
        <f t="shared" si="2"/>
        <v>4</v>
      </c>
      <c r="C14" s="40" t="s">
        <v>22</v>
      </c>
      <c r="D14" s="38" t="s">
        <v>23</v>
      </c>
      <c r="E14" s="45"/>
      <c r="F14" s="45" t="s">
        <v>88</v>
      </c>
      <c r="G14" s="45"/>
      <c r="H14" s="45"/>
      <c r="I14" s="45"/>
      <c r="J14" s="45"/>
      <c r="K14" s="79">
        <v>15</v>
      </c>
      <c r="L14" s="80">
        <v>125</v>
      </c>
      <c r="S14">
        <f>COUNTA(L11:L13)</f>
        <v>2</v>
      </c>
    </row>
    <row r="15" spans="2:19" ht="14.25" customHeight="1" x14ac:dyDescent="0.15">
      <c r="B15" s="32">
        <f t="shared" si="2"/>
        <v>5</v>
      </c>
      <c r="C15" s="40" t="s">
        <v>24</v>
      </c>
      <c r="D15" s="38" t="s">
        <v>25</v>
      </c>
      <c r="E15" s="45"/>
      <c r="F15" s="45" t="s">
        <v>114</v>
      </c>
      <c r="G15" s="45"/>
      <c r="H15" s="45"/>
      <c r="I15" s="45"/>
      <c r="J15" s="45"/>
      <c r="K15" s="79">
        <v>5</v>
      </c>
      <c r="L15" s="80"/>
    </row>
    <row r="16" spans="2:19" ht="14.25" customHeight="1" x14ac:dyDescent="0.15">
      <c r="B16" s="32">
        <f t="shared" si="2"/>
        <v>6</v>
      </c>
      <c r="C16" s="40" t="s">
        <v>60</v>
      </c>
      <c r="D16" s="38" t="s">
        <v>15</v>
      </c>
      <c r="E16" s="45"/>
      <c r="F16" s="45" t="s">
        <v>283</v>
      </c>
      <c r="G16" s="45"/>
      <c r="H16" s="45"/>
      <c r="I16" s="45"/>
      <c r="J16" s="45"/>
      <c r="K16" s="79">
        <v>65</v>
      </c>
      <c r="L16" s="80"/>
    </row>
    <row r="17" spans="2:19" ht="14.25" customHeight="1" x14ac:dyDescent="0.15">
      <c r="B17" s="32">
        <f t="shared" si="2"/>
        <v>7</v>
      </c>
      <c r="C17" s="41"/>
      <c r="D17" s="47"/>
      <c r="E17" s="45"/>
      <c r="F17" s="45" t="s">
        <v>202</v>
      </c>
      <c r="G17" s="45"/>
      <c r="H17" s="45"/>
      <c r="I17" s="45"/>
      <c r="J17" s="45"/>
      <c r="K17" s="79"/>
      <c r="L17" s="80" t="s">
        <v>99</v>
      </c>
    </row>
    <row r="18" spans="2:19" ht="14.25" customHeight="1" x14ac:dyDescent="0.15">
      <c r="B18" s="32">
        <f t="shared" si="2"/>
        <v>8</v>
      </c>
      <c r="C18" s="41"/>
      <c r="D18" s="38" t="s">
        <v>16</v>
      </c>
      <c r="E18" s="45"/>
      <c r="F18" s="45" t="s">
        <v>79</v>
      </c>
      <c r="G18" s="45"/>
      <c r="H18" s="45"/>
      <c r="I18" s="45"/>
      <c r="J18" s="45"/>
      <c r="K18" s="79">
        <v>20</v>
      </c>
      <c r="L18" s="80" t="s">
        <v>99</v>
      </c>
    </row>
    <row r="19" spans="2:19" ht="14.25" customHeight="1" x14ac:dyDescent="0.15">
      <c r="B19" s="32">
        <f t="shared" si="2"/>
        <v>9</v>
      </c>
      <c r="C19" s="41"/>
      <c r="D19" s="47"/>
      <c r="E19" s="45"/>
      <c r="F19" s="45" t="s">
        <v>81</v>
      </c>
      <c r="G19" s="45"/>
      <c r="H19" s="45"/>
      <c r="I19" s="45"/>
      <c r="J19" s="45"/>
      <c r="K19" s="79" t="s">
        <v>99</v>
      </c>
      <c r="L19" s="80">
        <v>200</v>
      </c>
    </row>
    <row r="20" spans="2:19" ht="14.25" customHeight="1" x14ac:dyDescent="0.15">
      <c r="B20" s="32">
        <f t="shared" si="2"/>
        <v>10</v>
      </c>
      <c r="C20" s="41"/>
      <c r="D20" s="47"/>
      <c r="E20" s="45"/>
      <c r="F20" s="45" t="s">
        <v>246</v>
      </c>
      <c r="G20" s="45"/>
      <c r="H20" s="45"/>
      <c r="I20" s="45"/>
      <c r="J20" s="45"/>
      <c r="K20" s="79" t="s">
        <v>99</v>
      </c>
      <c r="L20" s="80"/>
    </row>
    <row r="21" spans="2:19" ht="14.25" customHeight="1" x14ac:dyDescent="0.15">
      <c r="B21" s="32">
        <f t="shared" si="2"/>
        <v>11</v>
      </c>
      <c r="C21" s="41"/>
      <c r="D21" s="47"/>
      <c r="E21" s="45"/>
      <c r="F21" s="45" t="s">
        <v>18</v>
      </c>
      <c r="G21" s="45"/>
      <c r="H21" s="45"/>
      <c r="I21" s="45"/>
      <c r="J21" s="45"/>
      <c r="K21" s="79">
        <v>75</v>
      </c>
      <c r="L21" s="80">
        <v>150</v>
      </c>
    </row>
    <row r="22" spans="2:19" ht="14.25" customHeight="1" x14ac:dyDescent="0.15">
      <c r="B22" s="32">
        <f t="shared" si="2"/>
        <v>12</v>
      </c>
      <c r="C22" s="41"/>
      <c r="D22" s="47"/>
      <c r="E22" s="45"/>
      <c r="F22" s="45" t="s">
        <v>82</v>
      </c>
      <c r="G22" s="45"/>
      <c r="H22" s="45"/>
      <c r="I22" s="45"/>
      <c r="J22" s="45"/>
      <c r="K22" s="79" t="s">
        <v>99</v>
      </c>
      <c r="L22" s="80" t="s">
        <v>99</v>
      </c>
    </row>
    <row r="23" spans="2:19" ht="14.25" customHeight="1" x14ac:dyDescent="0.15">
      <c r="B23" s="32">
        <f t="shared" si="2"/>
        <v>13</v>
      </c>
      <c r="C23" s="41"/>
      <c r="D23" s="47"/>
      <c r="E23" s="45"/>
      <c r="F23" s="45" t="s">
        <v>86</v>
      </c>
      <c r="G23" s="45"/>
      <c r="H23" s="45"/>
      <c r="I23" s="45"/>
      <c r="J23" s="45"/>
      <c r="K23" s="79">
        <v>10</v>
      </c>
      <c r="L23" s="80">
        <v>75</v>
      </c>
    </row>
    <row r="24" spans="2:19" ht="14.25" customHeight="1" x14ac:dyDescent="0.15">
      <c r="B24" s="32">
        <f t="shared" si="2"/>
        <v>14</v>
      </c>
      <c r="C24" s="41"/>
      <c r="D24" s="47"/>
      <c r="E24" s="45"/>
      <c r="F24" s="45" t="s">
        <v>61</v>
      </c>
      <c r="G24" s="45"/>
      <c r="H24" s="45"/>
      <c r="I24" s="45"/>
      <c r="J24" s="45"/>
      <c r="K24" s="79">
        <v>10</v>
      </c>
      <c r="L24" s="80">
        <v>250</v>
      </c>
    </row>
    <row r="25" spans="2:19" ht="14.25" customHeight="1" x14ac:dyDescent="0.15">
      <c r="B25" s="32">
        <f t="shared" si="2"/>
        <v>15</v>
      </c>
      <c r="C25" s="41"/>
      <c r="D25" s="47"/>
      <c r="E25" s="45"/>
      <c r="F25" s="45" t="s">
        <v>90</v>
      </c>
      <c r="G25" s="45"/>
      <c r="H25" s="45"/>
      <c r="I25" s="45"/>
      <c r="J25" s="45"/>
      <c r="K25" s="79">
        <v>220</v>
      </c>
      <c r="L25" s="80">
        <v>950</v>
      </c>
    </row>
    <row r="26" spans="2:19" ht="14.25" customHeight="1" x14ac:dyDescent="0.15">
      <c r="B26" s="32">
        <f t="shared" si="2"/>
        <v>16</v>
      </c>
      <c r="C26" s="41"/>
      <c r="D26" s="47"/>
      <c r="E26" s="45"/>
      <c r="F26" s="45" t="s">
        <v>19</v>
      </c>
      <c r="G26" s="45"/>
      <c r="H26" s="45"/>
      <c r="I26" s="45"/>
      <c r="J26" s="45"/>
      <c r="K26" s="79">
        <v>110</v>
      </c>
      <c r="L26" s="80">
        <v>1750</v>
      </c>
    </row>
    <row r="27" spans="2:19" ht="14.25" customHeight="1" x14ac:dyDescent="0.15">
      <c r="B27" s="32">
        <f t="shared" si="2"/>
        <v>17</v>
      </c>
      <c r="C27" s="41"/>
      <c r="D27" s="47"/>
      <c r="E27" s="45"/>
      <c r="F27" s="45" t="s">
        <v>20</v>
      </c>
      <c r="G27" s="45"/>
      <c r="H27" s="45"/>
      <c r="I27" s="45"/>
      <c r="J27" s="45"/>
      <c r="K27" s="79">
        <v>4050</v>
      </c>
      <c r="L27" s="80">
        <v>48250</v>
      </c>
    </row>
    <row r="28" spans="2:19" ht="14.25" customHeight="1" x14ac:dyDescent="0.15">
      <c r="B28" s="32">
        <f t="shared" si="2"/>
        <v>18</v>
      </c>
      <c r="C28" s="40" t="s">
        <v>65</v>
      </c>
      <c r="D28" s="38" t="s">
        <v>62</v>
      </c>
      <c r="E28" s="45"/>
      <c r="F28" s="45" t="s">
        <v>115</v>
      </c>
      <c r="G28" s="45"/>
      <c r="H28" s="45"/>
      <c r="I28" s="45"/>
      <c r="J28" s="45"/>
      <c r="K28" s="79">
        <v>5</v>
      </c>
      <c r="L28" s="80" t="s">
        <v>99</v>
      </c>
    </row>
    <row r="29" spans="2:19" ht="14.25" customHeight="1" x14ac:dyDescent="0.15">
      <c r="B29" s="32">
        <f t="shared" si="2"/>
        <v>19</v>
      </c>
      <c r="C29" s="40" t="s">
        <v>63</v>
      </c>
      <c r="D29" s="38" t="s">
        <v>26</v>
      </c>
      <c r="E29" s="45"/>
      <c r="F29" s="45" t="s">
        <v>284</v>
      </c>
      <c r="G29" s="45"/>
      <c r="H29" s="45"/>
      <c r="I29" s="45"/>
      <c r="J29" s="45"/>
      <c r="K29" s="79" t="s">
        <v>99</v>
      </c>
      <c r="L29" s="80"/>
    </row>
    <row r="30" spans="2:19" ht="14.25" customHeight="1" x14ac:dyDescent="0.15">
      <c r="B30" s="32">
        <f t="shared" si="2"/>
        <v>20</v>
      </c>
      <c r="C30" s="41"/>
      <c r="D30" s="47"/>
      <c r="E30" s="45"/>
      <c r="F30" s="45" t="s">
        <v>285</v>
      </c>
      <c r="G30" s="45"/>
      <c r="H30" s="45"/>
      <c r="I30" s="45"/>
      <c r="J30" s="45"/>
      <c r="K30" s="79">
        <v>5</v>
      </c>
      <c r="L30" s="80"/>
    </row>
    <row r="31" spans="2:19" ht="14.25" customHeight="1" x14ac:dyDescent="0.15">
      <c r="B31" s="32">
        <f t="shared" si="2"/>
        <v>21</v>
      </c>
      <c r="C31" s="41"/>
      <c r="D31" s="47"/>
      <c r="E31" s="45"/>
      <c r="F31" s="45" t="s">
        <v>240</v>
      </c>
      <c r="G31" s="45"/>
      <c r="H31" s="45"/>
      <c r="I31" s="45"/>
      <c r="J31" s="45"/>
      <c r="K31" s="79">
        <v>5</v>
      </c>
      <c r="L31" s="80"/>
    </row>
    <row r="32" spans="2:19" ht="14.25" customHeight="1" x14ac:dyDescent="0.15">
      <c r="B32" s="32">
        <f t="shared" si="2"/>
        <v>22</v>
      </c>
      <c r="C32" s="41"/>
      <c r="D32" s="47"/>
      <c r="E32" s="45"/>
      <c r="F32" s="45" t="s">
        <v>70</v>
      </c>
      <c r="G32" s="45"/>
      <c r="H32" s="45"/>
      <c r="I32" s="45"/>
      <c r="J32" s="45"/>
      <c r="K32" s="79">
        <v>5</v>
      </c>
      <c r="L32" s="80"/>
      <c r="R32">
        <f>COUNTA(K11:K32)</f>
        <v>20</v>
      </c>
      <c r="S32">
        <f>COUNTA(L11:L32)</f>
        <v>14</v>
      </c>
    </row>
    <row r="33" spans="2:19" ht="14.25" customHeight="1" x14ac:dyDescent="0.15">
      <c r="B33" s="32">
        <f t="shared" si="2"/>
        <v>23</v>
      </c>
      <c r="C33" s="41"/>
      <c r="D33" s="47"/>
      <c r="E33" s="45"/>
      <c r="F33" s="45" t="s">
        <v>112</v>
      </c>
      <c r="G33" s="45"/>
      <c r="H33" s="45"/>
      <c r="I33" s="45"/>
      <c r="J33" s="45"/>
      <c r="K33" s="79">
        <v>120</v>
      </c>
      <c r="L33" s="80" t="s">
        <v>99</v>
      </c>
    </row>
    <row r="34" spans="2:19" ht="14.25" customHeight="1" x14ac:dyDescent="0.15">
      <c r="B34" s="32">
        <f t="shared" si="2"/>
        <v>24</v>
      </c>
      <c r="C34" s="41"/>
      <c r="D34" s="47"/>
      <c r="E34" s="45"/>
      <c r="F34" s="45" t="s">
        <v>27</v>
      </c>
      <c r="G34" s="45"/>
      <c r="H34" s="45"/>
      <c r="I34" s="45"/>
      <c r="J34" s="45"/>
      <c r="K34" s="79">
        <v>15</v>
      </c>
      <c r="L34" s="80"/>
    </row>
    <row r="35" spans="2:19" ht="14.25" customHeight="1" x14ac:dyDescent="0.15">
      <c r="B35" s="32">
        <f t="shared" si="2"/>
        <v>25</v>
      </c>
      <c r="C35" s="41"/>
      <c r="D35" s="47"/>
      <c r="E35" s="45"/>
      <c r="F35" s="45" t="s">
        <v>113</v>
      </c>
      <c r="G35" s="45"/>
      <c r="H35" s="45"/>
      <c r="I35" s="45"/>
      <c r="J35" s="45"/>
      <c r="K35" s="79">
        <v>10</v>
      </c>
      <c r="L35" s="80" t="s">
        <v>99</v>
      </c>
    </row>
    <row r="36" spans="2:19" ht="14.25" customHeight="1" x14ac:dyDescent="0.15">
      <c r="B36" s="32">
        <f t="shared" si="2"/>
        <v>26</v>
      </c>
      <c r="C36" s="41"/>
      <c r="D36" s="47"/>
      <c r="E36" s="45"/>
      <c r="F36" s="45" t="s">
        <v>268</v>
      </c>
      <c r="G36" s="45"/>
      <c r="H36" s="45"/>
      <c r="I36" s="45"/>
      <c r="J36" s="45"/>
      <c r="K36" s="79">
        <v>40</v>
      </c>
      <c r="L36" s="80"/>
    </row>
    <row r="37" spans="2:19" ht="14.25" customHeight="1" x14ac:dyDescent="0.15">
      <c r="B37" s="32">
        <f t="shared" si="2"/>
        <v>27</v>
      </c>
      <c r="C37" s="41"/>
      <c r="D37" s="47"/>
      <c r="E37" s="45"/>
      <c r="F37" s="45" t="s">
        <v>29</v>
      </c>
      <c r="G37" s="45"/>
      <c r="H37" s="45"/>
      <c r="I37" s="45"/>
      <c r="J37" s="45"/>
      <c r="K37" s="79">
        <v>45</v>
      </c>
      <c r="L37" s="80">
        <v>50</v>
      </c>
    </row>
    <row r="38" spans="2:19" ht="14.25" customHeight="1" x14ac:dyDescent="0.15">
      <c r="B38" s="32">
        <f t="shared" si="2"/>
        <v>28</v>
      </c>
      <c r="C38" s="40" t="s">
        <v>30</v>
      </c>
      <c r="D38" s="38" t="s">
        <v>31</v>
      </c>
      <c r="E38" s="45"/>
      <c r="F38" s="45" t="s">
        <v>208</v>
      </c>
      <c r="G38" s="45"/>
      <c r="H38" s="45"/>
      <c r="I38" s="45"/>
      <c r="J38" s="45"/>
      <c r="K38" s="79"/>
      <c r="L38" s="80">
        <v>3</v>
      </c>
    </row>
    <row r="39" spans="2:19" ht="14.25" customHeight="1" x14ac:dyDescent="0.15">
      <c r="B39" s="32">
        <f t="shared" si="2"/>
        <v>29</v>
      </c>
      <c r="C39" s="41"/>
      <c r="D39" s="48"/>
      <c r="E39" s="45"/>
      <c r="F39" s="45" t="s">
        <v>32</v>
      </c>
      <c r="G39" s="45"/>
      <c r="H39" s="45"/>
      <c r="I39" s="45"/>
      <c r="J39" s="45"/>
      <c r="K39" s="79"/>
      <c r="L39" s="80" t="s">
        <v>99</v>
      </c>
    </row>
    <row r="40" spans="2:19" ht="14.25" customHeight="1" x14ac:dyDescent="0.15">
      <c r="B40" s="32">
        <f t="shared" si="2"/>
        <v>30</v>
      </c>
      <c r="C40" s="42"/>
      <c r="D40" s="49" t="s">
        <v>33</v>
      </c>
      <c r="E40" s="45"/>
      <c r="F40" s="45" t="s">
        <v>34</v>
      </c>
      <c r="G40" s="45"/>
      <c r="H40" s="45"/>
      <c r="I40" s="45"/>
      <c r="J40" s="45"/>
      <c r="K40" s="79">
        <v>5</v>
      </c>
      <c r="L40" s="80" t="s">
        <v>99</v>
      </c>
    </row>
    <row r="41" spans="2:19" ht="14.25" customHeight="1" x14ac:dyDescent="0.15">
      <c r="B41" s="32">
        <f t="shared" si="2"/>
        <v>31</v>
      </c>
      <c r="C41" s="40" t="s">
        <v>155</v>
      </c>
      <c r="D41" s="49" t="s">
        <v>156</v>
      </c>
      <c r="E41" s="45"/>
      <c r="F41" s="45" t="s">
        <v>227</v>
      </c>
      <c r="G41" s="45"/>
      <c r="H41" s="45"/>
      <c r="I41" s="45"/>
      <c r="J41" s="45"/>
      <c r="K41" s="79" t="s">
        <v>99</v>
      </c>
      <c r="L41" s="80"/>
      <c r="R41">
        <f>COUNTA(K38:K41)</f>
        <v>2</v>
      </c>
      <c r="S41">
        <f>COUNTA(L38:L41)</f>
        <v>3</v>
      </c>
    </row>
    <row r="42" spans="2:19" ht="14.25" customHeight="1" x14ac:dyDescent="0.15">
      <c r="B42" s="32">
        <f t="shared" si="2"/>
        <v>32</v>
      </c>
      <c r="C42" s="185" t="s">
        <v>35</v>
      </c>
      <c r="D42" s="186"/>
      <c r="E42" s="45"/>
      <c r="F42" s="45" t="s">
        <v>36</v>
      </c>
      <c r="G42" s="45"/>
      <c r="H42" s="45"/>
      <c r="I42" s="45"/>
      <c r="J42" s="45"/>
      <c r="K42" s="79">
        <v>300</v>
      </c>
      <c r="L42" s="80">
        <v>400</v>
      </c>
    </row>
    <row r="43" spans="2:19" ht="14.25" customHeight="1" x14ac:dyDescent="0.15">
      <c r="B43" s="32">
        <f t="shared" si="2"/>
        <v>33</v>
      </c>
      <c r="C43" s="43"/>
      <c r="D43" s="44"/>
      <c r="E43" s="45"/>
      <c r="F43" s="45" t="s">
        <v>37</v>
      </c>
      <c r="G43" s="45"/>
      <c r="H43" s="45"/>
      <c r="I43" s="45"/>
      <c r="J43" s="45"/>
      <c r="K43" s="79">
        <v>100</v>
      </c>
      <c r="L43" s="80">
        <v>50</v>
      </c>
    </row>
    <row r="44" spans="2:19" ht="14.25" customHeight="1" thickBot="1" x14ac:dyDescent="0.2">
      <c r="B44" s="32">
        <f t="shared" si="2"/>
        <v>34</v>
      </c>
      <c r="C44" s="43"/>
      <c r="D44" s="44"/>
      <c r="E44" s="45"/>
      <c r="F44" s="45" t="s">
        <v>72</v>
      </c>
      <c r="G44" s="45"/>
      <c r="H44" s="45"/>
      <c r="I44" s="45"/>
      <c r="J44" s="45"/>
      <c r="K44" s="79">
        <v>100</v>
      </c>
      <c r="L44" s="86">
        <v>200</v>
      </c>
    </row>
    <row r="45" spans="2:19" ht="19.899999999999999" customHeight="1" thickTop="1" x14ac:dyDescent="0.15">
      <c r="B45" s="187" t="s">
        <v>77</v>
      </c>
      <c r="C45" s="188"/>
      <c r="D45" s="188"/>
      <c r="E45" s="188"/>
      <c r="F45" s="188"/>
      <c r="G45" s="188"/>
      <c r="H45" s="188"/>
      <c r="I45" s="188"/>
      <c r="J45" s="31"/>
      <c r="K45" s="94">
        <f>SUM(K46:K54)</f>
        <v>5420</v>
      </c>
      <c r="L45" s="116">
        <f>SUM(L46:L54)</f>
        <v>52503</v>
      </c>
    </row>
    <row r="46" spans="2:19" ht="13.9" customHeight="1" x14ac:dyDescent="0.15">
      <c r="B46" s="174" t="s">
        <v>39</v>
      </c>
      <c r="C46" s="175"/>
      <c r="D46" s="189"/>
      <c r="E46" s="52"/>
      <c r="F46" s="53"/>
      <c r="G46" s="183" t="s">
        <v>12</v>
      </c>
      <c r="H46" s="183"/>
      <c r="I46" s="53"/>
      <c r="J46" s="55"/>
      <c r="K46" s="46">
        <f>SUM(R$11:R$13)</f>
        <v>85</v>
      </c>
      <c r="L46" s="117">
        <f>SUM(S$11:S$13)</f>
        <v>50</v>
      </c>
    </row>
    <row r="47" spans="2:19" ht="13.9" customHeight="1" x14ac:dyDescent="0.15">
      <c r="B47" s="18"/>
      <c r="C47" s="19"/>
      <c r="D47" s="20"/>
      <c r="E47" s="56"/>
      <c r="F47" s="45"/>
      <c r="G47" s="183" t="s">
        <v>64</v>
      </c>
      <c r="H47" s="183"/>
      <c r="I47" s="158"/>
      <c r="J47" s="57"/>
      <c r="K47" s="46">
        <f>SUM(K$14)</f>
        <v>15</v>
      </c>
      <c r="L47" s="117">
        <f>SUM(L$14)</f>
        <v>125</v>
      </c>
    </row>
    <row r="48" spans="2:19" ht="13.9" customHeight="1" x14ac:dyDescent="0.15">
      <c r="B48" s="18"/>
      <c r="C48" s="19"/>
      <c r="D48" s="20"/>
      <c r="E48" s="56"/>
      <c r="F48" s="45"/>
      <c r="G48" s="183" t="s">
        <v>25</v>
      </c>
      <c r="H48" s="183"/>
      <c r="I48" s="53"/>
      <c r="J48" s="55"/>
      <c r="K48" s="46">
        <f>SUM(K$15:K$15)</f>
        <v>5</v>
      </c>
      <c r="L48" s="117">
        <f>SUM(L$15:L$15)</f>
        <v>0</v>
      </c>
    </row>
    <row r="49" spans="2:19" ht="13.9" customHeight="1" x14ac:dyDescent="0.15">
      <c r="B49" s="18"/>
      <c r="C49" s="19"/>
      <c r="D49" s="20"/>
      <c r="E49" s="56"/>
      <c r="F49" s="45"/>
      <c r="G49" s="183" t="s">
        <v>15</v>
      </c>
      <c r="H49" s="183"/>
      <c r="I49" s="53"/>
      <c r="J49" s="55"/>
      <c r="K49" s="46">
        <f>SUM(K$16:K$17)</f>
        <v>65</v>
      </c>
      <c r="L49" s="117">
        <f>SUM(L$16:L$17)</f>
        <v>0</v>
      </c>
    </row>
    <row r="50" spans="2:19" ht="13.9" customHeight="1" x14ac:dyDescent="0.15">
      <c r="B50" s="18"/>
      <c r="C50" s="19"/>
      <c r="D50" s="20"/>
      <c r="E50" s="56"/>
      <c r="F50" s="45"/>
      <c r="G50" s="183" t="s">
        <v>16</v>
      </c>
      <c r="H50" s="183"/>
      <c r="I50" s="53"/>
      <c r="J50" s="55"/>
      <c r="K50" s="46">
        <f>SUM(K$18:K$27)</f>
        <v>4495</v>
      </c>
      <c r="L50" s="117">
        <f>SUM(L$18:L$27)</f>
        <v>51625</v>
      </c>
    </row>
    <row r="51" spans="2:19" ht="13.9" customHeight="1" x14ac:dyDescent="0.15">
      <c r="B51" s="18"/>
      <c r="C51" s="19"/>
      <c r="D51" s="20"/>
      <c r="E51" s="56"/>
      <c r="F51" s="45"/>
      <c r="G51" s="183" t="s">
        <v>62</v>
      </c>
      <c r="H51" s="183"/>
      <c r="I51" s="53"/>
      <c r="J51" s="55"/>
      <c r="K51" s="46">
        <f>SUM(K$28:K$28)</f>
        <v>5</v>
      </c>
      <c r="L51" s="117">
        <f>SUM(L$28:L$28)</f>
        <v>0</v>
      </c>
    </row>
    <row r="52" spans="2:19" ht="13.9" customHeight="1" x14ac:dyDescent="0.15">
      <c r="B52" s="18"/>
      <c r="C52" s="19"/>
      <c r="D52" s="20"/>
      <c r="E52" s="56"/>
      <c r="F52" s="45"/>
      <c r="G52" s="183" t="s">
        <v>26</v>
      </c>
      <c r="H52" s="183"/>
      <c r="I52" s="53"/>
      <c r="J52" s="55"/>
      <c r="K52" s="46">
        <f>SUM(K$29:K$37)</f>
        <v>245</v>
      </c>
      <c r="L52" s="117">
        <f>SUM(L$29:L$37)</f>
        <v>50</v>
      </c>
    </row>
    <row r="53" spans="2:19" ht="13.9" customHeight="1" x14ac:dyDescent="0.15">
      <c r="B53" s="18"/>
      <c r="C53" s="19"/>
      <c r="D53" s="20"/>
      <c r="E53" s="56"/>
      <c r="F53" s="45"/>
      <c r="G53" s="183" t="s">
        <v>71</v>
      </c>
      <c r="H53" s="183"/>
      <c r="I53" s="53"/>
      <c r="J53" s="55"/>
      <c r="K53" s="46">
        <f>SUM(K$42:K$43)</f>
        <v>400</v>
      </c>
      <c r="L53" s="117">
        <f>SUM(L$42:L$43)</f>
        <v>450</v>
      </c>
      <c r="R53">
        <f>COUNTA(K$11:K$44)</f>
        <v>30</v>
      </c>
      <c r="S53">
        <f>COUNTA(L$11:L$44)</f>
        <v>23</v>
      </c>
    </row>
    <row r="54" spans="2:19" ht="13.9" customHeight="1" thickBot="1" x14ac:dyDescent="0.2">
      <c r="B54" s="22"/>
      <c r="C54" s="23"/>
      <c r="D54" s="24"/>
      <c r="E54" s="58"/>
      <c r="F54" s="50"/>
      <c r="G54" s="176" t="s">
        <v>38</v>
      </c>
      <c r="H54" s="176"/>
      <c r="I54" s="59"/>
      <c r="J54" s="60"/>
      <c r="K54" s="51">
        <f>SUM(K$38:K$41,K$44)</f>
        <v>105</v>
      </c>
      <c r="L54" s="118">
        <f>SUM(L$38:L$41,L$44)</f>
        <v>203</v>
      </c>
      <c r="R54">
        <f>SUM(R$11:R$13,K$14:K$44)</f>
        <v>5420</v>
      </c>
      <c r="S54">
        <f>SUM(S$11:S$13,L$14:L$44)</f>
        <v>52503</v>
      </c>
    </row>
    <row r="55" spans="2:19" ht="18" customHeight="1" thickTop="1" x14ac:dyDescent="0.15">
      <c r="B55" s="177" t="s">
        <v>40</v>
      </c>
      <c r="C55" s="178"/>
      <c r="D55" s="179"/>
      <c r="E55" s="66"/>
      <c r="F55" s="156"/>
      <c r="G55" s="180" t="s">
        <v>41</v>
      </c>
      <c r="H55" s="180"/>
      <c r="I55" s="156"/>
      <c r="J55" s="157"/>
      <c r="K55" s="95" t="s">
        <v>42</v>
      </c>
      <c r="L55" s="101"/>
    </row>
    <row r="56" spans="2:19" ht="18" customHeight="1" x14ac:dyDescent="0.15">
      <c r="B56" s="63"/>
      <c r="C56" s="64"/>
      <c r="D56" s="64"/>
      <c r="E56" s="61"/>
      <c r="F56" s="62"/>
      <c r="G56" s="37"/>
      <c r="H56" s="37"/>
      <c r="I56" s="62"/>
      <c r="J56" s="65"/>
      <c r="K56" s="96" t="s">
        <v>43</v>
      </c>
      <c r="L56" s="102"/>
    </row>
    <row r="57" spans="2:19" ht="18" customHeight="1" x14ac:dyDescent="0.15">
      <c r="B57" s="18"/>
      <c r="C57" s="19"/>
      <c r="D57" s="19"/>
      <c r="E57" s="67"/>
      <c r="F57" s="8"/>
      <c r="G57" s="181" t="s">
        <v>44</v>
      </c>
      <c r="H57" s="181"/>
      <c r="I57" s="155"/>
      <c r="J57" s="159"/>
      <c r="K57" s="97" t="s">
        <v>45</v>
      </c>
      <c r="L57" s="103"/>
    </row>
    <row r="58" spans="2:19" ht="18" customHeight="1" x14ac:dyDescent="0.15">
      <c r="B58" s="18"/>
      <c r="C58" s="19"/>
      <c r="D58" s="19"/>
      <c r="E58" s="68"/>
      <c r="F58" s="19"/>
      <c r="G58" s="69"/>
      <c r="H58" s="69"/>
      <c r="I58" s="64"/>
      <c r="J58" s="70"/>
      <c r="K58" s="98" t="s">
        <v>68</v>
      </c>
      <c r="L58" s="104"/>
    </row>
    <row r="59" spans="2:19" ht="18" customHeight="1" x14ac:dyDescent="0.15">
      <c r="B59" s="18"/>
      <c r="C59" s="19"/>
      <c r="D59" s="19"/>
      <c r="E59" s="68"/>
      <c r="F59" s="19"/>
      <c r="G59" s="69"/>
      <c r="H59" s="69"/>
      <c r="I59" s="64"/>
      <c r="J59" s="70"/>
      <c r="K59" s="98" t="s">
        <v>69</v>
      </c>
      <c r="L59" s="104"/>
    </row>
    <row r="60" spans="2:19" ht="18" customHeight="1" x14ac:dyDescent="0.15">
      <c r="B60" s="18"/>
      <c r="C60" s="19"/>
      <c r="D60" s="19"/>
      <c r="E60" s="67"/>
      <c r="F60" s="8"/>
      <c r="G60" s="181" t="s">
        <v>46</v>
      </c>
      <c r="H60" s="181"/>
      <c r="I60" s="155"/>
      <c r="J60" s="159"/>
      <c r="K60" s="97" t="s">
        <v>73</v>
      </c>
      <c r="L60" s="103"/>
    </row>
    <row r="61" spans="2:19" ht="18" customHeight="1" x14ac:dyDescent="0.15">
      <c r="B61" s="18"/>
      <c r="C61" s="19"/>
      <c r="D61" s="19"/>
      <c r="E61" s="68"/>
      <c r="F61" s="19"/>
      <c r="G61" s="69"/>
      <c r="H61" s="69"/>
      <c r="I61" s="64"/>
      <c r="J61" s="70"/>
      <c r="K61" s="98" t="s">
        <v>74</v>
      </c>
      <c r="L61" s="104"/>
    </row>
    <row r="62" spans="2:19" ht="18" customHeight="1" x14ac:dyDescent="0.15">
      <c r="B62" s="18"/>
      <c r="C62" s="19"/>
      <c r="D62" s="19"/>
      <c r="E62" s="68"/>
      <c r="F62" s="19"/>
      <c r="G62" s="69"/>
      <c r="H62" s="69"/>
      <c r="I62" s="64"/>
      <c r="J62" s="70"/>
      <c r="K62" s="98" t="s">
        <v>75</v>
      </c>
      <c r="L62" s="104"/>
    </row>
    <row r="63" spans="2:19" ht="18" customHeight="1" x14ac:dyDescent="0.15">
      <c r="B63" s="18"/>
      <c r="C63" s="19"/>
      <c r="D63" s="19"/>
      <c r="E63" s="13"/>
      <c r="F63" s="14"/>
      <c r="G63" s="37"/>
      <c r="H63" s="37"/>
      <c r="I63" s="62"/>
      <c r="J63" s="65"/>
      <c r="K63" s="98" t="s">
        <v>76</v>
      </c>
      <c r="L63" s="102"/>
    </row>
    <row r="64" spans="2:19" ht="18" customHeight="1" x14ac:dyDescent="0.15">
      <c r="B64" s="25"/>
      <c r="C64" s="14"/>
      <c r="D64" s="14"/>
      <c r="E64" s="21"/>
      <c r="F64" s="160"/>
      <c r="G64" s="182" t="s">
        <v>47</v>
      </c>
      <c r="H64" s="182"/>
      <c r="I64" s="16"/>
      <c r="J64" s="17"/>
      <c r="K64" s="87" t="s">
        <v>116</v>
      </c>
      <c r="L64" s="105"/>
    </row>
    <row r="65" spans="2:13" ht="18" customHeight="1" x14ac:dyDescent="0.15">
      <c r="B65" s="174" t="s">
        <v>48</v>
      </c>
      <c r="C65" s="175"/>
      <c r="D65" s="175"/>
      <c r="E65" s="8"/>
      <c r="F65" s="8"/>
      <c r="G65" s="8"/>
      <c r="H65" s="8"/>
      <c r="I65" s="8"/>
      <c r="J65" s="8"/>
      <c r="K65" s="81"/>
      <c r="L65" s="120"/>
    </row>
    <row r="66" spans="2:13" ht="14.1" customHeight="1" x14ac:dyDescent="0.15">
      <c r="B66" s="71"/>
      <c r="C66" s="72" t="s">
        <v>49</v>
      </c>
      <c r="D66" s="73"/>
      <c r="E66" s="72"/>
      <c r="F66" s="72"/>
      <c r="G66" s="72"/>
      <c r="H66" s="72"/>
      <c r="I66" s="72"/>
      <c r="J66" s="72"/>
      <c r="K66" s="99"/>
      <c r="L66" s="106"/>
    </row>
    <row r="67" spans="2:13" ht="14.1" customHeight="1" x14ac:dyDescent="0.15">
      <c r="B67" s="71"/>
      <c r="C67" s="72" t="s">
        <v>50</v>
      </c>
      <c r="D67" s="73"/>
      <c r="E67" s="72"/>
      <c r="F67" s="72"/>
      <c r="G67" s="72"/>
      <c r="H67" s="72"/>
      <c r="I67" s="72"/>
      <c r="J67" s="72"/>
      <c r="K67" s="99"/>
      <c r="L67" s="106"/>
    </row>
    <row r="68" spans="2:13" ht="14.1" customHeight="1" x14ac:dyDescent="0.15">
      <c r="B68" s="71"/>
      <c r="C68" s="72" t="s">
        <v>51</v>
      </c>
      <c r="D68" s="73"/>
      <c r="E68" s="72"/>
      <c r="F68" s="72"/>
      <c r="G68" s="72"/>
      <c r="H68" s="72"/>
      <c r="I68" s="72"/>
      <c r="J68" s="72"/>
      <c r="K68" s="99"/>
      <c r="L68" s="106"/>
    </row>
    <row r="69" spans="2:13" ht="14.1" customHeight="1" x14ac:dyDescent="0.15">
      <c r="B69" s="71"/>
      <c r="C69" s="72" t="s">
        <v>100</v>
      </c>
      <c r="D69" s="73"/>
      <c r="E69" s="72"/>
      <c r="F69" s="72"/>
      <c r="G69" s="72"/>
      <c r="H69" s="72"/>
      <c r="I69" s="72"/>
      <c r="J69" s="72"/>
      <c r="K69" s="99"/>
      <c r="L69" s="106"/>
    </row>
    <row r="70" spans="2:13" ht="14.1" customHeight="1" x14ac:dyDescent="0.15">
      <c r="B70" s="71"/>
      <c r="C70" s="72" t="s">
        <v>97</v>
      </c>
      <c r="D70" s="73"/>
      <c r="E70" s="72"/>
      <c r="F70" s="72"/>
      <c r="G70" s="72"/>
      <c r="H70" s="72"/>
      <c r="I70" s="72"/>
      <c r="J70" s="72"/>
      <c r="K70" s="99"/>
      <c r="L70" s="106"/>
    </row>
    <row r="71" spans="2:13" ht="14.1" customHeight="1" x14ac:dyDescent="0.15">
      <c r="B71" s="74"/>
      <c r="C71" s="72" t="s">
        <v>101</v>
      </c>
      <c r="D71" s="72"/>
      <c r="E71" s="72"/>
      <c r="F71" s="72"/>
      <c r="G71" s="72"/>
      <c r="H71" s="72"/>
      <c r="I71" s="72"/>
      <c r="J71" s="72"/>
      <c r="K71" s="99"/>
      <c r="L71" s="106"/>
    </row>
    <row r="72" spans="2:13" ht="14.1" customHeight="1" x14ac:dyDescent="0.15">
      <c r="B72" s="74"/>
      <c r="C72" s="72" t="s">
        <v>102</v>
      </c>
      <c r="D72" s="72"/>
      <c r="E72" s="72"/>
      <c r="F72" s="72"/>
      <c r="G72" s="72"/>
      <c r="H72" s="72"/>
      <c r="I72" s="72"/>
      <c r="J72" s="72"/>
      <c r="K72" s="99"/>
      <c r="L72" s="106"/>
    </row>
    <row r="73" spans="2:13" ht="14.1" customHeight="1" x14ac:dyDescent="0.15">
      <c r="B73" s="74"/>
      <c r="C73" s="72" t="s">
        <v>83</v>
      </c>
      <c r="D73" s="72"/>
      <c r="E73" s="72"/>
      <c r="F73" s="72"/>
      <c r="G73" s="72"/>
      <c r="H73" s="72"/>
      <c r="I73" s="72"/>
      <c r="J73" s="72"/>
      <c r="K73" s="99"/>
      <c r="L73" s="106"/>
    </row>
    <row r="74" spans="2:13" ht="14.1" customHeight="1" x14ac:dyDescent="0.15">
      <c r="B74" s="74"/>
      <c r="C74" s="72" t="s">
        <v>84</v>
      </c>
      <c r="D74" s="72"/>
      <c r="E74" s="72"/>
      <c r="F74" s="72"/>
      <c r="G74" s="72"/>
      <c r="H74" s="72"/>
      <c r="I74" s="72"/>
      <c r="J74" s="72"/>
      <c r="K74" s="99"/>
      <c r="L74" s="106"/>
    </row>
    <row r="75" spans="2:13" ht="14.1" customHeight="1" x14ac:dyDescent="0.15">
      <c r="B75" s="74"/>
      <c r="C75" s="72" t="s">
        <v>94</v>
      </c>
      <c r="D75" s="72"/>
      <c r="E75" s="72"/>
      <c r="F75" s="72"/>
      <c r="G75" s="72"/>
      <c r="H75" s="72"/>
      <c r="I75" s="72"/>
      <c r="J75" s="72"/>
      <c r="K75" s="99"/>
      <c r="L75" s="106"/>
    </row>
    <row r="76" spans="2:13" ht="14.1" customHeight="1" x14ac:dyDescent="0.15">
      <c r="B76" s="74"/>
      <c r="C76" s="72" t="s">
        <v>103</v>
      </c>
      <c r="D76" s="72"/>
      <c r="E76" s="72"/>
      <c r="F76" s="72"/>
      <c r="G76" s="72"/>
      <c r="H76" s="72"/>
      <c r="I76" s="72"/>
      <c r="J76" s="72"/>
      <c r="K76" s="99"/>
      <c r="L76" s="106"/>
    </row>
    <row r="77" spans="2:13" ht="14.1" customHeight="1" x14ac:dyDescent="0.15">
      <c r="B77" s="74"/>
      <c r="C77" s="99" t="s">
        <v>104</v>
      </c>
      <c r="D77" s="72"/>
      <c r="E77" s="72"/>
      <c r="F77" s="72"/>
      <c r="G77" s="72"/>
      <c r="H77" s="72"/>
      <c r="I77" s="72"/>
      <c r="J77" s="72"/>
      <c r="K77" s="99"/>
      <c r="L77" s="106"/>
    </row>
    <row r="78" spans="2:13" ht="14.1" customHeight="1" x14ac:dyDescent="0.15">
      <c r="B78" s="74"/>
      <c r="C78" s="72" t="s">
        <v>105</v>
      </c>
      <c r="D78" s="72"/>
      <c r="E78" s="72"/>
      <c r="F78" s="72"/>
      <c r="G78" s="72"/>
      <c r="H78" s="72"/>
      <c r="I78" s="72"/>
      <c r="J78" s="72"/>
      <c r="K78" s="99"/>
      <c r="L78" s="106"/>
    </row>
    <row r="79" spans="2:13" ht="18" customHeight="1" x14ac:dyDescent="0.15">
      <c r="B79" s="74"/>
      <c r="C79" s="72" t="s">
        <v>85</v>
      </c>
      <c r="D79" s="72"/>
      <c r="E79" s="72"/>
      <c r="F79" s="72"/>
      <c r="G79" s="72"/>
      <c r="H79" s="72"/>
      <c r="I79" s="72"/>
      <c r="J79" s="72"/>
      <c r="K79" s="99"/>
      <c r="L79" s="99"/>
      <c r="M79" s="121"/>
    </row>
    <row r="80" spans="2:13" x14ac:dyDescent="0.15">
      <c r="B80" s="74"/>
      <c r="C80" s="72" t="s">
        <v>95</v>
      </c>
      <c r="D80" s="72"/>
      <c r="E80" s="72"/>
      <c r="F80" s="72"/>
      <c r="G80" s="72"/>
      <c r="H80" s="72"/>
      <c r="I80" s="72"/>
      <c r="J80" s="72"/>
      <c r="K80" s="99"/>
      <c r="L80" s="99"/>
      <c r="M80" s="121"/>
    </row>
    <row r="81" spans="2:25" x14ac:dyDescent="0.15">
      <c r="B81" s="74"/>
      <c r="C81" s="72" t="s">
        <v>96</v>
      </c>
      <c r="D81" s="72"/>
      <c r="E81" s="72"/>
      <c r="F81" s="72"/>
      <c r="G81" s="72"/>
      <c r="H81" s="72"/>
      <c r="I81" s="72"/>
      <c r="J81" s="72"/>
      <c r="K81" s="99"/>
      <c r="L81" s="99"/>
      <c r="M81" s="121"/>
    </row>
    <row r="82" spans="2:25" x14ac:dyDescent="0.15">
      <c r="B82" s="74"/>
      <c r="C82" s="72" t="s">
        <v>106</v>
      </c>
      <c r="D82" s="72"/>
      <c r="E82" s="72"/>
      <c r="F82" s="72"/>
      <c r="G82" s="72"/>
      <c r="H82" s="72"/>
      <c r="I82" s="72"/>
      <c r="J82" s="72"/>
      <c r="K82" s="99"/>
      <c r="L82" s="99"/>
      <c r="M82" s="121"/>
    </row>
    <row r="83" spans="2:25" ht="14.1" customHeight="1" x14ac:dyDescent="0.15">
      <c r="B83" s="74"/>
      <c r="C83" s="72" t="s">
        <v>98</v>
      </c>
      <c r="D83" s="72"/>
      <c r="E83" s="72"/>
      <c r="F83" s="72"/>
      <c r="G83" s="72"/>
      <c r="H83" s="72"/>
      <c r="I83" s="72"/>
      <c r="J83" s="72"/>
      <c r="K83" s="99"/>
      <c r="L83" s="99"/>
      <c r="M83" s="129"/>
      <c r="N83" s="128"/>
      <c r="Y83" s="88"/>
    </row>
    <row r="84" spans="2:25" x14ac:dyDescent="0.15">
      <c r="B84" s="74"/>
      <c r="C84" s="72" t="s">
        <v>66</v>
      </c>
      <c r="D84" s="72"/>
      <c r="E84" s="72"/>
      <c r="F84" s="72"/>
      <c r="G84" s="72"/>
      <c r="H84" s="72"/>
      <c r="I84" s="72"/>
      <c r="J84" s="72"/>
      <c r="K84" s="99"/>
      <c r="L84" s="99"/>
      <c r="M84" s="121"/>
    </row>
    <row r="85" spans="2:25" x14ac:dyDescent="0.15">
      <c r="B85" s="74"/>
      <c r="C85" s="72" t="s">
        <v>52</v>
      </c>
      <c r="D85" s="72"/>
      <c r="E85" s="72"/>
      <c r="F85" s="72"/>
      <c r="G85" s="72"/>
      <c r="H85" s="72"/>
      <c r="I85" s="72"/>
      <c r="J85" s="72"/>
      <c r="K85" s="99"/>
      <c r="L85" s="99"/>
      <c r="M85" s="121"/>
    </row>
    <row r="86" spans="2:25" x14ac:dyDescent="0.15">
      <c r="B86" s="121"/>
      <c r="C86" s="99" t="s">
        <v>107</v>
      </c>
      <c r="D86" s="85"/>
      <c r="E86" s="85"/>
      <c r="F86" s="85"/>
      <c r="G86" s="85"/>
      <c r="H86" s="85"/>
      <c r="I86" s="85"/>
      <c r="J86" s="85"/>
      <c r="K86" s="122"/>
      <c r="L86" s="122"/>
      <c r="M86" s="121"/>
    </row>
    <row r="87" spans="2:25" x14ac:dyDescent="0.15">
      <c r="B87" s="121"/>
      <c r="C87" s="99" t="s">
        <v>108</v>
      </c>
      <c r="D87" s="85"/>
      <c r="E87" s="85"/>
      <c r="F87" s="85"/>
      <c r="G87" s="85"/>
      <c r="H87" s="85"/>
      <c r="I87" s="85"/>
      <c r="J87" s="85"/>
      <c r="K87" s="122"/>
      <c r="L87" s="122"/>
      <c r="M87" s="130"/>
      <c r="N87" s="123"/>
      <c r="Y87" s="88"/>
    </row>
    <row r="88" spans="2:25" x14ac:dyDescent="0.15">
      <c r="B88" s="121"/>
      <c r="C88" s="99" t="s">
        <v>158</v>
      </c>
      <c r="D88" s="85"/>
      <c r="E88" s="85"/>
      <c r="F88" s="85"/>
      <c r="G88" s="85"/>
      <c r="H88" s="85"/>
      <c r="I88" s="85"/>
      <c r="J88" s="85"/>
      <c r="K88" s="122"/>
      <c r="L88" s="122"/>
      <c r="M88" s="121"/>
    </row>
    <row r="89" spans="2:25" ht="14.25" thickBot="1" x14ac:dyDescent="0.2">
      <c r="B89" s="124"/>
      <c r="C89" s="100" t="s">
        <v>109</v>
      </c>
      <c r="D89" s="125"/>
      <c r="E89" s="125"/>
      <c r="F89" s="125"/>
      <c r="G89" s="125"/>
      <c r="H89" s="125"/>
      <c r="I89" s="125"/>
      <c r="J89" s="125"/>
      <c r="K89" s="126"/>
      <c r="L89" s="127"/>
    </row>
  </sheetData>
  <mergeCells count="25">
    <mergeCell ref="D9:F9"/>
    <mergeCell ref="D4:G4"/>
    <mergeCell ref="D5:G5"/>
    <mergeCell ref="D6:G6"/>
    <mergeCell ref="D7:F7"/>
    <mergeCell ref="D8:F8"/>
    <mergeCell ref="G53:H53"/>
    <mergeCell ref="G10:H10"/>
    <mergeCell ref="C42:D42"/>
    <mergeCell ref="B45:I45"/>
    <mergeCell ref="B46:D46"/>
    <mergeCell ref="G46:H46"/>
    <mergeCell ref="G47:H47"/>
    <mergeCell ref="G48:H48"/>
    <mergeCell ref="G49:H49"/>
    <mergeCell ref="G50:H50"/>
    <mergeCell ref="G51:H51"/>
    <mergeCell ref="G52:H52"/>
    <mergeCell ref="B65:D65"/>
    <mergeCell ref="G54:H54"/>
    <mergeCell ref="B55:D55"/>
    <mergeCell ref="G55:H55"/>
    <mergeCell ref="G57:H57"/>
    <mergeCell ref="G60:H60"/>
    <mergeCell ref="G64:H64"/>
  </mergeCells>
  <phoneticPr fontId="23"/>
  <conditionalFormatting sqref="M33:M44">
    <cfRule type="expression" dxfId="6" priority="1" stopIfTrue="1">
      <formula>COUNTBLANK(K33:L33)=2</formula>
    </cfRule>
  </conditionalFormatting>
  <printOptions horizontalCentered="1"/>
  <pageMargins left="0.98425196850393704" right="0.39370078740157483" top="0.78740157480314965" bottom="0.51181102362204722" header="0.51181102362204722" footer="0.51181102362204722"/>
  <pageSetup paperSize="8" scale="85"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00000"/>
  </sheetPr>
  <dimension ref="B1:Y90"/>
  <sheetViews>
    <sheetView view="pageBreakPreview"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167"/>
      <c r="D5" s="182" t="s">
        <v>1</v>
      </c>
      <c r="E5" s="182"/>
      <c r="F5" s="182"/>
      <c r="G5" s="182"/>
      <c r="H5" s="167"/>
      <c r="I5" s="167"/>
      <c r="J5" s="6"/>
      <c r="K5" s="90" t="s">
        <v>286</v>
      </c>
      <c r="L5" s="111" t="str">
        <f>K5</f>
        <v>2021.2.8</v>
      </c>
    </row>
    <row r="6" spans="2:19" ht="18" customHeight="1" x14ac:dyDescent="0.15">
      <c r="B6" s="4"/>
      <c r="C6" s="167"/>
      <c r="D6" s="182" t="s">
        <v>2</v>
      </c>
      <c r="E6" s="182"/>
      <c r="F6" s="182"/>
      <c r="G6" s="182"/>
      <c r="H6" s="167"/>
      <c r="I6" s="167"/>
      <c r="J6" s="6"/>
      <c r="K6" s="131">
        <v>0.42152777777777778</v>
      </c>
      <c r="L6" s="132">
        <v>0.37847222222222227</v>
      </c>
    </row>
    <row r="7" spans="2:19" ht="18" customHeight="1" x14ac:dyDescent="0.15">
      <c r="B7" s="4"/>
      <c r="C7" s="167"/>
      <c r="D7" s="182" t="s">
        <v>3</v>
      </c>
      <c r="E7" s="192"/>
      <c r="F7" s="192"/>
      <c r="G7" s="27" t="s">
        <v>4</v>
      </c>
      <c r="H7" s="167"/>
      <c r="I7" s="167"/>
      <c r="J7" s="6"/>
      <c r="K7" s="133">
        <v>1.88</v>
      </c>
      <c r="L7" s="134">
        <v>1.4</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4.25" customHeight="1" x14ac:dyDescent="0.15">
      <c r="B11" s="32">
        <v>1</v>
      </c>
      <c r="C11" s="38" t="s">
        <v>59</v>
      </c>
      <c r="D11" s="38" t="s">
        <v>12</v>
      </c>
      <c r="E11" s="45"/>
      <c r="F11" s="45" t="s">
        <v>138</v>
      </c>
      <c r="G11" s="45"/>
      <c r="H11" s="45"/>
      <c r="I11" s="45"/>
      <c r="J11" s="45"/>
      <c r="K11" s="77" t="s">
        <v>162</v>
      </c>
      <c r="L11" s="78"/>
      <c r="N11" t="s">
        <v>13</v>
      </c>
      <c r="O11" t="e">
        <f t="shared" ref="O11:P11" si="0">IF(K11="",0,VALUE(MID(K11,2,LEN(K11)-2)))</f>
        <v>#VALUE!</v>
      </c>
      <c r="P11">
        <f t="shared" si="0"/>
        <v>0</v>
      </c>
      <c r="Q11" t="e">
        <f>IF(#REF!="",0,VALUE(MID(#REF!,2,LEN(#REF!)-2)))</f>
        <v>#REF!</v>
      </c>
      <c r="R11">
        <f>IF(K11="＋",0,IF(K11="(＋)",0,ABS(K11)))</f>
        <v>0</v>
      </c>
      <c r="S11">
        <f>IF(L11="＋",0,IF(L11="(＋)",0,ABS(L11)))</f>
        <v>0</v>
      </c>
    </row>
    <row r="12" spans="2:19" ht="14.25" customHeight="1" x14ac:dyDescent="0.15">
      <c r="B12" s="32">
        <f>B11+1</f>
        <v>2</v>
      </c>
      <c r="C12" s="39"/>
      <c r="D12" s="47"/>
      <c r="E12" s="45"/>
      <c r="F12" s="45" t="s">
        <v>89</v>
      </c>
      <c r="G12" s="45"/>
      <c r="H12" s="45"/>
      <c r="I12" s="45"/>
      <c r="J12" s="45"/>
      <c r="K12" s="77" t="s">
        <v>136</v>
      </c>
      <c r="L12" s="78" t="s">
        <v>133</v>
      </c>
      <c r="N12" t="s">
        <v>13</v>
      </c>
      <c r="O12" t="e">
        <f>IF(#REF!="",0,VALUE(MID(#REF!,2,LEN(#REF!)-2)))</f>
        <v>#REF!</v>
      </c>
      <c r="P12">
        <f>IF(L12="",0,VALUE(MID(L12,2,LEN(L12)-2)))</f>
        <v>25</v>
      </c>
      <c r="Q12" t="e">
        <f>IF(#REF!="",0,VALUE(MID(#REF!,2,LEN(#REF!)-2)))</f>
        <v>#REF!</v>
      </c>
      <c r="R12">
        <f t="shared" ref="R12:S12" si="1">IF(K12="＋",0,IF(K12="(＋)",0,ABS(K12)))</f>
        <v>15</v>
      </c>
      <c r="S12">
        <f t="shared" si="1"/>
        <v>25</v>
      </c>
    </row>
    <row r="13" spans="2:19" ht="14.25" customHeight="1" x14ac:dyDescent="0.15">
      <c r="B13" s="32">
        <f t="shared" ref="B13:B45" si="2">B12+1</f>
        <v>3</v>
      </c>
      <c r="C13" s="40" t="s">
        <v>22</v>
      </c>
      <c r="D13" s="38" t="s">
        <v>23</v>
      </c>
      <c r="E13" s="45"/>
      <c r="F13" s="45" t="s">
        <v>88</v>
      </c>
      <c r="G13" s="45"/>
      <c r="H13" s="45"/>
      <c r="I13" s="45"/>
      <c r="J13" s="45"/>
      <c r="K13" s="79">
        <v>20</v>
      </c>
      <c r="L13" s="80">
        <v>50</v>
      </c>
      <c r="S13">
        <f>COUNTA(L11:L12)</f>
        <v>1</v>
      </c>
    </row>
    <row r="14" spans="2:19" ht="14.25" customHeight="1" x14ac:dyDescent="0.15">
      <c r="B14" s="32">
        <f t="shared" si="2"/>
        <v>4</v>
      </c>
      <c r="C14" s="40" t="s">
        <v>60</v>
      </c>
      <c r="D14" s="38" t="s">
        <v>15</v>
      </c>
      <c r="E14" s="45"/>
      <c r="F14" s="45" t="s">
        <v>119</v>
      </c>
      <c r="G14" s="45"/>
      <c r="H14" s="45"/>
      <c r="I14" s="45"/>
      <c r="J14" s="45"/>
      <c r="K14" s="79">
        <v>50</v>
      </c>
      <c r="L14" s="80">
        <v>25</v>
      </c>
    </row>
    <row r="15" spans="2:19" ht="14.25" customHeight="1" x14ac:dyDescent="0.15">
      <c r="B15" s="32">
        <f t="shared" si="2"/>
        <v>5</v>
      </c>
      <c r="C15" s="41"/>
      <c r="D15" s="38" t="s">
        <v>16</v>
      </c>
      <c r="E15" s="45"/>
      <c r="F15" s="45" t="s">
        <v>79</v>
      </c>
      <c r="G15" s="45"/>
      <c r="H15" s="45"/>
      <c r="I15" s="45"/>
      <c r="J15" s="45"/>
      <c r="K15" s="79">
        <v>20</v>
      </c>
      <c r="L15" s="80" t="s">
        <v>99</v>
      </c>
    </row>
    <row r="16" spans="2:19" ht="14.25" customHeight="1" x14ac:dyDescent="0.15">
      <c r="B16" s="32">
        <f t="shared" si="2"/>
        <v>6</v>
      </c>
      <c r="C16" s="41"/>
      <c r="D16" s="47"/>
      <c r="E16" s="45"/>
      <c r="F16" s="45" t="s">
        <v>80</v>
      </c>
      <c r="G16" s="45"/>
      <c r="H16" s="45"/>
      <c r="I16" s="45"/>
      <c r="J16" s="45"/>
      <c r="K16" s="79" t="s">
        <v>99</v>
      </c>
      <c r="L16" s="80" t="s">
        <v>99</v>
      </c>
    </row>
    <row r="17" spans="2:19" ht="14.25" customHeight="1" x14ac:dyDescent="0.15">
      <c r="B17" s="32">
        <f t="shared" si="2"/>
        <v>7</v>
      </c>
      <c r="C17" s="41"/>
      <c r="D17" s="47"/>
      <c r="E17" s="45"/>
      <c r="F17" s="45" t="s">
        <v>81</v>
      </c>
      <c r="G17" s="45"/>
      <c r="H17" s="45"/>
      <c r="I17" s="45"/>
      <c r="J17" s="45"/>
      <c r="K17" s="79"/>
      <c r="L17" s="80">
        <v>50</v>
      </c>
    </row>
    <row r="18" spans="2:19" ht="14.25" customHeight="1" x14ac:dyDescent="0.15">
      <c r="B18" s="32">
        <f t="shared" si="2"/>
        <v>8</v>
      </c>
      <c r="C18" s="41"/>
      <c r="D18" s="47"/>
      <c r="E18" s="45"/>
      <c r="F18" s="45" t="s">
        <v>67</v>
      </c>
      <c r="G18" s="45"/>
      <c r="H18" s="45"/>
      <c r="I18" s="45"/>
      <c r="J18" s="45"/>
      <c r="K18" s="79"/>
      <c r="L18" s="80" t="s">
        <v>99</v>
      </c>
    </row>
    <row r="19" spans="2:19" ht="14.25" customHeight="1" x14ac:dyDescent="0.15">
      <c r="B19" s="32">
        <f t="shared" si="2"/>
        <v>9</v>
      </c>
      <c r="C19" s="41"/>
      <c r="D19" s="47"/>
      <c r="E19" s="45"/>
      <c r="F19" s="45" t="s">
        <v>17</v>
      </c>
      <c r="G19" s="45"/>
      <c r="H19" s="45"/>
      <c r="I19" s="45"/>
      <c r="J19" s="45"/>
      <c r="K19" s="79" t="s">
        <v>99</v>
      </c>
      <c r="L19" s="80" t="s">
        <v>99</v>
      </c>
    </row>
    <row r="20" spans="2:19" ht="14.25" customHeight="1" x14ac:dyDescent="0.15">
      <c r="B20" s="32">
        <f t="shared" si="2"/>
        <v>10</v>
      </c>
      <c r="C20" s="41"/>
      <c r="D20" s="47"/>
      <c r="E20" s="45"/>
      <c r="F20" s="45" t="s">
        <v>18</v>
      </c>
      <c r="G20" s="45"/>
      <c r="H20" s="45"/>
      <c r="I20" s="45"/>
      <c r="J20" s="45"/>
      <c r="K20" s="79">
        <v>145</v>
      </c>
      <c r="L20" s="80">
        <v>325</v>
      </c>
    </row>
    <row r="21" spans="2:19" ht="14.25" customHeight="1" x14ac:dyDescent="0.15">
      <c r="B21" s="32">
        <f t="shared" si="2"/>
        <v>11</v>
      </c>
      <c r="C21" s="41"/>
      <c r="D21" s="47"/>
      <c r="E21" s="45"/>
      <c r="F21" s="45" t="s">
        <v>82</v>
      </c>
      <c r="G21" s="45"/>
      <c r="H21" s="45"/>
      <c r="I21" s="45"/>
      <c r="J21" s="45"/>
      <c r="K21" s="79" t="s">
        <v>99</v>
      </c>
      <c r="L21" s="80" t="s">
        <v>99</v>
      </c>
    </row>
    <row r="22" spans="2:19" ht="14.25" customHeight="1" x14ac:dyDescent="0.15">
      <c r="B22" s="32">
        <f t="shared" si="2"/>
        <v>12</v>
      </c>
      <c r="C22" s="41"/>
      <c r="D22" s="47"/>
      <c r="E22" s="45"/>
      <c r="F22" s="45" t="s">
        <v>86</v>
      </c>
      <c r="G22" s="45"/>
      <c r="H22" s="45"/>
      <c r="I22" s="45"/>
      <c r="J22" s="45"/>
      <c r="K22" s="79">
        <v>5</v>
      </c>
      <c r="L22" s="80">
        <v>100</v>
      </c>
    </row>
    <row r="23" spans="2:19" ht="14.25" customHeight="1" x14ac:dyDescent="0.15">
      <c r="B23" s="32">
        <f t="shared" si="2"/>
        <v>13</v>
      </c>
      <c r="C23" s="41"/>
      <c r="D23" s="47"/>
      <c r="E23" s="45"/>
      <c r="F23" s="45" t="s">
        <v>61</v>
      </c>
      <c r="G23" s="45"/>
      <c r="H23" s="45"/>
      <c r="I23" s="45"/>
      <c r="J23" s="45"/>
      <c r="K23" s="79">
        <v>125</v>
      </c>
      <c r="L23" s="80">
        <v>1000</v>
      </c>
    </row>
    <row r="24" spans="2:19" ht="14.25" customHeight="1" x14ac:dyDescent="0.15">
      <c r="B24" s="32">
        <f t="shared" si="2"/>
        <v>14</v>
      </c>
      <c r="C24" s="41"/>
      <c r="D24" s="47"/>
      <c r="E24" s="45"/>
      <c r="F24" s="45" t="s">
        <v>111</v>
      </c>
      <c r="G24" s="45"/>
      <c r="H24" s="45"/>
      <c r="I24" s="45"/>
      <c r="J24" s="45"/>
      <c r="K24" s="79" t="s">
        <v>99</v>
      </c>
      <c r="L24" s="80"/>
    </row>
    <row r="25" spans="2:19" ht="14.25" customHeight="1" x14ac:dyDescent="0.15">
      <c r="B25" s="32">
        <f t="shared" si="2"/>
        <v>15</v>
      </c>
      <c r="C25" s="41"/>
      <c r="D25" s="47"/>
      <c r="E25" s="45"/>
      <c r="F25" s="45" t="s">
        <v>90</v>
      </c>
      <c r="G25" s="45"/>
      <c r="H25" s="45"/>
      <c r="I25" s="45"/>
      <c r="J25" s="45"/>
      <c r="K25" s="79">
        <v>160</v>
      </c>
      <c r="L25" s="80">
        <v>750</v>
      </c>
    </row>
    <row r="26" spans="2:19" ht="14.25" customHeight="1" x14ac:dyDescent="0.15">
      <c r="B26" s="32">
        <f t="shared" si="2"/>
        <v>16</v>
      </c>
      <c r="C26" s="41"/>
      <c r="D26" s="47"/>
      <c r="E26" s="45"/>
      <c r="F26" s="45" t="s">
        <v>217</v>
      </c>
      <c r="G26" s="45"/>
      <c r="H26" s="45"/>
      <c r="I26" s="45"/>
      <c r="J26" s="45"/>
      <c r="K26" s="79" t="s">
        <v>99</v>
      </c>
      <c r="L26" s="136" t="s">
        <v>99</v>
      </c>
    </row>
    <row r="27" spans="2:19" ht="14.25" customHeight="1" x14ac:dyDescent="0.15">
      <c r="B27" s="32">
        <f t="shared" si="2"/>
        <v>17</v>
      </c>
      <c r="C27" s="41"/>
      <c r="D27" s="47"/>
      <c r="E27" s="45"/>
      <c r="F27" s="45" t="s">
        <v>19</v>
      </c>
      <c r="G27" s="45"/>
      <c r="H27" s="45"/>
      <c r="I27" s="45"/>
      <c r="J27" s="45"/>
      <c r="K27" s="79">
        <v>250</v>
      </c>
      <c r="L27" s="80">
        <v>1250</v>
      </c>
    </row>
    <row r="28" spans="2:19" ht="14.25" customHeight="1" x14ac:dyDescent="0.15">
      <c r="B28" s="32">
        <f t="shared" si="2"/>
        <v>18</v>
      </c>
      <c r="C28" s="41"/>
      <c r="D28" s="47"/>
      <c r="E28" s="45"/>
      <c r="F28" s="45" t="s">
        <v>20</v>
      </c>
      <c r="G28" s="45"/>
      <c r="H28" s="45"/>
      <c r="I28" s="45"/>
      <c r="J28" s="45"/>
      <c r="K28" s="79">
        <v>6500</v>
      </c>
      <c r="L28" s="80">
        <v>43250</v>
      </c>
    </row>
    <row r="29" spans="2:19" ht="14.25" customHeight="1" x14ac:dyDescent="0.15">
      <c r="B29" s="32">
        <f t="shared" si="2"/>
        <v>19</v>
      </c>
      <c r="C29" s="40" t="s">
        <v>65</v>
      </c>
      <c r="D29" s="38" t="s">
        <v>62</v>
      </c>
      <c r="E29" s="45"/>
      <c r="F29" s="45" t="s">
        <v>146</v>
      </c>
      <c r="G29" s="45"/>
      <c r="H29" s="45"/>
      <c r="I29" s="45"/>
      <c r="J29" s="45"/>
      <c r="K29" s="79" t="s">
        <v>99</v>
      </c>
      <c r="L29" s="80"/>
    </row>
    <row r="30" spans="2:19" ht="14.25" customHeight="1" x14ac:dyDescent="0.15">
      <c r="B30" s="32">
        <f t="shared" si="2"/>
        <v>20</v>
      </c>
      <c r="C30" s="41"/>
      <c r="D30" s="47"/>
      <c r="E30" s="45"/>
      <c r="F30" s="45" t="s">
        <v>232</v>
      </c>
      <c r="G30" s="45"/>
      <c r="H30" s="45"/>
      <c r="I30" s="45"/>
      <c r="J30" s="45"/>
      <c r="K30" s="79" t="s">
        <v>99</v>
      </c>
      <c r="L30" s="80"/>
      <c r="R30">
        <f>COUNTA(K29:K30)</f>
        <v>2</v>
      </c>
      <c r="S30">
        <f>COUNTA(L29:L30)</f>
        <v>0</v>
      </c>
    </row>
    <row r="31" spans="2:19" ht="14.25" customHeight="1" x14ac:dyDescent="0.15">
      <c r="B31" s="32">
        <f t="shared" si="2"/>
        <v>21</v>
      </c>
      <c r="C31" s="40" t="s">
        <v>63</v>
      </c>
      <c r="D31" s="38" t="s">
        <v>26</v>
      </c>
      <c r="E31" s="45"/>
      <c r="F31" s="45" t="s">
        <v>166</v>
      </c>
      <c r="G31" s="45"/>
      <c r="H31" s="45"/>
      <c r="I31" s="45"/>
      <c r="J31" s="45"/>
      <c r="K31" s="79" t="s">
        <v>99</v>
      </c>
      <c r="L31" s="80"/>
    </row>
    <row r="32" spans="2:19" ht="14.25" customHeight="1" x14ac:dyDescent="0.15">
      <c r="B32" s="32">
        <f t="shared" si="2"/>
        <v>22</v>
      </c>
      <c r="C32" s="41"/>
      <c r="D32" s="47"/>
      <c r="E32" s="45"/>
      <c r="F32" s="45" t="s">
        <v>240</v>
      </c>
      <c r="G32" s="45"/>
      <c r="H32" s="45"/>
      <c r="I32" s="45"/>
      <c r="J32" s="45"/>
      <c r="K32" s="79"/>
      <c r="L32" s="80" t="s">
        <v>99</v>
      </c>
    </row>
    <row r="33" spans="2:12" ht="14.25" customHeight="1" x14ac:dyDescent="0.15">
      <c r="B33" s="32">
        <f t="shared" si="2"/>
        <v>23</v>
      </c>
      <c r="C33" s="41"/>
      <c r="D33" s="47"/>
      <c r="E33" s="45"/>
      <c r="F33" s="45" t="s">
        <v>112</v>
      </c>
      <c r="G33" s="45"/>
      <c r="H33" s="45"/>
      <c r="I33" s="45"/>
      <c r="J33" s="45"/>
      <c r="K33" s="79">
        <v>60</v>
      </c>
      <c r="L33" s="80" t="s">
        <v>99</v>
      </c>
    </row>
    <row r="34" spans="2:12" ht="14.25" customHeight="1" x14ac:dyDescent="0.15">
      <c r="B34" s="32">
        <f t="shared" si="2"/>
        <v>24</v>
      </c>
      <c r="C34" s="41"/>
      <c r="D34" s="47"/>
      <c r="E34" s="45"/>
      <c r="F34" s="45" t="s">
        <v>287</v>
      </c>
      <c r="G34" s="45"/>
      <c r="H34" s="45"/>
      <c r="I34" s="45"/>
      <c r="J34" s="45"/>
      <c r="K34" s="79">
        <v>5</v>
      </c>
      <c r="L34" s="80"/>
    </row>
    <row r="35" spans="2:12" ht="14.25" customHeight="1" x14ac:dyDescent="0.15">
      <c r="B35" s="32">
        <f t="shared" si="2"/>
        <v>25</v>
      </c>
      <c r="C35" s="41"/>
      <c r="D35" s="47"/>
      <c r="E35" s="45"/>
      <c r="F35" s="45" t="s">
        <v>113</v>
      </c>
      <c r="G35" s="45"/>
      <c r="H35" s="45"/>
      <c r="I35" s="45"/>
      <c r="J35" s="45"/>
      <c r="K35" s="79" t="s">
        <v>99</v>
      </c>
      <c r="L35" s="80" t="s">
        <v>99</v>
      </c>
    </row>
    <row r="36" spans="2:12" ht="14.25" customHeight="1" x14ac:dyDescent="0.15">
      <c r="B36" s="32">
        <f t="shared" si="2"/>
        <v>26</v>
      </c>
      <c r="C36" s="41"/>
      <c r="D36" s="47"/>
      <c r="E36" s="45"/>
      <c r="F36" s="45" t="s">
        <v>118</v>
      </c>
      <c r="G36" s="45"/>
      <c r="H36" s="45"/>
      <c r="I36" s="45"/>
      <c r="J36" s="45"/>
      <c r="K36" s="79">
        <v>5</v>
      </c>
      <c r="L36" s="80"/>
    </row>
    <row r="37" spans="2:12" ht="14.25" customHeight="1" x14ac:dyDescent="0.15">
      <c r="B37" s="32">
        <f t="shared" si="2"/>
        <v>27</v>
      </c>
      <c r="C37" s="41"/>
      <c r="D37" s="47"/>
      <c r="E37" s="45"/>
      <c r="F37" s="45" t="s">
        <v>149</v>
      </c>
      <c r="G37" s="45"/>
      <c r="H37" s="45"/>
      <c r="I37" s="45"/>
      <c r="J37" s="45"/>
      <c r="K37" s="79">
        <v>5</v>
      </c>
      <c r="L37" s="80"/>
    </row>
    <row r="38" spans="2:12" ht="14.25" customHeight="1" x14ac:dyDescent="0.15">
      <c r="B38" s="32">
        <f t="shared" si="2"/>
        <v>28</v>
      </c>
      <c r="C38" s="41"/>
      <c r="D38" s="47"/>
      <c r="E38" s="45"/>
      <c r="F38" s="45" t="s">
        <v>29</v>
      </c>
      <c r="G38" s="45"/>
      <c r="H38" s="45"/>
      <c r="I38" s="45"/>
      <c r="J38" s="45"/>
      <c r="K38" s="79">
        <v>35</v>
      </c>
      <c r="L38" s="80">
        <v>100</v>
      </c>
    </row>
    <row r="39" spans="2:12" ht="14.25" customHeight="1" x14ac:dyDescent="0.15">
      <c r="B39" s="32">
        <f t="shared" si="2"/>
        <v>29</v>
      </c>
      <c r="C39" s="40" t="s">
        <v>151</v>
      </c>
      <c r="D39" s="38" t="s">
        <v>152</v>
      </c>
      <c r="E39" s="45"/>
      <c r="F39" s="45" t="s">
        <v>153</v>
      </c>
      <c r="G39" s="45"/>
      <c r="H39" s="45"/>
      <c r="I39" s="45"/>
      <c r="J39" s="45"/>
      <c r="K39" s="79"/>
      <c r="L39" s="80" t="s">
        <v>99</v>
      </c>
    </row>
    <row r="40" spans="2:12" ht="14.25" customHeight="1" x14ac:dyDescent="0.15">
      <c r="B40" s="32">
        <f t="shared" si="2"/>
        <v>30</v>
      </c>
      <c r="C40" s="40" t="s">
        <v>30</v>
      </c>
      <c r="D40" s="38" t="s">
        <v>31</v>
      </c>
      <c r="E40" s="45"/>
      <c r="F40" s="45" t="s">
        <v>208</v>
      </c>
      <c r="G40" s="45"/>
      <c r="H40" s="45"/>
      <c r="I40" s="45"/>
      <c r="J40" s="45"/>
      <c r="K40" s="79"/>
      <c r="L40" s="80">
        <v>3</v>
      </c>
    </row>
    <row r="41" spans="2:12" ht="14.25" customHeight="1" x14ac:dyDescent="0.15">
      <c r="B41" s="32">
        <f t="shared" si="2"/>
        <v>31</v>
      </c>
      <c r="C41" s="41"/>
      <c r="D41" s="48"/>
      <c r="E41" s="45"/>
      <c r="F41" s="45" t="s">
        <v>32</v>
      </c>
      <c r="G41" s="45"/>
      <c r="H41" s="45"/>
      <c r="I41" s="45"/>
      <c r="J41" s="45"/>
      <c r="K41" s="79"/>
      <c r="L41" s="80">
        <v>25</v>
      </c>
    </row>
    <row r="42" spans="2:12" ht="14.25" customHeight="1" x14ac:dyDescent="0.15">
      <c r="B42" s="32">
        <f t="shared" si="2"/>
        <v>32</v>
      </c>
      <c r="C42" s="42"/>
      <c r="D42" s="49" t="s">
        <v>33</v>
      </c>
      <c r="E42" s="45"/>
      <c r="F42" s="45" t="s">
        <v>34</v>
      </c>
      <c r="G42" s="45"/>
      <c r="H42" s="45"/>
      <c r="I42" s="45"/>
      <c r="J42" s="45"/>
      <c r="K42" s="79">
        <v>5</v>
      </c>
      <c r="L42" s="80" t="s">
        <v>99</v>
      </c>
    </row>
    <row r="43" spans="2:12" ht="14.25" customHeight="1" x14ac:dyDescent="0.15">
      <c r="B43" s="32">
        <f t="shared" si="2"/>
        <v>33</v>
      </c>
      <c r="C43" s="185" t="s">
        <v>35</v>
      </c>
      <c r="D43" s="186"/>
      <c r="E43" s="45"/>
      <c r="F43" s="45" t="s">
        <v>36</v>
      </c>
      <c r="G43" s="45"/>
      <c r="H43" s="45"/>
      <c r="I43" s="45"/>
      <c r="J43" s="45"/>
      <c r="K43" s="79">
        <v>200</v>
      </c>
      <c r="L43" s="80">
        <v>150</v>
      </c>
    </row>
    <row r="44" spans="2:12" ht="14.25" customHeight="1" x14ac:dyDescent="0.15">
      <c r="B44" s="32">
        <f t="shared" si="2"/>
        <v>34</v>
      </c>
      <c r="C44" s="43"/>
      <c r="D44" s="44"/>
      <c r="E44" s="45"/>
      <c r="F44" s="45" t="s">
        <v>37</v>
      </c>
      <c r="G44" s="45"/>
      <c r="H44" s="45"/>
      <c r="I44" s="45"/>
      <c r="J44" s="45"/>
      <c r="K44" s="79">
        <v>25</v>
      </c>
      <c r="L44" s="80">
        <v>25</v>
      </c>
    </row>
    <row r="45" spans="2:12" ht="14.25" customHeight="1" thickBot="1" x14ac:dyDescent="0.2">
      <c r="B45" s="32">
        <f t="shared" si="2"/>
        <v>35</v>
      </c>
      <c r="C45" s="43"/>
      <c r="D45" s="44"/>
      <c r="E45" s="45"/>
      <c r="F45" s="45" t="s">
        <v>72</v>
      </c>
      <c r="G45" s="45"/>
      <c r="H45" s="45"/>
      <c r="I45" s="45"/>
      <c r="J45" s="45"/>
      <c r="K45" s="79">
        <v>50</v>
      </c>
      <c r="L45" s="86">
        <v>100</v>
      </c>
    </row>
    <row r="46" spans="2:12" ht="19.899999999999999" customHeight="1" thickTop="1" x14ac:dyDescent="0.15">
      <c r="B46" s="187" t="s">
        <v>77</v>
      </c>
      <c r="C46" s="188"/>
      <c r="D46" s="188"/>
      <c r="E46" s="188"/>
      <c r="F46" s="188"/>
      <c r="G46" s="188"/>
      <c r="H46" s="188"/>
      <c r="I46" s="188"/>
      <c r="J46" s="31"/>
      <c r="K46" s="94">
        <f>SUM(K47:K55)</f>
        <v>7680</v>
      </c>
      <c r="L46" s="116">
        <f>SUM(L47:L55)</f>
        <v>47228</v>
      </c>
    </row>
    <row r="47" spans="2:12" ht="13.9" customHeight="1" x14ac:dyDescent="0.15">
      <c r="B47" s="174" t="s">
        <v>39</v>
      </c>
      <c r="C47" s="175"/>
      <c r="D47" s="189"/>
      <c r="E47" s="52"/>
      <c r="F47" s="53"/>
      <c r="G47" s="183" t="s">
        <v>12</v>
      </c>
      <c r="H47" s="183"/>
      <c r="I47" s="53"/>
      <c r="J47" s="55"/>
      <c r="K47" s="46">
        <f>SUM(R$11:R$12)</f>
        <v>15</v>
      </c>
      <c r="L47" s="117">
        <f>SUM(S$11:S$12)</f>
        <v>25</v>
      </c>
    </row>
    <row r="48" spans="2:12" ht="13.9" customHeight="1" x14ac:dyDescent="0.15">
      <c r="B48" s="18"/>
      <c r="C48" s="19"/>
      <c r="D48" s="20"/>
      <c r="E48" s="56"/>
      <c r="F48" s="45"/>
      <c r="G48" s="183" t="s">
        <v>64</v>
      </c>
      <c r="H48" s="183"/>
      <c r="I48" s="165"/>
      <c r="J48" s="57"/>
      <c r="K48" s="46">
        <f>SUM(K$13)</f>
        <v>20</v>
      </c>
      <c r="L48" s="117">
        <f>SUM(L$13)</f>
        <v>50</v>
      </c>
    </row>
    <row r="49" spans="2:19" ht="13.9" customHeight="1" x14ac:dyDescent="0.15">
      <c r="B49" s="18"/>
      <c r="C49" s="19"/>
      <c r="D49" s="20"/>
      <c r="E49" s="56"/>
      <c r="F49" s="45"/>
      <c r="G49" s="183" t="s">
        <v>25</v>
      </c>
      <c r="H49" s="183"/>
      <c r="I49" s="53"/>
      <c r="J49" s="55"/>
      <c r="K49" s="46">
        <v>0</v>
      </c>
      <c r="L49" s="117">
        <v>0</v>
      </c>
    </row>
    <row r="50" spans="2:19" ht="13.9" customHeight="1" x14ac:dyDescent="0.15">
      <c r="B50" s="18"/>
      <c r="C50" s="19"/>
      <c r="D50" s="20"/>
      <c r="E50" s="56"/>
      <c r="F50" s="45"/>
      <c r="G50" s="183" t="s">
        <v>15</v>
      </c>
      <c r="H50" s="183"/>
      <c r="I50" s="53"/>
      <c r="J50" s="55"/>
      <c r="K50" s="46">
        <f>SUM(K$14:K$14)</f>
        <v>50</v>
      </c>
      <c r="L50" s="117">
        <f>SUM(L$14:L$14)</f>
        <v>25</v>
      </c>
    </row>
    <row r="51" spans="2:19" ht="13.9" customHeight="1" x14ac:dyDescent="0.15">
      <c r="B51" s="18"/>
      <c r="C51" s="19"/>
      <c r="D51" s="20"/>
      <c r="E51" s="56"/>
      <c r="F51" s="45"/>
      <c r="G51" s="183" t="s">
        <v>16</v>
      </c>
      <c r="H51" s="183"/>
      <c r="I51" s="53"/>
      <c r="J51" s="55"/>
      <c r="K51" s="46">
        <f>SUM(K$15:K$28)</f>
        <v>7205</v>
      </c>
      <c r="L51" s="117">
        <f>SUM(L$15:L$28)</f>
        <v>46725</v>
      </c>
    </row>
    <row r="52" spans="2:19" ht="13.9" customHeight="1" x14ac:dyDescent="0.15">
      <c r="B52" s="18"/>
      <c r="C52" s="19"/>
      <c r="D52" s="20"/>
      <c r="E52" s="56"/>
      <c r="F52" s="45"/>
      <c r="G52" s="183" t="s">
        <v>62</v>
      </c>
      <c r="H52" s="183"/>
      <c r="I52" s="53"/>
      <c r="J52" s="55"/>
      <c r="K52" s="46">
        <f>SUM(K$29:K$30)</f>
        <v>0</v>
      </c>
      <c r="L52" s="117">
        <f>SUM(L$29:L$30)</f>
        <v>0</v>
      </c>
    </row>
    <row r="53" spans="2:19" ht="13.9" customHeight="1" x14ac:dyDescent="0.15">
      <c r="B53" s="18"/>
      <c r="C53" s="19"/>
      <c r="D53" s="20"/>
      <c r="E53" s="56"/>
      <c r="F53" s="45"/>
      <c r="G53" s="183" t="s">
        <v>26</v>
      </c>
      <c r="H53" s="183"/>
      <c r="I53" s="53"/>
      <c r="J53" s="55"/>
      <c r="K53" s="46">
        <f>SUM(K$31:K$38)</f>
        <v>110</v>
      </c>
      <c r="L53" s="117">
        <f>SUM(L$31:L$38)</f>
        <v>100</v>
      </c>
    </row>
    <row r="54" spans="2:19" ht="13.9" customHeight="1" x14ac:dyDescent="0.15">
      <c r="B54" s="18"/>
      <c r="C54" s="19"/>
      <c r="D54" s="20"/>
      <c r="E54" s="56"/>
      <c r="F54" s="45"/>
      <c r="G54" s="183" t="s">
        <v>71</v>
      </c>
      <c r="H54" s="183"/>
      <c r="I54" s="53"/>
      <c r="J54" s="55"/>
      <c r="K54" s="46">
        <f>SUM(K$43:K$44)</f>
        <v>225</v>
      </c>
      <c r="L54" s="117">
        <f>SUM(L$43:L$44)</f>
        <v>175</v>
      </c>
      <c r="R54">
        <f>COUNTA(K$11:K$45)</f>
        <v>29</v>
      </c>
      <c r="S54">
        <f>COUNTA(L$11:L$45)</f>
        <v>27</v>
      </c>
    </row>
    <row r="55" spans="2:19" ht="13.9" customHeight="1" thickBot="1" x14ac:dyDescent="0.2">
      <c r="B55" s="22"/>
      <c r="C55" s="23"/>
      <c r="D55" s="24"/>
      <c r="E55" s="58"/>
      <c r="F55" s="50"/>
      <c r="G55" s="176" t="s">
        <v>38</v>
      </c>
      <c r="H55" s="176"/>
      <c r="I55" s="59"/>
      <c r="J55" s="60"/>
      <c r="K55" s="51">
        <f>SUM(K$39:K$42,K$45)</f>
        <v>55</v>
      </c>
      <c r="L55" s="118">
        <f>SUM(L$39:L$42,L$45)</f>
        <v>128</v>
      </c>
      <c r="R55">
        <f>SUM(R$11:R$12,K$13:K$45)</f>
        <v>7680</v>
      </c>
      <c r="S55">
        <f>SUM(S$11:S$12,L$13:L$45)</f>
        <v>47228</v>
      </c>
    </row>
    <row r="56" spans="2:19" ht="18" customHeight="1" thickTop="1" x14ac:dyDescent="0.15">
      <c r="B56" s="177" t="s">
        <v>40</v>
      </c>
      <c r="C56" s="178"/>
      <c r="D56" s="179"/>
      <c r="E56" s="66"/>
      <c r="F56" s="163"/>
      <c r="G56" s="180" t="s">
        <v>41</v>
      </c>
      <c r="H56" s="180"/>
      <c r="I56" s="163"/>
      <c r="J56" s="164"/>
      <c r="K56" s="95" t="s">
        <v>42</v>
      </c>
      <c r="L56" s="101"/>
    </row>
    <row r="57" spans="2:19" ht="18" customHeight="1" x14ac:dyDescent="0.15">
      <c r="B57" s="63"/>
      <c r="C57" s="64"/>
      <c r="D57" s="64"/>
      <c r="E57" s="61"/>
      <c r="F57" s="62"/>
      <c r="G57" s="37"/>
      <c r="H57" s="37"/>
      <c r="I57" s="62"/>
      <c r="J57" s="65"/>
      <c r="K57" s="96" t="s">
        <v>43</v>
      </c>
      <c r="L57" s="102"/>
    </row>
    <row r="58" spans="2:19" ht="18" customHeight="1" x14ac:dyDescent="0.15">
      <c r="B58" s="18"/>
      <c r="C58" s="19"/>
      <c r="D58" s="19"/>
      <c r="E58" s="67"/>
      <c r="F58" s="8"/>
      <c r="G58" s="181" t="s">
        <v>44</v>
      </c>
      <c r="H58" s="181"/>
      <c r="I58" s="162"/>
      <c r="J58" s="166"/>
      <c r="K58" s="97" t="s">
        <v>45</v>
      </c>
      <c r="L58" s="103"/>
    </row>
    <row r="59" spans="2:19" ht="18" customHeight="1" x14ac:dyDescent="0.15">
      <c r="B59" s="18"/>
      <c r="C59" s="19"/>
      <c r="D59" s="19"/>
      <c r="E59" s="68"/>
      <c r="F59" s="19"/>
      <c r="G59" s="69"/>
      <c r="H59" s="69"/>
      <c r="I59" s="64"/>
      <c r="J59" s="70"/>
      <c r="K59" s="98" t="s">
        <v>68</v>
      </c>
      <c r="L59" s="104"/>
    </row>
    <row r="60" spans="2:19" ht="18" customHeight="1" x14ac:dyDescent="0.15">
      <c r="B60" s="18"/>
      <c r="C60" s="19"/>
      <c r="D60" s="19"/>
      <c r="E60" s="68"/>
      <c r="F60" s="19"/>
      <c r="G60" s="69"/>
      <c r="H60" s="69"/>
      <c r="I60" s="64"/>
      <c r="J60" s="70"/>
      <c r="K60" s="98" t="s">
        <v>69</v>
      </c>
      <c r="L60" s="104"/>
    </row>
    <row r="61" spans="2:19" ht="18" customHeight="1" x14ac:dyDescent="0.15">
      <c r="B61" s="18"/>
      <c r="C61" s="19"/>
      <c r="D61" s="19"/>
      <c r="E61" s="67"/>
      <c r="F61" s="8"/>
      <c r="G61" s="181" t="s">
        <v>46</v>
      </c>
      <c r="H61" s="181"/>
      <c r="I61" s="162"/>
      <c r="J61" s="166"/>
      <c r="K61" s="97" t="s">
        <v>73</v>
      </c>
      <c r="L61" s="103"/>
    </row>
    <row r="62" spans="2:19" ht="18" customHeight="1" x14ac:dyDescent="0.15">
      <c r="B62" s="18"/>
      <c r="C62" s="19"/>
      <c r="D62" s="19"/>
      <c r="E62" s="68"/>
      <c r="F62" s="19"/>
      <c r="G62" s="69"/>
      <c r="H62" s="69"/>
      <c r="I62" s="64"/>
      <c r="J62" s="70"/>
      <c r="K62" s="98" t="s">
        <v>74</v>
      </c>
      <c r="L62" s="104"/>
    </row>
    <row r="63" spans="2:19" ht="18" customHeight="1" x14ac:dyDescent="0.15">
      <c r="B63" s="18"/>
      <c r="C63" s="19"/>
      <c r="D63" s="19"/>
      <c r="E63" s="68"/>
      <c r="F63" s="19"/>
      <c r="G63" s="69"/>
      <c r="H63" s="69"/>
      <c r="I63" s="64"/>
      <c r="J63" s="70"/>
      <c r="K63" s="98" t="s">
        <v>75</v>
      </c>
      <c r="L63" s="104"/>
    </row>
    <row r="64" spans="2:19" ht="18" customHeight="1" x14ac:dyDescent="0.15">
      <c r="B64" s="18"/>
      <c r="C64" s="19"/>
      <c r="D64" s="19"/>
      <c r="E64" s="13"/>
      <c r="F64" s="14"/>
      <c r="G64" s="37"/>
      <c r="H64" s="37"/>
      <c r="I64" s="62"/>
      <c r="J64" s="65"/>
      <c r="K64" s="98" t="s">
        <v>76</v>
      </c>
      <c r="L64" s="102"/>
    </row>
    <row r="65" spans="2:13" ht="18" customHeight="1" x14ac:dyDescent="0.15">
      <c r="B65" s="25"/>
      <c r="C65" s="14"/>
      <c r="D65" s="14"/>
      <c r="E65" s="21"/>
      <c r="F65" s="167"/>
      <c r="G65" s="182" t="s">
        <v>47</v>
      </c>
      <c r="H65" s="182"/>
      <c r="I65" s="16"/>
      <c r="J65" s="17"/>
      <c r="K65" s="87" t="s">
        <v>116</v>
      </c>
      <c r="L65" s="105"/>
    </row>
    <row r="66" spans="2:13" ht="18" customHeight="1" x14ac:dyDescent="0.15">
      <c r="B66" s="174" t="s">
        <v>48</v>
      </c>
      <c r="C66" s="175"/>
      <c r="D66" s="175"/>
      <c r="E66" s="8"/>
      <c r="F66" s="8"/>
      <c r="G66" s="8"/>
      <c r="H66" s="8"/>
      <c r="I66" s="8"/>
      <c r="J66" s="8"/>
      <c r="K66" s="81"/>
      <c r="L66" s="120"/>
    </row>
    <row r="67" spans="2:13" ht="14.1" customHeight="1" x14ac:dyDescent="0.15">
      <c r="B67" s="71"/>
      <c r="C67" s="72" t="s">
        <v>49</v>
      </c>
      <c r="D67" s="73"/>
      <c r="E67" s="72"/>
      <c r="F67" s="72"/>
      <c r="G67" s="72"/>
      <c r="H67" s="72"/>
      <c r="I67" s="72"/>
      <c r="J67" s="72"/>
      <c r="K67" s="99"/>
      <c r="L67" s="106"/>
    </row>
    <row r="68" spans="2:13" ht="14.1" customHeight="1" x14ac:dyDescent="0.15">
      <c r="B68" s="71"/>
      <c r="C68" s="72" t="s">
        <v>50</v>
      </c>
      <c r="D68" s="73"/>
      <c r="E68" s="72"/>
      <c r="F68" s="72"/>
      <c r="G68" s="72"/>
      <c r="H68" s="72"/>
      <c r="I68" s="72"/>
      <c r="J68" s="72"/>
      <c r="K68" s="99"/>
      <c r="L68" s="106"/>
    </row>
    <row r="69" spans="2:13" ht="14.1" customHeight="1" x14ac:dyDescent="0.15">
      <c r="B69" s="71"/>
      <c r="C69" s="72" t="s">
        <v>51</v>
      </c>
      <c r="D69" s="73"/>
      <c r="E69" s="72"/>
      <c r="F69" s="72"/>
      <c r="G69" s="72"/>
      <c r="H69" s="72"/>
      <c r="I69" s="72"/>
      <c r="J69" s="72"/>
      <c r="K69" s="99"/>
      <c r="L69" s="106"/>
    </row>
    <row r="70" spans="2:13" ht="14.1" customHeight="1" x14ac:dyDescent="0.15">
      <c r="B70" s="71"/>
      <c r="C70" s="72" t="s">
        <v>100</v>
      </c>
      <c r="D70" s="73"/>
      <c r="E70" s="72"/>
      <c r="F70" s="72"/>
      <c r="G70" s="72"/>
      <c r="H70" s="72"/>
      <c r="I70" s="72"/>
      <c r="J70" s="72"/>
      <c r="K70" s="99"/>
      <c r="L70" s="106"/>
    </row>
    <row r="71" spans="2:13" ht="14.1" customHeight="1" x14ac:dyDescent="0.15">
      <c r="B71" s="71"/>
      <c r="C71" s="72" t="s">
        <v>97</v>
      </c>
      <c r="D71" s="73"/>
      <c r="E71" s="72"/>
      <c r="F71" s="72"/>
      <c r="G71" s="72"/>
      <c r="H71" s="72"/>
      <c r="I71" s="72"/>
      <c r="J71" s="72"/>
      <c r="K71" s="99"/>
      <c r="L71" s="106"/>
    </row>
    <row r="72" spans="2:13" ht="14.1" customHeight="1" x14ac:dyDescent="0.15">
      <c r="B72" s="74"/>
      <c r="C72" s="72" t="s">
        <v>101</v>
      </c>
      <c r="D72" s="72"/>
      <c r="E72" s="72"/>
      <c r="F72" s="72"/>
      <c r="G72" s="72"/>
      <c r="H72" s="72"/>
      <c r="I72" s="72"/>
      <c r="J72" s="72"/>
      <c r="K72" s="99"/>
      <c r="L72" s="106"/>
    </row>
    <row r="73" spans="2:13" ht="14.1" customHeight="1" x14ac:dyDescent="0.15">
      <c r="B73" s="74"/>
      <c r="C73" s="72" t="s">
        <v>102</v>
      </c>
      <c r="D73" s="72"/>
      <c r="E73" s="72"/>
      <c r="F73" s="72"/>
      <c r="G73" s="72"/>
      <c r="H73" s="72"/>
      <c r="I73" s="72"/>
      <c r="J73" s="72"/>
      <c r="K73" s="99"/>
      <c r="L73" s="106"/>
    </row>
    <row r="74" spans="2:13" ht="14.1" customHeight="1" x14ac:dyDescent="0.15">
      <c r="B74" s="74"/>
      <c r="C74" s="72" t="s">
        <v>83</v>
      </c>
      <c r="D74" s="72"/>
      <c r="E74" s="72"/>
      <c r="F74" s="72"/>
      <c r="G74" s="72"/>
      <c r="H74" s="72"/>
      <c r="I74" s="72"/>
      <c r="J74" s="72"/>
      <c r="K74" s="99"/>
      <c r="L74" s="106"/>
    </row>
    <row r="75" spans="2:13" ht="14.1" customHeight="1" x14ac:dyDescent="0.15">
      <c r="B75" s="74"/>
      <c r="C75" s="72" t="s">
        <v>84</v>
      </c>
      <c r="D75" s="72"/>
      <c r="E75" s="72"/>
      <c r="F75" s="72"/>
      <c r="G75" s="72"/>
      <c r="H75" s="72"/>
      <c r="I75" s="72"/>
      <c r="J75" s="72"/>
      <c r="K75" s="99"/>
      <c r="L75" s="106"/>
    </row>
    <row r="76" spans="2:13" ht="14.1" customHeight="1" x14ac:dyDescent="0.15">
      <c r="B76" s="74"/>
      <c r="C76" s="72" t="s">
        <v>94</v>
      </c>
      <c r="D76" s="72"/>
      <c r="E76" s="72"/>
      <c r="F76" s="72"/>
      <c r="G76" s="72"/>
      <c r="H76" s="72"/>
      <c r="I76" s="72"/>
      <c r="J76" s="72"/>
      <c r="K76" s="99"/>
      <c r="L76" s="106"/>
    </row>
    <row r="77" spans="2:13" ht="14.1" customHeight="1" x14ac:dyDescent="0.15">
      <c r="B77" s="74"/>
      <c r="C77" s="72" t="s">
        <v>103</v>
      </c>
      <c r="D77" s="72"/>
      <c r="E77" s="72"/>
      <c r="F77" s="72"/>
      <c r="G77" s="72"/>
      <c r="H77" s="72"/>
      <c r="I77" s="72"/>
      <c r="J77" s="72"/>
      <c r="K77" s="99"/>
      <c r="L77" s="106"/>
    </row>
    <row r="78" spans="2:13" ht="14.1" customHeight="1" x14ac:dyDescent="0.15">
      <c r="B78" s="74"/>
      <c r="C78" s="99" t="s">
        <v>104</v>
      </c>
      <c r="D78" s="72"/>
      <c r="E78" s="72"/>
      <c r="F78" s="72"/>
      <c r="G78" s="72"/>
      <c r="H78" s="72"/>
      <c r="I78" s="72"/>
      <c r="J78" s="72"/>
      <c r="K78" s="99"/>
      <c r="L78" s="106"/>
    </row>
    <row r="79" spans="2:13" ht="14.1" customHeight="1" x14ac:dyDescent="0.15">
      <c r="B79" s="74"/>
      <c r="C79" s="72" t="s">
        <v>105</v>
      </c>
      <c r="D79" s="72"/>
      <c r="E79" s="72"/>
      <c r="F79" s="72"/>
      <c r="G79" s="72"/>
      <c r="H79" s="72"/>
      <c r="I79" s="72"/>
      <c r="J79" s="72"/>
      <c r="K79" s="99"/>
      <c r="L79" s="106"/>
    </row>
    <row r="80" spans="2:13" ht="18" customHeight="1" x14ac:dyDescent="0.15">
      <c r="B80" s="74"/>
      <c r="C80" s="72" t="s">
        <v>85</v>
      </c>
      <c r="D80" s="72"/>
      <c r="E80" s="72"/>
      <c r="F80" s="72"/>
      <c r="G80" s="72"/>
      <c r="H80" s="72"/>
      <c r="I80" s="72"/>
      <c r="J80" s="72"/>
      <c r="K80" s="99"/>
      <c r="L80" s="99"/>
      <c r="M80" s="121"/>
    </row>
    <row r="81" spans="2:25" x14ac:dyDescent="0.15">
      <c r="B81" s="74"/>
      <c r="C81" s="72" t="s">
        <v>95</v>
      </c>
      <c r="D81" s="72"/>
      <c r="E81" s="72"/>
      <c r="F81" s="72"/>
      <c r="G81" s="72"/>
      <c r="H81" s="72"/>
      <c r="I81" s="72"/>
      <c r="J81" s="72"/>
      <c r="K81" s="99"/>
      <c r="L81" s="99"/>
      <c r="M81" s="121"/>
    </row>
    <row r="82" spans="2:25" x14ac:dyDescent="0.15">
      <c r="B82" s="74"/>
      <c r="C82" s="72" t="s">
        <v>96</v>
      </c>
      <c r="D82" s="72"/>
      <c r="E82" s="72"/>
      <c r="F82" s="72"/>
      <c r="G82" s="72"/>
      <c r="H82" s="72"/>
      <c r="I82" s="72"/>
      <c r="J82" s="72"/>
      <c r="K82" s="99"/>
      <c r="L82" s="99"/>
      <c r="M82" s="121"/>
    </row>
    <row r="83" spans="2:25" x14ac:dyDescent="0.15">
      <c r="B83" s="74"/>
      <c r="C83" s="72" t="s">
        <v>106</v>
      </c>
      <c r="D83" s="72"/>
      <c r="E83" s="72"/>
      <c r="F83" s="72"/>
      <c r="G83" s="72"/>
      <c r="H83" s="72"/>
      <c r="I83" s="72"/>
      <c r="J83" s="72"/>
      <c r="K83" s="99"/>
      <c r="L83" s="99"/>
      <c r="M83" s="121"/>
    </row>
    <row r="84" spans="2:25" ht="14.1" customHeight="1" x14ac:dyDescent="0.15">
      <c r="B84" s="74"/>
      <c r="C84" s="72" t="s">
        <v>98</v>
      </c>
      <c r="D84" s="72"/>
      <c r="E84" s="72"/>
      <c r="F84" s="72"/>
      <c r="G84" s="72"/>
      <c r="H84" s="72"/>
      <c r="I84" s="72"/>
      <c r="J84" s="72"/>
      <c r="K84" s="99"/>
      <c r="L84" s="99"/>
      <c r="M84" s="129"/>
      <c r="N84" s="128"/>
      <c r="Y84" s="88"/>
    </row>
    <row r="85" spans="2:25" x14ac:dyDescent="0.15">
      <c r="B85" s="74"/>
      <c r="C85" s="72" t="s">
        <v>66</v>
      </c>
      <c r="D85" s="72"/>
      <c r="E85" s="72"/>
      <c r="F85" s="72"/>
      <c r="G85" s="72"/>
      <c r="H85" s="72"/>
      <c r="I85" s="72"/>
      <c r="J85" s="72"/>
      <c r="K85" s="99"/>
      <c r="L85" s="99"/>
      <c r="M85" s="121"/>
    </row>
    <row r="86" spans="2:25" x14ac:dyDescent="0.15">
      <c r="B86" s="74"/>
      <c r="C86" s="72" t="s">
        <v>52</v>
      </c>
      <c r="D86" s="72"/>
      <c r="E86" s="72"/>
      <c r="F86" s="72"/>
      <c r="G86" s="72"/>
      <c r="H86" s="72"/>
      <c r="I86" s="72"/>
      <c r="J86" s="72"/>
      <c r="K86" s="99"/>
      <c r="L86" s="99"/>
      <c r="M86" s="121"/>
    </row>
    <row r="87" spans="2:25" x14ac:dyDescent="0.15">
      <c r="B87" s="121"/>
      <c r="C87" s="99" t="s">
        <v>107</v>
      </c>
      <c r="D87" s="85"/>
      <c r="E87" s="85"/>
      <c r="F87" s="85"/>
      <c r="G87" s="85"/>
      <c r="H87" s="85"/>
      <c r="I87" s="85"/>
      <c r="J87" s="85"/>
      <c r="K87" s="122"/>
      <c r="L87" s="122"/>
      <c r="M87" s="121"/>
    </row>
    <row r="88" spans="2:25" x14ac:dyDescent="0.15">
      <c r="B88" s="121"/>
      <c r="C88" s="99" t="s">
        <v>108</v>
      </c>
      <c r="D88" s="85"/>
      <c r="E88" s="85"/>
      <c r="F88" s="85"/>
      <c r="G88" s="85"/>
      <c r="H88" s="85"/>
      <c r="I88" s="85"/>
      <c r="J88" s="85"/>
      <c r="K88" s="122"/>
      <c r="L88" s="122"/>
      <c r="M88" s="130"/>
      <c r="N88" s="123"/>
      <c r="Y88" s="88"/>
    </row>
    <row r="89" spans="2:25" x14ac:dyDescent="0.15">
      <c r="B89" s="121"/>
      <c r="C89" s="99" t="s">
        <v>158</v>
      </c>
      <c r="D89" s="85"/>
      <c r="E89" s="85"/>
      <c r="F89" s="85"/>
      <c r="G89" s="85"/>
      <c r="H89" s="85"/>
      <c r="I89" s="85"/>
      <c r="J89" s="85"/>
      <c r="K89" s="122"/>
      <c r="L89" s="122"/>
      <c r="M89" s="121"/>
    </row>
    <row r="90" spans="2:25" ht="14.25" thickBot="1" x14ac:dyDescent="0.2">
      <c r="B90" s="124"/>
      <c r="C90" s="100" t="s">
        <v>109</v>
      </c>
      <c r="D90" s="125"/>
      <c r="E90" s="125"/>
      <c r="F90" s="125"/>
      <c r="G90" s="125"/>
      <c r="H90" s="125"/>
      <c r="I90" s="125"/>
      <c r="J90" s="125"/>
      <c r="K90" s="126"/>
      <c r="L90" s="127"/>
    </row>
  </sheetData>
  <mergeCells count="25">
    <mergeCell ref="D9:F9"/>
    <mergeCell ref="D4:G4"/>
    <mergeCell ref="D5:G5"/>
    <mergeCell ref="D6:G6"/>
    <mergeCell ref="D7:F7"/>
    <mergeCell ref="D8:F8"/>
    <mergeCell ref="G54:H54"/>
    <mergeCell ref="G10:H10"/>
    <mergeCell ref="C43:D43"/>
    <mergeCell ref="B46:I46"/>
    <mergeCell ref="B47:D47"/>
    <mergeCell ref="G47:H47"/>
    <mergeCell ref="G48:H48"/>
    <mergeCell ref="G49:H49"/>
    <mergeCell ref="G50:H50"/>
    <mergeCell ref="G51:H51"/>
    <mergeCell ref="G52:H52"/>
    <mergeCell ref="G53:H53"/>
    <mergeCell ref="B66:D66"/>
    <mergeCell ref="G55:H55"/>
    <mergeCell ref="B56:D56"/>
    <mergeCell ref="G56:H56"/>
    <mergeCell ref="G58:H58"/>
    <mergeCell ref="G61:H61"/>
    <mergeCell ref="G65:H65"/>
  </mergeCells>
  <phoneticPr fontId="23"/>
  <conditionalFormatting sqref="M11:M45">
    <cfRule type="expression" dxfId="7"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00000"/>
  </sheetPr>
  <dimension ref="B1:Y91"/>
  <sheetViews>
    <sheetView view="pageBreakPreview" topLeftCell="A76"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167"/>
      <c r="D5" s="182" t="s">
        <v>1</v>
      </c>
      <c r="E5" s="182"/>
      <c r="F5" s="182"/>
      <c r="G5" s="182"/>
      <c r="H5" s="167"/>
      <c r="I5" s="167"/>
      <c r="J5" s="6"/>
      <c r="K5" s="90" t="s">
        <v>288</v>
      </c>
      <c r="L5" s="111" t="str">
        <f>K5</f>
        <v>2021.2.18</v>
      </c>
    </row>
    <row r="6" spans="2:19" ht="18" customHeight="1" x14ac:dyDescent="0.15">
      <c r="B6" s="4"/>
      <c r="C6" s="167"/>
      <c r="D6" s="182" t="s">
        <v>2</v>
      </c>
      <c r="E6" s="182"/>
      <c r="F6" s="182"/>
      <c r="G6" s="182"/>
      <c r="H6" s="167"/>
      <c r="I6" s="167"/>
      <c r="J6" s="6"/>
      <c r="K6" s="131">
        <v>0.57638888888888895</v>
      </c>
      <c r="L6" s="132">
        <v>0.55763888888888891</v>
      </c>
    </row>
    <row r="7" spans="2:19" ht="18" customHeight="1" x14ac:dyDescent="0.15">
      <c r="B7" s="4"/>
      <c r="C7" s="167"/>
      <c r="D7" s="182" t="s">
        <v>3</v>
      </c>
      <c r="E7" s="192"/>
      <c r="F7" s="192"/>
      <c r="G7" s="27" t="s">
        <v>4</v>
      </c>
      <c r="H7" s="167"/>
      <c r="I7" s="167"/>
      <c r="J7" s="6"/>
      <c r="K7" s="133">
        <v>1.85</v>
      </c>
      <c r="L7" s="134">
        <v>1.4</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4.25" customHeight="1" x14ac:dyDescent="0.15">
      <c r="B11" s="32">
        <v>1</v>
      </c>
      <c r="C11" s="38" t="s">
        <v>59</v>
      </c>
      <c r="D11" s="38" t="s">
        <v>12</v>
      </c>
      <c r="E11" s="45"/>
      <c r="F11" s="45" t="s">
        <v>160</v>
      </c>
      <c r="G11" s="45"/>
      <c r="H11" s="45"/>
      <c r="I11" s="45"/>
      <c r="J11" s="45"/>
      <c r="K11" s="77"/>
      <c r="L11" s="78" t="s">
        <v>162</v>
      </c>
      <c r="N11" t="s">
        <v>13</v>
      </c>
      <c r="O11">
        <f>IF(K12="",0,VALUE(MID(K12,2,LEN(K12)-2)))</f>
        <v>5</v>
      </c>
      <c r="P11" t="e">
        <f t="shared" ref="P11:P12" si="0">IF(L11="",0,VALUE(MID(L11,2,LEN(L11)-2)))</f>
        <v>#VALUE!</v>
      </c>
      <c r="Q11" t="e">
        <f>IF(#REF!="",0,VALUE(MID(#REF!,2,LEN(#REF!)-2)))</f>
        <v>#REF!</v>
      </c>
      <c r="R11">
        <f>IF(K11="＋",0,IF(K11="(＋)",0,ABS(K11)))</f>
        <v>0</v>
      </c>
      <c r="S11">
        <f t="shared" ref="S11:S12" si="1">IF(L11="＋",0,IF(L11="(＋)",0,ABS(L11)))</f>
        <v>0</v>
      </c>
    </row>
    <row r="12" spans="2:19" ht="14.25" customHeight="1" x14ac:dyDescent="0.15">
      <c r="B12" s="32">
        <f>B11+1</f>
        <v>2</v>
      </c>
      <c r="C12" s="39"/>
      <c r="D12" s="47"/>
      <c r="E12" s="45"/>
      <c r="F12" s="45" t="s">
        <v>178</v>
      </c>
      <c r="G12" s="45"/>
      <c r="H12" s="45"/>
      <c r="I12" s="45"/>
      <c r="J12" s="45"/>
      <c r="K12" s="77" t="s">
        <v>139</v>
      </c>
      <c r="L12" s="78"/>
      <c r="N12" t="s">
        <v>13</v>
      </c>
      <c r="O12">
        <f>IF(K13="",0,VALUE(MID(K13,2,LEN(K13)-2)))</f>
        <v>5</v>
      </c>
      <c r="P12">
        <f t="shared" si="0"/>
        <v>0</v>
      </c>
      <c r="Q12" t="e">
        <f>IF(#REF!="",0,VALUE(MID(#REF!,2,LEN(#REF!)-2)))</f>
        <v>#REF!</v>
      </c>
      <c r="R12">
        <f>IF(K12="＋",0,IF(K12="(＋)",0,ABS(K12)))</f>
        <v>5</v>
      </c>
      <c r="S12">
        <f t="shared" si="1"/>
        <v>0</v>
      </c>
    </row>
    <row r="13" spans="2:19" ht="14.25" customHeight="1" x14ac:dyDescent="0.15">
      <c r="B13" s="32">
        <f t="shared" ref="B13:B46" si="2">B12+1</f>
        <v>3</v>
      </c>
      <c r="C13" s="39"/>
      <c r="D13" s="47"/>
      <c r="E13" s="45"/>
      <c r="F13" s="45" t="s">
        <v>89</v>
      </c>
      <c r="G13" s="45"/>
      <c r="H13" s="45"/>
      <c r="I13" s="45"/>
      <c r="J13" s="45"/>
      <c r="K13" s="77" t="s">
        <v>139</v>
      </c>
      <c r="L13" s="78"/>
      <c r="N13" t="s">
        <v>13</v>
      </c>
      <c r="O13" t="e">
        <f>IF(#REF!="",0,VALUE(MID(#REF!,2,LEN(#REF!)-2)))</f>
        <v>#REF!</v>
      </c>
      <c r="P13">
        <f>IF(L13="",0,VALUE(MID(L13,2,LEN(L13)-2)))</f>
        <v>0</v>
      </c>
      <c r="Q13" t="e">
        <f>IF(#REF!="",0,VALUE(MID(#REF!,2,LEN(#REF!)-2)))</f>
        <v>#REF!</v>
      </c>
      <c r="R13">
        <f t="shared" ref="R13:S13" si="3">IF(K13="＋",0,IF(K13="(＋)",0,ABS(K13)))</f>
        <v>5</v>
      </c>
      <c r="S13">
        <f t="shared" si="3"/>
        <v>0</v>
      </c>
    </row>
    <row r="14" spans="2:19" ht="14.25" customHeight="1" x14ac:dyDescent="0.15">
      <c r="B14" s="32">
        <f t="shared" si="2"/>
        <v>4</v>
      </c>
      <c r="C14" s="40" t="s">
        <v>22</v>
      </c>
      <c r="D14" s="38" t="s">
        <v>23</v>
      </c>
      <c r="E14" s="45"/>
      <c r="F14" s="45" t="s">
        <v>88</v>
      </c>
      <c r="G14" s="45"/>
      <c r="H14" s="45"/>
      <c r="I14" s="45"/>
      <c r="J14" s="45"/>
      <c r="K14" s="79">
        <v>20</v>
      </c>
      <c r="L14" s="80" t="s">
        <v>99</v>
      </c>
      <c r="S14">
        <f>COUNTA(L11:L13)</f>
        <v>1</v>
      </c>
    </row>
    <row r="15" spans="2:19" ht="14.25" customHeight="1" x14ac:dyDescent="0.15">
      <c r="B15" s="32">
        <f t="shared" si="2"/>
        <v>5</v>
      </c>
      <c r="C15" s="40" t="s">
        <v>60</v>
      </c>
      <c r="D15" s="38" t="s">
        <v>15</v>
      </c>
      <c r="E15" s="45"/>
      <c r="F15" s="45" t="s">
        <v>119</v>
      </c>
      <c r="G15" s="45"/>
      <c r="H15" s="45"/>
      <c r="I15" s="45"/>
      <c r="J15" s="45"/>
      <c r="K15" s="79" t="s">
        <v>99</v>
      </c>
      <c r="L15" s="80">
        <v>25</v>
      </c>
    </row>
    <row r="16" spans="2:19" ht="14.25" customHeight="1" x14ac:dyDescent="0.15">
      <c r="B16" s="32">
        <f t="shared" si="2"/>
        <v>6</v>
      </c>
      <c r="C16" s="41"/>
      <c r="D16" s="38" t="s">
        <v>16</v>
      </c>
      <c r="E16" s="45"/>
      <c r="F16" s="45" t="s">
        <v>79</v>
      </c>
      <c r="G16" s="45"/>
      <c r="H16" s="45"/>
      <c r="I16" s="45"/>
      <c r="J16" s="45"/>
      <c r="K16" s="79">
        <v>30</v>
      </c>
      <c r="L16" s="80" t="s">
        <v>99</v>
      </c>
    </row>
    <row r="17" spans="2:12" ht="14.25" customHeight="1" x14ac:dyDescent="0.15">
      <c r="B17" s="32">
        <f t="shared" si="2"/>
        <v>7</v>
      </c>
      <c r="C17" s="41"/>
      <c r="D17" s="47"/>
      <c r="E17" s="45"/>
      <c r="F17" s="45" t="s">
        <v>80</v>
      </c>
      <c r="G17" s="45"/>
      <c r="H17" s="45"/>
      <c r="I17" s="45"/>
      <c r="J17" s="45"/>
      <c r="K17" s="79" t="s">
        <v>99</v>
      </c>
      <c r="L17" s="80"/>
    </row>
    <row r="18" spans="2:12" ht="14.25" customHeight="1" x14ac:dyDescent="0.15">
      <c r="B18" s="32">
        <f t="shared" si="2"/>
        <v>8</v>
      </c>
      <c r="C18" s="41"/>
      <c r="D18" s="47"/>
      <c r="E18" s="45"/>
      <c r="F18" s="45" t="s">
        <v>81</v>
      </c>
      <c r="G18" s="45"/>
      <c r="H18" s="45"/>
      <c r="I18" s="45"/>
      <c r="J18" s="45"/>
      <c r="K18" s="79">
        <v>20</v>
      </c>
      <c r="L18" s="80"/>
    </row>
    <row r="19" spans="2:12" ht="14.25" customHeight="1" x14ac:dyDescent="0.15">
      <c r="B19" s="32">
        <f t="shared" si="2"/>
        <v>9</v>
      </c>
      <c r="C19" s="41"/>
      <c r="D19" s="47"/>
      <c r="E19" s="45"/>
      <c r="F19" s="45" t="s">
        <v>289</v>
      </c>
      <c r="G19" s="45"/>
      <c r="H19" s="45"/>
      <c r="I19" s="45"/>
      <c r="J19" s="45"/>
      <c r="K19" s="79" t="s">
        <v>99</v>
      </c>
      <c r="L19" s="80"/>
    </row>
    <row r="20" spans="2:12" ht="14.25" customHeight="1" x14ac:dyDescent="0.15">
      <c r="B20" s="32">
        <f t="shared" si="2"/>
        <v>10</v>
      </c>
      <c r="C20" s="41"/>
      <c r="D20" s="47"/>
      <c r="E20" s="45"/>
      <c r="F20" s="45" t="s">
        <v>17</v>
      </c>
      <c r="G20" s="45"/>
      <c r="H20" s="45"/>
      <c r="I20" s="45"/>
      <c r="J20" s="45"/>
      <c r="K20" s="79" t="s">
        <v>99</v>
      </c>
      <c r="L20" s="80" t="s">
        <v>99</v>
      </c>
    </row>
    <row r="21" spans="2:12" ht="14.25" customHeight="1" x14ac:dyDescent="0.15">
      <c r="B21" s="32">
        <f t="shared" si="2"/>
        <v>11</v>
      </c>
      <c r="C21" s="41"/>
      <c r="D21" s="47"/>
      <c r="E21" s="45"/>
      <c r="F21" s="45" t="s">
        <v>246</v>
      </c>
      <c r="G21" s="45"/>
      <c r="H21" s="45"/>
      <c r="I21" s="45"/>
      <c r="J21" s="45"/>
      <c r="K21" s="79" t="s">
        <v>99</v>
      </c>
      <c r="L21" s="80"/>
    </row>
    <row r="22" spans="2:12" ht="14.25" customHeight="1" x14ac:dyDescent="0.15">
      <c r="B22" s="32">
        <f t="shared" si="2"/>
        <v>12</v>
      </c>
      <c r="C22" s="41"/>
      <c r="D22" s="47"/>
      <c r="E22" s="45"/>
      <c r="F22" s="45" t="s">
        <v>18</v>
      </c>
      <c r="G22" s="45"/>
      <c r="H22" s="45"/>
      <c r="I22" s="45"/>
      <c r="J22" s="45"/>
      <c r="K22" s="79">
        <v>125</v>
      </c>
      <c r="L22" s="80">
        <v>250</v>
      </c>
    </row>
    <row r="23" spans="2:12" ht="14.25" customHeight="1" x14ac:dyDescent="0.15">
      <c r="B23" s="32">
        <f t="shared" si="2"/>
        <v>13</v>
      </c>
      <c r="C23" s="41"/>
      <c r="D23" s="47"/>
      <c r="E23" s="45"/>
      <c r="F23" s="45" t="s">
        <v>82</v>
      </c>
      <c r="G23" s="45"/>
      <c r="H23" s="45"/>
      <c r="I23" s="45"/>
      <c r="J23" s="45"/>
      <c r="K23" s="79" t="s">
        <v>99</v>
      </c>
      <c r="L23" s="80" t="s">
        <v>99</v>
      </c>
    </row>
    <row r="24" spans="2:12" ht="14.25" customHeight="1" x14ac:dyDescent="0.15">
      <c r="B24" s="32">
        <f t="shared" si="2"/>
        <v>14</v>
      </c>
      <c r="C24" s="41"/>
      <c r="D24" s="47"/>
      <c r="E24" s="45"/>
      <c r="F24" s="45" t="s">
        <v>86</v>
      </c>
      <c r="G24" s="45"/>
      <c r="H24" s="45"/>
      <c r="I24" s="45"/>
      <c r="J24" s="45"/>
      <c r="K24" s="79">
        <v>40</v>
      </c>
      <c r="L24" s="80">
        <v>50</v>
      </c>
    </row>
    <row r="25" spans="2:12" ht="14.25" customHeight="1" x14ac:dyDescent="0.15">
      <c r="B25" s="32">
        <f t="shared" si="2"/>
        <v>15</v>
      </c>
      <c r="C25" s="41"/>
      <c r="D25" s="47"/>
      <c r="E25" s="45"/>
      <c r="F25" s="45" t="s">
        <v>61</v>
      </c>
      <c r="G25" s="45"/>
      <c r="H25" s="45"/>
      <c r="I25" s="45"/>
      <c r="J25" s="45"/>
      <c r="K25" s="79">
        <v>150</v>
      </c>
      <c r="L25" s="80">
        <v>1025</v>
      </c>
    </row>
    <row r="26" spans="2:12" ht="14.25" customHeight="1" x14ac:dyDescent="0.15">
      <c r="B26" s="32">
        <f t="shared" si="2"/>
        <v>16</v>
      </c>
      <c r="C26" s="41"/>
      <c r="D26" s="47"/>
      <c r="E26" s="45"/>
      <c r="F26" s="45" t="s">
        <v>90</v>
      </c>
      <c r="G26" s="45"/>
      <c r="H26" s="45"/>
      <c r="I26" s="45"/>
      <c r="J26" s="45"/>
      <c r="K26" s="79">
        <v>125</v>
      </c>
      <c r="L26" s="80">
        <v>425</v>
      </c>
    </row>
    <row r="27" spans="2:12" ht="14.25" customHeight="1" x14ac:dyDescent="0.15">
      <c r="B27" s="32">
        <f t="shared" si="2"/>
        <v>17</v>
      </c>
      <c r="C27" s="41"/>
      <c r="D27" s="47"/>
      <c r="E27" s="45"/>
      <c r="F27" s="45" t="s">
        <v>290</v>
      </c>
      <c r="G27" s="45"/>
      <c r="H27" s="45"/>
      <c r="I27" s="45"/>
      <c r="J27" s="45"/>
      <c r="K27" s="79" t="s">
        <v>99</v>
      </c>
      <c r="L27" s="136" t="s">
        <v>99</v>
      </c>
    </row>
    <row r="28" spans="2:12" ht="14.25" customHeight="1" x14ac:dyDescent="0.15">
      <c r="B28" s="32">
        <f t="shared" si="2"/>
        <v>18</v>
      </c>
      <c r="C28" s="41"/>
      <c r="D28" s="47"/>
      <c r="E28" s="45"/>
      <c r="F28" s="45" t="s">
        <v>19</v>
      </c>
      <c r="G28" s="45"/>
      <c r="H28" s="45"/>
      <c r="I28" s="45"/>
      <c r="J28" s="45"/>
      <c r="K28" s="79">
        <v>300</v>
      </c>
      <c r="L28" s="80">
        <v>500</v>
      </c>
    </row>
    <row r="29" spans="2:12" ht="14.25" customHeight="1" x14ac:dyDescent="0.15">
      <c r="B29" s="32">
        <f t="shared" si="2"/>
        <v>19</v>
      </c>
      <c r="C29" s="41"/>
      <c r="D29" s="47"/>
      <c r="E29" s="45"/>
      <c r="F29" s="45" t="s">
        <v>20</v>
      </c>
      <c r="G29" s="45"/>
      <c r="H29" s="45"/>
      <c r="I29" s="45"/>
      <c r="J29" s="45"/>
      <c r="K29" s="79">
        <v>4600</v>
      </c>
      <c r="L29" s="80">
        <v>25250</v>
      </c>
    </row>
    <row r="30" spans="2:12" ht="14.25" customHeight="1" x14ac:dyDescent="0.15">
      <c r="B30" s="32">
        <f t="shared" si="2"/>
        <v>20</v>
      </c>
      <c r="C30" s="41"/>
      <c r="D30" s="47"/>
      <c r="E30" s="45"/>
      <c r="F30" s="45" t="s">
        <v>21</v>
      </c>
      <c r="G30" s="45"/>
      <c r="H30" s="45"/>
      <c r="I30" s="45"/>
      <c r="J30" s="45"/>
      <c r="K30" s="79" t="s">
        <v>99</v>
      </c>
      <c r="L30" s="80"/>
    </row>
    <row r="31" spans="2:12" ht="14.25" customHeight="1" x14ac:dyDescent="0.15">
      <c r="B31" s="32">
        <f t="shared" si="2"/>
        <v>21</v>
      </c>
      <c r="C31" s="41"/>
      <c r="D31" s="47"/>
      <c r="E31" s="45"/>
      <c r="F31" s="45" t="s">
        <v>145</v>
      </c>
      <c r="G31" s="45"/>
      <c r="H31" s="45"/>
      <c r="I31" s="45"/>
      <c r="J31" s="45"/>
      <c r="K31" s="79"/>
      <c r="L31" s="80" t="s">
        <v>99</v>
      </c>
    </row>
    <row r="32" spans="2:12" ht="14.25" customHeight="1" x14ac:dyDescent="0.15">
      <c r="B32" s="32">
        <f t="shared" si="2"/>
        <v>22</v>
      </c>
      <c r="C32" s="40" t="s">
        <v>65</v>
      </c>
      <c r="D32" s="38" t="s">
        <v>62</v>
      </c>
      <c r="E32" s="45"/>
      <c r="F32" s="45" t="s">
        <v>146</v>
      </c>
      <c r="G32" s="45"/>
      <c r="H32" s="45"/>
      <c r="I32" s="45"/>
      <c r="J32" s="45"/>
      <c r="K32" s="79" t="s">
        <v>99</v>
      </c>
      <c r="L32" s="80"/>
    </row>
    <row r="33" spans="2:19" ht="14.25" customHeight="1" x14ac:dyDescent="0.15">
      <c r="B33" s="32">
        <f t="shared" si="2"/>
        <v>23</v>
      </c>
      <c r="C33" s="41"/>
      <c r="D33" s="47"/>
      <c r="E33" s="45"/>
      <c r="F33" s="45" t="s">
        <v>232</v>
      </c>
      <c r="G33" s="45"/>
      <c r="H33" s="45"/>
      <c r="I33" s="45"/>
      <c r="J33" s="45"/>
      <c r="K33" s="79" t="s">
        <v>99</v>
      </c>
      <c r="L33" s="80"/>
      <c r="R33">
        <f>COUNTA(K32:K33)</f>
        <v>2</v>
      </c>
      <c r="S33">
        <f>COUNTA(L32:L33)</f>
        <v>0</v>
      </c>
    </row>
    <row r="34" spans="2:19" ht="14.25" customHeight="1" x14ac:dyDescent="0.15">
      <c r="B34" s="32">
        <f t="shared" si="2"/>
        <v>24</v>
      </c>
      <c r="C34" s="40" t="s">
        <v>63</v>
      </c>
      <c r="D34" s="38" t="s">
        <v>26</v>
      </c>
      <c r="E34" s="45"/>
      <c r="F34" s="45" t="s">
        <v>166</v>
      </c>
      <c r="G34" s="45"/>
      <c r="H34" s="45"/>
      <c r="I34" s="45"/>
      <c r="J34" s="45"/>
      <c r="K34" s="79" t="s">
        <v>99</v>
      </c>
      <c r="L34" s="80"/>
    </row>
    <row r="35" spans="2:19" ht="14.25" customHeight="1" x14ac:dyDescent="0.15">
      <c r="B35" s="32">
        <f t="shared" si="2"/>
        <v>25</v>
      </c>
      <c r="C35" s="41"/>
      <c r="D35" s="47"/>
      <c r="E35" s="45"/>
      <c r="F35" s="45" t="s">
        <v>112</v>
      </c>
      <c r="G35" s="45"/>
      <c r="H35" s="45"/>
      <c r="I35" s="45"/>
      <c r="J35" s="45"/>
      <c r="K35" s="79">
        <v>20</v>
      </c>
      <c r="L35" s="80">
        <v>200</v>
      </c>
    </row>
    <row r="36" spans="2:19" ht="14.25" customHeight="1" x14ac:dyDescent="0.15">
      <c r="B36" s="32">
        <f t="shared" si="2"/>
        <v>26</v>
      </c>
      <c r="C36" s="41"/>
      <c r="D36" s="47"/>
      <c r="E36" s="45"/>
      <c r="F36" s="45" t="s">
        <v>27</v>
      </c>
      <c r="G36" s="45"/>
      <c r="H36" s="45"/>
      <c r="I36" s="45"/>
      <c r="J36" s="45"/>
      <c r="K36" s="79">
        <v>10</v>
      </c>
      <c r="L36" s="80">
        <v>50</v>
      </c>
    </row>
    <row r="37" spans="2:19" ht="14.25" customHeight="1" x14ac:dyDescent="0.15">
      <c r="B37" s="32">
        <f t="shared" si="2"/>
        <v>27</v>
      </c>
      <c r="C37" s="41"/>
      <c r="D37" s="47"/>
      <c r="E37" s="45"/>
      <c r="F37" s="45" t="s">
        <v>123</v>
      </c>
      <c r="G37" s="45"/>
      <c r="H37" s="45"/>
      <c r="I37" s="45"/>
      <c r="J37" s="45"/>
      <c r="K37" s="79"/>
      <c r="L37" s="80">
        <v>50</v>
      </c>
    </row>
    <row r="38" spans="2:19" ht="14.25" customHeight="1" x14ac:dyDescent="0.15">
      <c r="B38" s="32">
        <f t="shared" si="2"/>
        <v>28</v>
      </c>
      <c r="C38" s="41"/>
      <c r="D38" s="47"/>
      <c r="E38" s="45"/>
      <c r="F38" s="45" t="s">
        <v>148</v>
      </c>
      <c r="G38" s="45"/>
      <c r="H38" s="45"/>
      <c r="I38" s="45"/>
      <c r="J38" s="45"/>
      <c r="K38" s="79"/>
      <c r="L38" s="80" t="s">
        <v>99</v>
      </c>
    </row>
    <row r="39" spans="2:19" ht="14.25" customHeight="1" x14ac:dyDescent="0.15">
      <c r="B39" s="32">
        <f t="shared" si="2"/>
        <v>29</v>
      </c>
      <c r="C39" s="41"/>
      <c r="D39" s="47"/>
      <c r="E39" s="45"/>
      <c r="F39" s="45" t="s">
        <v>113</v>
      </c>
      <c r="G39" s="45"/>
      <c r="H39" s="45"/>
      <c r="I39" s="45"/>
      <c r="J39" s="45"/>
      <c r="K39" s="79">
        <v>20</v>
      </c>
      <c r="L39" s="80" t="s">
        <v>99</v>
      </c>
    </row>
    <row r="40" spans="2:19" ht="14.25" customHeight="1" x14ac:dyDescent="0.15">
      <c r="B40" s="32">
        <f t="shared" si="2"/>
        <v>30</v>
      </c>
      <c r="C40" s="41"/>
      <c r="D40" s="47"/>
      <c r="E40" s="45"/>
      <c r="F40" s="45" t="s">
        <v>29</v>
      </c>
      <c r="G40" s="45"/>
      <c r="H40" s="45"/>
      <c r="I40" s="45"/>
      <c r="J40" s="45"/>
      <c r="K40" s="79">
        <v>115</v>
      </c>
      <c r="L40" s="80">
        <v>125</v>
      </c>
    </row>
    <row r="41" spans="2:19" ht="14.25" customHeight="1" x14ac:dyDescent="0.15">
      <c r="B41" s="32">
        <f t="shared" si="2"/>
        <v>31</v>
      </c>
      <c r="C41" s="40" t="s">
        <v>30</v>
      </c>
      <c r="D41" s="38" t="s">
        <v>31</v>
      </c>
      <c r="E41" s="45"/>
      <c r="F41" s="45" t="s">
        <v>121</v>
      </c>
      <c r="G41" s="45"/>
      <c r="H41" s="45"/>
      <c r="I41" s="45"/>
      <c r="J41" s="45"/>
      <c r="K41" s="79"/>
      <c r="L41" s="80" t="s">
        <v>99</v>
      </c>
    </row>
    <row r="42" spans="2:19" ht="14.25" customHeight="1" x14ac:dyDescent="0.15">
      <c r="B42" s="32">
        <f t="shared" si="2"/>
        <v>32</v>
      </c>
      <c r="C42" s="41"/>
      <c r="D42" s="48"/>
      <c r="E42" s="45"/>
      <c r="F42" s="45" t="s">
        <v>32</v>
      </c>
      <c r="G42" s="45"/>
      <c r="H42" s="45"/>
      <c r="I42" s="45"/>
      <c r="J42" s="45"/>
      <c r="K42" s="79"/>
      <c r="L42" s="80" t="s">
        <v>99</v>
      </c>
    </row>
    <row r="43" spans="2:19" ht="14.25" customHeight="1" x14ac:dyDescent="0.15">
      <c r="B43" s="32">
        <f t="shared" si="2"/>
        <v>33</v>
      </c>
      <c r="C43" s="42"/>
      <c r="D43" s="49" t="s">
        <v>33</v>
      </c>
      <c r="E43" s="45"/>
      <c r="F43" s="45" t="s">
        <v>34</v>
      </c>
      <c r="G43" s="45"/>
      <c r="H43" s="45"/>
      <c r="I43" s="45"/>
      <c r="J43" s="45"/>
      <c r="K43" s="79" t="s">
        <v>99</v>
      </c>
      <c r="L43" s="80" t="s">
        <v>99</v>
      </c>
    </row>
    <row r="44" spans="2:19" ht="14.25" customHeight="1" x14ac:dyDescent="0.15">
      <c r="B44" s="32">
        <f t="shared" si="2"/>
        <v>34</v>
      </c>
      <c r="C44" s="185" t="s">
        <v>35</v>
      </c>
      <c r="D44" s="186"/>
      <c r="E44" s="45"/>
      <c r="F44" s="45" t="s">
        <v>36</v>
      </c>
      <c r="G44" s="45"/>
      <c r="H44" s="45"/>
      <c r="I44" s="45"/>
      <c r="J44" s="45"/>
      <c r="K44" s="79">
        <v>100</v>
      </c>
      <c r="L44" s="80">
        <v>150</v>
      </c>
    </row>
    <row r="45" spans="2:19" ht="14.25" customHeight="1" x14ac:dyDescent="0.15">
      <c r="B45" s="32">
        <f t="shared" si="2"/>
        <v>35</v>
      </c>
      <c r="C45" s="43"/>
      <c r="D45" s="44"/>
      <c r="E45" s="45"/>
      <c r="F45" s="45" t="s">
        <v>37</v>
      </c>
      <c r="G45" s="45"/>
      <c r="H45" s="45"/>
      <c r="I45" s="45"/>
      <c r="J45" s="45"/>
      <c r="K45" s="79">
        <v>50</v>
      </c>
      <c r="L45" s="80">
        <v>100</v>
      </c>
    </row>
    <row r="46" spans="2:19" ht="14.25" customHeight="1" thickBot="1" x14ac:dyDescent="0.2">
      <c r="B46" s="32">
        <f t="shared" si="2"/>
        <v>36</v>
      </c>
      <c r="C46" s="43"/>
      <c r="D46" s="44"/>
      <c r="E46" s="45"/>
      <c r="F46" s="45" t="s">
        <v>72</v>
      </c>
      <c r="G46" s="45"/>
      <c r="H46" s="45"/>
      <c r="I46" s="45"/>
      <c r="J46" s="45"/>
      <c r="K46" s="79">
        <v>50</v>
      </c>
      <c r="L46" s="86">
        <v>50</v>
      </c>
    </row>
    <row r="47" spans="2:19" ht="19.899999999999999" customHeight="1" thickTop="1" x14ac:dyDescent="0.15">
      <c r="B47" s="187" t="s">
        <v>77</v>
      </c>
      <c r="C47" s="188"/>
      <c r="D47" s="188"/>
      <c r="E47" s="188"/>
      <c r="F47" s="188"/>
      <c r="G47" s="188"/>
      <c r="H47" s="188"/>
      <c r="I47" s="188"/>
      <c r="J47" s="31"/>
      <c r="K47" s="94">
        <f>SUM(K48:K56)</f>
        <v>5785</v>
      </c>
      <c r="L47" s="116">
        <f>SUM(L48:L56)</f>
        <v>28250</v>
      </c>
    </row>
    <row r="48" spans="2:19" ht="13.9" customHeight="1" x14ac:dyDescent="0.15">
      <c r="B48" s="174" t="s">
        <v>39</v>
      </c>
      <c r="C48" s="175"/>
      <c r="D48" s="189"/>
      <c r="E48" s="52"/>
      <c r="F48" s="53"/>
      <c r="G48" s="183" t="s">
        <v>12</v>
      </c>
      <c r="H48" s="183"/>
      <c r="I48" s="53"/>
      <c r="J48" s="55"/>
      <c r="K48" s="46">
        <f>SUM(R$11:R$13)</f>
        <v>10</v>
      </c>
      <c r="L48" s="117">
        <f>SUM(S$11:S$13)</f>
        <v>0</v>
      </c>
    </row>
    <row r="49" spans="2:19" ht="13.9" customHeight="1" x14ac:dyDescent="0.15">
      <c r="B49" s="18"/>
      <c r="C49" s="19"/>
      <c r="D49" s="20"/>
      <c r="E49" s="56"/>
      <c r="F49" s="45"/>
      <c r="G49" s="183" t="s">
        <v>64</v>
      </c>
      <c r="H49" s="183"/>
      <c r="I49" s="165"/>
      <c r="J49" s="57"/>
      <c r="K49" s="46">
        <f>SUM(K$14)</f>
        <v>20</v>
      </c>
      <c r="L49" s="117">
        <f>SUM(L$14)</f>
        <v>0</v>
      </c>
    </row>
    <row r="50" spans="2:19" ht="13.9" customHeight="1" x14ac:dyDescent="0.15">
      <c r="B50" s="18"/>
      <c r="C50" s="19"/>
      <c r="D50" s="20"/>
      <c r="E50" s="56"/>
      <c r="F50" s="45"/>
      <c r="G50" s="183" t="s">
        <v>25</v>
      </c>
      <c r="H50" s="183"/>
      <c r="I50" s="53"/>
      <c r="J50" s="55"/>
      <c r="K50" s="46">
        <v>0</v>
      </c>
      <c r="L50" s="117">
        <v>0</v>
      </c>
    </row>
    <row r="51" spans="2:19" ht="13.9" customHeight="1" x14ac:dyDescent="0.15">
      <c r="B51" s="18"/>
      <c r="C51" s="19"/>
      <c r="D51" s="20"/>
      <c r="E51" s="56"/>
      <c r="F51" s="45"/>
      <c r="G51" s="183" t="s">
        <v>15</v>
      </c>
      <c r="H51" s="183"/>
      <c r="I51" s="53"/>
      <c r="J51" s="55"/>
      <c r="K51" s="46">
        <f>SUM(K$15:K$15)</f>
        <v>0</v>
      </c>
      <c r="L51" s="117">
        <f>SUM(L$15:L$15)</f>
        <v>25</v>
      </c>
    </row>
    <row r="52" spans="2:19" ht="13.9" customHeight="1" x14ac:dyDescent="0.15">
      <c r="B52" s="18"/>
      <c r="C52" s="19"/>
      <c r="D52" s="20"/>
      <c r="E52" s="56"/>
      <c r="F52" s="45"/>
      <c r="G52" s="183" t="s">
        <v>16</v>
      </c>
      <c r="H52" s="183"/>
      <c r="I52" s="53"/>
      <c r="J52" s="55"/>
      <c r="K52" s="46">
        <f>SUM(K$16:K$31)</f>
        <v>5390</v>
      </c>
      <c r="L52" s="117">
        <f>SUM(L$16:L$31)</f>
        <v>27500</v>
      </c>
    </row>
    <row r="53" spans="2:19" ht="13.9" customHeight="1" x14ac:dyDescent="0.15">
      <c r="B53" s="18"/>
      <c r="C53" s="19"/>
      <c r="D53" s="20"/>
      <c r="E53" s="56"/>
      <c r="F53" s="45"/>
      <c r="G53" s="183" t="s">
        <v>62</v>
      </c>
      <c r="H53" s="183"/>
      <c r="I53" s="53"/>
      <c r="J53" s="55"/>
      <c r="K53" s="46">
        <f>SUM(K$32:K$33)</f>
        <v>0</v>
      </c>
      <c r="L53" s="117">
        <f>SUM(L$32:L$33)</f>
        <v>0</v>
      </c>
    </row>
    <row r="54" spans="2:19" ht="13.9" customHeight="1" x14ac:dyDescent="0.15">
      <c r="B54" s="18"/>
      <c r="C54" s="19"/>
      <c r="D54" s="20"/>
      <c r="E54" s="56"/>
      <c r="F54" s="45"/>
      <c r="G54" s="183" t="s">
        <v>26</v>
      </c>
      <c r="H54" s="183"/>
      <c r="I54" s="53"/>
      <c r="J54" s="55"/>
      <c r="K54" s="46">
        <f>SUM(K$34:K$40)</f>
        <v>165</v>
      </c>
      <c r="L54" s="117">
        <f>SUM(L$34:L$40)</f>
        <v>425</v>
      </c>
    </row>
    <row r="55" spans="2:19" ht="13.9" customHeight="1" x14ac:dyDescent="0.15">
      <c r="B55" s="18"/>
      <c r="C55" s="19"/>
      <c r="D55" s="20"/>
      <c r="E55" s="56"/>
      <c r="F55" s="45"/>
      <c r="G55" s="183" t="s">
        <v>71</v>
      </c>
      <c r="H55" s="183"/>
      <c r="I55" s="53"/>
      <c r="J55" s="55"/>
      <c r="K55" s="46">
        <f>SUM(K$44:K$45)</f>
        <v>150</v>
      </c>
      <c r="L55" s="117">
        <f>SUM(L$44:L$45)</f>
        <v>250</v>
      </c>
      <c r="R55">
        <f>COUNTA(K$11:K$46)</f>
        <v>30</v>
      </c>
      <c r="S55">
        <f>COUNTA(L$11:L$46)</f>
        <v>26</v>
      </c>
    </row>
    <row r="56" spans="2:19" ht="13.9" customHeight="1" thickBot="1" x14ac:dyDescent="0.2">
      <c r="B56" s="22"/>
      <c r="C56" s="23"/>
      <c r="D56" s="24"/>
      <c r="E56" s="58"/>
      <c r="F56" s="50"/>
      <c r="G56" s="176" t="s">
        <v>38</v>
      </c>
      <c r="H56" s="176"/>
      <c r="I56" s="59"/>
      <c r="J56" s="60"/>
      <c r="K56" s="51">
        <f>SUM(K$41:K$43,K$46)</f>
        <v>50</v>
      </c>
      <c r="L56" s="118">
        <f>SUM(L$41:L$43,L$46)</f>
        <v>50</v>
      </c>
      <c r="R56">
        <f>SUM(R$11:R$13,K$14:K$46)</f>
        <v>5785</v>
      </c>
      <c r="S56">
        <f>SUM(S$11:S$13,L$14:L$46)</f>
        <v>28250</v>
      </c>
    </row>
    <row r="57" spans="2:19" ht="18" customHeight="1" thickTop="1" x14ac:dyDescent="0.15">
      <c r="B57" s="177" t="s">
        <v>40</v>
      </c>
      <c r="C57" s="178"/>
      <c r="D57" s="179"/>
      <c r="E57" s="66"/>
      <c r="F57" s="163"/>
      <c r="G57" s="180" t="s">
        <v>41</v>
      </c>
      <c r="H57" s="180"/>
      <c r="I57" s="163"/>
      <c r="J57" s="164"/>
      <c r="K57" s="95" t="s">
        <v>42</v>
      </c>
      <c r="L57" s="101"/>
    </row>
    <row r="58" spans="2:19" ht="18" customHeight="1" x14ac:dyDescent="0.15">
      <c r="B58" s="63"/>
      <c r="C58" s="64"/>
      <c r="D58" s="64"/>
      <c r="E58" s="61"/>
      <c r="F58" s="62"/>
      <c r="G58" s="37"/>
      <c r="H58" s="37"/>
      <c r="I58" s="62"/>
      <c r="J58" s="65"/>
      <c r="K58" s="96" t="s">
        <v>43</v>
      </c>
      <c r="L58" s="102"/>
    </row>
    <row r="59" spans="2:19" ht="18" customHeight="1" x14ac:dyDescent="0.15">
      <c r="B59" s="18"/>
      <c r="C59" s="19"/>
      <c r="D59" s="19"/>
      <c r="E59" s="67"/>
      <c r="F59" s="8"/>
      <c r="G59" s="181" t="s">
        <v>44</v>
      </c>
      <c r="H59" s="181"/>
      <c r="I59" s="162"/>
      <c r="J59" s="166"/>
      <c r="K59" s="97" t="s">
        <v>45</v>
      </c>
      <c r="L59" s="103"/>
    </row>
    <row r="60" spans="2:19" ht="18" customHeight="1" x14ac:dyDescent="0.15">
      <c r="B60" s="18"/>
      <c r="C60" s="19"/>
      <c r="D60" s="19"/>
      <c r="E60" s="68"/>
      <c r="F60" s="19"/>
      <c r="G60" s="69"/>
      <c r="H60" s="69"/>
      <c r="I60" s="64"/>
      <c r="J60" s="70"/>
      <c r="K60" s="98" t="s">
        <v>68</v>
      </c>
      <c r="L60" s="104"/>
    </row>
    <row r="61" spans="2:19" ht="18" customHeight="1" x14ac:dyDescent="0.15">
      <c r="B61" s="18"/>
      <c r="C61" s="19"/>
      <c r="D61" s="19"/>
      <c r="E61" s="68"/>
      <c r="F61" s="19"/>
      <c r="G61" s="69"/>
      <c r="H61" s="69"/>
      <c r="I61" s="64"/>
      <c r="J61" s="70"/>
      <c r="K61" s="98" t="s">
        <v>69</v>
      </c>
      <c r="L61" s="104"/>
    </row>
    <row r="62" spans="2:19" ht="18" customHeight="1" x14ac:dyDescent="0.15">
      <c r="B62" s="18"/>
      <c r="C62" s="19"/>
      <c r="D62" s="19"/>
      <c r="E62" s="67"/>
      <c r="F62" s="8"/>
      <c r="G62" s="181" t="s">
        <v>46</v>
      </c>
      <c r="H62" s="181"/>
      <c r="I62" s="162"/>
      <c r="J62" s="166"/>
      <c r="K62" s="97" t="s">
        <v>73</v>
      </c>
      <c r="L62" s="103"/>
    </row>
    <row r="63" spans="2:19" ht="18" customHeight="1" x14ac:dyDescent="0.15">
      <c r="B63" s="18"/>
      <c r="C63" s="19"/>
      <c r="D63" s="19"/>
      <c r="E63" s="68"/>
      <c r="F63" s="19"/>
      <c r="G63" s="69"/>
      <c r="H63" s="69"/>
      <c r="I63" s="64"/>
      <c r="J63" s="70"/>
      <c r="K63" s="98" t="s">
        <v>74</v>
      </c>
      <c r="L63" s="104"/>
    </row>
    <row r="64" spans="2:19" ht="18" customHeight="1" x14ac:dyDescent="0.15">
      <c r="B64" s="18"/>
      <c r="C64" s="19"/>
      <c r="D64" s="19"/>
      <c r="E64" s="68"/>
      <c r="F64" s="19"/>
      <c r="G64" s="69"/>
      <c r="H64" s="69"/>
      <c r="I64" s="64"/>
      <c r="J64" s="70"/>
      <c r="K64" s="98" t="s">
        <v>75</v>
      </c>
      <c r="L64" s="104"/>
    </row>
    <row r="65" spans="2:12" ht="18" customHeight="1" x14ac:dyDescent="0.15">
      <c r="B65" s="18"/>
      <c r="C65" s="19"/>
      <c r="D65" s="19"/>
      <c r="E65" s="13"/>
      <c r="F65" s="14"/>
      <c r="G65" s="37"/>
      <c r="H65" s="37"/>
      <c r="I65" s="62"/>
      <c r="J65" s="65"/>
      <c r="K65" s="98" t="s">
        <v>76</v>
      </c>
      <c r="L65" s="102"/>
    </row>
    <row r="66" spans="2:12" ht="18" customHeight="1" x14ac:dyDescent="0.15">
      <c r="B66" s="25"/>
      <c r="C66" s="14"/>
      <c r="D66" s="14"/>
      <c r="E66" s="21"/>
      <c r="F66" s="167"/>
      <c r="G66" s="182" t="s">
        <v>47</v>
      </c>
      <c r="H66" s="182"/>
      <c r="I66" s="16"/>
      <c r="J66" s="17"/>
      <c r="K66" s="87" t="s">
        <v>116</v>
      </c>
      <c r="L66" s="105"/>
    </row>
    <row r="67" spans="2:12" ht="18" customHeight="1" x14ac:dyDescent="0.15">
      <c r="B67" s="174" t="s">
        <v>48</v>
      </c>
      <c r="C67" s="175"/>
      <c r="D67" s="175"/>
      <c r="E67" s="8"/>
      <c r="F67" s="8"/>
      <c r="G67" s="8"/>
      <c r="H67" s="8"/>
      <c r="I67" s="8"/>
      <c r="J67" s="8"/>
      <c r="K67" s="81"/>
      <c r="L67" s="120"/>
    </row>
    <row r="68" spans="2:12" ht="14.1" customHeight="1" x14ac:dyDescent="0.15">
      <c r="B68" s="71"/>
      <c r="C68" s="72" t="s">
        <v>49</v>
      </c>
      <c r="D68" s="73"/>
      <c r="E68" s="72"/>
      <c r="F68" s="72"/>
      <c r="G68" s="72"/>
      <c r="H68" s="72"/>
      <c r="I68" s="72"/>
      <c r="J68" s="72"/>
      <c r="K68" s="99"/>
      <c r="L68" s="106"/>
    </row>
    <row r="69" spans="2:12" ht="14.1" customHeight="1" x14ac:dyDescent="0.15">
      <c r="B69" s="71"/>
      <c r="C69" s="72" t="s">
        <v>50</v>
      </c>
      <c r="D69" s="73"/>
      <c r="E69" s="72"/>
      <c r="F69" s="72"/>
      <c r="G69" s="72"/>
      <c r="H69" s="72"/>
      <c r="I69" s="72"/>
      <c r="J69" s="72"/>
      <c r="K69" s="99"/>
      <c r="L69" s="106"/>
    </row>
    <row r="70" spans="2:12" ht="14.1" customHeight="1" x14ac:dyDescent="0.15">
      <c r="B70" s="71"/>
      <c r="C70" s="72" t="s">
        <v>51</v>
      </c>
      <c r="D70" s="73"/>
      <c r="E70" s="72"/>
      <c r="F70" s="72"/>
      <c r="G70" s="72"/>
      <c r="H70" s="72"/>
      <c r="I70" s="72"/>
      <c r="J70" s="72"/>
      <c r="K70" s="99"/>
      <c r="L70" s="106"/>
    </row>
    <row r="71" spans="2:12" ht="14.1" customHeight="1" x14ac:dyDescent="0.15">
      <c r="B71" s="71"/>
      <c r="C71" s="72" t="s">
        <v>100</v>
      </c>
      <c r="D71" s="73"/>
      <c r="E71" s="72"/>
      <c r="F71" s="72"/>
      <c r="G71" s="72"/>
      <c r="H71" s="72"/>
      <c r="I71" s="72"/>
      <c r="J71" s="72"/>
      <c r="K71" s="99"/>
      <c r="L71" s="106"/>
    </row>
    <row r="72" spans="2:12" ht="14.1" customHeight="1" x14ac:dyDescent="0.15">
      <c r="B72" s="71"/>
      <c r="C72" s="72" t="s">
        <v>97</v>
      </c>
      <c r="D72" s="73"/>
      <c r="E72" s="72"/>
      <c r="F72" s="72"/>
      <c r="G72" s="72"/>
      <c r="H72" s="72"/>
      <c r="I72" s="72"/>
      <c r="J72" s="72"/>
      <c r="K72" s="99"/>
      <c r="L72" s="106"/>
    </row>
    <row r="73" spans="2:12" ht="14.1" customHeight="1" x14ac:dyDescent="0.15">
      <c r="B73" s="74"/>
      <c r="C73" s="72" t="s">
        <v>101</v>
      </c>
      <c r="D73" s="72"/>
      <c r="E73" s="72"/>
      <c r="F73" s="72"/>
      <c r="G73" s="72"/>
      <c r="H73" s="72"/>
      <c r="I73" s="72"/>
      <c r="J73" s="72"/>
      <c r="K73" s="99"/>
      <c r="L73" s="106"/>
    </row>
    <row r="74" spans="2:12" ht="14.1" customHeight="1" x14ac:dyDescent="0.15">
      <c r="B74" s="74"/>
      <c r="C74" s="72" t="s">
        <v>102</v>
      </c>
      <c r="D74" s="72"/>
      <c r="E74" s="72"/>
      <c r="F74" s="72"/>
      <c r="G74" s="72"/>
      <c r="H74" s="72"/>
      <c r="I74" s="72"/>
      <c r="J74" s="72"/>
      <c r="K74" s="99"/>
      <c r="L74" s="106"/>
    </row>
    <row r="75" spans="2:12" ht="14.1" customHeight="1" x14ac:dyDescent="0.15">
      <c r="B75" s="74"/>
      <c r="C75" s="72" t="s">
        <v>83</v>
      </c>
      <c r="D75" s="72"/>
      <c r="E75" s="72"/>
      <c r="F75" s="72"/>
      <c r="G75" s="72"/>
      <c r="H75" s="72"/>
      <c r="I75" s="72"/>
      <c r="J75" s="72"/>
      <c r="K75" s="99"/>
      <c r="L75" s="106"/>
    </row>
    <row r="76" spans="2:12" ht="14.1" customHeight="1" x14ac:dyDescent="0.15">
      <c r="B76" s="74"/>
      <c r="C76" s="72" t="s">
        <v>84</v>
      </c>
      <c r="D76" s="72"/>
      <c r="E76" s="72"/>
      <c r="F76" s="72"/>
      <c r="G76" s="72"/>
      <c r="H76" s="72"/>
      <c r="I76" s="72"/>
      <c r="J76" s="72"/>
      <c r="K76" s="99"/>
      <c r="L76" s="106"/>
    </row>
    <row r="77" spans="2:12" ht="14.1" customHeight="1" x14ac:dyDescent="0.15">
      <c r="B77" s="74"/>
      <c r="C77" s="72" t="s">
        <v>94</v>
      </c>
      <c r="D77" s="72"/>
      <c r="E77" s="72"/>
      <c r="F77" s="72"/>
      <c r="G77" s="72"/>
      <c r="H77" s="72"/>
      <c r="I77" s="72"/>
      <c r="J77" s="72"/>
      <c r="K77" s="99"/>
      <c r="L77" s="106"/>
    </row>
    <row r="78" spans="2:12" ht="14.1" customHeight="1" x14ac:dyDescent="0.15">
      <c r="B78" s="74"/>
      <c r="C78" s="72" t="s">
        <v>103</v>
      </c>
      <c r="D78" s="72"/>
      <c r="E78" s="72"/>
      <c r="F78" s="72"/>
      <c r="G78" s="72"/>
      <c r="H78" s="72"/>
      <c r="I78" s="72"/>
      <c r="J78" s="72"/>
      <c r="K78" s="99"/>
      <c r="L78" s="106"/>
    </row>
    <row r="79" spans="2:12" ht="14.1" customHeight="1" x14ac:dyDescent="0.15">
      <c r="B79" s="74"/>
      <c r="C79" s="99" t="s">
        <v>104</v>
      </c>
      <c r="D79" s="72"/>
      <c r="E79" s="72"/>
      <c r="F79" s="72"/>
      <c r="G79" s="72"/>
      <c r="H79" s="72"/>
      <c r="I79" s="72"/>
      <c r="J79" s="72"/>
      <c r="K79" s="99"/>
      <c r="L79" s="106"/>
    </row>
    <row r="80" spans="2:12" ht="14.1" customHeight="1" x14ac:dyDescent="0.15">
      <c r="B80" s="74"/>
      <c r="C80" s="72" t="s">
        <v>105</v>
      </c>
      <c r="D80" s="72"/>
      <c r="E80" s="72"/>
      <c r="F80" s="72"/>
      <c r="G80" s="72"/>
      <c r="H80" s="72"/>
      <c r="I80" s="72"/>
      <c r="J80" s="72"/>
      <c r="K80" s="99"/>
      <c r="L80" s="106"/>
    </row>
    <row r="81" spans="2:25" ht="18" customHeight="1" x14ac:dyDescent="0.15">
      <c r="B81" s="74"/>
      <c r="C81" s="72" t="s">
        <v>85</v>
      </c>
      <c r="D81" s="72"/>
      <c r="E81" s="72"/>
      <c r="F81" s="72"/>
      <c r="G81" s="72"/>
      <c r="H81" s="72"/>
      <c r="I81" s="72"/>
      <c r="J81" s="72"/>
      <c r="K81" s="99"/>
      <c r="L81" s="99"/>
      <c r="M81" s="121"/>
    </row>
    <row r="82" spans="2:25" x14ac:dyDescent="0.15">
      <c r="B82" s="74"/>
      <c r="C82" s="72" t="s">
        <v>95</v>
      </c>
      <c r="D82" s="72"/>
      <c r="E82" s="72"/>
      <c r="F82" s="72"/>
      <c r="G82" s="72"/>
      <c r="H82" s="72"/>
      <c r="I82" s="72"/>
      <c r="J82" s="72"/>
      <c r="K82" s="99"/>
      <c r="L82" s="99"/>
      <c r="M82" s="121"/>
    </row>
    <row r="83" spans="2:25" x14ac:dyDescent="0.15">
      <c r="B83" s="74"/>
      <c r="C83" s="72" t="s">
        <v>96</v>
      </c>
      <c r="D83" s="72"/>
      <c r="E83" s="72"/>
      <c r="F83" s="72"/>
      <c r="G83" s="72"/>
      <c r="H83" s="72"/>
      <c r="I83" s="72"/>
      <c r="J83" s="72"/>
      <c r="K83" s="99"/>
      <c r="L83" s="99"/>
      <c r="M83" s="121"/>
    </row>
    <row r="84" spans="2:25" x14ac:dyDescent="0.15">
      <c r="B84" s="74"/>
      <c r="C84" s="72" t="s">
        <v>106</v>
      </c>
      <c r="D84" s="72"/>
      <c r="E84" s="72"/>
      <c r="F84" s="72"/>
      <c r="G84" s="72"/>
      <c r="H84" s="72"/>
      <c r="I84" s="72"/>
      <c r="J84" s="72"/>
      <c r="K84" s="99"/>
      <c r="L84" s="99"/>
      <c r="M84" s="121"/>
    </row>
    <row r="85" spans="2:25" ht="14.1" customHeight="1" x14ac:dyDescent="0.15">
      <c r="B85" s="74"/>
      <c r="C85" s="72" t="s">
        <v>98</v>
      </c>
      <c r="D85" s="72"/>
      <c r="E85" s="72"/>
      <c r="F85" s="72"/>
      <c r="G85" s="72"/>
      <c r="H85" s="72"/>
      <c r="I85" s="72"/>
      <c r="J85" s="72"/>
      <c r="K85" s="99"/>
      <c r="L85" s="99"/>
      <c r="M85" s="129"/>
      <c r="N85" s="128"/>
      <c r="Y85" s="88"/>
    </row>
    <row r="86" spans="2:25" x14ac:dyDescent="0.15">
      <c r="B86" s="74"/>
      <c r="C86" s="72" t="s">
        <v>66</v>
      </c>
      <c r="D86" s="72"/>
      <c r="E86" s="72"/>
      <c r="F86" s="72"/>
      <c r="G86" s="72"/>
      <c r="H86" s="72"/>
      <c r="I86" s="72"/>
      <c r="J86" s="72"/>
      <c r="K86" s="99"/>
      <c r="L86" s="99"/>
      <c r="M86" s="121"/>
    </row>
    <row r="87" spans="2:25" x14ac:dyDescent="0.15">
      <c r="B87" s="74"/>
      <c r="C87" s="72" t="s">
        <v>52</v>
      </c>
      <c r="D87" s="72"/>
      <c r="E87" s="72"/>
      <c r="F87" s="72"/>
      <c r="G87" s="72"/>
      <c r="H87" s="72"/>
      <c r="I87" s="72"/>
      <c r="J87" s="72"/>
      <c r="K87" s="99"/>
      <c r="L87" s="99"/>
      <c r="M87" s="121"/>
    </row>
    <row r="88" spans="2:25" x14ac:dyDescent="0.15">
      <c r="B88" s="121"/>
      <c r="C88" s="99" t="s">
        <v>107</v>
      </c>
      <c r="D88" s="85"/>
      <c r="E88" s="85"/>
      <c r="F88" s="85"/>
      <c r="G88" s="85"/>
      <c r="H88" s="85"/>
      <c r="I88" s="85"/>
      <c r="J88" s="85"/>
      <c r="K88" s="122"/>
      <c r="L88" s="122"/>
      <c r="M88" s="121"/>
    </row>
    <row r="89" spans="2:25" x14ac:dyDescent="0.15">
      <c r="B89" s="121"/>
      <c r="C89" s="99" t="s">
        <v>108</v>
      </c>
      <c r="D89" s="85"/>
      <c r="E89" s="85"/>
      <c r="F89" s="85"/>
      <c r="G89" s="85"/>
      <c r="H89" s="85"/>
      <c r="I89" s="85"/>
      <c r="J89" s="85"/>
      <c r="K89" s="122"/>
      <c r="L89" s="122"/>
      <c r="M89" s="130"/>
      <c r="N89" s="123"/>
      <c r="Y89" s="88"/>
    </row>
    <row r="90" spans="2:25" x14ac:dyDescent="0.15">
      <c r="B90" s="121"/>
      <c r="C90" s="99" t="s">
        <v>158</v>
      </c>
      <c r="D90" s="85"/>
      <c r="E90" s="85"/>
      <c r="F90" s="85"/>
      <c r="G90" s="85"/>
      <c r="H90" s="85"/>
      <c r="I90" s="85"/>
      <c r="J90" s="85"/>
      <c r="K90" s="122"/>
      <c r="L90" s="122"/>
      <c r="M90" s="121"/>
    </row>
    <row r="91" spans="2:25" ht="14.25" thickBot="1" x14ac:dyDescent="0.2">
      <c r="B91" s="124"/>
      <c r="C91" s="100" t="s">
        <v>109</v>
      </c>
      <c r="D91" s="125"/>
      <c r="E91" s="125"/>
      <c r="F91" s="125"/>
      <c r="G91" s="125"/>
      <c r="H91" s="125"/>
      <c r="I91" s="125"/>
      <c r="J91" s="125"/>
      <c r="K91" s="126"/>
      <c r="L91" s="127"/>
    </row>
  </sheetData>
  <mergeCells count="25">
    <mergeCell ref="D9:F9"/>
    <mergeCell ref="D4:G4"/>
    <mergeCell ref="D5:G5"/>
    <mergeCell ref="D6:G6"/>
    <mergeCell ref="D7:F7"/>
    <mergeCell ref="D8:F8"/>
    <mergeCell ref="G55:H55"/>
    <mergeCell ref="G10:H10"/>
    <mergeCell ref="C44:D44"/>
    <mergeCell ref="B47:I47"/>
    <mergeCell ref="B48:D48"/>
    <mergeCell ref="G48:H48"/>
    <mergeCell ref="G49:H49"/>
    <mergeCell ref="G50:H50"/>
    <mergeCell ref="G51:H51"/>
    <mergeCell ref="G52:H52"/>
    <mergeCell ref="G53:H53"/>
    <mergeCell ref="G54:H54"/>
    <mergeCell ref="B67:D67"/>
    <mergeCell ref="G56:H56"/>
    <mergeCell ref="B57:D57"/>
    <mergeCell ref="G57:H57"/>
    <mergeCell ref="G59:H59"/>
    <mergeCell ref="G62:H62"/>
    <mergeCell ref="G66:H66"/>
  </mergeCells>
  <phoneticPr fontId="23"/>
  <conditionalFormatting sqref="M11:M46">
    <cfRule type="expression" dxfId="8"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C00000"/>
  </sheetPr>
  <dimension ref="B1:Y92"/>
  <sheetViews>
    <sheetView view="pageBreakPreview"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173"/>
      <c r="D5" s="182" t="s">
        <v>1</v>
      </c>
      <c r="E5" s="182"/>
      <c r="F5" s="182"/>
      <c r="G5" s="182"/>
      <c r="H5" s="173"/>
      <c r="I5" s="173"/>
      <c r="J5" s="6"/>
      <c r="K5" s="90" t="s">
        <v>291</v>
      </c>
      <c r="L5" s="111" t="str">
        <f>K5</f>
        <v>2021.3.3</v>
      </c>
    </row>
    <row r="6" spans="2:19" ht="18" customHeight="1" x14ac:dyDescent="0.15">
      <c r="B6" s="4"/>
      <c r="C6" s="173"/>
      <c r="D6" s="182" t="s">
        <v>2</v>
      </c>
      <c r="E6" s="182"/>
      <c r="F6" s="182"/>
      <c r="G6" s="182"/>
      <c r="H6" s="173"/>
      <c r="I6" s="173"/>
      <c r="J6" s="6"/>
      <c r="K6" s="131">
        <v>0.59166666666666667</v>
      </c>
      <c r="L6" s="132">
        <v>0.54305555555555551</v>
      </c>
    </row>
    <row r="7" spans="2:19" ht="18" customHeight="1" x14ac:dyDescent="0.15">
      <c r="B7" s="4"/>
      <c r="C7" s="173"/>
      <c r="D7" s="182" t="s">
        <v>3</v>
      </c>
      <c r="E7" s="192"/>
      <c r="F7" s="192"/>
      <c r="G7" s="27" t="s">
        <v>4</v>
      </c>
      <c r="H7" s="173"/>
      <c r="I7" s="173"/>
      <c r="J7" s="6"/>
      <c r="K7" s="133">
        <v>1.82</v>
      </c>
      <c r="L7" s="134">
        <v>1.4</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4.25" customHeight="1" x14ac:dyDescent="0.15">
      <c r="B11" s="32">
        <v>1</v>
      </c>
      <c r="C11" s="38" t="s">
        <v>59</v>
      </c>
      <c r="D11" s="38" t="s">
        <v>12</v>
      </c>
      <c r="E11" s="45"/>
      <c r="F11" s="45" t="s">
        <v>89</v>
      </c>
      <c r="G11" s="45"/>
      <c r="H11" s="45"/>
      <c r="I11" s="45"/>
      <c r="J11" s="45"/>
      <c r="K11" s="77" t="s">
        <v>136</v>
      </c>
      <c r="L11" s="78"/>
      <c r="N11" t="s">
        <v>13</v>
      </c>
      <c r="O11" t="e">
        <f>IF(#REF!="",0,VALUE(MID(#REF!,2,LEN(#REF!)-2)))</f>
        <v>#REF!</v>
      </c>
      <c r="P11">
        <f>IF(L11="",0,VALUE(MID(L11,2,LEN(L11)-2)))</f>
        <v>0</v>
      </c>
      <c r="Q11" t="e">
        <f>IF(#REF!="",0,VALUE(MID(#REF!,2,LEN(#REF!)-2)))</f>
        <v>#REF!</v>
      </c>
      <c r="R11">
        <f t="shared" ref="R11:S11" si="0">IF(K11="＋",0,IF(K11="(＋)",0,ABS(K11)))</f>
        <v>15</v>
      </c>
      <c r="S11">
        <f t="shared" si="0"/>
        <v>0</v>
      </c>
    </row>
    <row r="12" spans="2:19" ht="14.25" customHeight="1" x14ac:dyDescent="0.15">
      <c r="B12" s="161">
        <f>B11+1</f>
        <v>2</v>
      </c>
      <c r="C12" s="40" t="s">
        <v>22</v>
      </c>
      <c r="D12" s="38" t="s">
        <v>23</v>
      </c>
      <c r="E12" s="45"/>
      <c r="F12" s="45" t="s">
        <v>88</v>
      </c>
      <c r="G12" s="45"/>
      <c r="H12" s="45"/>
      <c r="I12" s="45"/>
      <c r="J12" s="45"/>
      <c r="K12" s="79">
        <v>30</v>
      </c>
      <c r="L12" s="80">
        <v>75</v>
      </c>
      <c r="S12">
        <f>COUNTA(L11:L11)</f>
        <v>0</v>
      </c>
    </row>
    <row r="13" spans="2:19" ht="14.25" customHeight="1" x14ac:dyDescent="0.15">
      <c r="B13" s="161">
        <f t="shared" ref="B13:B47" si="1">B12+1</f>
        <v>3</v>
      </c>
      <c r="C13" s="40" t="s">
        <v>24</v>
      </c>
      <c r="D13" s="38" t="s">
        <v>25</v>
      </c>
      <c r="E13" s="45"/>
      <c r="F13" s="45" t="s">
        <v>114</v>
      </c>
      <c r="G13" s="45"/>
      <c r="H13" s="45"/>
      <c r="I13" s="45"/>
      <c r="J13" s="45"/>
      <c r="K13" s="79">
        <v>5</v>
      </c>
      <c r="L13" s="80"/>
    </row>
    <row r="14" spans="2:19" ht="14.25" customHeight="1" x14ac:dyDescent="0.15">
      <c r="B14" s="161">
        <f t="shared" si="1"/>
        <v>4</v>
      </c>
      <c r="C14" s="40" t="s">
        <v>60</v>
      </c>
      <c r="D14" s="38" t="s">
        <v>15</v>
      </c>
      <c r="E14" s="45"/>
      <c r="F14" s="45" t="s">
        <v>93</v>
      </c>
      <c r="G14" s="45"/>
      <c r="H14" s="45"/>
      <c r="I14" s="45"/>
      <c r="J14" s="45"/>
      <c r="K14" s="79">
        <v>10</v>
      </c>
      <c r="L14" s="80"/>
    </row>
    <row r="15" spans="2:19" ht="14.25" customHeight="1" x14ac:dyDescent="0.15">
      <c r="B15" s="161">
        <f t="shared" si="1"/>
        <v>5</v>
      </c>
      <c r="C15" s="41"/>
      <c r="D15" s="47"/>
      <c r="E15" s="45"/>
      <c r="F15" s="45" t="s">
        <v>119</v>
      </c>
      <c r="G15" s="45"/>
      <c r="H15" s="45"/>
      <c r="I15" s="45"/>
      <c r="J15" s="45"/>
      <c r="K15" s="79">
        <v>15</v>
      </c>
      <c r="L15" s="80">
        <v>25</v>
      </c>
    </row>
    <row r="16" spans="2:19" ht="14.25" customHeight="1" x14ac:dyDescent="0.15">
      <c r="B16" s="161">
        <f t="shared" si="1"/>
        <v>6</v>
      </c>
      <c r="C16" s="41"/>
      <c r="D16" s="38" t="s">
        <v>16</v>
      </c>
      <c r="E16" s="45"/>
      <c r="F16" s="45" t="s">
        <v>79</v>
      </c>
      <c r="G16" s="45"/>
      <c r="H16" s="45"/>
      <c r="I16" s="45"/>
      <c r="J16" s="45"/>
      <c r="K16" s="79">
        <v>20</v>
      </c>
      <c r="L16" s="80" t="s">
        <v>99</v>
      </c>
    </row>
    <row r="17" spans="2:12" ht="14.25" customHeight="1" x14ac:dyDescent="0.15">
      <c r="B17" s="161">
        <f t="shared" si="1"/>
        <v>7</v>
      </c>
      <c r="C17" s="41"/>
      <c r="D17" s="47"/>
      <c r="E17" s="45"/>
      <c r="F17" s="45" t="s">
        <v>80</v>
      </c>
      <c r="G17" s="45"/>
      <c r="H17" s="45"/>
      <c r="I17" s="45"/>
      <c r="J17" s="45"/>
      <c r="K17" s="79"/>
      <c r="L17" s="80">
        <v>100</v>
      </c>
    </row>
    <row r="18" spans="2:12" ht="14.25" customHeight="1" x14ac:dyDescent="0.15">
      <c r="B18" s="161">
        <f t="shared" si="1"/>
        <v>8</v>
      </c>
      <c r="C18" s="41"/>
      <c r="D18" s="47"/>
      <c r="E18" s="45"/>
      <c r="F18" s="45" t="s">
        <v>81</v>
      </c>
      <c r="G18" s="45"/>
      <c r="H18" s="45"/>
      <c r="I18" s="45"/>
      <c r="J18" s="45"/>
      <c r="K18" s="79" t="s">
        <v>99</v>
      </c>
      <c r="L18" s="80" t="s">
        <v>99</v>
      </c>
    </row>
    <row r="19" spans="2:12" ht="14.25" customHeight="1" x14ac:dyDescent="0.15">
      <c r="B19" s="161">
        <f t="shared" si="1"/>
        <v>9</v>
      </c>
      <c r="C19" s="41"/>
      <c r="D19" s="47"/>
      <c r="E19" s="45"/>
      <c r="F19" s="45" t="s">
        <v>124</v>
      </c>
      <c r="G19" s="45"/>
      <c r="H19" s="45"/>
      <c r="I19" s="45"/>
      <c r="J19" s="45"/>
      <c r="K19" s="79">
        <v>20</v>
      </c>
      <c r="L19" s="80">
        <v>225</v>
      </c>
    </row>
    <row r="20" spans="2:12" ht="14.25" customHeight="1" x14ac:dyDescent="0.15">
      <c r="B20" s="161">
        <f t="shared" si="1"/>
        <v>10</v>
      </c>
      <c r="C20" s="41"/>
      <c r="D20" s="47"/>
      <c r="E20" s="45"/>
      <c r="F20" s="45" t="s">
        <v>17</v>
      </c>
      <c r="G20" s="45"/>
      <c r="H20" s="45"/>
      <c r="I20" s="45"/>
      <c r="J20" s="45"/>
      <c r="K20" s="79" t="s">
        <v>99</v>
      </c>
      <c r="L20" s="80"/>
    </row>
    <row r="21" spans="2:12" ht="14.25" customHeight="1" x14ac:dyDescent="0.15">
      <c r="B21" s="161">
        <f t="shared" si="1"/>
        <v>11</v>
      </c>
      <c r="C21" s="41"/>
      <c r="D21" s="47"/>
      <c r="E21" s="45"/>
      <c r="F21" s="45" t="s">
        <v>246</v>
      </c>
      <c r="G21" s="45"/>
      <c r="H21" s="45"/>
      <c r="I21" s="45"/>
      <c r="J21" s="45"/>
      <c r="K21" s="79">
        <v>5</v>
      </c>
      <c r="L21" s="80"/>
    </row>
    <row r="22" spans="2:12" ht="14.25" customHeight="1" x14ac:dyDescent="0.15">
      <c r="B22" s="161">
        <f t="shared" si="1"/>
        <v>12</v>
      </c>
      <c r="C22" s="41"/>
      <c r="D22" s="47"/>
      <c r="E22" s="45"/>
      <c r="F22" s="45" t="s">
        <v>18</v>
      </c>
      <c r="G22" s="45"/>
      <c r="H22" s="45"/>
      <c r="I22" s="45"/>
      <c r="J22" s="45"/>
      <c r="K22" s="79">
        <v>90</v>
      </c>
      <c r="L22" s="80">
        <v>350</v>
      </c>
    </row>
    <row r="23" spans="2:12" ht="14.25" customHeight="1" x14ac:dyDescent="0.15">
      <c r="B23" s="161">
        <f t="shared" si="1"/>
        <v>13</v>
      </c>
      <c r="C23" s="41"/>
      <c r="D23" s="47"/>
      <c r="E23" s="45"/>
      <c r="F23" s="45" t="s">
        <v>86</v>
      </c>
      <c r="G23" s="45"/>
      <c r="H23" s="45"/>
      <c r="I23" s="45"/>
      <c r="J23" s="45"/>
      <c r="K23" s="79">
        <v>100</v>
      </c>
      <c r="L23" s="80">
        <v>50</v>
      </c>
    </row>
    <row r="24" spans="2:12" ht="14.25" customHeight="1" x14ac:dyDescent="0.15">
      <c r="B24" s="161">
        <f t="shared" si="1"/>
        <v>14</v>
      </c>
      <c r="C24" s="41"/>
      <c r="D24" s="47"/>
      <c r="E24" s="45"/>
      <c r="F24" s="45" t="s">
        <v>61</v>
      </c>
      <c r="G24" s="45"/>
      <c r="H24" s="45"/>
      <c r="I24" s="45"/>
      <c r="J24" s="45"/>
      <c r="K24" s="79">
        <v>115</v>
      </c>
      <c r="L24" s="80">
        <v>2450</v>
      </c>
    </row>
    <row r="25" spans="2:12" ht="14.25" customHeight="1" x14ac:dyDescent="0.15">
      <c r="B25" s="161">
        <f t="shared" si="1"/>
        <v>15</v>
      </c>
      <c r="C25" s="41"/>
      <c r="D25" s="47"/>
      <c r="E25" s="45"/>
      <c r="F25" s="45" t="s">
        <v>165</v>
      </c>
      <c r="G25" s="45"/>
      <c r="H25" s="45"/>
      <c r="I25" s="45"/>
      <c r="J25" s="45"/>
      <c r="K25" s="79"/>
      <c r="L25" s="80" t="s">
        <v>99</v>
      </c>
    </row>
    <row r="26" spans="2:12" ht="14.25" customHeight="1" x14ac:dyDescent="0.15">
      <c r="B26" s="161">
        <f t="shared" si="1"/>
        <v>16</v>
      </c>
      <c r="C26" s="41"/>
      <c r="D26" s="47"/>
      <c r="E26" s="45"/>
      <c r="F26" s="45" t="s">
        <v>111</v>
      </c>
      <c r="G26" s="45"/>
      <c r="H26" s="45"/>
      <c r="I26" s="45"/>
      <c r="J26" s="45"/>
      <c r="K26" s="79"/>
      <c r="L26" s="80" t="s">
        <v>99</v>
      </c>
    </row>
    <row r="27" spans="2:12" ht="14.25" customHeight="1" x14ac:dyDescent="0.15">
      <c r="B27" s="161">
        <f t="shared" si="1"/>
        <v>17</v>
      </c>
      <c r="C27" s="41"/>
      <c r="D27" s="47"/>
      <c r="E27" s="45"/>
      <c r="F27" s="45" t="s">
        <v>90</v>
      </c>
      <c r="G27" s="45"/>
      <c r="H27" s="45"/>
      <c r="I27" s="45"/>
      <c r="J27" s="45"/>
      <c r="K27" s="79">
        <v>850</v>
      </c>
      <c r="L27" s="80">
        <v>2250</v>
      </c>
    </row>
    <row r="28" spans="2:12" ht="14.25" customHeight="1" x14ac:dyDescent="0.15">
      <c r="B28" s="161">
        <f t="shared" si="1"/>
        <v>18</v>
      </c>
      <c r="C28" s="41"/>
      <c r="D28" s="47"/>
      <c r="E28" s="45"/>
      <c r="F28" s="45" t="s">
        <v>19</v>
      </c>
      <c r="G28" s="45"/>
      <c r="H28" s="45"/>
      <c r="I28" s="45"/>
      <c r="J28" s="45"/>
      <c r="K28" s="79">
        <v>175</v>
      </c>
      <c r="L28" s="80">
        <v>1250</v>
      </c>
    </row>
    <row r="29" spans="2:12" ht="14.25" customHeight="1" x14ac:dyDescent="0.15">
      <c r="B29" s="161">
        <f t="shared" si="1"/>
        <v>19</v>
      </c>
      <c r="C29" s="41"/>
      <c r="D29" s="47"/>
      <c r="E29" s="45"/>
      <c r="F29" s="45" t="s">
        <v>20</v>
      </c>
      <c r="G29" s="45"/>
      <c r="H29" s="45"/>
      <c r="I29" s="45"/>
      <c r="J29" s="45"/>
      <c r="K29" s="79">
        <v>6000</v>
      </c>
      <c r="L29" s="80">
        <v>38500</v>
      </c>
    </row>
    <row r="30" spans="2:12" ht="14.25" customHeight="1" x14ac:dyDescent="0.15">
      <c r="B30" s="161">
        <f t="shared" si="1"/>
        <v>20</v>
      </c>
      <c r="C30" s="41"/>
      <c r="D30" s="47"/>
      <c r="E30" s="45"/>
      <c r="F30" s="45" t="s">
        <v>21</v>
      </c>
      <c r="G30" s="45"/>
      <c r="H30" s="45"/>
      <c r="I30" s="45"/>
      <c r="J30" s="45"/>
      <c r="K30" s="79"/>
      <c r="L30" s="80" t="s">
        <v>99</v>
      </c>
    </row>
    <row r="31" spans="2:12" ht="14.25" customHeight="1" x14ac:dyDescent="0.15">
      <c r="B31" s="161">
        <f t="shared" si="1"/>
        <v>21</v>
      </c>
      <c r="C31" s="41"/>
      <c r="D31" s="47"/>
      <c r="E31" s="45"/>
      <c r="F31" s="45" t="s">
        <v>145</v>
      </c>
      <c r="G31" s="45"/>
      <c r="H31" s="45"/>
      <c r="I31" s="45"/>
      <c r="J31" s="45"/>
      <c r="K31" s="79" t="s">
        <v>99</v>
      </c>
      <c r="L31" s="80"/>
    </row>
    <row r="32" spans="2:12" ht="14.25" customHeight="1" x14ac:dyDescent="0.15">
      <c r="B32" s="161">
        <f t="shared" si="1"/>
        <v>22</v>
      </c>
      <c r="C32" s="40" t="s">
        <v>65</v>
      </c>
      <c r="D32" s="38" t="s">
        <v>62</v>
      </c>
      <c r="E32" s="45"/>
      <c r="F32" s="45" t="s">
        <v>146</v>
      </c>
      <c r="G32" s="45"/>
      <c r="H32" s="45"/>
      <c r="I32" s="45"/>
      <c r="J32" s="45"/>
      <c r="K32" s="79">
        <v>5</v>
      </c>
      <c r="L32" s="80"/>
    </row>
    <row r="33" spans="2:19" ht="14.25" customHeight="1" x14ac:dyDescent="0.15">
      <c r="B33" s="161">
        <f t="shared" si="1"/>
        <v>23</v>
      </c>
      <c r="C33" s="41"/>
      <c r="D33" s="47"/>
      <c r="E33" s="45"/>
      <c r="F33" s="45" t="s">
        <v>203</v>
      </c>
      <c r="G33" s="45"/>
      <c r="H33" s="45"/>
      <c r="I33" s="45"/>
      <c r="J33" s="45"/>
      <c r="K33" s="79" t="s">
        <v>99</v>
      </c>
      <c r="L33" s="80"/>
    </row>
    <row r="34" spans="2:19" ht="14.25" customHeight="1" x14ac:dyDescent="0.15">
      <c r="B34" s="161">
        <f t="shared" si="1"/>
        <v>24</v>
      </c>
      <c r="C34" s="41"/>
      <c r="D34" s="47"/>
      <c r="E34" s="45"/>
      <c r="F34" s="45" t="s">
        <v>232</v>
      </c>
      <c r="G34" s="45"/>
      <c r="H34" s="45"/>
      <c r="I34" s="45"/>
      <c r="J34" s="45"/>
      <c r="K34" s="79" t="s">
        <v>99</v>
      </c>
      <c r="L34" s="80"/>
      <c r="R34">
        <f>COUNTA(K32:K34)</f>
        <v>3</v>
      </c>
      <c r="S34">
        <f>COUNTA(L32:L34)</f>
        <v>0</v>
      </c>
    </row>
    <row r="35" spans="2:19" ht="14.25" customHeight="1" x14ac:dyDescent="0.15">
      <c r="B35" s="161">
        <f t="shared" si="1"/>
        <v>25</v>
      </c>
      <c r="C35" s="40" t="s">
        <v>63</v>
      </c>
      <c r="D35" s="38" t="s">
        <v>26</v>
      </c>
      <c r="E35" s="45"/>
      <c r="F35" s="45" t="s">
        <v>92</v>
      </c>
      <c r="G35" s="45"/>
      <c r="H35" s="45"/>
      <c r="I35" s="45"/>
      <c r="J35" s="45"/>
      <c r="K35" s="79">
        <v>20</v>
      </c>
      <c r="L35" s="80" t="s">
        <v>99</v>
      </c>
    </row>
    <row r="36" spans="2:19" ht="14.25" customHeight="1" x14ac:dyDescent="0.15">
      <c r="B36" s="161">
        <f t="shared" si="1"/>
        <v>26</v>
      </c>
      <c r="C36" s="41"/>
      <c r="D36" s="47"/>
      <c r="E36" s="45"/>
      <c r="F36" s="45" t="s">
        <v>87</v>
      </c>
      <c r="G36" s="45"/>
      <c r="H36" s="45"/>
      <c r="I36" s="45"/>
      <c r="J36" s="45"/>
      <c r="K36" s="79" t="s">
        <v>99</v>
      </c>
      <c r="L36" s="80" t="s">
        <v>99</v>
      </c>
    </row>
    <row r="37" spans="2:19" ht="14.25" customHeight="1" x14ac:dyDescent="0.15">
      <c r="B37" s="161">
        <f t="shared" si="1"/>
        <v>27</v>
      </c>
      <c r="C37" s="41"/>
      <c r="D37" s="47"/>
      <c r="E37" s="45"/>
      <c r="F37" s="45" t="s">
        <v>112</v>
      </c>
      <c r="G37" s="45"/>
      <c r="H37" s="45"/>
      <c r="I37" s="45"/>
      <c r="J37" s="45"/>
      <c r="K37" s="79">
        <v>40</v>
      </c>
      <c r="L37" s="80">
        <v>600</v>
      </c>
    </row>
    <row r="38" spans="2:19" ht="14.25" customHeight="1" x14ac:dyDescent="0.15">
      <c r="B38" s="161">
        <f t="shared" si="1"/>
        <v>28</v>
      </c>
      <c r="C38" s="41"/>
      <c r="D38" s="47"/>
      <c r="E38" s="45"/>
      <c r="F38" s="45" t="s">
        <v>27</v>
      </c>
      <c r="G38" s="45"/>
      <c r="H38" s="45"/>
      <c r="I38" s="45"/>
      <c r="J38" s="45"/>
      <c r="K38" s="79">
        <v>20</v>
      </c>
      <c r="L38" s="80"/>
    </row>
    <row r="39" spans="2:19" ht="14.25" customHeight="1" x14ac:dyDescent="0.15">
      <c r="B39" s="161">
        <f t="shared" si="1"/>
        <v>29</v>
      </c>
      <c r="C39" s="41"/>
      <c r="D39" s="47"/>
      <c r="E39" s="45"/>
      <c r="F39" s="45" t="s">
        <v>192</v>
      </c>
      <c r="G39" s="45"/>
      <c r="H39" s="45"/>
      <c r="I39" s="45"/>
      <c r="J39" s="45"/>
      <c r="K39" s="79"/>
      <c r="L39" s="80" t="s">
        <v>99</v>
      </c>
    </row>
    <row r="40" spans="2:19" ht="14.25" customHeight="1" x14ac:dyDescent="0.15">
      <c r="B40" s="161">
        <f t="shared" si="1"/>
        <v>30</v>
      </c>
      <c r="C40" s="41"/>
      <c r="D40" s="47"/>
      <c r="E40" s="45"/>
      <c r="F40" s="45" t="s">
        <v>193</v>
      </c>
      <c r="G40" s="45"/>
      <c r="H40" s="45"/>
      <c r="I40" s="45"/>
      <c r="J40" s="45"/>
      <c r="K40" s="79"/>
      <c r="L40" s="80" t="s">
        <v>99</v>
      </c>
    </row>
    <row r="41" spans="2:19" ht="14.25" customHeight="1" x14ac:dyDescent="0.15">
      <c r="B41" s="161">
        <f t="shared" si="1"/>
        <v>31</v>
      </c>
      <c r="C41" s="41"/>
      <c r="D41" s="47"/>
      <c r="E41" s="45"/>
      <c r="F41" s="45" t="s">
        <v>292</v>
      </c>
      <c r="G41" s="45"/>
      <c r="H41" s="45"/>
      <c r="I41" s="45"/>
      <c r="J41" s="45"/>
      <c r="K41" s="79">
        <v>20</v>
      </c>
      <c r="L41" s="80"/>
    </row>
    <row r="42" spans="2:19" ht="14.25" customHeight="1" x14ac:dyDescent="0.15">
      <c r="B42" s="161">
        <f t="shared" si="1"/>
        <v>32</v>
      </c>
      <c r="C42" s="41"/>
      <c r="D42" s="47"/>
      <c r="E42" s="45"/>
      <c r="F42" s="45" t="s">
        <v>29</v>
      </c>
      <c r="G42" s="45"/>
      <c r="H42" s="45"/>
      <c r="I42" s="45"/>
      <c r="J42" s="45"/>
      <c r="K42" s="79">
        <v>95</v>
      </c>
      <c r="L42" s="80">
        <v>375</v>
      </c>
    </row>
    <row r="43" spans="2:19" ht="14.25" customHeight="1" x14ac:dyDescent="0.15">
      <c r="B43" s="161">
        <f t="shared" si="1"/>
        <v>33</v>
      </c>
      <c r="C43" s="40" t="s">
        <v>30</v>
      </c>
      <c r="D43" s="38" t="s">
        <v>31</v>
      </c>
      <c r="E43" s="45"/>
      <c r="F43" s="45" t="s">
        <v>32</v>
      </c>
      <c r="G43" s="45"/>
      <c r="H43" s="45"/>
      <c r="I43" s="45"/>
      <c r="J43" s="45"/>
      <c r="K43" s="79"/>
      <c r="L43" s="80">
        <v>25</v>
      </c>
    </row>
    <row r="44" spans="2:19" ht="14.25" customHeight="1" x14ac:dyDescent="0.15">
      <c r="B44" s="161">
        <f t="shared" si="1"/>
        <v>34</v>
      </c>
      <c r="C44" s="42"/>
      <c r="D44" s="49" t="s">
        <v>33</v>
      </c>
      <c r="E44" s="45"/>
      <c r="F44" s="45" t="s">
        <v>34</v>
      </c>
      <c r="G44" s="45"/>
      <c r="H44" s="45"/>
      <c r="I44" s="45"/>
      <c r="J44" s="45"/>
      <c r="K44" s="79">
        <v>5</v>
      </c>
      <c r="L44" s="80" t="s">
        <v>99</v>
      </c>
    </row>
    <row r="45" spans="2:19" ht="14.25" customHeight="1" x14ac:dyDescent="0.15">
      <c r="B45" s="161">
        <f t="shared" si="1"/>
        <v>35</v>
      </c>
      <c r="C45" s="185" t="s">
        <v>35</v>
      </c>
      <c r="D45" s="186"/>
      <c r="E45" s="45"/>
      <c r="F45" s="45" t="s">
        <v>36</v>
      </c>
      <c r="G45" s="45"/>
      <c r="H45" s="45"/>
      <c r="I45" s="45"/>
      <c r="J45" s="45"/>
      <c r="K45" s="79">
        <v>200</v>
      </c>
      <c r="L45" s="80">
        <v>125</v>
      </c>
    </row>
    <row r="46" spans="2:19" ht="14.25" customHeight="1" x14ac:dyDescent="0.15">
      <c r="B46" s="161">
        <f t="shared" si="1"/>
        <v>36</v>
      </c>
      <c r="C46" s="43"/>
      <c r="D46" s="44"/>
      <c r="E46" s="45"/>
      <c r="F46" s="45" t="s">
        <v>37</v>
      </c>
      <c r="G46" s="45"/>
      <c r="H46" s="45"/>
      <c r="I46" s="45"/>
      <c r="J46" s="45"/>
      <c r="K46" s="79">
        <v>250</v>
      </c>
      <c r="L46" s="80"/>
    </row>
    <row r="47" spans="2:19" ht="14.25" customHeight="1" thickBot="1" x14ac:dyDescent="0.2">
      <c r="B47" s="161">
        <f t="shared" si="1"/>
        <v>37</v>
      </c>
      <c r="C47" s="43"/>
      <c r="D47" s="44"/>
      <c r="E47" s="45"/>
      <c r="F47" s="45" t="s">
        <v>72</v>
      </c>
      <c r="G47" s="45"/>
      <c r="H47" s="45"/>
      <c r="I47" s="45"/>
      <c r="J47" s="45"/>
      <c r="K47" s="79">
        <v>50</v>
      </c>
      <c r="L47" s="86">
        <v>100</v>
      </c>
    </row>
    <row r="48" spans="2:19" ht="19.899999999999999" customHeight="1" thickTop="1" x14ac:dyDescent="0.15">
      <c r="B48" s="187" t="s">
        <v>77</v>
      </c>
      <c r="C48" s="188"/>
      <c r="D48" s="188"/>
      <c r="E48" s="188"/>
      <c r="F48" s="188"/>
      <c r="G48" s="188"/>
      <c r="H48" s="188"/>
      <c r="I48" s="188"/>
      <c r="J48" s="31"/>
      <c r="K48" s="94">
        <f>SUM(K49:K57)</f>
        <v>8155</v>
      </c>
      <c r="L48" s="116">
        <f>SUM(L49:L57)</f>
        <v>46500</v>
      </c>
    </row>
    <row r="49" spans="2:19" ht="13.9" customHeight="1" x14ac:dyDescent="0.15">
      <c r="B49" s="174" t="s">
        <v>39</v>
      </c>
      <c r="C49" s="175"/>
      <c r="D49" s="189"/>
      <c r="E49" s="52"/>
      <c r="F49" s="53"/>
      <c r="G49" s="183" t="s">
        <v>12</v>
      </c>
      <c r="H49" s="183"/>
      <c r="I49" s="53"/>
      <c r="J49" s="55"/>
      <c r="K49" s="46">
        <f>SUM(R$11:R$11)</f>
        <v>15</v>
      </c>
      <c r="L49" s="117">
        <f>SUM(S$11:S$11)</f>
        <v>0</v>
      </c>
    </row>
    <row r="50" spans="2:19" ht="13.9" customHeight="1" x14ac:dyDescent="0.15">
      <c r="B50" s="18"/>
      <c r="C50" s="19"/>
      <c r="D50" s="20"/>
      <c r="E50" s="56"/>
      <c r="F50" s="45"/>
      <c r="G50" s="183" t="s">
        <v>64</v>
      </c>
      <c r="H50" s="183"/>
      <c r="I50" s="171"/>
      <c r="J50" s="57"/>
      <c r="K50" s="46">
        <f>SUM(K$12)</f>
        <v>30</v>
      </c>
      <c r="L50" s="117">
        <f>SUM(L$12)</f>
        <v>75</v>
      </c>
    </row>
    <row r="51" spans="2:19" ht="13.9" customHeight="1" x14ac:dyDescent="0.15">
      <c r="B51" s="18"/>
      <c r="C51" s="19"/>
      <c r="D51" s="20"/>
      <c r="E51" s="56"/>
      <c r="F51" s="45"/>
      <c r="G51" s="183" t="s">
        <v>25</v>
      </c>
      <c r="H51" s="183"/>
      <c r="I51" s="53"/>
      <c r="J51" s="55"/>
      <c r="K51" s="46">
        <f>SUM(K$13:K$13)</f>
        <v>5</v>
      </c>
      <c r="L51" s="117">
        <f>SUM(L$13:L$13)</f>
        <v>0</v>
      </c>
    </row>
    <row r="52" spans="2:19" ht="13.9" customHeight="1" x14ac:dyDescent="0.15">
      <c r="B52" s="18"/>
      <c r="C52" s="19"/>
      <c r="D52" s="20"/>
      <c r="E52" s="56"/>
      <c r="F52" s="45"/>
      <c r="G52" s="183" t="s">
        <v>15</v>
      </c>
      <c r="H52" s="183"/>
      <c r="I52" s="53"/>
      <c r="J52" s="55"/>
      <c r="K52" s="46">
        <f>SUM(K$14:K$15)</f>
        <v>25</v>
      </c>
      <c r="L52" s="117">
        <f>SUM(L$14:L$15)</f>
        <v>25</v>
      </c>
    </row>
    <row r="53" spans="2:19" ht="13.9" customHeight="1" x14ac:dyDescent="0.15">
      <c r="B53" s="18"/>
      <c r="C53" s="19"/>
      <c r="D53" s="20"/>
      <c r="E53" s="56"/>
      <c r="F53" s="45"/>
      <c r="G53" s="183" t="s">
        <v>16</v>
      </c>
      <c r="H53" s="183"/>
      <c r="I53" s="53"/>
      <c r="J53" s="55"/>
      <c r="K53" s="46">
        <f>SUM(K$16:K$30)</f>
        <v>7375</v>
      </c>
      <c r="L53" s="117">
        <f>SUM(L$16:L$30)</f>
        <v>45175</v>
      </c>
    </row>
    <row r="54" spans="2:19" ht="13.9" customHeight="1" x14ac:dyDescent="0.15">
      <c r="B54" s="18"/>
      <c r="C54" s="19"/>
      <c r="D54" s="20"/>
      <c r="E54" s="56"/>
      <c r="F54" s="45"/>
      <c r="G54" s="183" t="s">
        <v>62</v>
      </c>
      <c r="H54" s="183"/>
      <c r="I54" s="53"/>
      <c r="J54" s="55"/>
      <c r="K54" s="46">
        <f>SUM(K$32:K$34)</f>
        <v>5</v>
      </c>
      <c r="L54" s="117">
        <f>SUM(L$32:L$34)</f>
        <v>0</v>
      </c>
    </row>
    <row r="55" spans="2:19" ht="13.9" customHeight="1" x14ac:dyDescent="0.15">
      <c r="B55" s="18"/>
      <c r="C55" s="19"/>
      <c r="D55" s="20"/>
      <c r="E55" s="56"/>
      <c r="F55" s="45"/>
      <c r="G55" s="183" t="s">
        <v>26</v>
      </c>
      <c r="H55" s="183"/>
      <c r="I55" s="53"/>
      <c r="J55" s="55"/>
      <c r="K55" s="46">
        <f>SUM(K$35:K$42)</f>
        <v>195</v>
      </c>
      <c r="L55" s="117">
        <f>SUM(L$35:L$42)</f>
        <v>975</v>
      </c>
    </row>
    <row r="56" spans="2:19" ht="13.9" customHeight="1" x14ac:dyDescent="0.15">
      <c r="B56" s="18"/>
      <c r="C56" s="19"/>
      <c r="D56" s="20"/>
      <c r="E56" s="56"/>
      <c r="F56" s="45"/>
      <c r="G56" s="183" t="s">
        <v>71</v>
      </c>
      <c r="H56" s="183"/>
      <c r="I56" s="53"/>
      <c r="J56" s="55"/>
      <c r="K56" s="46">
        <f>SUM(K$45:K$46)</f>
        <v>450</v>
      </c>
      <c r="L56" s="117">
        <f>SUM(L$45:L$46)</f>
        <v>125</v>
      </c>
      <c r="R56">
        <f>COUNTA(K$11:K$47)</f>
        <v>30</v>
      </c>
      <c r="S56">
        <f>COUNTA(L$11:L$47)</f>
        <v>25</v>
      </c>
    </row>
    <row r="57" spans="2:19" ht="13.9" customHeight="1" thickBot="1" x14ac:dyDescent="0.2">
      <c r="B57" s="22"/>
      <c r="C57" s="23"/>
      <c r="D57" s="24"/>
      <c r="E57" s="58"/>
      <c r="F57" s="50"/>
      <c r="G57" s="176" t="s">
        <v>38</v>
      </c>
      <c r="H57" s="176"/>
      <c r="I57" s="59"/>
      <c r="J57" s="60"/>
      <c r="K57" s="51">
        <f>SUM(K$43:K$44,K$47)</f>
        <v>55</v>
      </c>
      <c r="L57" s="118">
        <f>SUM(L$43:L$44,L$47)</f>
        <v>125</v>
      </c>
      <c r="R57">
        <f>SUM(R$11:R$11,K$12:K$47)</f>
        <v>8155</v>
      </c>
      <c r="S57">
        <f>SUM(S$11:S$11,L$12:L$47)</f>
        <v>46500</v>
      </c>
    </row>
    <row r="58" spans="2:19" ht="18" customHeight="1" thickTop="1" x14ac:dyDescent="0.15">
      <c r="B58" s="177" t="s">
        <v>40</v>
      </c>
      <c r="C58" s="178"/>
      <c r="D58" s="179"/>
      <c r="E58" s="66"/>
      <c r="F58" s="169"/>
      <c r="G58" s="180" t="s">
        <v>41</v>
      </c>
      <c r="H58" s="180"/>
      <c r="I58" s="169"/>
      <c r="J58" s="170"/>
      <c r="K58" s="95" t="s">
        <v>42</v>
      </c>
      <c r="L58" s="101"/>
    </row>
    <row r="59" spans="2:19" ht="18" customHeight="1" x14ac:dyDescent="0.15">
      <c r="B59" s="63"/>
      <c r="C59" s="64"/>
      <c r="D59" s="64"/>
      <c r="E59" s="61"/>
      <c r="F59" s="62"/>
      <c r="G59" s="37"/>
      <c r="H59" s="37"/>
      <c r="I59" s="62"/>
      <c r="J59" s="65"/>
      <c r="K59" s="96" t="s">
        <v>43</v>
      </c>
      <c r="L59" s="102"/>
    </row>
    <row r="60" spans="2:19" ht="18" customHeight="1" x14ac:dyDescent="0.15">
      <c r="B60" s="18"/>
      <c r="C60" s="19"/>
      <c r="D60" s="19"/>
      <c r="E60" s="67"/>
      <c r="F60" s="8"/>
      <c r="G60" s="181" t="s">
        <v>44</v>
      </c>
      <c r="H60" s="181"/>
      <c r="I60" s="168"/>
      <c r="J60" s="172"/>
      <c r="K60" s="97" t="s">
        <v>45</v>
      </c>
      <c r="L60" s="103"/>
    </row>
    <row r="61" spans="2:19" ht="18" customHeight="1" x14ac:dyDescent="0.15">
      <c r="B61" s="18"/>
      <c r="C61" s="19"/>
      <c r="D61" s="19"/>
      <c r="E61" s="68"/>
      <c r="F61" s="19"/>
      <c r="G61" s="69"/>
      <c r="H61" s="69"/>
      <c r="I61" s="64"/>
      <c r="J61" s="70"/>
      <c r="K61" s="98" t="s">
        <v>68</v>
      </c>
      <c r="L61" s="104"/>
    </row>
    <row r="62" spans="2:19" ht="18" customHeight="1" x14ac:dyDescent="0.15">
      <c r="B62" s="18"/>
      <c r="C62" s="19"/>
      <c r="D62" s="19"/>
      <c r="E62" s="68"/>
      <c r="F62" s="19"/>
      <c r="G62" s="69"/>
      <c r="H62" s="69"/>
      <c r="I62" s="64"/>
      <c r="J62" s="70"/>
      <c r="K62" s="98" t="s">
        <v>69</v>
      </c>
      <c r="L62" s="104"/>
    </row>
    <row r="63" spans="2:19" ht="18" customHeight="1" x14ac:dyDescent="0.15">
      <c r="B63" s="18"/>
      <c r="C63" s="19"/>
      <c r="D63" s="19"/>
      <c r="E63" s="67"/>
      <c r="F63" s="8"/>
      <c r="G63" s="181" t="s">
        <v>46</v>
      </c>
      <c r="H63" s="181"/>
      <c r="I63" s="168"/>
      <c r="J63" s="172"/>
      <c r="K63" s="97" t="s">
        <v>73</v>
      </c>
      <c r="L63" s="103"/>
    </row>
    <row r="64" spans="2:19" ht="18" customHeight="1" x14ac:dyDescent="0.15">
      <c r="B64" s="18"/>
      <c r="C64" s="19"/>
      <c r="D64" s="19"/>
      <c r="E64" s="68"/>
      <c r="F64" s="19"/>
      <c r="G64" s="69"/>
      <c r="H64" s="69"/>
      <c r="I64" s="64"/>
      <c r="J64" s="70"/>
      <c r="K64" s="98" t="s">
        <v>74</v>
      </c>
      <c r="L64" s="104"/>
    </row>
    <row r="65" spans="2:12" ht="18" customHeight="1" x14ac:dyDescent="0.15">
      <c r="B65" s="18"/>
      <c r="C65" s="19"/>
      <c r="D65" s="19"/>
      <c r="E65" s="68"/>
      <c r="F65" s="19"/>
      <c r="G65" s="69"/>
      <c r="H65" s="69"/>
      <c r="I65" s="64"/>
      <c r="J65" s="70"/>
      <c r="K65" s="98" t="s">
        <v>75</v>
      </c>
      <c r="L65" s="104"/>
    </row>
    <row r="66" spans="2:12" ht="18" customHeight="1" x14ac:dyDescent="0.15">
      <c r="B66" s="18"/>
      <c r="C66" s="19"/>
      <c r="D66" s="19"/>
      <c r="E66" s="13"/>
      <c r="F66" s="14"/>
      <c r="G66" s="37"/>
      <c r="H66" s="37"/>
      <c r="I66" s="62"/>
      <c r="J66" s="65"/>
      <c r="K66" s="98" t="s">
        <v>76</v>
      </c>
      <c r="L66" s="102"/>
    </row>
    <row r="67" spans="2:12" ht="18" customHeight="1" x14ac:dyDescent="0.15">
      <c r="B67" s="25"/>
      <c r="C67" s="14"/>
      <c r="D67" s="14"/>
      <c r="E67" s="21"/>
      <c r="F67" s="173"/>
      <c r="G67" s="182" t="s">
        <v>47</v>
      </c>
      <c r="H67" s="182"/>
      <c r="I67" s="16"/>
      <c r="J67" s="17"/>
      <c r="K67" s="87" t="s">
        <v>116</v>
      </c>
      <c r="L67" s="105"/>
    </row>
    <row r="68" spans="2:12" ht="18" customHeight="1" x14ac:dyDescent="0.15">
      <c r="B68" s="174" t="s">
        <v>48</v>
      </c>
      <c r="C68" s="175"/>
      <c r="D68" s="175"/>
      <c r="E68" s="8"/>
      <c r="F68" s="8"/>
      <c r="G68" s="8"/>
      <c r="H68" s="8"/>
      <c r="I68" s="8"/>
      <c r="J68" s="8"/>
      <c r="K68" s="81"/>
      <c r="L68" s="120"/>
    </row>
    <row r="69" spans="2:12" ht="14.1" customHeight="1" x14ac:dyDescent="0.15">
      <c r="B69" s="71"/>
      <c r="C69" s="72" t="s">
        <v>49</v>
      </c>
      <c r="D69" s="73"/>
      <c r="E69" s="72"/>
      <c r="F69" s="72"/>
      <c r="G69" s="72"/>
      <c r="H69" s="72"/>
      <c r="I69" s="72"/>
      <c r="J69" s="72"/>
      <c r="K69" s="99"/>
      <c r="L69" s="106"/>
    </row>
    <row r="70" spans="2:12" ht="14.1" customHeight="1" x14ac:dyDescent="0.15">
      <c r="B70" s="71"/>
      <c r="C70" s="72" t="s">
        <v>50</v>
      </c>
      <c r="D70" s="73"/>
      <c r="E70" s="72"/>
      <c r="F70" s="72"/>
      <c r="G70" s="72"/>
      <c r="H70" s="72"/>
      <c r="I70" s="72"/>
      <c r="J70" s="72"/>
      <c r="K70" s="99"/>
      <c r="L70" s="106"/>
    </row>
    <row r="71" spans="2:12" ht="14.1" customHeight="1" x14ac:dyDescent="0.15">
      <c r="B71" s="71"/>
      <c r="C71" s="72" t="s">
        <v>51</v>
      </c>
      <c r="D71" s="73"/>
      <c r="E71" s="72"/>
      <c r="F71" s="72"/>
      <c r="G71" s="72"/>
      <c r="H71" s="72"/>
      <c r="I71" s="72"/>
      <c r="J71" s="72"/>
      <c r="K71" s="99"/>
      <c r="L71" s="106"/>
    </row>
    <row r="72" spans="2:12" ht="14.1" customHeight="1" x14ac:dyDescent="0.15">
      <c r="B72" s="71"/>
      <c r="C72" s="72" t="s">
        <v>100</v>
      </c>
      <c r="D72" s="73"/>
      <c r="E72" s="72"/>
      <c r="F72" s="72"/>
      <c r="G72" s="72"/>
      <c r="H72" s="72"/>
      <c r="I72" s="72"/>
      <c r="J72" s="72"/>
      <c r="K72" s="99"/>
      <c r="L72" s="106"/>
    </row>
    <row r="73" spans="2:12" ht="14.1" customHeight="1" x14ac:dyDescent="0.15">
      <c r="B73" s="71"/>
      <c r="C73" s="72" t="s">
        <v>97</v>
      </c>
      <c r="D73" s="73"/>
      <c r="E73" s="72"/>
      <c r="F73" s="72"/>
      <c r="G73" s="72"/>
      <c r="H73" s="72"/>
      <c r="I73" s="72"/>
      <c r="J73" s="72"/>
      <c r="K73" s="99"/>
      <c r="L73" s="106"/>
    </row>
    <row r="74" spans="2:12" ht="14.1" customHeight="1" x14ac:dyDescent="0.15">
      <c r="B74" s="74"/>
      <c r="C74" s="72" t="s">
        <v>101</v>
      </c>
      <c r="D74" s="72"/>
      <c r="E74" s="72"/>
      <c r="F74" s="72"/>
      <c r="G74" s="72"/>
      <c r="H74" s="72"/>
      <c r="I74" s="72"/>
      <c r="J74" s="72"/>
      <c r="K74" s="99"/>
      <c r="L74" s="106"/>
    </row>
    <row r="75" spans="2:12" ht="14.1" customHeight="1" x14ac:dyDescent="0.15">
      <c r="B75" s="74"/>
      <c r="C75" s="72" t="s">
        <v>102</v>
      </c>
      <c r="D75" s="72"/>
      <c r="E75" s="72"/>
      <c r="F75" s="72"/>
      <c r="G75" s="72"/>
      <c r="H75" s="72"/>
      <c r="I75" s="72"/>
      <c r="J75" s="72"/>
      <c r="K75" s="99"/>
      <c r="L75" s="106"/>
    </row>
    <row r="76" spans="2:12" ht="14.1" customHeight="1" x14ac:dyDescent="0.15">
      <c r="B76" s="74"/>
      <c r="C76" s="72" t="s">
        <v>83</v>
      </c>
      <c r="D76" s="72"/>
      <c r="E76" s="72"/>
      <c r="F76" s="72"/>
      <c r="G76" s="72"/>
      <c r="H76" s="72"/>
      <c r="I76" s="72"/>
      <c r="J76" s="72"/>
      <c r="K76" s="99"/>
      <c r="L76" s="106"/>
    </row>
    <row r="77" spans="2:12" ht="14.1" customHeight="1" x14ac:dyDescent="0.15">
      <c r="B77" s="74"/>
      <c r="C77" s="72" t="s">
        <v>84</v>
      </c>
      <c r="D77" s="72"/>
      <c r="E77" s="72"/>
      <c r="F77" s="72"/>
      <c r="G77" s="72"/>
      <c r="H77" s="72"/>
      <c r="I77" s="72"/>
      <c r="J77" s="72"/>
      <c r="K77" s="99"/>
      <c r="L77" s="106"/>
    </row>
    <row r="78" spans="2:12" ht="14.1" customHeight="1" x14ac:dyDescent="0.15">
      <c r="B78" s="74"/>
      <c r="C78" s="72" t="s">
        <v>94</v>
      </c>
      <c r="D78" s="72"/>
      <c r="E78" s="72"/>
      <c r="F78" s="72"/>
      <c r="G78" s="72"/>
      <c r="H78" s="72"/>
      <c r="I78" s="72"/>
      <c r="J78" s="72"/>
      <c r="K78" s="99"/>
      <c r="L78" s="106"/>
    </row>
    <row r="79" spans="2:12" ht="14.1" customHeight="1" x14ac:dyDescent="0.15">
      <c r="B79" s="74"/>
      <c r="C79" s="72" t="s">
        <v>103</v>
      </c>
      <c r="D79" s="72"/>
      <c r="E79" s="72"/>
      <c r="F79" s="72"/>
      <c r="G79" s="72"/>
      <c r="H79" s="72"/>
      <c r="I79" s="72"/>
      <c r="J79" s="72"/>
      <c r="K79" s="99"/>
      <c r="L79" s="106"/>
    </row>
    <row r="80" spans="2:12" ht="14.1" customHeight="1" x14ac:dyDescent="0.15">
      <c r="B80" s="74"/>
      <c r="C80" s="99" t="s">
        <v>104</v>
      </c>
      <c r="D80" s="72"/>
      <c r="E80" s="72"/>
      <c r="F80" s="72"/>
      <c r="G80" s="72"/>
      <c r="H80" s="72"/>
      <c r="I80" s="72"/>
      <c r="J80" s="72"/>
      <c r="K80" s="99"/>
      <c r="L80" s="106"/>
    </row>
    <row r="81" spans="2:25" ht="14.1" customHeight="1" x14ac:dyDescent="0.15">
      <c r="B81" s="74"/>
      <c r="C81" s="72" t="s">
        <v>105</v>
      </c>
      <c r="D81" s="72"/>
      <c r="E81" s="72"/>
      <c r="F81" s="72"/>
      <c r="G81" s="72"/>
      <c r="H81" s="72"/>
      <c r="I81" s="72"/>
      <c r="J81" s="72"/>
      <c r="K81" s="99"/>
      <c r="L81" s="106"/>
    </row>
    <row r="82" spans="2:25" ht="18" customHeight="1" x14ac:dyDescent="0.15">
      <c r="B82" s="74"/>
      <c r="C82" s="72" t="s">
        <v>85</v>
      </c>
      <c r="D82" s="72"/>
      <c r="E82" s="72"/>
      <c r="F82" s="72"/>
      <c r="G82" s="72"/>
      <c r="H82" s="72"/>
      <c r="I82" s="72"/>
      <c r="J82" s="72"/>
      <c r="K82" s="99"/>
      <c r="L82" s="99"/>
      <c r="M82" s="121"/>
    </row>
    <row r="83" spans="2:25" x14ac:dyDescent="0.15">
      <c r="B83" s="74"/>
      <c r="C83" s="72" t="s">
        <v>95</v>
      </c>
      <c r="D83" s="72"/>
      <c r="E83" s="72"/>
      <c r="F83" s="72"/>
      <c r="G83" s="72"/>
      <c r="H83" s="72"/>
      <c r="I83" s="72"/>
      <c r="J83" s="72"/>
      <c r="K83" s="99"/>
      <c r="L83" s="99"/>
      <c r="M83" s="121"/>
    </row>
    <row r="84" spans="2:25" x14ac:dyDescent="0.15">
      <c r="B84" s="74"/>
      <c r="C84" s="72" t="s">
        <v>96</v>
      </c>
      <c r="D84" s="72"/>
      <c r="E84" s="72"/>
      <c r="F84" s="72"/>
      <c r="G84" s="72"/>
      <c r="H84" s="72"/>
      <c r="I84" s="72"/>
      <c r="J84" s="72"/>
      <c r="K84" s="99"/>
      <c r="L84" s="99"/>
      <c r="M84" s="121"/>
    </row>
    <row r="85" spans="2:25" x14ac:dyDescent="0.15">
      <c r="B85" s="74"/>
      <c r="C85" s="72" t="s">
        <v>106</v>
      </c>
      <c r="D85" s="72"/>
      <c r="E85" s="72"/>
      <c r="F85" s="72"/>
      <c r="G85" s="72"/>
      <c r="H85" s="72"/>
      <c r="I85" s="72"/>
      <c r="J85" s="72"/>
      <c r="K85" s="99"/>
      <c r="L85" s="99"/>
      <c r="M85" s="121"/>
    </row>
    <row r="86" spans="2:25" ht="14.1" customHeight="1" x14ac:dyDescent="0.15">
      <c r="B86" s="74"/>
      <c r="C86" s="72" t="s">
        <v>98</v>
      </c>
      <c r="D86" s="72"/>
      <c r="E86" s="72"/>
      <c r="F86" s="72"/>
      <c r="G86" s="72"/>
      <c r="H86" s="72"/>
      <c r="I86" s="72"/>
      <c r="J86" s="72"/>
      <c r="K86" s="99"/>
      <c r="L86" s="99"/>
      <c r="M86" s="129"/>
      <c r="N86" s="128"/>
      <c r="Y86" s="88"/>
    </row>
    <row r="87" spans="2:25" x14ac:dyDescent="0.15">
      <c r="B87" s="74"/>
      <c r="C87" s="72" t="s">
        <v>66</v>
      </c>
      <c r="D87" s="72"/>
      <c r="E87" s="72"/>
      <c r="F87" s="72"/>
      <c r="G87" s="72"/>
      <c r="H87" s="72"/>
      <c r="I87" s="72"/>
      <c r="J87" s="72"/>
      <c r="K87" s="99"/>
      <c r="L87" s="99"/>
      <c r="M87" s="121"/>
    </row>
    <row r="88" spans="2:25" x14ac:dyDescent="0.15">
      <c r="B88" s="74"/>
      <c r="C88" s="72" t="s">
        <v>52</v>
      </c>
      <c r="D88" s="72"/>
      <c r="E88" s="72"/>
      <c r="F88" s="72"/>
      <c r="G88" s="72"/>
      <c r="H88" s="72"/>
      <c r="I88" s="72"/>
      <c r="J88" s="72"/>
      <c r="K88" s="99"/>
      <c r="L88" s="99"/>
      <c r="M88" s="121"/>
    </row>
    <row r="89" spans="2:25" x14ac:dyDescent="0.15">
      <c r="B89" s="121"/>
      <c r="C89" s="99" t="s">
        <v>107</v>
      </c>
      <c r="D89" s="85"/>
      <c r="E89" s="85"/>
      <c r="F89" s="85"/>
      <c r="G89" s="85"/>
      <c r="H89" s="85"/>
      <c r="I89" s="85"/>
      <c r="J89" s="85"/>
      <c r="K89" s="122"/>
      <c r="L89" s="122"/>
      <c r="M89" s="121"/>
    </row>
    <row r="90" spans="2:25" x14ac:dyDescent="0.15">
      <c r="B90" s="121"/>
      <c r="C90" s="99" t="s">
        <v>108</v>
      </c>
      <c r="D90" s="85"/>
      <c r="E90" s="85"/>
      <c r="F90" s="85"/>
      <c r="G90" s="85"/>
      <c r="H90" s="85"/>
      <c r="I90" s="85"/>
      <c r="J90" s="85"/>
      <c r="K90" s="122"/>
      <c r="L90" s="122"/>
      <c r="M90" s="130"/>
      <c r="N90" s="123"/>
      <c r="Y90" s="88"/>
    </row>
    <row r="91" spans="2:25" x14ac:dyDescent="0.15">
      <c r="B91" s="121"/>
      <c r="C91" s="99" t="s">
        <v>158</v>
      </c>
      <c r="D91" s="85"/>
      <c r="E91" s="85"/>
      <c r="F91" s="85"/>
      <c r="G91" s="85"/>
      <c r="H91" s="85"/>
      <c r="I91" s="85"/>
      <c r="J91" s="85"/>
      <c r="K91" s="122"/>
      <c r="L91" s="122"/>
      <c r="M91" s="121"/>
    </row>
    <row r="92" spans="2:25" ht="14.25" thickBot="1" x14ac:dyDescent="0.2">
      <c r="B92" s="124"/>
      <c r="C92" s="100" t="s">
        <v>109</v>
      </c>
      <c r="D92" s="125"/>
      <c r="E92" s="125"/>
      <c r="F92" s="125"/>
      <c r="G92" s="125"/>
      <c r="H92" s="125"/>
      <c r="I92" s="125"/>
      <c r="J92" s="125"/>
      <c r="K92" s="126"/>
      <c r="L92" s="127"/>
    </row>
  </sheetData>
  <mergeCells count="25">
    <mergeCell ref="D9:F9"/>
    <mergeCell ref="D4:G4"/>
    <mergeCell ref="D5:G5"/>
    <mergeCell ref="D6:G6"/>
    <mergeCell ref="D7:F7"/>
    <mergeCell ref="D8:F8"/>
    <mergeCell ref="G56:H56"/>
    <mergeCell ref="G10:H10"/>
    <mergeCell ref="C45:D45"/>
    <mergeCell ref="B48:I48"/>
    <mergeCell ref="B49:D49"/>
    <mergeCell ref="G49:H49"/>
    <mergeCell ref="G50:H50"/>
    <mergeCell ref="G51:H51"/>
    <mergeCell ref="G52:H52"/>
    <mergeCell ref="G53:H53"/>
    <mergeCell ref="G54:H54"/>
    <mergeCell ref="G55:H55"/>
    <mergeCell ref="B68:D68"/>
    <mergeCell ref="G57:H57"/>
    <mergeCell ref="B58:D58"/>
    <mergeCell ref="G58:H58"/>
    <mergeCell ref="G60:H60"/>
    <mergeCell ref="G63:H63"/>
    <mergeCell ref="G67:H67"/>
  </mergeCells>
  <phoneticPr fontId="23"/>
  <printOptions horizontalCentered="1"/>
  <pageMargins left="0.98425196850393704" right="0.39370078740157483" top="0.78740157480314965" bottom="0.51181102362204722" header="0.51181102362204722" footer="0.51181102362204722"/>
  <pageSetup paperSize="8" scale="8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C00000"/>
  </sheetPr>
  <dimension ref="B1:Y92"/>
  <sheetViews>
    <sheetView tabSelected="1" view="pageBreakPreview" zoomScale="75" zoomScaleNormal="75" zoomScaleSheetLayoutView="75" workbookViewId="0">
      <selection activeCell="M2" sqref="M2"/>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173"/>
      <c r="D5" s="182" t="s">
        <v>1</v>
      </c>
      <c r="E5" s="182"/>
      <c r="F5" s="182"/>
      <c r="G5" s="182"/>
      <c r="H5" s="173"/>
      <c r="I5" s="173"/>
      <c r="J5" s="6"/>
      <c r="K5" s="90" t="s">
        <v>293</v>
      </c>
      <c r="L5" s="111" t="str">
        <f>K5</f>
        <v>2021.3.9</v>
      </c>
    </row>
    <row r="6" spans="2:19" ht="18" customHeight="1" x14ac:dyDescent="0.15">
      <c r="B6" s="4"/>
      <c r="C6" s="173"/>
      <c r="D6" s="182" t="s">
        <v>2</v>
      </c>
      <c r="E6" s="182"/>
      <c r="F6" s="182"/>
      <c r="G6" s="182"/>
      <c r="H6" s="173"/>
      <c r="I6" s="173"/>
      <c r="J6" s="6"/>
      <c r="K6" s="131">
        <v>0.60138888888888886</v>
      </c>
      <c r="L6" s="132">
        <v>0.58750000000000002</v>
      </c>
    </row>
    <row r="7" spans="2:19" ht="18" customHeight="1" x14ac:dyDescent="0.15">
      <c r="B7" s="4"/>
      <c r="C7" s="173"/>
      <c r="D7" s="182" t="s">
        <v>3</v>
      </c>
      <c r="E7" s="192"/>
      <c r="F7" s="192"/>
      <c r="G7" s="27" t="s">
        <v>4</v>
      </c>
      <c r="H7" s="173"/>
      <c r="I7" s="173"/>
      <c r="J7" s="6"/>
      <c r="K7" s="133">
        <v>1.9</v>
      </c>
      <c r="L7" s="134">
        <v>1.4</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4.25" customHeight="1" x14ac:dyDescent="0.15">
      <c r="B11" s="32">
        <v>1</v>
      </c>
      <c r="C11" s="38" t="s">
        <v>59</v>
      </c>
      <c r="D11" s="38" t="s">
        <v>12</v>
      </c>
      <c r="E11" s="45"/>
      <c r="F11" s="45" t="s">
        <v>138</v>
      </c>
      <c r="G11" s="45"/>
      <c r="H11" s="45"/>
      <c r="I11" s="45"/>
      <c r="J11" s="45"/>
      <c r="K11" s="77" t="s">
        <v>139</v>
      </c>
      <c r="L11" s="78"/>
      <c r="N11" t="s">
        <v>13</v>
      </c>
      <c r="O11">
        <f t="shared" ref="O11:P11" si="0">IF(K11="",0,VALUE(MID(K11,2,LEN(K11)-2)))</f>
        <v>5</v>
      </c>
      <c r="P11">
        <f t="shared" si="0"/>
        <v>0</v>
      </c>
      <c r="Q11" t="e">
        <f>IF(#REF!="",0,VALUE(MID(#REF!,2,LEN(#REF!)-2)))</f>
        <v>#REF!</v>
      </c>
      <c r="R11">
        <f>IF(K11="＋",0,IF(K11="(＋)",0,ABS(K11)))</f>
        <v>5</v>
      </c>
      <c r="S11">
        <f>IF(L11="＋",0,IF(L11="(＋)",0,ABS(L11)))</f>
        <v>0</v>
      </c>
    </row>
    <row r="12" spans="2:19" ht="14.25" customHeight="1" x14ac:dyDescent="0.15">
      <c r="B12" s="32">
        <f>B11+1</f>
        <v>2</v>
      </c>
      <c r="C12" s="39"/>
      <c r="D12" s="47"/>
      <c r="E12" s="45"/>
      <c r="F12" s="45" t="s">
        <v>89</v>
      </c>
      <c r="G12" s="45"/>
      <c r="H12" s="45"/>
      <c r="I12" s="45"/>
      <c r="J12" s="45"/>
      <c r="K12" s="77" t="s">
        <v>162</v>
      </c>
      <c r="L12" s="78" t="s">
        <v>133</v>
      </c>
      <c r="N12" t="s">
        <v>13</v>
      </c>
      <c r="O12" t="e">
        <f>IF(#REF!="",0,VALUE(MID(#REF!,2,LEN(#REF!)-2)))</f>
        <v>#REF!</v>
      </c>
      <c r="P12">
        <f>IF(L12="",0,VALUE(MID(L12,2,LEN(L12)-2)))</f>
        <v>25</v>
      </c>
      <c r="Q12" t="e">
        <f>IF(#REF!="",0,VALUE(MID(#REF!,2,LEN(#REF!)-2)))</f>
        <v>#REF!</v>
      </c>
      <c r="R12">
        <f t="shared" ref="R12:S12" si="1">IF(K12="＋",0,IF(K12="(＋)",0,ABS(K12)))</f>
        <v>0</v>
      </c>
      <c r="S12">
        <f t="shared" si="1"/>
        <v>25</v>
      </c>
    </row>
    <row r="13" spans="2:19" ht="14.25" customHeight="1" x14ac:dyDescent="0.15">
      <c r="B13" s="32">
        <f t="shared" ref="B13:B47" si="2">B12+1</f>
        <v>3</v>
      </c>
      <c r="C13" s="40" t="s">
        <v>22</v>
      </c>
      <c r="D13" s="38" t="s">
        <v>23</v>
      </c>
      <c r="E13" s="45"/>
      <c r="F13" s="45" t="s">
        <v>88</v>
      </c>
      <c r="G13" s="45"/>
      <c r="H13" s="45"/>
      <c r="I13" s="45"/>
      <c r="J13" s="45"/>
      <c r="K13" s="79">
        <v>70</v>
      </c>
      <c r="L13" s="80">
        <v>200</v>
      </c>
      <c r="S13">
        <f>COUNTA(L11:L12)</f>
        <v>1</v>
      </c>
    </row>
    <row r="14" spans="2:19" ht="14.25" customHeight="1" x14ac:dyDescent="0.15">
      <c r="B14" s="32">
        <f t="shared" si="2"/>
        <v>4</v>
      </c>
      <c r="C14" s="40" t="s">
        <v>24</v>
      </c>
      <c r="D14" s="38" t="s">
        <v>25</v>
      </c>
      <c r="E14" s="45"/>
      <c r="F14" s="45" t="s">
        <v>114</v>
      </c>
      <c r="G14" s="45"/>
      <c r="H14" s="45"/>
      <c r="I14" s="45"/>
      <c r="J14" s="45"/>
      <c r="K14" s="79"/>
      <c r="L14" s="80">
        <v>25</v>
      </c>
    </row>
    <row r="15" spans="2:19" ht="14.25" customHeight="1" x14ac:dyDescent="0.15">
      <c r="B15" s="32">
        <f t="shared" si="2"/>
        <v>5</v>
      </c>
      <c r="C15" s="40" t="s">
        <v>60</v>
      </c>
      <c r="D15" s="38" t="s">
        <v>15</v>
      </c>
      <c r="E15" s="45"/>
      <c r="F15" s="45" t="s">
        <v>202</v>
      </c>
      <c r="G15" s="45"/>
      <c r="H15" s="45"/>
      <c r="I15" s="45"/>
      <c r="J15" s="45"/>
      <c r="K15" s="79" t="s">
        <v>99</v>
      </c>
      <c r="L15" s="80"/>
    </row>
    <row r="16" spans="2:19" ht="14.25" customHeight="1" x14ac:dyDescent="0.15">
      <c r="B16" s="32">
        <f t="shared" si="2"/>
        <v>6</v>
      </c>
      <c r="C16" s="41"/>
      <c r="D16" s="38" t="s">
        <v>16</v>
      </c>
      <c r="E16" s="45"/>
      <c r="F16" s="45" t="s">
        <v>274</v>
      </c>
      <c r="G16" s="45"/>
      <c r="H16" s="45"/>
      <c r="I16" s="45"/>
      <c r="J16" s="45"/>
      <c r="K16" s="79">
        <v>5</v>
      </c>
      <c r="L16" s="80"/>
    </row>
    <row r="17" spans="2:12" ht="14.25" customHeight="1" x14ac:dyDescent="0.15">
      <c r="B17" s="32">
        <f t="shared" si="2"/>
        <v>7</v>
      </c>
      <c r="C17" s="41"/>
      <c r="D17" s="47"/>
      <c r="E17" s="45"/>
      <c r="F17" s="45" t="s">
        <v>79</v>
      </c>
      <c r="G17" s="45"/>
      <c r="H17" s="45"/>
      <c r="I17" s="45"/>
      <c r="J17" s="45"/>
      <c r="K17" s="79" t="s">
        <v>99</v>
      </c>
      <c r="L17" s="80">
        <v>100</v>
      </c>
    </row>
    <row r="18" spans="2:12" ht="14.25" customHeight="1" x14ac:dyDescent="0.15">
      <c r="B18" s="32">
        <f t="shared" si="2"/>
        <v>8</v>
      </c>
      <c r="C18" s="41"/>
      <c r="D18" s="47"/>
      <c r="E18" s="45"/>
      <c r="F18" s="45" t="s">
        <v>80</v>
      </c>
      <c r="G18" s="45"/>
      <c r="H18" s="45"/>
      <c r="I18" s="45"/>
      <c r="J18" s="45"/>
      <c r="K18" s="79">
        <v>10</v>
      </c>
      <c r="L18" s="80">
        <v>100</v>
      </c>
    </row>
    <row r="19" spans="2:12" ht="14.25" customHeight="1" x14ac:dyDescent="0.15">
      <c r="B19" s="32">
        <f t="shared" si="2"/>
        <v>9</v>
      </c>
      <c r="C19" s="41"/>
      <c r="D19" s="47"/>
      <c r="E19" s="45"/>
      <c r="F19" s="45" t="s">
        <v>81</v>
      </c>
      <c r="G19" s="45"/>
      <c r="H19" s="45"/>
      <c r="I19" s="45"/>
      <c r="J19" s="45"/>
      <c r="K19" s="79"/>
      <c r="L19" s="80" t="s">
        <v>99</v>
      </c>
    </row>
    <row r="20" spans="2:12" ht="14.25" customHeight="1" x14ac:dyDescent="0.15">
      <c r="B20" s="32">
        <f t="shared" si="2"/>
        <v>10</v>
      </c>
      <c r="C20" s="41"/>
      <c r="D20" s="47"/>
      <c r="E20" s="45"/>
      <c r="F20" s="45" t="s">
        <v>143</v>
      </c>
      <c r="G20" s="45"/>
      <c r="H20" s="45"/>
      <c r="I20" s="45"/>
      <c r="J20" s="45"/>
      <c r="K20" s="79"/>
      <c r="L20" s="80" t="s">
        <v>99</v>
      </c>
    </row>
    <row r="21" spans="2:12" ht="14.25" customHeight="1" x14ac:dyDescent="0.15">
      <c r="B21" s="32">
        <f t="shared" si="2"/>
        <v>11</v>
      </c>
      <c r="C21" s="41"/>
      <c r="D21" s="47"/>
      <c r="E21" s="45"/>
      <c r="F21" s="45" t="s">
        <v>17</v>
      </c>
      <c r="G21" s="45"/>
      <c r="H21" s="45"/>
      <c r="I21" s="45"/>
      <c r="J21" s="45"/>
      <c r="K21" s="79"/>
      <c r="L21" s="80" t="s">
        <v>99</v>
      </c>
    </row>
    <row r="22" spans="2:12" ht="14.25" customHeight="1" x14ac:dyDescent="0.15">
      <c r="B22" s="32">
        <f t="shared" si="2"/>
        <v>12</v>
      </c>
      <c r="C22" s="41"/>
      <c r="D22" s="47"/>
      <c r="E22" s="45"/>
      <c r="F22" s="45" t="s">
        <v>246</v>
      </c>
      <c r="G22" s="45"/>
      <c r="H22" s="45"/>
      <c r="I22" s="45"/>
      <c r="J22" s="45"/>
      <c r="K22" s="79">
        <v>5</v>
      </c>
      <c r="L22" s="80"/>
    </row>
    <row r="23" spans="2:12" ht="14.25" customHeight="1" x14ac:dyDescent="0.15">
      <c r="B23" s="32">
        <f t="shared" si="2"/>
        <v>13</v>
      </c>
      <c r="C23" s="41"/>
      <c r="D23" s="47"/>
      <c r="E23" s="45"/>
      <c r="F23" s="45" t="s">
        <v>18</v>
      </c>
      <c r="G23" s="45"/>
      <c r="H23" s="45"/>
      <c r="I23" s="45"/>
      <c r="J23" s="45"/>
      <c r="K23" s="79">
        <v>125</v>
      </c>
      <c r="L23" s="80">
        <v>300</v>
      </c>
    </row>
    <row r="24" spans="2:12" ht="14.25" customHeight="1" x14ac:dyDescent="0.15">
      <c r="B24" s="32">
        <f t="shared" si="2"/>
        <v>14</v>
      </c>
      <c r="C24" s="41"/>
      <c r="D24" s="47"/>
      <c r="E24" s="45"/>
      <c r="F24" s="45" t="s">
        <v>82</v>
      </c>
      <c r="G24" s="45"/>
      <c r="H24" s="45"/>
      <c r="I24" s="45"/>
      <c r="J24" s="45"/>
      <c r="K24" s="79"/>
      <c r="L24" s="80" t="s">
        <v>99</v>
      </c>
    </row>
    <row r="25" spans="2:12" ht="14.25" customHeight="1" x14ac:dyDescent="0.15">
      <c r="B25" s="32">
        <f t="shared" si="2"/>
        <v>15</v>
      </c>
      <c r="C25" s="41"/>
      <c r="D25" s="47"/>
      <c r="E25" s="45"/>
      <c r="F25" s="45" t="s">
        <v>86</v>
      </c>
      <c r="G25" s="45"/>
      <c r="H25" s="45"/>
      <c r="I25" s="45"/>
      <c r="J25" s="45"/>
      <c r="K25" s="79">
        <v>60</v>
      </c>
      <c r="L25" s="80">
        <v>50</v>
      </c>
    </row>
    <row r="26" spans="2:12" ht="14.25" customHeight="1" x14ac:dyDescent="0.15">
      <c r="B26" s="32">
        <f t="shared" si="2"/>
        <v>16</v>
      </c>
      <c r="C26" s="41"/>
      <c r="D26" s="47"/>
      <c r="E26" s="45"/>
      <c r="F26" s="45" t="s">
        <v>61</v>
      </c>
      <c r="G26" s="45"/>
      <c r="H26" s="45"/>
      <c r="I26" s="45"/>
      <c r="J26" s="45"/>
      <c r="K26" s="79">
        <v>30</v>
      </c>
      <c r="L26" s="80">
        <v>1175</v>
      </c>
    </row>
    <row r="27" spans="2:12" ht="14.25" customHeight="1" x14ac:dyDescent="0.15">
      <c r="B27" s="32">
        <f t="shared" si="2"/>
        <v>17</v>
      </c>
      <c r="C27" s="41"/>
      <c r="D27" s="47"/>
      <c r="E27" s="45"/>
      <c r="F27" s="45" t="s">
        <v>90</v>
      </c>
      <c r="G27" s="45"/>
      <c r="H27" s="45"/>
      <c r="I27" s="45"/>
      <c r="J27" s="45"/>
      <c r="K27" s="79">
        <v>80</v>
      </c>
      <c r="L27" s="80">
        <v>1250</v>
      </c>
    </row>
    <row r="28" spans="2:12" ht="14.25" customHeight="1" x14ac:dyDescent="0.15">
      <c r="B28" s="32">
        <f t="shared" si="2"/>
        <v>18</v>
      </c>
      <c r="C28" s="41"/>
      <c r="D28" s="47"/>
      <c r="E28" s="45"/>
      <c r="F28" s="45" t="s">
        <v>217</v>
      </c>
      <c r="G28" s="45"/>
      <c r="H28" s="45"/>
      <c r="I28" s="45"/>
      <c r="J28" s="45"/>
      <c r="K28" s="79"/>
      <c r="L28" s="136" t="s">
        <v>99</v>
      </c>
    </row>
    <row r="29" spans="2:12" ht="14.25" customHeight="1" x14ac:dyDescent="0.15">
      <c r="B29" s="32">
        <f t="shared" si="2"/>
        <v>19</v>
      </c>
      <c r="C29" s="41"/>
      <c r="D29" s="47"/>
      <c r="E29" s="45"/>
      <c r="F29" s="45" t="s">
        <v>19</v>
      </c>
      <c r="G29" s="45"/>
      <c r="H29" s="45"/>
      <c r="I29" s="45"/>
      <c r="J29" s="45"/>
      <c r="K29" s="79">
        <v>200</v>
      </c>
      <c r="L29" s="80">
        <v>250</v>
      </c>
    </row>
    <row r="30" spans="2:12" ht="14.25" customHeight="1" x14ac:dyDescent="0.15">
      <c r="B30" s="32">
        <f t="shared" si="2"/>
        <v>20</v>
      </c>
      <c r="C30" s="41"/>
      <c r="D30" s="47"/>
      <c r="E30" s="45"/>
      <c r="F30" s="45" t="s">
        <v>20</v>
      </c>
      <c r="G30" s="45"/>
      <c r="H30" s="45"/>
      <c r="I30" s="45"/>
      <c r="J30" s="45"/>
      <c r="K30" s="79">
        <v>4000</v>
      </c>
      <c r="L30" s="80">
        <v>20500</v>
      </c>
    </row>
    <row r="31" spans="2:12" ht="14.25" customHeight="1" x14ac:dyDescent="0.15">
      <c r="B31" s="32">
        <f t="shared" si="2"/>
        <v>21</v>
      </c>
      <c r="C31" s="41"/>
      <c r="D31" s="47"/>
      <c r="E31" s="45"/>
      <c r="F31" s="45" t="s">
        <v>145</v>
      </c>
      <c r="G31" s="45"/>
      <c r="H31" s="45"/>
      <c r="I31" s="45"/>
      <c r="J31" s="45"/>
      <c r="K31" s="79" t="s">
        <v>99</v>
      </c>
      <c r="L31" s="80"/>
    </row>
    <row r="32" spans="2:12" ht="14.25" customHeight="1" x14ac:dyDescent="0.15">
      <c r="B32" s="32">
        <f t="shared" si="2"/>
        <v>22</v>
      </c>
      <c r="C32" s="40" t="s">
        <v>65</v>
      </c>
      <c r="D32" s="38" t="s">
        <v>62</v>
      </c>
      <c r="E32" s="45"/>
      <c r="F32" s="45" t="s">
        <v>115</v>
      </c>
      <c r="G32" s="45"/>
      <c r="H32" s="45"/>
      <c r="I32" s="45"/>
      <c r="J32" s="45"/>
      <c r="K32" s="79">
        <v>5</v>
      </c>
      <c r="L32" s="80">
        <v>25</v>
      </c>
    </row>
    <row r="33" spans="2:19" ht="14.25" customHeight="1" x14ac:dyDescent="0.15">
      <c r="B33" s="32">
        <f t="shared" si="2"/>
        <v>23</v>
      </c>
      <c r="C33" s="41"/>
      <c r="D33" s="47"/>
      <c r="E33" s="45"/>
      <c r="F33" s="45" t="s">
        <v>232</v>
      </c>
      <c r="G33" s="45"/>
      <c r="H33" s="45"/>
      <c r="I33" s="45"/>
      <c r="J33" s="45"/>
      <c r="K33" s="79" t="s">
        <v>99</v>
      </c>
      <c r="L33" s="80"/>
      <c r="R33">
        <f>COUNTA(K32:K33)</f>
        <v>2</v>
      </c>
      <c r="S33">
        <f>COUNTA(L32:L33)</f>
        <v>1</v>
      </c>
    </row>
    <row r="34" spans="2:19" ht="14.25" customHeight="1" x14ac:dyDescent="0.15">
      <c r="B34" s="32">
        <f t="shared" si="2"/>
        <v>24</v>
      </c>
      <c r="C34" s="40" t="s">
        <v>63</v>
      </c>
      <c r="D34" s="38" t="s">
        <v>26</v>
      </c>
      <c r="E34" s="45"/>
      <c r="F34" s="45" t="s">
        <v>166</v>
      </c>
      <c r="G34" s="45"/>
      <c r="H34" s="45"/>
      <c r="I34" s="45"/>
      <c r="J34" s="45"/>
      <c r="K34" s="79"/>
      <c r="L34" s="80">
        <v>100</v>
      </c>
    </row>
    <row r="35" spans="2:19" ht="14.25" customHeight="1" x14ac:dyDescent="0.15">
      <c r="B35" s="32">
        <f t="shared" si="2"/>
        <v>25</v>
      </c>
      <c r="C35" s="41"/>
      <c r="D35" s="47"/>
      <c r="E35" s="45"/>
      <c r="F35" s="45" t="s">
        <v>87</v>
      </c>
      <c r="G35" s="45"/>
      <c r="H35" s="45"/>
      <c r="I35" s="45"/>
      <c r="J35" s="45"/>
      <c r="K35" s="79">
        <v>5</v>
      </c>
      <c r="L35" s="80">
        <v>50</v>
      </c>
    </row>
    <row r="36" spans="2:19" ht="14.25" customHeight="1" x14ac:dyDescent="0.15">
      <c r="B36" s="32">
        <f t="shared" si="2"/>
        <v>26</v>
      </c>
      <c r="C36" s="41"/>
      <c r="D36" s="47"/>
      <c r="E36" s="45"/>
      <c r="F36" s="45" t="s">
        <v>112</v>
      </c>
      <c r="G36" s="45"/>
      <c r="H36" s="45"/>
      <c r="I36" s="45"/>
      <c r="J36" s="45"/>
      <c r="K36" s="79" t="s">
        <v>99</v>
      </c>
      <c r="L36" s="80">
        <v>200</v>
      </c>
    </row>
    <row r="37" spans="2:19" ht="14.25" customHeight="1" x14ac:dyDescent="0.15">
      <c r="B37" s="32">
        <f t="shared" si="2"/>
        <v>27</v>
      </c>
      <c r="C37" s="41"/>
      <c r="D37" s="47"/>
      <c r="E37" s="45"/>
      <c r="F37" s="45" t="s">
        <v>122</v>
      </c>
      <c r="G37" s="45"/>
      <c r="H37" s="45"/>
      <c r="I37" s="45"/>
      <c r="J37" s="45"/>
      <c r="K37" s="79" t="s">
        <v>99</v>
      </c>
      <c r="L37" s="80"/>
    </row>
    <row r="38" spans="2:19" ht="14.25" customHeight="1" x14ac:dyDescent="0.15">
      <c r="B38" s="32">
        <f t="shared" si="2"/>
        <v>28</v>
      </c>
      <c r="C38" s="41"/>
      <c r="D38" s="47"/>
      <c r="E38" s="45"/>
      <c r="F38" s="45" t="s">
        <v>27</v>
      </c>
      <c r="G38" s="45"/>
      <c r="H38" s="45"/>
      <c r="I38" s="45"/>
      <c r="J38" s="45"/>
      <c r="K38" s="79">
        <v>15</v>
      </c>
      <c r="L38" s="80">
        <v>50</v>
      </c>
    </row>
    <row r="39" spans="2:19" ht="14.25" customHeight="1" x14ac:dyDescent="0.15">
      <c r="B39" s="32">
        <f t="shared" si="2"/>
        <v>29</v>
      </c>
      <c r="C39" s="41"/>
      <c r="D39" s="47"/>
      <c r="E39" s="45"/>
      <c r="F39" s="45" t="s">
        <v>28</v>
      </c>
      <c r="G39" s="45"/>
      <c r="H39" s="45"/>
      <c r="I39" s="45"/>
      <c r="J39" s="45"/>
      <c r="K39" s="79" t="s">
        <v>99</v>
      </c>
      <c r="L39" s="80"/>
    </row>
    <row r="40" spans="2:19" ht="14.25" customHeight="1" x14ac:dyDescent="0.15">
      <c r="B40" s="32">
        <f t="shared" si="2"/>
        <v>30</v>
      </c>
      <c r="C40" s="41"/>
      <c r="D40" s="47"/>
      <c r="E40" s="45"/>
      <c r="F40" s="45" t="s">
        <v>113</v>
      </c>
      <c r="G40" s="45"/>
      <c r="H40" s="45"/>
      <c r="I40" s="45"/>
      <c r="J40" s="45"/>
      <c r="K40" s="79">
        <v>50</v>
      </c>
      <c r="L40" s="80">
        <v>100</v>
      </c>
    </row>
    <row r="41" spans="2:19" ht="14.25" customHeight="1" x14ac:dyDescent="0.15">
      <c r="B41" s="32">
        <f t="shared" si="2"/>
        <v>31</v>
      </c>
      <c r="C41" s="41"/>
      <c r="D41" s="47"/>
      <c r="E41" s="45"/>
      <c r="F41" s="45" t="s">
        <v>149</v>
      </c>
      <c r="G41" s="45"/>
      <c r="H41" s="45"/>
      <c r="I41" s="45"/>
      <c r="J41" s="45"/>
      <c r="K41" s="79">
        <v>5</v>
      </c>
      <c r="L41" s="80"/>
    </row>
    <row r="42" spans="2:19" ht="14.25" customHeight="1" x14ac:dyDescent="0.15">
      <c r="B42" s="32">
        <f t="shared" si="2"/>
        <v>32</v>
      </c>
      <c r="C42" s="41"/>
      <c r="D42" s="47"/>
      <c r="E42" s="45"/>
      <c r="F42" s="45" t="s">
        <v>29</v>
      </c>
      <c r="G42" s="45"/>
      <c r="H42" s="45"/>
      <c r="I42" s="45"/>
      <c r="J42" s="45"/>
      <c r="K42" s="79">
        <v>295</v>
      </c>
      <c r="L42" s="80">
        <v>750</v>
      </c>
    </row>
    <row r="43" spans="2:19" ht="14.25" customHeight="1" x14ac:dyDescent="0.15">
      <c r="B43" s="32">
        <f t="shared" si="2"/>
        <v>33</v>
      </c>
      <c r="C43" s="40" t="s">
        <v>30</v>
      </c>
      <c r="D43" s="38" t="s">
        <v>31</v>
      </c>
      <c r="E43" s="45"/>
      <c r="F43" s="45" t="s">
        <v>32</v>
      </c>
      <c r="G43" s="45"/>
      <c r="H43" s="45"/>
      <c r="I43" s="45"/>
      <c r="J43" s="45"/>
      <c r="K43" s="79" t="s">
        <v>99</v>
      </c>
      <c r="L43" s="80" t="s">
        <v>99</v>
      </c>
    </row>
    <row r="44" spans="2:19" ht="14.25" customHeight="1" x14ac:dyDescent="0.15">
      <c r="B44" s="32">
        <f t="shared" si="2"/>
        <v>34</v>
      </c>
      <c r="C44" s="42"/>
      <c r="D44" s="49" t="s">
        <v>33</v>
      </c>
      <c r="E44" s="45"/>
      <c r="F44" s="45" t="s">
        <v>34</v>
      </c>
      <c r="G44" s="45"/>
      <c r="H44" s="45"/>
      <c r="I44" s="45"/>
      <c r="J44" s="45"/>
      <c r="K44" s="79">
        <v>15</v>
      </c>
      <c r="L44" s="80">
        <v>50</v>
      </c>
    </row>
    <row r="45" spans="2:19" ht="14.25" customHeight="1" x14ac:dyDescent="0.15">
      <c r="B45" s="32">
        <f t="shared" si="2"/>
        <v>35</v>
      </c>
      <c r="C45" s="185" t="s">
        <v>35</v>
      </c>
      <c r="D45" s="186"/>
      <c r="E45" s="45"/>
      <c r="F45" s="45" t="s">
        <v>36</v>
      </c>
      <c r="G45" s="45"/>
      <c r="H45" s="45"/>
      <c r="I45" s="45"/>
      <c r="J45" s="45"/>
      <c r="K45" s="79">
        <v>100</v>
      </c>
      <c r="L45" s="80">
        <v>150</v>
      </c>
    </row>
    <row r="46" spans="2:19" ht="14.25" customHeight="1" x14ac:dyDescent="0.15">
      <c r="B46" s="32">
        <f t="shared" si="2"/>
        <v>36</v>
      </c>
      <c r="C46" s="43"/>
      <c r="D46" s="44"/>
      <c r="E46" s="45"/>
      <c r="F46" s="45" t="s">
        <v>37</v>
      </c>
      <c r="G46" s="45"/>
      <c r="H46" s="45"/>
      <c r="I46" s="45"/>
      <c r="J46" s="45"/>
      <c r="K46" s="79">
        <v>250</v>
      </c>
      <c r="L46" s="80">
        <v>700</v>
      </c>
    </row>
    <row r="47" spans="2:19" ht="14.25" customHeight="1" thickBot="1" x14ac:dyDescent="0.2">
      <c r="B47" s="32">
        <f t="shared" si="2"/>
        <v>37</v>
      </c>
      <c r="C47" s="43"/>
      <c r="D47" s="44"/>
      <c r="E47" s="45"/>
      <c r="F47" s="45" t="s">
        <v>72</v>
      </c>
      <c r="G47" s="45"/>
      <c r="H47" s="45"/>
      <c r="I47" s="45"/>
      <c r="J47" s="45"/>
      <c r="K47" s="79">
        <v>150</v>
      </c>
      <c r="L47" s="86">
        <v>100</v>
      </c>
    </row>
    <row r="48" spans="2:19" ht="19.899999999999999" customHeight="1" thickTop="1" x14ac:dyDescent="0.15">
      <c r="B48" s="187" t="s">
        <v>77</v>
      </c>
      <c r="C48" s="188"/>
      <c r="D48" s="188"/>
      <c r="E48" s="188"/>
      <c r="F48" s="188"/>
      <c r="G48" s="188"/>
      <c r="H48" s="188"/>
      <c r="I48" s="188"/>
      <c r="J48" s="31"/>
      <c r="K48" s="94">
        <f>SUM(K49:K57)</f>
        <v>5480</v>
      </c>
      <c r="L48" s="116">
        <f>SUM(L49:L57)</f>
        <v>26250</v>
      </c>
    </row>
    <row r="49" spans="2:19" ht="13.9" customHeight="1" x14ac:dyDescent="0.15">
      <c r="B49" s="174" t="s">
        <v>39</v>
      </c>
      <c r="C49" s="175"/>
      <c r="D49" s="189"/>
      <c r="E49" s="52"/>
      <c r="F49" s="53"/>
      <c r="G49" s="183" t="s">
        <v>12</v>
      </c>
      <c r="H49" s="183"/>
      <c r="I49" s="53"/>
      <c r="J49" s="55"/>
      <c r="K49" s="46">
        <f>SUM(R$11:R$12)</f>
        <v>5</v>
      </c>
      <c r="L49" s="117">
        <f>SUM(S$11:S$12)</f>
        <v>25</v>
      </c>
    </row>
    <row r="50" spans="2:19" ht="13.9" customHeight="1" x14ac:dyDescent="0.15">
      <c r="B50" s="18"/>
      <c r="C50" s="19"/>
      <c r="D50" s="20"/>
      <c r="E50" s="56"/>
      <c r="F50" s="45"/>
      <c r="G50" s="183" t="s">
        <v>64</v>
      </c>
      <c r="H50" s="183"/>
      <c r="I50" s="171"/>
      <c r="J50" s="57"/>
      <c r="K50" s="46">
        <f>SUM(K$13)</f>
        <v>70</v>
      </c>
      <c r="L50" s="117">
        <f>SUM(L$13)</f>
        <v>200</v>
      </c>
    </row>
    <row r="51" spans="2:19" ht="13.9" customHeight="1" x14ac:dyDescent="0.15">
      <c r="B51" s="18"/>
      <c r="C51" s="19"/>
      <c r="D51" s="20"/>
      <c r="E51" s="56"/>
      <c r="F51" s="45"/>
      <c r="G51" s="183" t="s">
        <v>25</v>
      </c>
      <c r="H51" s="183"/>
      <c r="I51" s="53"/>
      <c r="J51" s="55"/>
      <c r="K51" s="46">
        <f>SUM(K$14:K$14)</f>
        <v>0</v>
      </c>
      <c r="L51" s="117">
        <f>SUM(L$14:L$14)</f>
        <v>25</v>
      </c>
    </row>
    <row r="52" spans="2:19" ht="13.9" customHeight="1" x14ac:dyDescent="0.15">
      <c r="B52" s="18"/>
      <c r="C52" s="19"/>
      <c r="D52" s="20"/>
      <c r="E52" s="56"/>
      <c r="F52" s="45"/>
      <c r="G52" s="183" t="s">
        <v>15</v>
      </c>
      <c r="H52" s="183"/>
      <c r="I52" s="53"/>
      <c r="J52" s="55"/>
      <c r="K52" s="46">
        <f>SUM(K$15:K$15)</f>
        <v>0</v>
      </c>
      <c r="L52" s="117">
        <f>SUM(L$15:L$15)</f>
        <v>0</v>
      </c>
    </row>
    <row r="53" spans="2:19" ht="13.9" customHeight="1" x14ac:dyDescent="0.15">
      <c r="B53" s="18"/>
      <c r="C53" s="19"/>
      <c r="D53" s="20"/>
      <c r="E53" s="56"/>
      <c r="F53" s="45"/>
      <c r="G53" s="183" t="s">
        <v>16</v>
      </c>
      <c r="H53" s="183"/>
      <c r="I53" s="53"/>
      <c r="J53" s="55"/>
      <c r="K53" s="46">
        <f>SUM(K$16:K$31)</f>
        <v>4515</v>
      </c>
      <c r="L53" s="117">
        <f>SUM(L$16:L$31)</f>
        <v>23725</v>
      </c>
    </row>
    <row r="54" spans="2:19" ht="13.9" customHeight="1" x14ac:dyDescent="0.15">
      <c r="B54" s="18"/>
      <c r="C54" s="19"/>
      <c r="D54" s="20"/>
      <c r="E54" s="56"/>
      <c r="F54" s="45"/>
      <c r="G54" s="183" t="s">
        <v>62</v>
      </c>
      <c r="H54" s="183"/>
      <c r="I54" s="53"/>
      <c r="J54" s="55"/>
      <c r="K54" s="46">
        <f>SUM(K$32:K$33)</f>
        <v>5</v>
      </c>
      <c r="L54" s="117">
        <f>SUM(L$32:L$33)</f>
        <v>25</v>
      </c>
    </row>
    <row r="55" spans="2:19" ht="13.9" customHeight="1" x14ac:dyDescent="0.15">
      <c r="B55" s="18"/>
      <c r="C55" s="19"/>
      <c r="D55" s="20"/>
      <c r="E55" s="56"/>
      <c r="F55" s="45"/>
      <c r="G55" s="183" t="s">
        <v>26</v>
      </c>
      <c r="H55" s="183"/>
      <c r="I55" s="53"/>
      <c r="J55" s="55"/>
      <c r="K55" s="46">
        <f>SUM(K$34:K$42)</f>
        <v>370</v>
      </c>
      <c r="L55" s="117">
        <f>SUM(L$34:L$42)</f>
        <v>1250</v>
      </c>
    </row>
    <row r="56" spans="2:19" ht="13.9" customHeight="1" x14ac:dyDescent="0.15">
      <c r="B56" s="18"/>
      <c r="C56" s="19"/>
      <c r="D56" s="20"/>
      <c r="E56" s="56"/>
      <c r="F56" s="45"/>
      <c r="G56" s="183" t="s">
        <v>71</v>
      </c>
      <c r="H56" s="183"/>
      <c r="I56" s="53"/>
      <c r="J56" s="55"/>
      <c r="K56" s="46">
        <f>SUM(K$45:K$46)</f>
        <v>350</v>
      </c>
      <c r="L56" s="117">
        <f>SUM(L$45:L$46)</f>
        <v>850</v>
      </c>
      <c r="R56">
        <f>COUNTA(K$11:K$47)</f>
        <v>30</v>
      </c>
      <c r="S56">
        <f>COUNTA(L$11:L$47)</f>
        <v>28</v>
      </c>
    </row>
    <row r="57" spans="2:19" ht="13.9" customHeight="1" thickBot="1" x14ac:dyDescent="0.2">
      <c r="B57" s="22"/>
      <c r="C57" s="23"/>
      <c r="D57" s="24"/>
      <c r="E57" s="58"/>
      <c r="F57" s="50"/>
      <c r="G57" s="176" t="s">
        <v>38</v>
      </c>
      <c r="H57" s="176"/>
      <c r="I57" s="59"/>
      <c r="J57" s="60"/>
      <c r="K57" s="51">
        <f>SUM(K$43:K$44,K$47)</f>
        <v>165</v>
      </c>
      <c r="L57" s="118">
        <f>SUM(L$43:L$44,L$47)</f>
        <v>150</v>
      </c>
      <c r="R57">
        <f>SUM(R$11:R$12,K$13:K$47)</f>
        <v>5480</v>
      </c>
      <c r="S57">
        <f>SUM(S$11:S$12,L$13:L$47)</f>
        <v>26250</v>
      </c>
    </row>
    <row r="58" spans="2:19" ht="18" customHeight="1" thickTop="1" x14ac:dyDescent="0.15">
      <c r="B58" s="177" t="s">
        <v>40</v>
      </c>
      <c r="C58" s="178"/>
      <c r="D58" s="179"/>
      <c r="E58" s="66"/>
      <c r="F58" s="169"/>
      <c r="G58" s="180" t="s">
        <v>41</v>
      </c>
      <c r="H58" s="180"/>
      <c r="I58" s="169"/>
      <c r="J58" s="170"/>
      <c r="K58" s="95" t="s">
        <v>42</v>
      </c>
      <c r="L58" s="101"/>
    </row>
    <row r="59" spans="2:19" ht="18" customHeight="1" x14ac:dyDescent="0.15">
      <c r="B59" s="63"/>
      <c r="C59" s="64"/>
      <c r="D59" s="64"/>
      <c r="E59" s="61"/>
      <c r="F59" s="62"/>
      <c r="G59" s="37"/>
      <c r="H59" s="37"/>
      <c r="I59" s="62"/>
      <c r="J59" s="65"/>
      <c r="K59" s="96" t="s">
        <v>43</v>
      </c>
      <c r="L59" s="102"/>
    </row>
    <row r="60" spans="2:19" ht="18" customHeight="1" x14ac:dyDescent="0.15">
      <c r="B60" s="18"/>
      <c r="C60" s="19"/>
      <c r="D60" s="19"/>
      <c r="E60" s="67"/>
      <c r="F60" s="8"/>
      <c r="G60" s="181" t="s">
        <v>44</v>
      </c>
      <c r="H60" s="181"/>
      <c r="I60" s="168"/>
      <c r="J60" s="172"/>
      <c r="K60" s="97" t="s">
        <v>45</v>
      </c>
      <c r="L60" s="103"/>
    </row>
    <row r="61" spans="2:19" ht="18" customHeight="1" x14ac:dyDescent="0.15">
      <c r="B61" s="18"/>
      <c r="C61" s="19"/>
      <c r="D61" s="19"/>
      <c r="E61" s="68"/>
      <c r="F61" s="19"/>
      <c r="G61" s="69"/>
      <c r="H61" s="69"/>
      <c r="I61" s="64"/>
      <c r="J61" s="70"/>
      <c r="K61" s="98" t="s">
        <v>68</v>
      </c>
      <c r="L61" s="104"/>
    </row>
    <row r="62" spans="2:19" ht="18" customHeight="1" x14ac:dyDescent="0.15">
      <c r="B62" s="18"/>
      <c r="C62" s="19"/>
      <c r="D62" s="19"/>
      <c r="E62" s="68"/>
      <c r="F62" s="19"/>
      <c r="G62" s="69"/>
      <c r="H62" s="69"/>
      <c r="I62" s="64"/>
      <c r="J62" s="70"/>
      <c r="K62" s="98" t="s">
        <v>69</v>
      </c>
      <c r="L62" s="104"/>
    </row>
    <row r="63" spans="2:19" ht="18" customHeight="1" x14ac:dyDescent="0.15">
      <c r="B63" s="18"/>
      <c r="C63" s="19"/>
      <c r="D63" s="19"/>
      <c r="E63" s="67"/>
      <c r="F63" s="8"/>
      <c r="G63" s="181" t="s">
        <v>46</v>
      </c>
      <c r="H63" s="181"/>
      <c r="I63" s="168"/>
      <c r="J63" s="172"/>
      <c r="K63" s="97" t="s">
        <v>73</v>
      </c>
      <c r="L63" s="103"/>
    </row>
    <row r="64" spans="2:19" ht="18" customHeight="1" x14ac:dyDescent="0.15">
      <c r="B64" s="18"/>
      <c r="C64" s="19"/>
      <c r="D64" s="19"/>
      <c r="E64" s="68"/>
      <c r="F64" s="19"/>
      <c r="G64" s="69"/>
      <c r="H64" s="69"/>
      <c r="I64" s="64"/>
      <c r="J64" s="70"/>
      <c r="K64" s="98" t="s">
        <v>74</v>
      </c>
      <c r="L64" s="104"/>
    </row>
    <row r="65" spans="2:12" ht="18" customHeight="1" x14ac:dyDescent="0.15">
      <c r="B65" s="18"/>
      <c r="C65" s="19"/>
      <c r="D65" s="19"/>
      <c r="E65" s="68"/>
      <c r="F65" s="19"/>
      <c r="G65" s="69"/>
      <c r="H65" s="69"/>
      <c r="I65" s="64"/>
      <c r="J65" s="70"/>
      <c r="K65" s="98" t="s">
        <v>75</v>
      </c>
      <c r="L65" s="104"/>
    </row>
    <row r="66" spans="2:12" ht="18" customHeight="1" x14ac:dyDescent="0.15">
      <c r="B66" s="18"/>
      <c r="C66" s="19"/>
      <c r="D66" s="19"/>
      <c r="E66" s="13"/>
      <c r="F66" s="14"/>
      <c r="G66" s="37"/>
      <c r="H66" s="37"/>
      <c r="I66" s="62"/>
      <c r="J66" s="65"/>
      <c r="K66" s="98" t="s">
        <v>76</v>
      </c>
      <c r="L66" s="102"/>
    </row>
    <row r="67" spans="2:12" ht="18" customHeight="1" x14ac:dyDescent="0.15">
      <c r="B67" s="25"/>
      <c r="C67" s="14"/>
      <c r="D67" s="14"/>
      <c r="E67" s="21"/>
      <c r="F67" s="173"/>
      <c r="G67" s="182" t="s">
        <v>47</v>
      </c>
      <c r="H67" s="182"/>
      <c r="I67" s="16"/>
      <c r="J67" s="17"/>
      <c r="K67" s="87" t="s">
        <v>116</v>
      </c>
      <c r="L67" s="105"/>
    </row>
    <row r="68" spans="2:12" ht="18" customHeight="1" x14ac:dyDescent="0.15">
      <c r="B68" s="174" t="s">
        <v>48</v>
      </c>
      <c r="C68" s="175"/>
      <c r="D68" s="175"/>
      <c r="E68" s="8"/>
      <c r="F68" s="8"/>
      <c r="G68" s="8"/>
      <c r="H68" s="8"/>
      <c r="I68" s="8"/>
      <c r="J68" s="8"/>
      <c r="K68" s="81"/>
      <c r="L68" s="120"/>
    </row>
    <row r="69" spans="2:12" ht="14.1" customHeight="1" x14ac:dyDescent="0.15">
      <c r="B69" s="71"/>
      <c r="C69" s="72" t="s">
        <v>49</v>
      </c>
      <c r="D69" s="73"/>
      <c r="E69" s="72"/>
      <c r="F69" s="72"/>
      <c r="G69" s="72"/>
      <c r="H69" s="72"/>
      <c r="I69" s="72"/>
      <c r="J69" s="72"/>
      <c r="K69" s="99"/>
      <c r="L69" s="106"/>
    </row>
    <row r="70" spans="2:12" ht="14.1" customHeight="1" x14ac:dyDescent="0.15">
      <c r="B70" s="71"/>
      <c r="C70" s="72" t="s">
        <v>50</v>
      </c>
      <c r="D70" s="73"/>
      <c r="E70" s="72"/>
      <c r="F70" s="72"/>
      <c r="G70" s="72"/>
      <c r="H70" s="72"/>
      <c r="I70" s="72"/>
      <c r="J70" s="72"/>
      <c r="K70" s="99"/>
      <c r="L70" s="106"/>
    </row>
    <row r="71" spans="2:12" ht="14.1" customHeight="1" x14ac:dyDescent="0.15">
      <c r="B71" s="71"/>
      <c r="C71" s="72" t="s">
        <v>51</v>
      </c>
      <c r="D71" s="73"/>
      <c r="E71" s="72"/>
      <c r="F71" s="72"/>
      <c r="G71" s="72"/>
      <c r="H71" s="72"/>
      <c r="I71" s="72"/>
      <c r="J71" s="72"/>
      <c r="K71" s="99"/>
      <c r="L71" s="106"/>
    </row>
    <row r="72" spans="2:12" ht="14.1" customHeight="1" x14ac:dyDescent="0.15">
      <c r="B72" s="71"/>
      <c r="C72" s="72" t="s">
        <v>100</v>
      </c>
      <c r="D72" s="73"/>
      <c r="E72" s="72"/>
      <c r="F72" s="72"/>
      <c r="G72" s="72"/>
      <c r="H72" s="72"/>
      <c r="I72" s="72"/>
      <c r="J72" s="72"/>
      <c r="K72" s="99"/>
      <c r="L72" s="106"/>
    </row>
    <row r="73" spans="2:12" ht="14.1" customHeight="1" x14ac:dyDescent="0.15">
      <c r="B73" s="71"/>
      <c r="C73" s="72" t="s">
        <v>97</v>
      </c>
      <c r="D73" s="73"/>
      <c r="E73" s="72"/>
      <c r="F73" s="72"/>
      <c r="G73" s="72"/>
      <c r="H73" s="72"/>
      <c r="I73" s="72"/>
      <c r="J73" s="72"/>
      <c r="K73" s="99"/>
      <c r="L73" s="106"/>
    </row>
    <row r="74" spans="2:12" ht="14.1" customHeight="1" x14ac:dyDescent="0.15">
      <c r="B74" s="74"/>
      <c r="C74" s="72" t="s">
        <v>101</v>
      </c>
      <c r="D74" s="72"/>
      <c r="E74" s="72"/>
      <c r="F74" s="72"/>
      <c r="G74" s="72"/>
      <c r="H74" s="72"/>
      <c r="I74" s="72"/>
      <c r="J74" s="72"/>
      <c r="K74" s="99"/>
      <c r="L74" s="106"/>
    </row>
    <row r="75" spans="2:12" ht="14.1" customHeight="1" x14ac:dyDescent="0.15">
      <c r="B75" s="74"/>
      <c r="C75" s="72" t="s">
        <v>102</v>
      </c>
      <c r="D75" s="72"/>
      <c r="E75" s="72"/>
      <c r="F75" s="72"/>
      <c r="G75" s="72"/>
      <c r="H75" s="72"/>
      <c r="I75" s="72"/>
      <c r="J75" s="72"/>
      <c r="K75" s="99"/>
      <c r="L75" s="106"/>
    </row>
    <row r="76" spans="2:12" ht="14.1" customHeight="1" x14ac:dyDescent="0.15">
      <c r="B76" s="74"/>
      <c r="C76" s="72" t="s">
        <v>83</v>
      </c>
      <c r="D76" s="72"/>
      <c r="E76" s="72"/>
      <c r="F76" s="72"/>
      <c r="G76" s="72"/>
      <c r="H76" s="72"/>
      <c r="I76" s="72"/>
      <c r="J76" s="72"/>
      <c r="K76" s="99"/>
      <c r="L76" s="106"/>
    </row>
    <row r="77" spans="2:12" ht="14.1" customHeight="1" x14ac:dyDescent="0.15">
      <c r="B77" s="74"/>
      <c r="C77" s="72" t="s">
        <v>84</v>
      </c>
      <c r="D77" s="72"/>
      <c r="E77" s="72"/>
      <c r="F77" s="72"/>
      <c r="G77" s="72"/>
      <c r="H77" s="72"/>
      <c r="I77" s="72"/>
      <c r="J77" s="72"/>
      <c r="K77" s="99"/>
      <c r="L77" s="106"/>
    </row>
    <row r="78" spans="2:12" ht="14.1" customHeight="1" x14ac:dyDescent="0.15">
      <c r="B78" s="74"/>
      <c r="C78" s="72" t="s">
        <v>94</v>
      </c>
      <c r="D78" s="72"/>
      <c r="E78" s="72"/>
      <c r="F78" s="72"/>
      <c r="G78" s="72"/>
      <c r="H78" s="72"/>
      <c r="I78" s="72"/>
      <c r="J78" s="72"/>
      <c r="K78" s="99"/>
      <c r="L78" s="106"/>
    </row>
    <row r="79" spans="2:12" ht="14.1" customHeight="1" x14ac:dyDescent="0.15">
      <c r="B79" s="74"/>
      <c r="C79" s="72" t="s">
        <v>103</v>
      </c>
      <c r="D79" s="72"/>
      <c r="E79" s="72"/>
      <c r="F79" s="72"/>
      <c r="G79" s="72"/>
      <c r="H79" s="72"/>
      <c r="I79" s="72"/>
      <c r="J79" s="72"/>
      <c r="K79" s="99"/>
      <c r="L79" s="106"/>
    </row>
    <row r="80" spans="2:12" ht="14.1" customHeight="1" x14ac:dyDescent="0.15">
      <c r="B80" s="74"/>
      <c r="C80" s="99" t="s">
        <v>104</v>
      </c>
      <c r="D80" s="72"/>
      <c r="E80" s="72"/>
      <c r="F80" s="72"/>
      <c r="G80" s="72"/>
      <c r="H80" s="72"/>
      <c r="I80" s="72"/>
      <c r="J80" s="72"/>
      <c r="K80" s="99"/>
      <c r="L80" s="106"/>
    </row>
    <row r="81" spans="2:25" ht="14.1" customHeight="1" x14ac:dyDescent="0.15">
      <c r="B81" s="74"/>
      <c r="C81" s="72" t="s">
        <v>105</v>
      </c>
      <c r="D81" s="72"/>
      <c r="E81" s="72"/>
      <c r="F81" s="72"/>
      <c r="G81" s="72"/>
      <c r="H81" s="72"/>
      <c r="I81" s="72"/>
      <c r="J81" s="72"/>
      <c r="K81" s="99"/>
      <c r="L81" s="106"/>
    </row>
    <row r="82" spans="2:25" ht="18" customHeight="1" x14ac:dyDescent="0.15">
      <c r="B82" s="74"/>
      <c r="C82" s="72" t="s">
        <v>85</v>
      </c>
      <c r="D82" s="72"/>
      <c r="E82" s="72"/>
      <c r="F82" s="72"/>
      <c r="G82" s="72"/>
      <c r="H82" s="72"/>
      <c r="I82" s="72"/>
      <c r="J82" s="72"/>
      <c r="K82" s="99"/>
      <c r="L82" s="99"/>
      <c r="M82" s="121"/>
    </row>
    <row r="83" spans="2:25" x14ac:dyDescent="0.15">
      <c r="B83" s="74"/>
      <c r="C83" s="72" t="s">
        <v>95</v>
      </c>
      <c r="D83" s="72"/>
      <c r="E83" s="72"/>
      <c r="F83" s="72"/>
      <c r="G83" s="72"/>
      <c r="H83" s="72"/>
      <c r="I83" s="72"/>
      <c r="J83" s="72"/>
      <c r="K83" s="99"/>
      <c r="L83" s="99"/>
      <c r="M83" s="121"/>
    </row>
    <row r="84" spans="2:25" x14ac:dyDescent="0.15">
      <c r="B84" s="74"/>
      <c r="C84" s="72" t="s">
        <v>96</v>
      </c>
      <c r="D84" s="72"/>
      <c r="E84" s="72"/>
      <c r="F84" s="72"/>
      <c r="G84" s="72"/>
      <c r="H84" s="72"/>
      <c r="I84" s="72"/>
      <c r="J84" s="72"/>
      <c r="K84" s="99"/>
      <c r="L84" s="99"/>
      <c r="M84" s="121"/>
    </row>
    <row r="85" spans="2:25" x14ac:dyDescent="0.15">
      <c r="B85" s="74"/>
      <c r="C85" s="72" t="s">
        <v>106</v>
      </c>
      <c r="D85" s="72"/>
      <c r="E85" s="72"/>
      <c r="F85" s="72"/>
      <c r="G85" s="72"/>
      <c r="H85" s="72"/>
      <c r="I85" s="72"/>
      <c r="J85" s="72"/>
      <c r="K85" s="99"/>
      <c r="L85" s="99"/>
      <c r="M85" s="121"/>
    </row>
    <row r="86" spans="2:25" ht="14.1" customHeight="1" x14ac:dyDescent="0.15">
      <c r="B86" s="74"/>
      <c r="C86" s="72" t="s">
        <v>98</v>
      </c>
      <c r="D86" s="72"/>
      <c r="E86" s="72"/>
      <c r="F86" s="72"/>
      <c r="G86" s="72"/>
      <c r="H86" s="72"/>
      <c r="I86" s="72"/>
      <c r="J86" s="72"/>
      <c r="K86" s="99"/>
      <c r="L86" s="99"/>
      <c r="M86" s="129"/>
      <c r="N86" s="128"/>
      <c r="Y86" s="88"/>
    </row>
    <row r="87" spans="2:25" x14ac:dyDescent="0.15">
      <c r="B87" s="74"/>
      <c r="C87" s="72" t="s">
        <v>66</v>
      </c>
      <c r="D87" s="72"/>
      <c r="E87" s="72"/>
      <c r="F87" s="72"/>
      <c r="G87" s="72"/>
      <c r="H87" s="72"/>
      <c r="I87" s="72"/>
      <c r="J87" s="72"/>
      <c r="K87" s="99"/>
      <c r="L87" s="99"/>
      <c r="M87" s="121"/>
    </row>
    <row r="88" spans="2:25" x14ac:dyDescent="0.15">
      <c r="B88" s="74"/>
      <c r="C88" s="72" t="s">
        <v>52</v>
      </c>
      <c r="D88" s="72"/>
      <c r="E88" s="72"/>
      <c r="F88" s="72"/>
      <c r="G88" s="72"/>
      <c r="H88" s="72"/>
      <c r="I88" s="72"/>
      <c r="J88" s="72"/>
      <c r="K88" s="99"/>
      <c r="L88" s="99"/>
      <c r="M88" s="121"/>
    </row>
    <row r="89" spans="2:25" x14ac:dyDescent="0.15">
      <c r="B89" s="121"/>
      <c r="C89" s="99" t="s">
        <v>107</v>
      </c>
      <c r="D89" s="85"/>
      <c r="E89" s="85"/>
      <c r="F89" s="85"/>
      <c r="G89" s="85"/>
      <c r="H89" s="85"/>
      <c r="I89" s="85"/>
      <c r="J89" s="85"/>
      <c r="K89" s="122"/>
      <c r="L89" s="122"/>
      <c r="M89" s="121"/>
    </row>
    <row r="90" spans="2:25" x14ac:dyDescent="0.15">
      <c r="B90" s="121"/>
      <c r="C90" s="99" t="s">
        <v>108</v>
      </c>
      <c r="D90" s="85"/>
      <c r="E90" s="85"/>
      <c r="F90" s="85"/>
      <c r="G90" s="85"/>
      <c r="H90" s="85"/>
      <c r="I90" s="85"/>
      <c r="J90" s="85"/>
      <c r="K90" s="122"/>
      <c r="L90" s="122"/>
      <c r="M90" s="130"/>
      <c r="N90" s="123"/>
      <c r="Y90" s="88"/>
    </row>
    <row r="91" spans="2:25" x14ac:dyDescent="0.15">
      <c r="B91" s="121"/>
      <c r="C91" s="99" t="s">
        <v>158</v>
      </c>
      <c r="D91" s="85"/>
      <c r="E91" s="85"/>
      <c r="F91" s="85"/>
      <c r="G91" s="85"/>
      <c r="H91" s="85"/>
      <c r="I91" s="85"/>
      <c r="J91" s="85"/>
      <c r="K91" s="122"/>
      <c r="L91" s="122"/>
      <c r="M91" s="121"/>
    </row>
    <row r="92" spans="2:25" ht="14.25" thickBot="1" x14ac:dyDescent="0.2">
      <c r="B92" s="124"/>
      <c r="C92" s="100" t="s">
        <v>109</v>
      </c>
      <c r="D92" s="125"/>
      <c r="E92" s="125"/>
      <c r="F92" s="125"/>
      <c r="G92" s="125"/>
      <c r="H92" s="125"/>
      <c r="I92" s="125"/>
      <c r="J92" s="125"/>
      <c r="K92" s="126"/>
      <c r="L92" s="127"/>
    </row>
  </sheetData>
  <mergeCells count="25">
    <mergeCell ref="D9:F9"/>
    <mergeCell ref="D4:G4"/>
    <mergeCell ref="D5:G5"/>
    <mergeCell ref="D6:G6"/>
    <mergeCell ref="D7:F7"/>
    <mergeCell ref="D8:F8"/>
    <mergeCell ref="G56:H56"/>
    <mergeCell ref="G10:H10"/>
    <mergeCell ref="C45:D45"/>
    <mergeCell ref="B48:I48"/>
    <mergeCell ref="B49:D49"/>
    <mergeCell ref="G49:H49"/>
    <mergeCell ref="G50:H50"/>
    <mergeCell ref="G51:H51"/>
    <mergeCell ref="G52:H52"/>
    <mergeCell ref="G53:H53"/>
    <mergeCell ref="G54:H54"/>
    <mergeCell ref="G55:H55"/>
    <mergeCell ref="B68:D68"/>
    <mergeCell ref="G57:H57"/>
    <mergeCell ref="B58:D58"/>
    <mergeCell ref="G58:H58"/>
    <mergeCell ref="G60:H60"/>
    <mergeCell ref="G63:H63"/>
    <mergeCell ref="G67:H67"/>
  </mergeCells>
  <phoneticPr fontId="23"/>
  <conditionalFormatting sqref="M11:M47">
    <cfRule type="expression" dxfId="9" priority="1" stopIfTrue="1">
      <formula>COUNTBLANK(K11:L11)=2</formula>
    </cfRule>
  </conditionalFormatting>
  <printOptions horizontalCentered="1"/>
  <pageMargins left="0.98425196850393704" right="0.39370078740157483" top="0.78740157480314965" bottom="0.51181102362204722" header="0.51181102362204722" footer="0.51181102362204722"/>
  <pageSetup paperSize="8"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C00000"/>
  </sheetPr>
  <dimension ref="B1:Y107"/>
  <sheetViews>
    <sheetView view="pageBreakPreview"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5"/>
      <c r="D5" s="182" t="s">
        <v>1</v>
      </c>
      <c r="E5" s="182"/>
      <c r="F5" s="182"/>
      <c r="G5" s="182"/>
      <c r="H5" s="5"/>
      <c r="I5" s="5"/>
      <c r="J5" s="6"/>
      <c r="K5" s="90" t="s">
        <v>159</v>
      </c>
      <c r="L5" s="111" t="str">
        <f>K5</f>
        <v>2020.5.18</v>
      </c>
    </row>
    <row r="6" spans="2:19" ht="18" customHeight="1" x14ac:dyDescent="0.15">
      <c r="B6" s="4"/>
      <c r="C6" s="5"/>
      <c r="D6" s="182" t="s">
        <v>2</v>
      </c>
      <c r="E6" s="182"/>
      <c r="F6" s="182"/>
      <c r="G6" s="182"/>
      <c r="H6" s="5"/>
      <c r="I6" s="5"/>
      <c r="J6" s="6"/>
      <c r="K6" s="131">
        <v>0.43402777777777773</v>
      </c>
      <c r="L6" s="132">
        <v>0.37777777777777777</v>
      </c>
    </row>
    <row r="7" spans="2:19" ht="18" customHeight="1" x14ac:dyDescent="0.15">
      <c r="B7" s="4"/>
      <c r="C7" s="5"/>
      <c r="D7" s="182" t="s">
        <v>3</v>
      </c>
      <c r="E7" s="192"/>
      <c r="F7" s="192"/>
      <c r="G7" s="27" t="s">
        <v>4</v>
      </c>
      <c r="H7" s="5"/>
      <c r="I7" s="5"/>
      <c r="J7" s="6"/>
      <c r="K7" s="133">
        <v>2.27</v>
      </c>
      <c r="L7" s="134">
        <v>1.82</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3.9" customHeight="1" x14ac:dyDescent="0.15">
      <c r="B11" s="32">
        <v>1</v>
      </c>
      <c r="C11" s="38" t="s">
        <v>59</v>
      </c>
      <c r="D11" s="38" t="s">
        <v>12</v>
      </c>
      <c r="E11" s="45"/>
      <c r="F11" s="45" t="s">
        <v>160</v>
      </c>
      <c r="G11" s="45"/>
      <c r="H11" s="45"/>
      <c r="I11" s="45"/>
      <c r="J11" s="45"/>
      <c r="K11" s="77"/>
      <c r="L11" s="78" t="s">
        <v>133</v>
      </c>
      <c r="N11" t="s">
        <v>13</v>
      </c>
      <c r="O11" t="e">
        <f>IF(#REF!="",0,VALUE(MID(#REF!,2,LEN(#REF!)-2)))</f>
        <v>#REF!</v>
      </c>
      <c r="P11">
        <f>IF(L11="",0,VALUE(MID(L11,2,LEN(L11)-2)))</f>
        <v>25</v>
      </c>
      <c r="Q11" t="e">
        <f>IF(#REF!="",0,VALUE(MID(#REF!,2,LEN(#REF!)-2)))</f>
        <v>#REF!</v>
      </c>
      <c r="R11">
        <f t="shared" ref="R11:S14" si="0">IF(K11="＋",0,IF(K11="(＋)",0,ABS(K11)))</f>
        <v>0</v>
      </c>
      <c r="S11">
        <f t="shared" si="0"/>
        <v>25</v>
      </c>
    </row>
    <row r="12" spans="2:19" ht="13.5" customHeight="1" x14ac:dyDescent="0.15">
      <c r="B12" s="32">
        <f>B11+1</f>
        <v>2</v>
      </c>
      <c r="C12" s="39"/>
      <c r="D12" s="47"/>
      <c r="E12" s="45"/>
      <c r="F12" s="45" t="s">
        <v>161</v>
      </c>
      <c r="G12" s="45"/>
      <c r="H12" s="45"/>
      <c r="I12" s="45"/>
      <c r="J12" s="45"/>
      <c r="K12" s="77"/>
      <c r="L12" s="78" t="s">
        <v>162</v>
      </c>
      <c r="N12" s="75" t="s">
        <v>14</v>
      </c>
      <c r="O12">
        <f>K12</f>
        <v>0</v>
      </c>
      <c r="P12" t="str">
        <f>L12</f>
        <v>(＋)</v>
      </c>
      <c r="Q12" t="e">
        <f>#REF!</f>
        <v>#REF!</v>
      </c>
      <c r="R12">
        <f t="shared" si="0"/>
        <v>0</v>
      </c>
      <c r="S12">
        <f t="shared" si="0"/>
        <v>0</v>
      </c>
    </row>
    <row r="13" spans="2:19" ht="13.5" customHeight="1" x14ac:dyDescent="0.15">
      <c r="B13" s="32">
        <f t="shared" ref="B13:B56" si="1">B12+1</f>
        <v>3</v>
      </c>
      <c r="C13" s="39"/>
      <c r="D13" s="47"/>
      <c r="E13" s="45"/>
      <c r="F13" s="45" t="s">
        <v>110</v>
      </c>
      <c r="G13" s="45"/>
      <c r="H13" s="45"/>
      <c r="I13" s="45"/>
      <c r="J13" s="45"/>
      <c r="K13" s="77" t="s">
        <v>135</v>
      </c>
      <c r="L13" s="78" t="s">
        <v>137</v>
      </c>
      <c r="N13" s="75" t="s">
        <v>14</v>
      </c>
      <c r="O13" t="str">
        <f>K13</f>
        <v>(50)</v>
      </c>
      <c r="P13" t="str">
        <f>L13</f>
        <v>(150)</v>
      </c>
      <c r="Q13" t="e">
        <f>#REF!</f>
        <v>#REF!</v>
      </c>
      <c r="R13">
        <f t="shared" si="0"/>
        <v>50</v>
      </c>
      <c r="S13">
        <f t="shared" si="0"/>
        <v>150</v>
      </c>
    </row>
    <row r="14" spans="2:19" ht="13.9" customHeight="1" x14ac:dyDescent="0.15">
      <c r="B14" s="32">
        <f t="shared" si="1"/>
        <v>4</v>
      </c>
      <c r="C14" s="39"/>
      <c r="D14" s="47"/>
      <c r="E14" s="45"/>
      <c r="F14" s="45" t="s">
        <v>89</v>
      </c>
      <c r="G14" s="45"/>
      <c r="H14" s="45"/>
      <c r="I14" s="45"/>
      <c r="J14" s="45"/>
      <c r="K14" s="77" t="s">
        <v>133</v>
      </c>
      <c r="L14" s="78" t="s">
        <v>133</v>
      </c>
      <c r="N14" t="s">
        <v>13</v>
      </c>
      <c r="O14" t="e">
        <f>IF(#REF!="",0,VALUE(MID(#REF!,2,LEN(#REF!)-2)))</f>
        <v>#REF!</v>
      </c>
      <c r="P14">
        <f>IF(L14="",0,VALUE(MID(L14,2,LEN(L14)-2)))</f>
        <v>25</v>
      </c>
      <c r="Q14" t="e">
        <f>IF(#REF!="",0,VALUE(MID(#REF!,2,LEN(#REF!)-2)))</f>
        <v>#REF!</v>
      </c>
      <c r="R14">
        <f t="shared" si="0"/>
        <v>25</v>
      </c>
      <c r="S14">
        <f t="shared" si="0"/>
        <v>25</v>
      </c>
    </row>
    <row r="15" spans="2:19" ht="13.9" customHeight="1" x14ac:dyDescent="0.15">
      <c r="B15" s="32">
        <f t="shared" si="1"/>
        <v>5</v>
      </c>
      <c r="C15" s="40" t="s">
        <v>22</v>
      </c>
      <c r="D15" s="38" t="s">
        <v>23</v>
      </c>
      <c r="E15" s="45"/>
      <c r="F15" s="45" t="s">
        <v>88</v>
      </c>
      <c r="G15" s="45"/>
      <c r="H15" s="45"/>
      <c r="I15" s="45"/>
      <c r="J15" s="45"/>
      <c r="K15" s="79">
        <v>1100</v>
      </c>
      <c r="L15" s="80">
        <v>3000</v>
      </c>
      <c r="S15">
        <f>COUNTA(L11:L14)</f>
        <v>4</v>
      </c>
    </row>
    <row r="16" spans="2:19" ht="13.5" customHeight="1" x14ac:dyDescent="0.15">
      <c r="B16" s="32">
        <f t="shared" si="1"/>
        <v>6</v>
      </c>
      <c r="C16" s="40" t="s">
        <v>24</v>
      </c>
      <c r="D16" s="38" t="s">
        <v>25</v>
      </c>
      <c r="E16" s="45"/>
      <c r="F16" s="45" t="s">
        <v>141</v>
      </c>
      <c r="G16" s="45"/>
      <c r="H16" s="45"/>
      <c r="I16" s="45"/>
      <c r="J16" s="45"/>
      <c r="K16" s="79">
        <v>25</v>
      </c>
      <c r="L16" s="80">
        <v>200</v>
      </c>
    </row>
    <row r="17" spans="2:12" ht="13.9" customHeight="1" x14ac:dyDescent="0.15">
      <c r="B17" s="32">
        <f t="shared" si="1"/>
        <v>7</v>
      </c>
      <c r="C17" s="41"/>
      <c r="D17" s="38" t="s">
        <v>16</v>
      </c>
      <c r="E17" s="45"/>
      <c r="F17" s="45" t="s">
        <v>163</v>
      </c>
      <c r="G17" s="45"/>
      <c r="H17" s="45"/>
      <c r="I17" s="45"/>
      <c r="J17" s="45"/>
      <c r="K17" s="79"/>
      <c r="L17" s="80" t="s">
        <v>99</v>
      </c>
    </row>
    <row r="18" spans="2:12" ht="13.9" customHeight="1" x14ac:dyDescent="0.15">
      <c r="B18" s="32">
        <f t="shared" si="1"/>
        <v>8</v>
      </c>
      <c r="C18" s="41"/>
      <c r="D18" s="47"/>
      <c r="E18" s="45"/>
      <c r="F18" s="45" t="s">
        <v>80</v>
      </c>
      <c r="G18" s="45"/>
      <c r="H18" s="45"/>
      <c r="I18" s="45"/>
      <c r="J18" s="45"/>
      <c r="K18" s="79"/>
      <c r="L18" s="80" t="s">
        <v>99</v>
      </c>
    </row>
    <row r="19" spans="2:12" ht="13.5" customHeight="1" x14ac:dyDescent="0.15">
      <c r="B19" s="32">
        <f t="shared" si="1"/>
        <v>9</v>
      </c>
      <c r="C19" s="41"/>
      <c r="D19" s="47"/>
      <c r="E19" s="45"/>
      <c r="F19" s="45" t="s">
        <v>81</v>
      </c>
      <c r="G19" s="45"/>
      <c r="H19" s="45"/>
      <c r="I19" s="45"/>
      <c r="J19" s="45"/>
      <c r="K19" s="79" t="s">
        <v>99</v>
      </c>
      <c r="L19" s="80">
        <v>175</v>
      </c>
    </row>
    <row r="20" spans="2:12" ht="13.9" customHeight="1" x14ac:dyDescent="0.15">
      <c r="B20" s="32">
        <f t="shared" si="1"/>
        <v>10</v>
      </c>
      <c r="C20" s="41"/>
      <c r="D20" s="47"/>
      <c r="E20" s="45"/>
      <c r="F20" s="45" t="s">
        <v>143</v>
      </c>
      <c r="G20" s="45"/>
      <c r="H20" s="45"/>
      <c r="I20" s="45"/>
      <c r="J20" s="45"/>
      <c r="K20" s="79" t="s">
        <v>99</v>
      </c>
      <c r="L20" s="80"/>
    </row>
    <row r="21" spans="2:12" ht="13.9" customHeight="1" x14ac:dyDescent="0.15">
      <c r="B21" s="32">
        <f t="shared" si="1"/>
        <v>11</v>
      </c>
      <c r="C21" s="41"/>
      <c r="D21" s="47"/>
      <c r="E21" s="45"/>
      <c r="F21" s="45" t="s">
        <v>164</v>
      </c>
      <c r="G21" s="45"/>
      <c r="H21" s="45"/>
      <c r="I21" s="45"/>
      <c r="J21" s="45"/>
      <c r="K21" s="79" t="s">
        <v>99</v>
      </c>
      <c r="L21" s="80"/>
    </row>
    <row r="22" spans="2:12" ht="13.9" customHeight="1" x14ac:dyDescent="0.15">
      <c r="B22" s="32">
        <f t="shared" si="1"/>
        <v>12</v>
      </c>
      <c r="C22" s="41"/>
      <c r="D22" s="47"/>
      <c r="E22" s="45"/>
      <c r="F22" s="45" t="s">
        <v>17</v>
      </c>
      <c r="G22" s="45"/>
      <c r="H22" s="45"/>
      <c r="I22" s="45"/>
      <c r="J22" s="45"/>
      <c r="K22" s="79" t="s">
        <v>99</v>
      </c>
      <c r="L22" s="80" t="s">
        <v>99</v>
      </c>
    </row>
    <row r="23" spans="2:12" ht="13.9" customHeight="1" x14ac:dyDescent="0.15">
      <c r="B23" s="32">
        <f t="shared" si="1"/>
        <v>13</v>
      </c>
      <c r="C23" s="41"/>
      <c r="D23" s="47"/>
      <c r="E23" s="45"/>
      <c r="F23" s="45" t="s">
        <v>18</v>
      </c>
      <c r="G23" s="45"/>
      <c r="H23" s="45"/>
      <c r="I23" s="45"/>
      <c r="J23" s="45"/>
      <c r="K23" s="79">
        <v>100</v>
      </c>
      <c r="L23" s="80">
        <v>500</v>
      </c>
    </row>
    <row r="24" spans="2:12" ht="13.9" customHeight="1" x14ac:dyDescent="0.15">
      <c r="B24" s="32">
        <f t="shared" si="1"/>
        <v>14</v>
      </c>
      <c r="C24" s="41"/>
      <c r="D24" s="47"/>
      <c r="E24" s="45"/>
      <c r="F24" s="45" t="s">
        <v>82</v>
      </c>
      <c r="G24" s="45"/>
      <c r="H24" s="45"/>
      <c r="I24" s="45"/>
      <c r="J24" s="45"/>
      <c r="K24" s="79">
        <v>100</v>
      </c>
      <c r="L24" s="80">
        <v>625</v>
      </c>
    </row>
    <row r="25" spans="2:12" ht="13.5" customHeight="1" x14ac:dyDescent="0.15">
      <c r="B25" s="32">
        <f t="shared" si="1"/>
        <v>15</v>
      </c>
      <c r="C25" s="41"/>
      <c r="D25" s="47"/>
      <c r="E25" s="45"/>
      <c r="F25" s="45" t="s">
        <v>86</v>
      </c>
      <c r="G25" s="45"/>
      <c r="H25" s="45"/>
      <c r="I25" s="45"/>
      <c r="J25" s="45"/>
      <c r="K25" s="79">
        <v>125</v>
      </c>
      <c r="L25" s="80">
        <v>275</v>
      </c>
    </row>
    <row r="26" spans="2:12" ht="13.5" customHeight="1" x14ac:dyDescent="0.15">
      <c r="B26" s="32">
        <f t="shared" si="1"/>
        <v>16</v>
      </c>
      <c r="C26" s="41"/>
      <c r="D26" s="47"/>
      <c r="E26" s="45"/>
      <c r="F26" s="45" t="s">
        <v>61</v>
      </c>
      <c r="G26" s="45"/>
      <c r="H26" s="45"/>
      <c r="I26" s="45"/>
      <c r="J26" s="45"/>
      <c r="K26" s="79">
        <v>115500</v>
      </c>
      <c r="L26" s="80">
        <v>114750</v>
      </c>
    </row>
    <row r="27" spans="2:12" ht="13.9" customHeight="1" x14ac:dyDescent="0.15">
      <c r="B27" s="32">
        <f t="shared" si="1"/>
        <v>17</v>
      </c>
      <c r="C27" s="41"/>
      <c r="D27" s="47"/>
      <c r="E27" s="45"/>
      <c r="F27" s="45" t="s">
        <v>165</v>
      </c>
      <c r="G27" s="45"/>
      <c r="H27" s="45"/>
      <c r="I27" s="45"/>
      <c r="J27" s="45"/>
      <c r="K27" s="79"/>
      <c r="L27" s="80" t="s">
        <v>99</v>
      </c>
    </row>
    <row r="28" spans="2:12" ht="13.9" customHeight="1" x14ac:dyDescent="0.15">
      <c r="B28" s="32">
        <f t="shared" si="1"/>
        <v>18</v>
      </c>
      <c r="C28" s="41"/>
      <c r="D28" s="47"/>
      <c r="E28" s="45"/>
      <c r="F28" s="45" t="s">
        <v>90</v>
      </c>
      <c r="G28" s="45"/>
      <c r="H28" s="45"/>
      <c r="I28" s="45"/>
      <c r="J28" s="45"/>
      <c r="K28" s="79">
        <v>100</v>
      </c>
      <c r="L28" s="80">
        <v>150</v>
      </c>
    </row>
    <row r="29" spans="2:12" ht="13.9" customHeight="1" x14ac:dyDescent="0.15">
      <c r="B29" s="32">
        <f t="shared" si="1"/>
        <v>19</v>
      </c>
      <c r="C29" s="41"/>
      <c r="D29" s="47"/>
      <c r="E29" s="45"/>
      <c r="F29" s="45" t="s">
        <v>19</v>
      </c>
      <c r="G29" s="45"/>
      <c r="H29" s="45"/>
      <c r="I29" s="45"/>
      <c r="J29" s="45"/>
      <c r="K29" s="79">
        <v>2500</v>
      </c>
      <c r="L29" s="80">
        <v>2000</v>
      </c>
    </row>
    <row r="30" spans="2:12" ht="13.9" customHeight="1" x14ac:dyDescent="0.15">
      <c r="B30" s="32">
        <f t="shared" si="1"/>
        <v>20</v>
      </c>
      <c r="C30" s="41"/>
      <c r="D30" s="47"/>
      <c r="E30" s="45"/>
      <c r="F30" s="45" t="s">
        <v>20</v>
      </c>
      <c r="G30" s="45"/>
      <c r="H30" s="45"/>
      <c r="I30" s="45"/>
      <c r="J30" s="45"/>
      <c r="K30" s="79">
        <v>1950</v>
      </c>
      <c r="L30" s="80">
        <v>450</v>
      </c>
    </row>
    <row r="31" spans="2:12" ht="13.5" customHeight="1" x14ac:dyDescent="0.15">
      <c r="B31" s="32">
        <f t="shared" si="1"/>
        <v>21</v>
      </c>
      <c r="C31" s="41"/>
      <c r="D31" s="47"/>
      <c r="E31" s="45"/>
      <c r="F31" s="45" t="s">
        <v>21</v>
      </c>
      <c r="G31" s="45"/>
      <c r="H31" s="45"/>
      <c r="I31" s="45"/>
      <c r="J31" s="45"/>
      <c r="K31" s="79" t="s">
        <v>99</v>
      </c>
      <c r="L31" s="80" t="s">
        <v>99</v>
      </c>
    </row>
    <row r="32" spans="2:12" ht="13.5" customHeight="1" x14ac:dyDescent="0.15">
      <c r="B32" s="32">
        <f t="shared" si="1"/>
        <v>22</v>
      </c>
      <c r="C32" s="40" t="s">
        <v>63</v>
      </c>
      <c r="D32" s="38" t="s">
        <v>26</v>
      </c>
      <c r="E32" s="45"/>
      <c r="F32" s="45" t="s">
        <v>166</v>
      </c>
      <c r="G32" s="45"/>
      <c r="H32" s="45"/>
      <c r="I32" s="45"/>
      <c r="J32" s="45"/>
      <c r="K32" s="79" t="s">
        <v>99</v>
      </c>
      <c r="L32" s="80"/>
    </row>
    <row r="33" spans="2:12" ht="13.9" customHeight="1" x14ac:dyDescent="0.15">
      <c r="B33" s="32">
        <f t="shared" si="1"/>
        <v>23</v>
      </c>
      <c r="C33" s="41"/>
      <c r="D33" s="47"/>
      <c r="E33" s="45"/>
      <c r="F33" s="45" t="s">
        <v>87</v>
      </c>
      <c r="G33" s="45"/>
      <c r="H33" s="45"/>
      <c r="I33" s="45"/>
      <c r="J33" s="45"/>
      <c r="K33" s="79">
        <v>25</v>
      </c>
      <c r="L33" s="80">
        <v>200</v>
      </c>
    </row>
    <row r="34" spans="2:12" ht="13.5" customHeight="1" x14ac:dyDescent="0.15">
      <c r="B34" s="32">
        <f t="shared" si="1"/>
        <v>24</v>
      </c>
      <c r="C34" s="41"/>
      <c r="D34" s="47"/>
      <c r="E34" s="45"/>
      <c r="F34" s="45" t="s">
        <v>167</v>
      </c>
      <c r="G34" s="45"/>
      <c r="H34" s="45"/>
      <c r="I34" s="45"/>
      <c r="J34" s="45"/>
      <c r="K34" s="79"/>
      <c r="L34" s="80" t="s">
        <v>99</v>
      </c>
    </row>
    <row r="35" spans="2:12" ht="13.9" customHeight="1" x14ac:dyDescent="0.15">
      <c r="B35" s="32">
        <f t="shared" si="1"/>
        <v>25</v>
      </c>
      <c r="C35" s="41"/>
      <c r="D35" s="47"/>
      <c r="E35" s="45"/>
      <c r="F35" s="45" t="s">
        <v>168</v>
      </c>
      <c r="G35" s="45"/>
      <c r="H35" s="45"/>
      <c r="I35" s="45"/>
      <c r="J35" s="45"/>
      <c r="K35" s="79"/>
      <c r="L35" s="80" t="s">
        <v>99</v>
      </c>
    </row>
    <row r="36" spans="2:12" ht="13.9" customHeight="1" x14ac:dyDescent="0.15">
      <c r="B36" s="32">
        <f t="shared" si="1"/>
        <v>26</v>
      </c>
      <c r="C36" s="41"/>
      <c r="D36" s="47"/>
      <c r="E36" s="45"/>
      <c r="F36" s="45" t="s">
        <v>112</v>
      </c>
      <c r="G36" s="45"/>
      <c r="H36" s="45"/>
      <c r="I36" s="45"/>
      <c r="J36" s="45"/>
      <c r="K36" s="79">
        <v>100</v>
      </c>
      <c r="L36" s="80">
        <v>300</v>
      </c>
    </row>
    <row r="37" spans="2:12" ht="13.5" customHeight="1" x14ac:dyDescent="0.15">
      <c r="B37" s="32">
        <f t="shared" si="1"/>
        <v>27</v>
      </c>
      <c r="C37" s="41"/>
      <c r="D37" s="47"/>
      <c r="E37" s="45"/>
      <c r="F37" s="45" t="s">
        <v>147</v>
      </c>
      <c r="G37" s="45"/>
      <c r="H37" s="45"/>
      <c r="I37" s="45"/>
      <c r="J37" s="45"/>
      <c r="K37" s="79">
        <v>100</v>
      </c>
      <c r="L37" s="80">
        <v>100</v>
      </c>
    </row>
    <row r="38" spans="2:12" ht="13.5" customHeight="1" x14ac:dyDescent="0.15">
      <c r="B38" s="32">
        <f t="shared" si="1"/>
        <v>28</v>
      </c>
      <c r="C38" s="41"/>
      <c r="D38" s="47"/>
      <c r="E38" s="45"/>
      <c r="F38" s="45" t="s">
        <v>27</v>
      </c>
      <c r="G38" s="45"/>
      <c r="H38" s="45"/>
      <c r="I38" s="45"/>
      <c r="J38" s="45"/>
      <c r="K38" s="79">
        <v>50</v>
      </c>
      <c r="L38" s="80">
        <v>50</v>
      </c>
    </row>
    <row r="39" spans="2:12" ht="13.9" customHeight="1" x14ac:dyDescent="0.15">
      <c r="B39" s="32">
        <f t="shared" si="1"/>
        <v>29</v>
      </c>
      <c r="C39" s="41"/>
      <c r="D39" s="47"/>
      <c r="E39" s="45"/>
      <c r="F39" s="45" t="s">
        <v>123</v>
      </c>
      <c r="G39" s="45"/>
      <c r="H39" s="45"/>
      <c r="I39" s="45"/>
      <c r="J39" s="45"/>
      <c r="K39" s="79"/>
      <c r="L39" s="80" t="s">
        <v>99</v>
      </c>
    </row>
    <row r="40" spans="2:12" ht="13.9" customHeight="1" x14ac:dyDescent="0.15">
      <c r="B40" s="32">
        <f t="shared" si="1"/>
        <v>30</v>
      </c>
      <c r="C40" s="41"/>
      <c r="D40" s="47"/>
      <c r="E40" s="45"/>
      <c r="F40" s="45" t="s">
        <v>169</v>
      </c>
      <c r="G40" s="45"/>
      <c r="H40" s="45"/>
      <c r="I40" s="45"/>
      <c r="J40" s="45"/>
      <c r="K40" s="79" t="s">
        <v>99</v>
      </c>
      <c r="L40" s="80"/>
    </row>
    <row r="41" spans="2:12" ht="13.9" customHeight="1" x14ac:dyDescent="0.15">
      <c r="B41" s="32">
        <f t="shared" si="1"/>
        <v>31</v>
      </c>
      <c r="C41" s="41"/>
      <c r="D41" s="47"/>
      <c r="E41" s="45"/>
      <c r="F41" s="45" t="s">
        <v>170</v>
      </c>
      <c r="G41" s="45"/>
      <c r="H41" s="45"/>
      <c r="I41" s="45"/>
      <c r="J41" s="45"/>
      <c r="K41" s="79">
        <v>8</v>
      </c>
      <c r="L41" s="80" t="s">
        <v>99</v>
      </c>
    </row>
    <row r="42" spans="2:12" ht="13.9" customHeight="1" x14ac:dyDescent="0.15">
      <c r="B42" s="32">
        <f t="shared" si="1"/>
        <v>32</v>
      </c>
      <c r="C42" s="41"/>
      <c r="D42" s="47"/>
      <c r="E42" s="45"/>
      <c r="F42" s="45" t="s">
        <v>171</v>
      </c>
      <c r="G42" s="45"/>
      <c r="H42" s="45"/>
      <c r="I42" s="45"/>
      <c r="J42" s="45"/>
      <c r="K42" s="79" t="s">
        <v>99</v>
      </c>
      <c r="L42" s="80"/>
    </row>
    <row r="43" spans="2:12" ht="13.9" customHeight="1" x14ac:dyDescent="0.15">
      <c r="B43" s="32">
        <f t="shared" si="1"/>
        <v>33</v>
      </c>
      <c r="C43" s="41"/>
      <c r="D43" s="47"/>
      <c r="E43" s="45"/>
      <c r="F43" s="45" t="s">
        <v>113</v>
      </c>
      <c r="G43" s="45"/>
      <c r="H43" s="45"/>
      <c r="I43" s="45"/>
      <c r="J43" s="45"/>
      <c r="K43" s="79">
        <v>150</v>
      </c>
      <c r="L43" s="80">
        <v>750</v>
      </c>
    </row>
    <row r="44" spans="2:12" ht="13.9" customHeight="1" x14ac:dyDescent="0.15">
      <c r="B44" s="32">
        <f t="shared" si="1"/>
        <v>34</v>
      </c>
      <c r="C44" s="41"/>
      <c r="D44" s="47"/>
      <c r="E44" s="45"/>
      <c r="F44" s="45" t="s">
        <v>149</v>
      </c>
      <c r="G44" s="45"/>
      <c r="H44" s="45"/>
      <c r="I44" s="45"/>
      <c r="J44" s="45"/>
      <c r="K44" s="79"/>
      <c r="L44" s="80">
        <v>25</v>
      </c>
    </row>
    <row r="45" spans="2:12" ht="13.9" customHeight="1" x14ac:dyDescent="0.15">
      <c r="B45" s="32">
        <f t="shared" si="1"/>
        <v>35</v>
      </c>
      <c r="C45" s="41"/>
      <c r="D45" s="47"/>
      <c r="E45" s="45"/>
      <c r="F45" s="45" t="s">
        <v>29</v>
      </c>
      <c r="G45" s="45"/>
      <c r="H45" s="45"/>
      <c r="I45" s="45"/>
      <c r="J45" s="45"/>
      <c r="K45" s="79">
        <v>150</v>
      </c>
      <c r="L45" s="80">
        <v>200</v>
      </c>
    </row>
    <row r="46" spans="2:12" ht="13.9" customHeight="1" x14ac:dyDescent="0.15">
      <c r="B46" s="32">
        <f t="shared" si="1"/>
        <v>36</v>
      </c>
      <c r="C46" s="40" t="s">
        <v>151</v>
      </c>
      <c r="D46" s="38" t="s">
        <v>152</v>
      </c>
      <c r="E46" s="45"/>
      <c r="F46" s="45" t="s">
        <v>153</v>
      </c>
      <c r="G46" s="45"/>
      <c r="H46" s="45"/>
      <c r="I46" s="45"/>
      <c r="J46" s="45"/>
      <c r="K46" s="79"/>
      <c r="L46" s="80">
        <v>1</v>
      </c>
    </row>
    <row r="47" spans="2:12" ht="13.5" customHeight="1" x14ac:dyDescent="0.15">
      <c r="B47" s="32">
        <f t="shared" si="1"/>
        <v>37</v>
      </c>
      <c r="C47" s="41"/>
      <c r="D47" s="47"/>
      <c r="E47" s="45"/>
      <c r="F47" s="45" t="s">
        <v>172</v>
      </c>
      <c r="G47" s="45"/>
      <c r="H47" s="45"/>
      <c r="I47" s="45"/>
      <c r="J47" s="45"/>
      <c r="K47" s="79"/>
      <c r="L47" s="80" t="s">
        <v>99</v>
      </c>
    </row>
    <row r="48" spans="2:12" ht="13.9" customHeight="1" x14ac:dyDescent="0.15">
      <c r="B48" s="32">
        <f t="shared" si="1"/>
        <v>38</v>
      </c>
      <c r="C48" s="41"/>
      <c r="D48" s="47"/>
      <c r="E48" s="45"/>
      <c r="F48" s="45" t="s">
        <v>173</v>
      </c>
      <c r="G48" s="45"/>
      <c r="H48" s="45"/>
      <c r="I48" s="45"/>
      <c r="J48" s="45"/>
      <c r="K48" s="79" t="s">
        <v>99</v>
      </c>
      <c r="L48" s="80" t="s">
        <v>99</v>
      </c>
    </row>
    <row r="49" spans="2:19" ht="13.9" customHeight="1" x14ac:dyDescent="0.15">
      <c r="B49" s="32">
        <f t="shared" si="1"/>
        <v>39</v>
      </c>
      <c r="C49" s="41"/>
      <c r="D49" s="47"/>
      <c r="E49" s="45"/>
      <c r="F49" s="45" t="s">
        <v>174</v>
      </c>
      <c r="G49" s="45"/>
      <c r="H49" s="45"/>
      <c r="I49" s="45"/>
      <c r="J49" s="45"/>
      <c r="K49" s="79" t="s">
        <v>99</v>
      </c>
      <c r="L49" s="80" t="s">
        <v>99</v>
      </c>
    </row>
    <row r="50" spans="2:19" ht="13.9" customHeight="1" x14ac:dyDescent="0.15">
      <c r="B50" s="32">
        <f t="shared" si="1"/>
        <v>40</v>
      </c>
      <c r="C50" s="40" t="s">
        <v>30</v>
      </c>
      <c r="D50" s="38" t="s">
        <v>31</v>
      </c>
      <c r="E50" s="45"/>
      <c r="F50" s="45" t="s">
        <v>32</v>
      </c>
      <c r="G50" s="45"/>
      <c r="H50" s="45"/>
      <c r="I50" s="45"/>
      <c r="J50" s="45"/>
      <c r="K50" s="79">
        <v>50</v>
      </c>
      <c r="L50" s="80">
        <v>75</v>
      </c>
    </row>
    <row r="51" spans="2:19" ht="13.9" customHeight="1" x14ac:dyDescent="0.15">
      <c r="B51" s="32">
        <f t="shared" si="1"/>
        <v>41</v>
      </c>
      <c r="C51" s="42"/>
      <c r="D51" s="49" t="s">
        <v>33</v>
      </c>
      <c r="E51" s="45"/>
      <c r="F51" s="45" t="s">
        <v>34</v>
      </c>
      <c r="G51" s="45"/>
      <c r="H51" s="45"/>
      <c r="I51" s="45"/>
      <c r="J51" s="45"/>
      <c r="K51" s="79">
        <v>75</v>
      </c>
      <c r="L51" s="80">
        <v>200</v>
      </c>
    </row>
    <row r="52" spans="2:19" ht="13.9" customHeight="1" x14ac:dyDescent="0.15">
      <c r="B52" s="32">
        <f t="shared" si="1"/>
        <v>42</v>
      </c>
      <c r="C52" s="40" t="s">
        <v>155</v>
      </c>
      <c r="D52" s="38" t="s">
        <v>175</v>
      </c>
      <c r="E52" s="45"/>
      <c r="F52" s="45" t="s">
        <v>176</v>
      </c>
      <c r="G52" s="45"/>
      <c r="H52" s="45"/>
      <c r="I52" s="45"/>
      <c r="J52" s="45"/>
      <c r="K52" s="79"/>
      <c r="L52" s="80" t="s">
        <v>99</v>
      </c>
    </row>
    <row r="53" spans="2:19" ht="13.5" customHeight="1" x14ac:dyDescent="0.15">
      <c r="B53" s="32">
        <f t="shared" si="1"/>
        <v>43</v>
      </c>
      <c r="C53" s="41"/>
      <c r="D53" s="49" t="s">
        <v>156</v>
      </c>
      <c r="E53" s="45"/>
      <c r="F53" s="45" t="s">
        <v>157</v>
      </c>
      <c r="G53" s="45"/>
      <c r="H53" s="45"/>
      <c r="I53" s="45"/>
      <c r="J53" s="45"/>
      <c r="K53" s="79"/>
      <c r="L53" s="80">
        <v>25</v>
      </c>
      <c r="R53">
        <f>COUNTA(K46:K53)</f>
        <v>4</v>
      </c>
      <c r="S53">
        <f>COUNTA(L46:L53)</f>
        <v>8</v>
      </c>
    </row>
    <row r="54" spans="2:19" ht="13.9" customHeight="1" x14ac:dyDescent="0.15">
      <c r="B54" s="32">
        <f t="shared" si="1"/>
        <v>44</v>
      </c>
      <c r="C54" s="185" t="s">
        <v>35</v>
      </c>
      <c r="D54" s="186"/>
      <c r="E54" s="45"/>
      <c r="F54" s="45" t="s">
        <v>36</v>
      </c>
      <c r="G54" s="45"/>
      <c r="H54" s="45"/>
      <c r="I54" s="45"/>
      <c r="J54" s="45"/>
      <c r="K54" s="79"/>
      <c r="L54" s="80">
        <v>150</v>
      </c>
    </row>
    <row r="55" spans="2:19" ht="13.9" customHeight="1" x14ac:dyDescent="0.15">
      <c r="B55" s="32">
        <f t="shared" si="1"/>
        <v>45</v>
      </c>
      <c r="C55" s="43"/>
      <c r="D55" s="44"/>
      <c r="E55" s="45"/>
      <c r="F55" s="45" t="s">
        <v>37</v>
      </c>
      <c r="G55" s="45"/>
      <c r="H55" s="45"/>
      <c r="I55" s="45"/>
      <c r="J55" s="45"/>
      <c r="K55" s="79">
        <v>25</v>
      </c>
      <c r="L55" s="80">
        <v>75</v>
      </c>
    </row>
    <row r="56" spans="2:19" ht="13.9" customHeight="1" thickBot="1" x14ac:dyDescent="0.2">
      <c r="B56" s="32">
        <f t="shared" si="1"/>
        <v>46</v>
      </c>
      <c r="C56" s="43"/>
      <c r="D56" s="44"/>
      <c r="E56" s="45"/>
      <c r="F56" s="45" t="s">
        <v>72</v>
      </c>
      <c r="G56" s="45"/>
      <c r="H56" s="45"/>
      <c r="I56" s="45"/>
      <c r="J56" s="45"/>
      <c r="K56" s="79">
        <v>100</v>
      </c>
      <c r="L56" s="86">
        <v>225</v>
      </c>
    </row>
    <row r="57" spans="2:19" ht="13.9" customHeight="1" x14ac:dyDescent="0.15">
      <c r="B57" s="82"/>
      <c r="C57" s="83"/>
      <c r="D57" s="83"/>
      <c r="E57" s="84"/>
      <c r="F57" s="84"/>
      <c r="G57" s="84"/>
      <c r="H57" s="84"/>
      <c r="I57" s="84"/>
      <c r="J57" s="84"/>
      <c r="K57" s="84"/>
      <c r="L57" s="114"/>
    </row>
    <row r="58" spans="2:19" ht="18" customHeight="1" x14ac:dyDescent="0.15">
      <c r="R58">
        <f>COUNTA(K11:K56)</f>
        <v>32</v>
      </c>
      <c r="S58">
        <f>COUNTA(L11:L56)</f>
        <v>41</v>
      </c>
    </row>
    <row r="59" spans="2:19" ht="18" customHeight="1" x14ac:dyDescent="0.15">
      <c r="B59" s="26"/>
      <c r="R59">
        <f>SUM(R11:R14,K15:K56)</f>
        <v>122408</v>
      </c>
      <c r="S59">
        <f>SUM(S11:S14,L15:L56)</f>
        <v>124701</v>
      </c>
    </row>
    <row r="60" spans="2:19" ht="9" customHeight="1" thickBot="1" x14ac:dyDescent="0.2"/>
    <row r="61" spans="2:19" ht="18" customHeight="1" x14ac:dyDescent="0.15">
      <c r="B61" s="1"/>
      <c r="C61" s="2"/>
      <c r="D61" s="191" t="s">
        <v>0</v>
      </c>
      <c r="E61" s="191"/>
      <c r="F61" s="191"/>
      <c r="G61" s="191"/>
      <c r="H61" s="2"/>
      <c r="I61" s="2"/>
      <c r="J61" s="3"/>
      <c r="K61" s="89" t="s">
        <v>54</v>
      </c>
      <c r="L61" s="110" t="s">
        <v>55</v>
      </c>
    </row>
    <row r="62" spans="2:19" ht="18" customHeight="1" thickBot="1" x14ac:dyDescent="0.2">
      <c r="B62" s="7"/>
      <c r="C62" s="8"/>
      <c r="D62" s="190" t="s">
        <v>1</v>
      </c>
      <c r="E62" s="190"/>
      <c r="F62" s="190"/>
      <c r="G62" s="190"/>
      <c r="H62" s="8"/>
      <c r="I62" s="8"/>
      <c r="J62" s="9"/>
      <c r="K62" s="93" t="str">
        <f>K5</f>
        <v>2020.5.18</v>
      </c>
      <c r="L62" s="115" t="str">
        <f>K62</f>
        <v>2020.5.18</v>
      </c>
    </row>
    <row r="63" spans="2:19" ht="19.899999999999999" customHeight="1" thickTop="1" x14ac:dyDescent="0.15">
      <c r="B63" s="187" t="s">
        <v>77</v>
      </c>
      <c r="C63" s="188"/>
      <c r="D63" s="188"/>
      <c r="E63" s="188"/>
      <c r="F63" s="188"/>
      <c r="G63" s="188"/>
      <c r="H63" s="188"/>
      <c r="I63" s="188"/>
      <c r="J63" s="31"/>
      <c r="K63" s="94">
        <f>SUM(K64:K72)</f>
        <v>122408</v>
      </c>
      <c r="L63" s="116">
        <f>SUM(L64:L72)</f>
        <v>124701</v>
      </c>
    </row>
    <row r="64" spans="2:19" ht="13.9" customHeight="1" x14ac:dyDescent="0.15">
      <c r="B64" s="174" t="s">
        <v>39</v>
      </c>
      <c r="C64" s="175"/>
      <c r="D64" s="189"/>
      <c r="E64" s="52"/>
      <c r="F64" s="53"/>
      <c r="G64" s="183" t="s">
        <v>12</v>
      </c>
      <c r="H64" s="183"/>
      <c r="I64" s="53"/>
      <c r="J64" s="55"/>
      <c r="K64" s="46">
        <f>SUM(R$11:R$14)</f>
        <v>75</v>
      </c>
      <c r="L64" s="117">
        <f>SUM(S$11:S$14)</f>
        <v>200</v>
      </c>
    </row>
    <row r="65" spans="2:19" ht="13.9" customHeight="1" x14ac:dyDescent="0.15">
      <c r="B65" s="18"/>
      <c r="C65" s="19"/>
      <c r="D65" s="20"/>
      <c r="E65" s="56"/>
      <c r="F65" s="45"/>
      <c r="G65" s="183" t="s">
        <v>64</v>
      </c>
      <c r="H65" s="183"/>
      <c r="I65" s="54"/>
      <c r="J65" s="57"/>
      <c r="K65" s="46">
        <f>SUM(K$15)</f>
        <v>1100</v>
      </c>
      <c r="L65" s="117">
        <f>SUM(L$15)</f>
        <v>3000</v>
      </c>
    </row>
    <row r="66" spans="2:19" ht="13.9" customHeight="1" x14ac:dyDescent="0.15">
      <c r="B66" s="18"/>
      <c r="C66" s="19"/>
      <c r="D66" s="20"/>
      <c r="E66" s="56"/>
      <c r="F66" s="45"/>
      <c r="G66" s="183" t="s">
        <v>25</v>
      </c>
      <c r="H66" s="183"/>
      <c r="I66" s="53"/>
      <c r="J66" s="55"/>
      <c r="K66" s="46">
        <f>SUM(K$16:K$16)</f>
        <v>25</v>
      </c>
      <c r="L66" s="117">
        <f>SUM(L$16:L$16)</f>
        <v>200</v>
      </c>
    </row>
    <row r="67" spans="2:19" ht="13.9" customHeight="1" x14ac:dyDescent="0.15">
      <c r="B67" s="18"/>
      <c r="C67" s="19"/>
      <c r="D67" s="20"/>
      <c r="E67" s="56"/>
      <c r="F67" s="45"/>
      <c r="G67" s="183" t="s">
        <v>15</v>
      </c>
      <c r="H67" s="183"/>
      <c r="I67" s="53"/>
      <c r="J67" s="55"/>
      <c r="K67" s="46">
        <v>0</v>
      </c>
      <c r="L67" s="117">
        <v>0</v>
      </c>
    </row>
    <row r="68" spans="2:19" ht="13.9" customHeight="1" x14ac:dyDescent="0.15">
      <c r="B68" s="18"/>
      <c r="C68" s="19"/>
      <c r="D68" s="20"/>
      <c r="E68" s="56"/>
      <c r="F68" s="45"/>
      <c r="G68" s="183" t="s">
        <v>16</v>
      </c>
      <c r="H68" s="183"/>
      <c r="I68" s="53"/>
      <c r="J68" s="55"/>
      <c r="K68" s="46">
        <f>SUM(K$17:K$31)</f>
        <v>120375</v>
      </c>
      <c r="L68" s="117">
        <f>SUM(L$17:L$31)</f>
        <v>118925</v>
      </c>
    </row>
    <row r="69" spans="2:19" ht="13.9" customHeight="1" x14ac:dyDescent="0.15">
      <c r="B69" s="18"/>
      <c r="C69" s="19"/>
      <c r="D69" s="20"/>
      <c r="E69" s="56"/>
      <c r="F69" s="45"/>
      <c r="G69" s="183" t="s">
        <v>62</v>
      </c>
      <c r="H69" s="183"/>
      <c r="I69" s="53"/>
      <c r="J69" s="55"/>
      <c r="K69" s="46">
        <v>0</v>
      </c>
      <c r="L69" s="117">
        <v>0</v>
      </c>
    </row>
    <row r="70" spans="2:19" ht="13.9" customHeight="1" x14ac:dyDescent="0.15">
      <c r="B70" s="18"/>
      <c r="C70" s="19"/>
      <c r="D70" s="20"/>
      <c r="E70" s="56"/>
      <c r="F70" s="45"/>
      <c r="G70" s="183" t="s">
        <v>26</v>
      </c>
      <c r="H70" s="183"/>
      <c r="I70" s="53"/>
      <c r="J70" s="55"/>
      <c r="K70" s="46">
        <f>SUM(K$32:K$45)</f>
        <v>583</v>
      </c>
      <c r="L70" s="117">
        <f>SUM(L$32:L$45)</f>
        <v>1625</v>
      </c>
    </row>
    <row r="71" spans="2:19" ht="13.9" customHeight="1" x14ac:dyDescent="0.15">
      <c r="B71" s="18"/>
      <c r="C71" s="19"/>
      <c r="D71" s="20"/>
      <c r="E71" s="56"/>
      <c r="F71" s="45"/>
      <c r="G71" s="183" t="s">
        <v>71</v>
      </c>
      <c r="H71" s="183"/>
      <c r="I71" s="53"/>
      <c r="J71" s="55"/>
      <c r="K71" s="46">
        <f>SUM(K$54:K$55)</f>
        <v>25</v>
      </c>
      <c r="L71" s="117">
        <f>SUM(L$54:L$55)</f>
        <v>225</v>
      </c>
      <c r="R71">
        <f>COUNTA(K$11:K$56)</f>
        <v>32</v>
      </c>
      <c r="S71">
        <f>COUNTA(L$11:L$56)</f>
        <v>41</v>
      </c>
    </row>
    <row r="72" spans="2:19" ht="13.9" customHeight="1" thickBot="1" x14ac:dyDescent="0.2">
      <c r="B72" s="22"/>
      <c r="C72" s="23"/>
      <c r="D72" s="24"/>
      <c r="E72" s="58"/>
      <c r="F72" s="50"/>
      <c r="G72" s="176" t="s">
        <v>38</v>
      </c>
      <c r="H72" s="176"/>
      <c r="I72" s="59"/>
      <c r="J72" s="60"/>
      <c r="K72" s="51">
        <f>SUM(K$46:K$53,K$56)</f>
        <v>225</v>
      </c>
      <c r="L72" s="118">
        <f>SUM(L$46:L$53,L$56)</f>
        <v>526</v>
      </c>
      <c r="R72">
        <f>SUM(R$11:R$14,K$15:K$56)</f>
        <v>122408</v>
      </c>
      <c r="S72">
        <f>SUM(S$11:S$14,L$15:L$56)</f>
        <v>124701</v>
      </c>
    </row>
    <row r="73" spans="2:19" ht="18" customHeight="1" thickTop="1" x14ac:dyDescent="0.15">
      <c r="B73" s="177" t="s">
        <v>40</v>
      </c>
      <c r="C73" s="178"/>
      <c r="D73" s="179"/>
      <c r="E73" s="66"/>
      <c r="F73" s="33"/>
      <c r="G73" s="180" t="s">
        <v>41</v>
      </c>
      <c r="H73" s="180"/>
      <c r="I73" s="33"/>
      <c r="J73" s="34"/>
      <c r="K73" s="95" t="s">
        <v>42</v>
      </c>
      <c r="L73" s="101"/>
    </row>
    <row r="74" spans="2:19" ht="18" customHeight="1" x14ac:dyDescent="0.15">
      <c r="B74" s="63"/>
      <c r="C74" s="64"/>
      <c r="D74" s="64"/>
      <c r="E74" s="61"/>
      <c r="F74" s="62"/>
      <c r="G74" s="37"/>
      <c r="H74" s="37"/>
      <c r="I74" s="62"/>
      <c r="J74" s="65"/>
      <c r="K74" s="96" t="s">
        <v>43</v>
      </c>
      <c r="L74" s="102"/>
    </row>
    <row r="75" spans="2:19" ht="18" customHeight="1" x14ac:dyDescent="0.15">
      <c r="B75" s="18"/>
      <c r="C75" s="19"/>
      <c r="D75" s="19"/>
      <c r="E75" s="67"/>
      <c r="F75" s="8"/>
      <c r="G75" s="181" t="s">
        <v>44</v>
      </c>
      <c r="H75" s="181"/>
      <c r="I75" s="35"/>
      <c r="J75" s="36"/>
      <c r="K75" s="97" t="s">
        <v>45</v>
      </c>
      <c r="L75" s="103"/>
    </row>
    <row r="76" spans="2:19" ht="18" customHeight="1" x14ac:dyDescent="0.15">
      <c r="B76" s="18"/>
      <c r="C76" s="19"/>
      <c r="D76" s="19"/>
      <c r="E76" s="68"/>
      <c r="F76" s="19"/>
      <c r="G76" s="69"/>
      <c r="H76" s="69"/>
      <c r="I76" s="64"/>
      <c r="J76" s="70"/>
      <c r="K76" s="98" t="s">
        <v>68</v>
      </c>
      <c r="L76" s="104"/>
    </row>
    <row r="77" spans="2:19" ht="18" customHeight="1" x14ac:dyDescent="0.15">
      <c r="B77" s="18"/>
      <c r="C77" s="19"/>
      <c r="D77" s="19"/>
      <c r="E77" s="68"/>
      <c r="F77" s="19"/>
      <c r="G77" s="69"/>
      <c r="H77" s="69"/>
      <c r="I77" s="64"/>
      <c r="J77" s="70"/>
      <c r="K77" s="98" t="s">
        <v>69</v>
      </c>
      <c r="L77" s="104"/>
    </row>
    <row r="78" spans="2:19" ht="18" customHeight="1" x14ac:dyDescent="0.15">
      <c r="B78" s="18"/>
      <c r="C78" s="19"/>
      <c r="D78" s="19"/>
      <c r="E78" s="67"/>
      <c r="F78" s="8"/>
      <c r="G78" s="181" t="s">
        <v>46</v>
      </c>
      <c r="H78" s="181"/>
      <c r="I78" s="35"/>
      <c r="J78" s="36"/>
      <c r="K78" s="97" t="s">
        <v>73</v>
      </c>
      <c r="L78" s="103"/>
    </row>
    <row r="79" spans="2:19" ht="18" customHeight="1" x14ac:dyDescent="0.15">
      <c r="B79" s="18"/>
      <c r="C79" s="19"/>
      <c r="D79" s="19"/>
      <c r="E79" s="68"/>
      <c r="F79" s="19"/>
      <c r="G79" s="69"/>
      <c r="H79" s="69"/>
      <c r="I79" s="64"/>
      <c r="J79" s="70"/>
      <c r="K79" s="98" t="s">
        <v>74</v>
      </c>
      <c r="L79" s="104"/>
    </row>
    <row r="80" spans="2:19" ht="18" customHeight="1" x14ac:dyDescent="0.15">
      <c r="B80" s="18"/>
      <c r="C80" s="19"/>
      <c r="D80" s="19"/>
      <c r="E80" s="68"/>
      <c r="F80" s="19"/>
      <c r="G80" s="69"/>
      <c r="H80" s="69"/>
      <c r="I80" s="64"/>
      <c r="J80" s="70"/>
      <c r="K80" s="98" t="s">
        <v>75</v>
      </c>
      <c r="L80" s="104"/>
    </row>
    <row r="81" spans="2:12" ht="18" customHeight="1" x14ac:dyDescent="0.15">
      <c r="B81" s="18"/>
      <c r="C81" s="19"/>
      <c r="D81" s="19"/>
      <c r="E81" s="13"/>
      <c r="F81" s="14"/>
      <c r="G81" s="37"/>
      <c r="H81" s="37"/>
      <c r="I81" s="62"/>
      <c r="J81" s="65"/>
      <c r="K81" s="98" t="s">
        <v>76</v>
      </c>
      <c r="L81" s="102"/>
    </row>
    <row r="82" spans="2:12" ht="18" customHeight="1" x14ac:dyDescent="0.15">
      <c r="B82" s="25"/>
      <c r="C82" s="14"/>
      <c r="D82" s="14"/>
      <c r="E82" s="21"/>
      <c r="F82" s="5"/>
      <c r="G82" s="182" t="s">
        <v>47</v>
      </c>
      <c r="H82" s="182"/>
      <c r="I82" s="16"/>
      <c r="J82" s="17"/>
      <c r="K82" s="87" t="s">
        <v>116</v>
      </c>
      <c r="L82" s="105"/>
    </row>
    <row r="83" spans="2:12" ht="18" customHeight="1" x14ac:dyDescent="0.15">
      <c r="B83" s="174" t="s">
        <v>48</v>
      </c>
      <c r="C83" s="175"/>
      <c r="D83" s="175"/>
      <c r="E83" s="8"/>
      <c r="F83" s="8"/>
      <c r="G83" s="8"/>
      <c r="H83" s="8"/>
      <c r="I83" s="8"/>
      <c r="J83" s="8"/>
      <c r="K83" s="81"/>
      <c r="L83" s="120"/>
    </row>
    <row r="84" spans="2:12" ht="14.1" customHeight="1" x14ac:dyDescent="0.15">
      <c r="B84" s="71"/>
      <c r="C84" s="72" t="s">
        <v>49</v>
      </c>
      <c r="D84" s="73"/>
      <c r="E84" s="72"/>
      <c r="F84" s="72"/>
      <c r="G84" s="72"/>
      <c r="H84" s="72"/>
      <c r="I84" s="72"/>
      <c r="J84" s="72"/>
      <c r="K84" s="99"/>
      <c r="L84" s="106"/>
    </row>
    <row r="85" spans="2:12" ht="14.1" customHeight="1" x14ac:dyDescent="0.15">
      <c r="B85" s="71"/>
      <c r="C85" s="72" t="s">
        <v>50</v>
      </c>
      <c r="D85" s="73"/>
      <c r="E85" s="72"/>
      <c r="F85" s="72"/>
      <c r="G85" s="72"/>
      <c r="H85" s="72"/>
      <c r="I85" s="72"/>
      <c r="J85" s="72"/>
      <c r="K85" s="99"/>
      <c r="L85" s="106"/>
    </row>
    <row r="86" spans="2:12" ht="14.1" customHeight="1" x14ac:dyDescent="0.15">
      <c r="B86" s="71"/>
      <c r="C86" s="72" t="s">
        <v>51</v>
      </c>
      <c r="D86" s="73"/>
      <c r="E86" s="72"/>
      <c r="F86" s="72"/>
      <c r="G86" s="72"/>
      <c r="H86" s="72"/>
      <c r="I86" s="72"/>
      <c r="J86" s="72"/>
      <c r="K86" s="99"/>
      <c r="L86" s="106"/>
    </row>
    <row r="87" spans="2:12" ht="14.1" customHeight="1" x14ac:dyDescent="0.15">
      <c r="B87" s="71"/>
      <c r="C87" s="72" t="s">
        <v>100</v>
      </c>
      <c r="D87" s="73"/>
      <c r="E87" s="72"/>
      <c r="F87" s="72"/>
      <c r="G87" s="72"/>
      <c r="H87" s="72"/>
      <c r="I87" s="72"/>
      <c r="J87" s="72"/>
      <c r="K87" s="99"/>
      <c r="L87" s="106"/>
    </row>
    <row r="88" spans="2:12" ht="14.1" customHeight="1" x14ac:dyDescent="0.15">
      <c r="B88" s="71"/>
      <c r="C88" s="72" t="s">
        <v>97</v>
      </c>
      <c r="D88" s="73"/>
      <c r="E88" s="72"/>
      <c r="F88" s="72"/>
      <c r="G88" s="72"/>
      <c r="H88" s="72"/>
      <c r="I88" s="72"/>
      <c r="J88" s="72"/>
      <c r="K88" s="99"/>
      <c r="L88" s="106"/>
    </row>
    <row r="89" spans="2:12" ht="14.1" customHeight="1" x14ac:dyDescent="0.15">
      <c r="B89" s="74"/>
      <c r="C89" s="72" t="s">
        <v>101</v>
      </c>
      <c r="D89" s="72"/>
      <c r="E89" s="72"/>
      <c r="F89" s="72"/>
      <c r="G89" s="72"/>
      <c r="H89" s="72"/>
      <c r="I89" s="72"/>
      <c r="J89" s="72"/>
      <c r="K89" s="99"/>
      <c r="L89" s="106"/>
    </row>
    <row r="90" spans="2:12" ht="14.1" customHeight="1" x14ac:dyDescent="0.15">
      <c r="B90" s="74"/>
      <c r="C90" s="72" t="s">
        <v>102</v>
      </c>
      <c r="D90" s="72"/>
      <c r="E90" s="72"/>
      <c r="F90" s="72"/>
      <c r="G90" s="72"/>
      <c r="H90" s="72"/>
      <c r="I90" s="72"/>
      <c r="J90" s="72"/>
      <c r="K90" s="99"/>
      <c r="L90" s="106"/>
    </row>
    <row r="91" spans="2:12" ht="14.1" customHeight="1" x14ac:dyDescent="0.15">
      <c r="B91" s="74"/>
      <c r="C91" s="72" t="s">
        <v>83</v>
      </c>
      <c r="D91" s="72"/>
      <c r="E91" s="72"/>
      <c r="F91" s="72"/>
      <c r="G91" s="72"/>
      <c r="H91" s="72"/>
      <c r="I91" s="72"/>
      <c r="J91" s="72"/>
      <c r="K91" s="99"/>
      <c r="L91" s="106"/>
    </row>
    <row r="92" spans="2:12" ht="14.1" customHeight="1" x14ac:dyDescent="0.15">
      <c r="B92" s="74"/>
      <c r="C92" s="72" t="s">
        <v>84</v>
      </c>
      <c r="D92" s="72"/>
      <c r="E92" s="72"/>
      <c r="F92" s="72"/>
      <c r="G92" s="72"/>
      <c r="H92" s="72"/>
      <c r="I92" s="72"/>
      <c r="J92" s="72"/>
      <c r="K92" s="99"/>
      <c r="L92" s="106"/>
    </row>
    <row r="93" spans="2:12" ht="14.1" customHeight="1" x14ac:dyDescent="0.15">
      <c r="B93" s="74"/>
      <c r="C93" s="72" t="s">
        <v>94</v>
      </c>
      <c r="D93" s="72"/>
      <c r="E93" s="72"/>
      <c r="F93" s="72"/>
      <c r="G93" s="72"/>
      <c r="H93" s="72"/>
      <c r="I93" s="72"/>
      <c r="J93" s="72"/>
      <c r="K93" s="99"/>
      <c r="L93" s="106"/>
    </row>
    <row r="94" spans="2:12" ht="14.1" customHeight="1" x14ac:dyDescent="0.15">
      <c r="B94" s="74"/>
      <c r="C94" s="72" t="s">
        <v>103</v>
      </c>
      <c r="D94" s="72"/>
      <c r="E94" s="72"/>
      <c r="F94" s="72"/>
      <c r="G94" s="72"/>
      <c r="H94" s="72"/>
      <c r="I94" s="72"/>
      <c r="J94" s="72"/>
      <c r="K94" s="99"/>
      <c r="L94" s="106"/>
    </row>
    <row r="95" spans="2:12" ht="14.1" customHeight="1" x14ac:dyDescent="0.15">
      <c r="B95" s="74"/>
      <c r="C95" s="99" t="s">
        <v>104</v>
      </c>
      <c r="D95" s="72"/>
      <c r="E95" s="72"/>
      <c r="F95" s="72"/>
      <c r="G95" s="72"/>
      <c r="H95" s="72"/>
      <c r="I95" s="72"/>
      <c r="J95" s="72"/>
      <c r="K95" s="99"/>
      <c r="L95" s="106"/>
    </row>
    <row r="96" spans="2:12" ht="14.1" customHeight="1" x14ac:dyDescent="0.15">
      <c r="B96" s="74"/>
      <c r="C96" s="72" t="s">
        <v>105</v>
      </c>
      <c r="D96" s="72"/>
      <c r="E96" s="72"/>
      <c r="F96" s="72"/>
      <c r="G96" s="72"/>
      <c r="H96" s="72"/>
      <c r="I96" s="72"/>
      <c r="J96" s="72"/>
      <c r="K96" s="99"/>
      <c r="L96" s="106"/>
    </row>
    <row r="97" spans="2:25" ht="18" customHeight="1" x14ac:dyDescent="0.15">
      <c r="B97" s="74"/>
      <c r="C97" s="72" t="s">
        <v>85</v>
      </c>
      <c r="D97" s="72"/>
      <c r="E97" s="72"/>
      <c r="F97" s="72"/>
      <c r="G97" s="72"/>
      <c r="H97" s="72"/>
      <c r="I97" s="72"/>
      <c r="J97" s="72"/>
      <c r="K97" s="99"/>
      <c r="L97" s="99"/>
      <c r="M97" s="121"/>
    </row>
    <row r="98" spans="2:25" x14ac:dyDescent="0.15">
      <c r="B98" s="74"/>
      <c r="C98" s="72" t="s">
        <v>95</v>
      </c>
      <c r="D98" s="72"/>
      <c r="E98" s="72"/>
      <c r="F98" s="72"/>
      <c r="G98" s="72"/>
      <c r="H98" s="72"/>
      <c r="I98" s="72"/>
      <c r="J98" s="72"/>
      <c r="K98" s="99"/>
      <c r="L98" s="99"/>
      <c r="M98" s="121"/>
    </row>
    <row r="99" spans="2:25" x14ac:dyDescent="0.15">
      <c r="B99" s="74"/>
      <c r="C99" s="72" t="s">
        <v>96</v>
      </c>
      <c r="D99" s="72"/>
      <c r="E99" s="72"/>
      <c r="F99" s="72"/>
      <c r="G99" s="72"/>
      <c r="H99" s="72"/>
      <c r="I99" s="72"/>
      <c r="J99" s="72"/>
      <c r="K99" s="99"/>
      <c r="L99" s="99"/>
      <c r="M99" s="121"/>
    </row>
    <row r="100" spans="2:25" x14ac:dyDescent="0.15">
      <c r="B100" s="74"/>
      <c r="C100" s="72" t="s">
        <v>106</v>
      </c>
      <c r="D100" s="72"/>
      <c r="E100" s="72"/>
      <c r="F100" s="72"/>
      <c r="G100" s="72"/>
      <c r="H100" s="72"/>
      <c r="I100" s="72"/>
      <c r="J100" s="72"/>
      <c r="K100" s="99"/>
      <c r="L100" s="99"/>
      <c r="M100" s="121"/>
    </row>
    <row r="101" spans="2:25" ht="14.1" customHeight="1" x14ac:dyDescent="0.15">
      <c r="B101" s="74"/>
      <c r="C101" s="72" t="s">
        <v>98</v>
      </c>
      <c r="D101" s="72"/>
      <c r="E101" s="72"/>
      <c r="F101" s="72"/>
      <c r="G101" s="72"/>
      <c r="H101" s="72"/>
      <c r="I101" s="72"/>
      <c r="J101" s="72"/>
      <c r="K101" s="99"/>
      <c r="L101" s="99"/>
      <c r="M101" s="129"/>
      <c r="N101" s="128"/>
      <c r="Y101" s="88"/>
    </row>
    <row r="102" spans="2:25" x14ac:dyDescent="0.15">
      <c r="B102" s="74"/>
      <c r="C102" s="72" t="s">
        <v>66</v>
      </c>
      <c r="D102" s="72"/>
      <c r="E102" s="72"/>
      <c r="F102" s="72"/>
      <c r="G102" s="72"/>
      <c r="H102" s="72"/>
      <c r="I102" s="72"/>
      <c r="J102" s="72"/>
      <c r="K102" s="99"/>
      <c r="L102" s="99"/>
      <c r="M102" s="121"/>
    </row>
    <row r="103" spans="2:25" x14ac:dyDescent="0.15">
      <c r="B103" s="74"/>
      <c r="C103" s="72" t="s">
        <v>52</v>
      </c>
      <c r="D103" s="72"/>
      <c r="E103" s="72"/>
      <c r="F103" s="72"/>
      <c r="G103" s="72"/>
      <c r="H103" s="72"/>
      <c r="I103" s="72"/>
      <c r="J103" s="72"/>
      <c r="K103" s="99"/>
      <c r="L103" s="99"/>
      <c r="M103" s="121"/>
    </row>
    <row r="104" spans="2:25" x14ac:dyDescent="0.15">
      <c r="B104" s="121"/>
      <c r="C104" s="99" t="s">
        <v>107</v>
      </c>
      <c r="D104" s="85"/>
      <c r="E104" s="85"/>
      <c r="F104" s="85"/>
      <c r="G104" s="85"/>
      <c r="H104" s="85"/>
      <c r="I104" s="85"/>
      <c r="J104" s="85"/>
      <c r="K104" s="122"/>
      <c r="L104" s="122"/>
      <c r="M104" s="121"/>
    </row>
    <row r="105" spans="2:25" x14ac:dyDescent="0.15">
      <c r="B105" s="121"/>
      <c r="C105" s="99" t="s">
        <v>108</v>
      </c>
      <c r="D105" s="85"/>
      <c r="E105" s="85"/>
      <c r="F105" s="85"/>
      <c r="G105" s="85"/>
      <c r="H105" s="85"/>
      <c r="I105" s="85"/>
      <c r="J105" s="85"/>
      <c r="K105" s="122"/>
      <c r="L105" s="122"/>
      <c r="M105" s="130"/>
      <c r="N105" s="123"/>
      <c r="Y105" s="88"/>
    </row>
    <row r="106" spans="2:25" x14ac:dyDescent="0.15">
      <c r="B106" s="121"/>
      <c r="C106" s="99" t="s">
        <v>158</v>
      </c>
      <c r="D106" s="85"/>
      <c r="E106" s="85"/>
      <c r="F106" s="85"/>
      <c r="G106" s="85"/>
      <c r="H106" s="85"/>
      <c r="I106" s="85"/>
      <c r="J106" s="85"/>
      <c r="K106" s="122"/>
      <c r="L106" s="122"/>
      <c r="M106" s="121"/>
    </row>
    <row r="107" spans="2:25" ht="14.25" thickBot="1" x14ac:dyDescent="0.2">
      <c r="B107" s="124"/>
      <c r="C107" s="100" t="s">
        <v>109</v>
      </c>
      <c r="D107" s="125"/>
      <c r="E107" s="125"/>
      <c r="F107" s="125"/>
      <c r="G107" s="125"/>
      <c r="H107" s="125"/>
      <c r="I107" s="125"/>
      <c r="J107" s="125"/>
      <c r="K107" s="126"/>
      <c r="L107" s="127"/>
    </row>
  </sheetData>
  <mergeCells count="27">
    <mergeCell ref="B83:D83"/>
    <mergeCell ref="G71:H71"/>
    <mergeCell ref="G72:H72"/>
    <mergeCell ref="B73:D73"/>
    <mergeCell ref="G73:H73"/>
    <mergeCell ref="G75:H75"/>
    <mergeCell ref="G78:H78"/>
    <mergeCell ref="G67:H67"/>
    <mergeCell ref="G68:H68"/>
    <mergeCell ref="G69:H69"/>
    <mergeCell ref="G70:H70"/>
    <mergeCell ref="G82:H82"/>
    <mergeCell ref="B63:I63"/>
    <mergeCell ref="B64:D64"/>
    <mergeCell ref="G64:H64"/>
    <mergeCell ref="G65:H65"/>
    <mergeCell ref="G66:H66"/>
    <mergeCell ref="D9:F9"/>
    <mergeCell ref="G10:H10"/>
    <mergeCell ref="C54:D54"/>
    <mergeCell ref="D61:G61"/>
    <mergeCell ref="D62:G62"/>
    <mergeCell ref="D4:G4"/>
    <mergeCell ref="D5:G5"/>
    <mergeCell ref="D6:G6"/>
    <mergeCell ref="D7:F7"/>
    <mergeCell ref="D8:F8"/>
  </mergeCells>
  <phoneticPr fontId="23"/>
  <printOptions horizontalCentered="1"/>
  <pageMargins left="0.98425196850393704" right="0.39370078740157483" top="0.78740157480314965" bottom="0.51181102362204722" header="0.51181102362204722" footer="0.51181102362204722"/>
  <pageSetup paperSize="8" scale="85" orientation="portrait" r:id="rId1"/>
  <headerFooter alignWithMargins="0"/>
  <rowBreaks count="1" manualBreakCount="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C00000"/>
  </sheetPr>
  <dimension ref="B1:Y119"/>
  <sheetViews>
    <sheetView view="pageBreakPreview"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5"/>
      <c r="D5" s="182" t="s">
        <v>1</v>
      </c>
      <c r="E5" s="182"/>
      <c r="F5" s="182"/>
      <c r="G5" s="182"/>
      <c r="H5" s="5"/>
      <c r="I5" s="5"/>
      <c r="J5" s="6"/>
      <c r="K5" s="90" t="s">
        <v>177</v>
      </c>
      <c r="L5" s="111" t="str">
        <f>K5</f>
        <v>2020.5.25</v>
      </c>
    </row>
    <row r="6" spans="2:19" ht="18" customHeight="1" x14ac:dyDescent="0.15">
      <c r="B6" s="4"/>
      <c r="C6" s="5"/>
      <c r="D6" s="182" t="s">
        <v>2</v>
      </c>
      <c r="E6" s="182"/>
      <c r="F6" s="182"/>
      <c r="G6" s="182"/>
      <c r="H6" s="5"/>
      <c r="I6" s="5"/>
      <c r="J6" s="6"/>
      <c r="K6" s="131">
        <v>0.40277777777777773</v>
      </c>
      <c r="L6" s="132">
        <v>0.37708333333333338</v>
      </c>
    </row>
    <row r="7" spans="2:19" ht="18" customHeight="1" x14ac:dyDescent="0.15">
      <c r="B7" s="4"/>
      <c r="C7" s="5"/>
      <c r="D7" s="182" t="s">
        <v>3</v>
      </c>
      <c r="E7" s="192"/>
      <c r="F7" s="192"/>
      <c r="G7" s="27" t="s">
        <v>4</v>
      </c>
      <c r="H7" s="5"/>
      <c r="I7" s="5"/>
      <c r="J7" s="6"/>
      <c r="K7" s="133">
        <v>2.2599999999999998</v>
      </c>
      <c r="L7" s="134">
        <v>1.74</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3.9" customHeight="1" x14ac:dyDescent="0.15">
      <c r="B11" s="32">
        <v>1</v>
      </c>
      <c r="C11" s="38" t="s">
        <v>59</v>
      </c>
      <c r="D11" s="38" t="s">
        <v>12</v>
      </c>
      <c r="E11" s="45"/>
      <c r="F11" s="45" t="s">
        <v>160</v>
      </c>
      <c r="G11" s="45"/>
      <c r="H11" s="45"/>
      <c r="I11" s="45"/>
      <c r="J11" s="45"/>
      <c r="K11" s="77"/>
      <c r="L11" s="78" t="s">
        <v>133</v>
      </c>
      <c r="N11" t="s">
        <v>13</v>
      </c>
      <c r="O11">
        <f>IF(K12="",0,VALUE(MID(K12,2,LEN(K12)-2)))</f>
        <v>0</v>
      </c>
      <c r="P11">
        <f>IF(L11="",0,VALUE(MID(L11,2,LEN(L11)-2)))</f>
        <v>25</v>
      </c>
      <c r="Q11" t="e">
        <f>IF(#REF!="",0,VALUE(MID(#REF!,2,LEN(#REF!)-2)))</f>
        <v>#REF!</v>
      </c>
      <c r="R11">
        <f>IF(K11="＋",0,IF(K11="(＋)",0,ABS(K11)))</f>
        <v>0</v>
      </c>
      <c r="S11">
        <f t="shared" ref="R11:S16" si="0">IF(L11="＋",0,IF(L11="(＋)",0,ABS(L11)))</f>
        <v>25</v>
      </c>
    </row>
    <row r="12" spans="2:19" ht="13.9" customHeight="1" x14ac:dyDescent="0.15">
      <c r="B12" s="32">
        <f>B11+1</f>
        <v>2</v>
      </c>
      <c r="C12" s="39"/>
      <c r="D12" s="47"/>
      <c r="E12" s="45"/>
      <c r="F12" s="45" t="s">
        <v>178</v>
      </c>
      <c r="G12" s="45"/>
      <c r="H12" s="45"/>
      <c r="I12" s="45"/>
      <c r="J12" s="45"/>
      <c r="K12" s="77"/>
      <c r="L12" s="78" t="s">
        <v>133</v>
      </c>
      <c r="N12" t="s">
        <v>13</v>
      </c>
      <c r="O12">
        <f>IF(K16="",0,VALUE(MID(K16,2,LEN(K16)-2)))</f>
        <v>0</v>
      </c>
      <c r="P12">
        <f>IF(L12="",0,VALUE(MID(L12,2,LEN(L12)-2)))</f>
        <v>25</v>
      </c>
      <c r="Q12" t="e">
        <f>IF(#REF!="",0,VALUE(MID(#REF!,2,LEN(#REF!)-2)))</f>
        <v>#REF!</v>
      </c>
      <c r="R12">
        <f>IF(K12="＋",0,IF(K12="(＋)",0,ABS(K12)))</f>
        <v>0</v>
      </c>
      <c r="S12">
        <f t="shared" si="0"/>
        <v>25</v>
      </c>
    </row>
    <row r="13" spans="2:19" ht="13.5" customHeight="1" x14ac:dyDescent="0.15">
      <c r="B13" s="32">
        <f t="shared" ref="B13:B68" si="1">B12+1</f>
        <v>3</v>
      </c>
      <c r="C13" s="39"/>
      <c r="D13" s="47"/>
      <c r="E13" s="45"/>
      <c r="F13" s="45" t="s">
        <v>179</v>
      </c>
      <c r="G13" s="45"/>
      <c r="H13" s="45"/>
      <c r="I13" s="45"/>
      <c r="J13" s="45"/>
      <c r="K13" s="77" t="s">
        <v>135</v>
      </c>
      <c r="L13" s="78" t="s">
        <v>135</v>
      </c>
      <c r="N13" s="75" t="s">
        <v>14</v>
      </c>
      <c r="O13" t="str">
        <f>K13</f>
        <v>(50)</v>
      </c>
      <c r="P13" t="str">
        <f>L13</f>
        <v>(50)</v>
      </c>
      <c r="Q13" t="e">
        <f>#REF!</f>
        <v>#REF!</v>
      </c>
      <c r="R13">
        <f t="shared" si="0"/>
        <v>50</v>
      </c>
      <c r="S13">
        <f t="shared" si="0"/>
        <v>50</v>
      </c>
    </row>
    <row r="14" spans="2:19" ht="13.5" customHeight="1" x14ac:dyDescent="0.15">
      <c r="B14" s="32">
        <f t="shared" si="1"/>
        <v>4</v>
      </c>
      <c r="C14" s="39"/>
      <c r="D14" s="47"/>
      <c r="E14" s="45"/>
      <c r="F14" s="45" t="s">
        <v>110</v>
      </c>
      <c r="G14" s="45"/>
      <c r="H14" s="45"/>
      <c r="I14" s="45"/>
      <c r="J14" s="45"/>
      <c r="K14" s="77" t="s">
        <v>133</v>
      </c>
      <c r="L14" s="78" t="s">
        <v>133</v>
      </c>
      <c r="N14" s="75" t="s">
        <v>14</v>
      </c>
      <c r="O14" t="str">
        <f>K14</f>
        <v>(25)</v>
      </c>
      <c r="P14" t="str">
        <f>L14</f>
        <v>(25)</v>
      </c>
      <c r="Q14" t="e">
        <f>#REF!</f>
        <v>#REF!</v>
      </c>
      <c r="R14">
        <f t="shared" si="0"/>
        <v>25</v>
      </c>
      <c r="S14">
        <f t="shared" si="0"/>
        <v>25</v>
      </c>
    </row>
    <row r="15" spans="2:19" ht="13.9" customHeight="1" x14ac:dyDescent="0.15">
      <c r="B15" s="32">
        <f t="shared" si="1"/>
        <v>5</v>
      </c>
      <c r="C15" s="39"/>
      <c r="D15" s="47"/>
      <c r="E15" s="45"/>
      <c r="F15" s="45" t="s">
        <v>138</v>
      </c>
      <c r="G15" s="45"/>
      <c r="H15" s="45"/>
      <c r="I15" s="45"/>
      <c r="J15" s="45"/>
      <c r="K15" s="77"/>
      <c r="L15" s="78" t="s">
        <v>133</v>
      </c>
      <c r="N15" t="s">
        <v>13</v>
      </c>
      <c r="O15">
        <f>IF(K15="",0,VALUE(MID(K15,2,LEN(K15)-2)))</f>
        <v>0</v>
      </c>
      <c r="P15">
        <f>IF(L15="",0,VALUE(MID(L15,2,LEN(L15)-2)))</f>
        <v>25</v>
      </c>
      <c r="Q15" t="e">
        <f>IF(#REF!="",0,VALUE(MID(#REF!,2,LEN(#REF!)-2)))</f>
        <v>#REF!</v>
      </c>
      <c r="R15">
        <f>IF(K15="＋",0,IF(K15="(＋)",0,ABS(K15)))</f>
        <v>0</v>
      </c>
      <c r="S15">
        <f>IF(L15="＋",0,IF(L15="(＋)",0,ABS(L15)))</f>
        <v>25</v>
      </c>
    </row>
    <row r="16" spans="2:19" ht="13.9" customHeight="1" x14ac:dyDescent="0.15">
      <c r="B16" s="32">
        <f t="shared" si="1"/>
        <v>6</v>
      </c>
      <c r="C16" s="39"/>
      <c r="D16" s="47"/>
      <c r="E16" s="45"/>
      <c r="F16" s="45" t="s">
        <v>89</v>
      </c>
      <c r="G16" s="45"/>
      <c r="H16" s="45"/>
      <c r="I16" s="45"/>
      <c r="J16" s="45"/>
      <c r="K16" s="77"/>
      <c r="L16" s="78" t="s">
        <v>180</v>
      </c>
      <c r="N16" t="s">
        <v>13</v>
      </c>
      <c r="O16" t="e">
        <f>IF(#REF!="",0,VALUE(MID(#REF!,2,LEN(#REF!)-2)))</f>
        <v>#REF!</v>
      </c>
      <c r="P16">
        <f>IF(L16="",0,VALUE(MID(L16,2,LEN(L16)-2)))</f>
        <v>75</v>
      </c>
      <c r="Q16" t="e">
        <f>IF(#REF!="",0,VALUE(MID(#REF!,2,LEN(#REF!)-2)))</f>
        <v>#REF!</v>
      </c>
      <c r="R16">
        <f t="shared" si="0"/>
        <v>0</v>
      </c>
      <c r="S16">
        <f t="shared" si="0"/>
        <v>75</v>
      </c>
    </row>
    <row r="17" spans="2:19" ht="13.9" customHeight="1" x14ac:dyDescent="0.15">
      <c r="B17" s="32">
        <f t="shared" si="1"/>
        <v>7</v>
      </c>
      <c r="C17" s="40" t="s">
        <v>22</v>
      </c>
      <c r="D17" s="38" t="s">
        <v>23</v>
      </c>
      <c r="E17" s="45"/>
      <c r="F17" s="45" t="s">
        <v>88</v>
      </c>
      <c r="G17" s="45"/>
      <c r="H17" s="45"/>
      <c r="I17" s="45"/>
      <c r="J17" s="45"/>
      <c r="K17" s="79">
        <v>375</v>
      </c>
      <c r="L17" s="80">
        <v>7500</v>
      </c>
      <c r="S17">
        <f>COUNTA(L11:L16)</f>
        <v>6</v>
      </c>
    </row>
    <row r="18" spans="2:19" ht="13.5" customHeight="1" x14ac:dyDescent="0.15">
      <c r="B18" s="32">
        <f t="shared" si="1"/>
        <v>8</v>
      </c>
      <c r="C18" s="40" t="s">
        <v>24</v>
      </c>
      <c r="D18" s="38" t="s">
        <v>25</v>
      </c>
      <c r="E18" s="45"/>
      <c r="F18" s="45" t="s">
        <v>141</v>
      </c>
      <c r="G18" s="45"/>
      <c r="H18" s="45"/>
      <c r="I18" s="45"/>
      <c r="J18" s="45"/>
      <c r="K18" s="79"/>
      <c r="L18" s="80">
        <v>100</v>
      </c>
    </row>
    <row r="19" spans="2:19" ht="13.5" customHeight="1" x14ac:dyDescent="0.15">
      <c r="B19" s="32">
        <f t="shared" si="1"/>
        <v>9</v>
      </c>
      <c r="C19" s="40" t="s">
        <v>60</v>
      </c>
      <c r="D19" s="38" t="s">
        <v>15</v>
      </c>
      <c r="E19" s="45"/>
      <c r="F19" s="45" t="s">
        <v>119</v>
      </c>
      <c r="G19" s="45"/>
      <c r="H19" s="45"/>
      <c r="I19" s="45"/>
      <c r="J19" s="45"/>
      <c r="K19" s="79" t="s">
        <v>99</v>
      </c>
      <c r="L19" s="80" t="s">
        <v>99</v>
      </c>
    </row>
    <row r="20" spans="2:19" ht="13.9" customHeight="1" x14ac:dyDescent="0.15">
      <c r="B20" s="32">
        <f t="shared" si="1"/>
        <v>10</v>
      </c>
      <c r="C20" s="41"/>
      <c r="D20" s="47"/>
      <c r="E20" s="45"/>
      <c r="F20" s="45" t="s">
        <v>142</v>
      </c>
      <c r="G20" s="45"/>
      <c r="H20" s="45"/>
      <c r="I20" s="45"/>
      <c r="J20" s="45"/>
      <c r="K20" s="79"/>
      <c r="L20" s="80">
        <v>50</v>
      </c>
    </row>
    <row r="21" spans="2:19" ht="13.9" customHeight="1" x14ac:dyDescent="0.15">
      <c r="B21" s="32">
        <f t="shared" si="1"/>
        <v>11</v>
      </c>
      <c r="C21" s="41"/>
      <c r="D21" s="49" t="s">
        <v>181</v>
      </c>
      <c r="E21" s="45"/>
      <c r="F21" s="45" t="s">
        <v>182</v>
      </c>
      <c r="G21" s="45"/>
      <c r="H21" s="45"/>
      <c r="I21" s="45"/>
      <c r="J21" s="45"/>
      <c r="K21" s="79"/>
      <c r="L21" s="80">
        <v>1</v>
      </c>
    </row>
    <row r="22" spans="2:19" ht="13.9" customHeight="1" x14ac:dyDescent="0.15">
      <c r="B22" s="32">
        <f t="shared" si="1"/>
        <v>12</v>
      </c>
      <c r="C22" s="41"/>
      <c r="D22" s="38" t="s">
        <v>16</v>
      </c>
      <c r="E22" s="45"/>
      <c r="F22" s="45" t="s">
        <v>163</v>
      </c>
      <c r="G22" s="45"/>
      <c r="H22" s="45"/>
      <c r="I22" s="45"/>
      <c r="J22" s="45"/>
      <c r="K22" s="79"/>
      <c r="L22" s="80">
        <v>25</v>
      </c>
    </row>
    <row r="23" spans="2:19" ht="13.9" customHeight="1" x14ac:dyDescent="0.15">
      <c r="B23" s="32">
        <f t="shared" si="1"/>
        <v>13</v>
      </c>
      <c r="C23" s="41"/>
      <c r="D23" s="47"/>
      <c r="E23" s="45"/>
      <c r="F23" s="45" t="s">
        <v>79</v>
      </c>
      <c r="G23" s="45"/>
      <c r="H23" s="45"/>
      <c r="I23" s="45"/>
      <c r="J23" s="45"/>
      <c r="K23" s="79" t="s">
        <v>99</v>
      </c>
      <c r="L23" s="80"/>
    </row>
    <row r="24" spans="2:19" ht="13.9" customHeight="1" x14ac:dyDescent="0.15">
      <c r="B24" s="32">
        <f t="shared" si="1"/>
        <v>14</v>
      </c>
      <c r="C24" s="41"/>
      <c r="D24" s="47"/>
      <c r="E24" s="45"/>
      <c r="F24" s="45" t="s">
        <v>80</v>
      </c>
      <c r="G24" s="45"/>
      <c r="H24" s="45"/>
      <c r="I24" s="45"/>
      <c r="J24" s="45"/>
      <c r="K24" s="79"/>
      <c r="L24" s="80" t="s">
        <v>99</v>
      </c>
    </row>
    <row r="25" spans="2:19" ht="13.5" customHeight="1" x14ac:dyDescent="0.15">
      <c r="B25" s="32">
        <f t="shared" si="1"/>
        <v>15</v>
      </c>
      <c r="C25" s="41"/>
      <c r="D25" s="47"/>
      <c r="E25" s="45"/>
      <c r="F25" s="45" t="s">
        <v>81</v>
      </c>
      <c r="G25" s="45"/>
      <c r="H25" s="45"/>
      <c r="I25" s="45"/>
      <c r="J25" s="45"/>
      <c r="K25" s="79">
        <v>25</v>
      </c>
      <c r="L25" s="80">
        <v>375</v>
      </c>
    </row>
    <row r="26" spans="2:19" ht="13.9" customHeight="1" x14ac:dyDescent="0.15">
      <c r="B26" s="32">
        <f t="shared" si="1"/>
        <v>16</v>
      </c>
      <c r="C26" s="41"/>
      <c r="D26" s="47"/>
      <c r="E26" s="45"/>
      <c r="F26" s="45" t="s">
        <v>143</v>
      </c>
      <c r="G26" s="45"/>
      <c r="H26" s="45"/>
      <c r="I26" s="45"/>
      <c r="J26" s="45"/>
      <c r="K26" s="79">
        <v>150</v>
      </c>
      <c r="L26" s="80"/>
    </row>
    <row r="27" spans="2:19" ht="13.5" customHeight="1" x14ac:dyDescent="0.15">
      <c r="B27" s="32">
        <f t="shared" si="1"/>
        <v>17</v>
      </c>
      <c r="C27" s="41"/>
      <c r="D27" s="47"/>
      <c r="E27" s="45"/>
      <c r="F27" s="45" t="s">
        <v>183</v>
      </c>
      <c r="G27" s="45"/>
      <c r="H27" s="45"/>
      <c r="I27" s="45"/>
      <c r="J27" s="45"/>
      <c r="K27" s="79" t="s">
        <v>99</v>
      </c>
      <c r="L27" s="80"/>
    </row>
    <row r="28" spans="2:19" ht="13.9" customHeight="1" x14ac:dyDescent="0.15">
      <c r="B28" s="32">
        <f t="shared" si="1"/>
        <v>18</v>
      </c>
      <c r="C28" s="41"/>
      <c r="D28" s="47"/>
      <c r="E28" s="45"/>
      <c r="F28" s="45" t="s">
        <v>18</v>
      </c>
      <c r="G28" s="45"/>
      <c r="H28" s="45"/>
      <c r="I28" s="45"/>
      <c r="J28" s="45"/>
      <c r="K28" s="79">
        <v>50</v>
      </c>
      <c r="L28" s="80">
        <v>200</v>
      </c>
    </row>
    <row r="29" spans="2:19" ht="13.9" customHeight="1" x14ac:dyDescent="0.15">
      <c r="B29" s="32">
        <f t="shared" si="1"/>
        <v>19</v>
      </c>
      <c r="C29" s="41"/>
      <c r="D29" s="47"/>
      <c r="E29" s="45"/>
      <c r="F29" s="45" t="s">
        <v>82</v>
      </c>
      <c r="G29" s="45"/>
      <c r="H29" s="45"/>
      <c r="I29" s="45"/>
      <c r="J29" s="45"/>
      <c r="K29" s="79" t="s">
        <v>99</v>
      </c>
      <c r="L29" s="80" t="s">
        <v>99</v>
      </c>
    </row>
    <row r="30" spans="2:19" ht="13.5" customHeight="1" x14ac:dyDescent="0.15">
      <c r="B30" s="32">
        <f t="shared" si="1"/>
        <v>20</v>
      </c>
      <c r="C30" s="41"/>
      <c r="D30" s="47"/>
      <c r="E30" s="45"/>
      <c r="F30" s="45" t="s">
        <v>86</v>
      </c>
      <c r="G30" s="45"/>
      <c r="H30" s="45"/>
      <c r="I30" s="45"/>
      <c r="J30" s="45"/>
      <c r="K30" s="79">
        <v>100</v>
      </c>
      <c r="L30" s="80">
        <v>75</v>
      </c>
    </row>
    <row r="31" spans="2:19" ht="13.5" customHeight="1" x14ac:dyDescent="0.15">
      <c r="B31" s="32">
        <f t="shared" si="1"/>
        <v>21</v>
      </c>
      <c r="C31" s="41"/>
      <c r="D31" s="47"/>
      <c r="E31" s="45"/>
      <c r="F31" s="45" t="s">
        <v>61</v>
      </c>
      <c r="G31" s="45"/>
      <c r="H31" s="45"/>
      <c r="I31" s="45"/>
      <c r="J31" s="45"/>
      <c r="K31" s="79">
        <v>34250</v>
      </c>
      <c r="L31" s="80">
        <v>37750</v>
      </c>
    </row>
    <row r="32" spans="2:19" ht="13.9" customHeight="1" x14ac:dyDescent="0.15">
      <c r="B32" s="32">
        <f t="shared" si="1"/>
        <v>22</v>
      </c>
      <c r="C32" s="41"/>
      <c r="D32" s="47"/>
      <c r="E32" s="45"/>
      <c r="F32" s="45" t="s">
        <v>90</v>
      </c>
      <c r="G32" s="45"/>
      <c r="H32" s="45"/>
      <c r="I32" s="45"/>
      <c r="J32" s="45"/>
      <c r="K32" s="79">
        <v>50</v>
      </c>
      <c r="L32" s="80">
        <v>100</v>
      </c>
    </row>
    <row r="33" spans="2:25" ht="13.9" customHeight="1" x14ac:dyDescent="0.15">
      <c r="B33" s="32">
        <f t="shared" si="1"/>
        <v>23</v>
      </c>
      <c r="C33" s="41"/>
      <c r="D33" s="47"/>
      <c r="E33" s="45"/>
      <c r="F33" s="45" t="s">
        <v>184</v>
      </c>
      <c r="G33" s="45"/>
      <c r="H33" s="45"/>
      <c r="I33" s="45"/>
      <c r="J33" s="45"/>
      <c r="K33" s="79" t="s">
        <v>99</v>
      </c>
      <c r="L33" s="80"/>
    </row>
    <row r="34" spans="2:25" ht="13.9" customHeight="1" x14ac:dyDescent="0.15">
      <c r="B34" s="32">
        <f t="shared" si="1"/>
        <v>24</v>
      </c>
      <c r="C34" s="41"/>
      <c r="D34" s="47"/>
      <c r="E34" s="45"/>
      <c r="F34" s="45" t="s">
        <v>19</v>
      </c>
      <c r="G34" s="45"/>
      <c r="H34" s="45"/>
      <c r="I34" s="45"/>
      <c r="J34" s="45"/>
      <c r="K34" s="79">
        <v>2875</v>
      </c>
      <c r="L34" s="80">
        <v>1000</v>
      </c>
    </row>
    <row r="35" spans="2:25" ht="13.9" customHeight="1" x14ac:dyDescent="0.15">
      <c r="B35" s="32">
        <f t="shared" si="1"/>
        <v>25</v>
      </c>
      <c r="C35" s="41"/>
      <c r="D35" s="47"/>
      <c r="E35" s="45"/>
      <c r="F35" s="45" t="s">
        <v>20</v>
      </c>
      <c r="G35" s="45"/>
      <c r="H35" s="45"/>
      <c r="I35" s="45"/>
      <c r="J35" s="45"/>
      <c r="K35" s="79">
        <v>900</v>
      </c>
      <c r="L35" s="80">
        <v>525</v>
      </c>
    </row>
    <row r="36" spans="2:25" ht="13.5" customHeight="1" x14ac:dyDescent="0.15">
      <c r="B36" s="32">
        <f t="shared" si="1"/>
        <v>26</v>
      </c>
      <c r="C36" s="41"/>
      <c r="D36" s="47"/>
      <c r="E36" s="45"/>
      <c r="F36" s="45" t="s">
        <v>21</v>
      </c>
      <c r="G36" s="45"/>
      <c r="H36" s="45"/>
      <c r="I36" s="45"/>
      <c r="J36" s="45"/>
      <c r="K36" s="79"/>
      <c r="L36" s="80" t="s">
        <v>99</v>
      </c>
    </row>
    <row r="37" spans="2:25" ht="13.9" customHeight="1" x14ac:dyDescent="0.15">
      <c r="B37" s="32">
        <f t="shared" si="1"/>
        <v>27</v>
      </c>
      <c r="C37" s="41"/>
      <c r="D37" s="47"/>
      <c r="E37" s="45"/>
      <c r="F37" s="45" t="s">
        <v>145</v>
      </c>
      <c r="G37" s="45"/>
      <c r="H37" s="45"/>
      <c r="I37" s="45"/>
      <c r="J37" s="45"/>
      <c r="K37" s="79"/>
      <c r="L37" s="80">
        <v>25</v>
      </c>
    </row>
    <row r="38" spans="2:25" ht="13.5" customHeight="1" x14ac:dyDescent="0.15">
      <c r="B38" s="32">
        <f t="shared" si="1"/>
        <v>28</v>
      </c>
      <c r="C38" s="40" t="s">
        <v>63</v>
      </c>
      <c r="D38" s="38" t="s">
        <v>26</v>
      </c>
      <c r="E38" s="45"/>
      <c r="F38" s="45" t="s">
        <v>92</v>
      </c>
      <c r="G38" s="45"/>
      <c r="H38" s="45"/>
      <c r="I38" s="45"/>
      <c r="J38" s="45"/>
      <c r="K38" s="79" t="s">
        <v>99</v>
      </c>
      <c r="L38" s="80">
        <v>100</v>
      </c>
    </row>
    <row r="39" spans="2:25" ht="13.9" customHeight="1" x14ac:dyDescent="0.15">
      <c r="B39" s="32">
        <f t="shared" si="1"/>
        <v>29</v>
      </c>
      <c r="C39" s="41"/>
      <c r="D39" s="47"/>
      <c r="E39" s="45"/>
      <c r="F39" s="45" t="s">
        <v>87</v>
      </c>
      <c r="G39" s="45"/>
      <c r="H39" s="45"/>
      <c r="I39" s="45"/>
      <c r="J39" s="45"/>
      <c r="K39" s="79"/>
      <c r="L39" s="80">
        <v>150</v>
      </c>
    </row>
    <row r="40" spans="2:25" ht="13.9" customHeight="1" x14ac:dyDescent="0.15">
      <c r="B40" s="32">
        <f t="shared" si="1"/>
        <v>30</v>
      </c>
      <c r="C40" s="41"/>
      <c r="D40" s="47"/>
      <c r="E40" s="45"/>
      <c r="F40" s="45" t="s">
        <v>70</v>
      </c>
      <c r="G40" s="45"/>
      <c r="H40" s="45"/>
      <c r="I40" s="45"/>
      <c r="J40" s="45"/>
      <c r="K40" s="79"/>
      <c r="L40" s="80" t="s">
        <v>99</v>
      </c>
    </row>
    <row r="41" spans="2:25" ht="13.5" customHeight="1" x14ac:dyDescent="0.15">
      <c r="B41" s="32">
        <f t="shared" si="1"/>
        <v>31</v>
      </c>
      <c r="C41" s="41"/>
      <c r="D41" s="47"/>
      <c r="E41" s="45"/>
      <c r="F41" s="45" t="s">
        <v>185</v>
      </c>
      <c r="G41" s="45"/>
      <c r="H41" s="45"/>
      <c r="I41" s="45"/>
      <c r="J41" s="45"/>
      <c r="K41" s="79">
        <v>400</v>
      </c>
      <c r="L41" s="80"/>
    </row>
    <row r="42" spans="2:25" ht="13.9" customHeight="1" x14ac:dyDescent="0.15">
      <c r="B42" s="32">
        <f t="shared" si="1"/>
        <v>32</v>
      </c>
      <c r="C42" s="41"/>
      <c r="D42" s="47"/>
      <c r="E42" s="45"/>
      <c r="F42" s="45" t="s">
        <v>186</v>
      </c>
      <c r="G42" s="45"/>
      <c r="H42" s="45"/>
      <c r="I42" s="45"/>
      <c r="J42" s="45"/>
      <c r="K42" s="79"/>
      <c r="L42" s="80">
        <v>200</v>
      </c>
    </row>
    <row r="43" spans="2:25" ht="13.9" customHeight="1" x14ac:dyDescent="0.15">
      <c r="B43" s="32">
        <f t="shared" si="1"/>
        <v>33</v>
      </c>
      <c r="C43" s="41"/>
      <c r="D43" s="47"/>
      <c r="E43" s="45"/>
      <c r="F43" s="45" t="s">
        <v>187</v>
      </c>
      <c r="G43" s="45"/>
      <c r="H43" s="45"/>
      <c r="I43" s="45"/>
      <c r="J43" s="45"/>
      <c r="K43" s="79"/>
      <c r="L43" s="80">
        <v>400</v>
      </c>
    </row>
    <row r="44" spans="2:25" ht="13.5" customHeight="1" x14ac:dyDescent="0.15">
      <c r="B44" s="32">
        <f t="shared" si="1"/>
        <v>34</v>
      </c>
      <c r="C44" s="41"/>
      <c r="D44" s="47"/>
      <c r="E44" s="45"/>
      <c r="F44" s="45" t="s">
        <v>188</v>
      </c>
      <c r="G44" s="45"/>
      <c r="H44" s="45"/>
      <c r="I44" s="45"/>
      <c r="J44" s="45"/>
      <c r="K44" s="79"/>
      <c r="L44" s="80">
        <v>100</v>
      </c>
    </row>
    <row r="45" spans="2:25" ht="13.9" customHeight="1" x14ac:dyDescent="0.15">
      <c r="B45" s="32">
        <f t="shared" si="1"/>
        <v>35</v>
      </c>
      <c r="C45" s="41"/>
      <c r="D45" s="47"/>
      <c r="E45" s="45"/>
      <c r="F45" s="45" t="s">
        <v>112</v>
      </c>
      <c r="G45" s="45"/>
      <c r="H45" s="45"/>
      <c r="I45" s="45"/>
      <c r="J45" s="45"/>
      <c r="K45" s="79" t="s">
        <v>99</v>
      </c>
      <c r="L45" s="80" t="s">
        <v>99</v>
      </c>
    </row>
    <row r="46" spans="2:25" ht="13.5" customHeight="1" x14ac:dyDescent="0.15">
      <c r="B46" s="32">
        <f t="shared" si="1"/>
        <v>36</v>
      </c>
      <c r="C46" s="41"/>
      <c r="D46" s="47"/>
      <c r="E46" s="45"/>
      <c r="F46" s="45" t="s">
        <v>189</v>
      </c>
      <c r="G46" s="45"/>
      <c r="H46" s="45"/>
      <c r="I46" s="45"/>
      <c r="J46" s="45"/>
      <c r="K46" s="79"/>
      <c r="L46" s="80">
        <v>25</v>
      </c>
      <c r="M46" s="108"/>
      <c r="N46" s="107"/>
      <c r="Y46" s="119"/>
    </row>
    <row r="47" spans="2:25" ht="13.9" customHeight="1" x14ac:dyDescent="0.15">
      <c r="B47" s="32">
        <f t="shared" si="1"/>
        <v>37</v>
      </c>
      <c r="C47" s="41"/>
      <c r="D47" s="47"/>
      <c r="E47" s="45"/>
      <c r="F47" s="45" t="s">
        <v>190</v>
      </c>
      <c r="G47" s="45"/>
      <c r="H47" s="45"/>
      <c r="I47" s="45"/>
      <c r="J47" s="45"/>
      <c r="K47" s="79" t="s">
        <v>99</v>
      </c>
      <c r="L47" s="80" t="s">
        <v>99</v>
      </c>
    </row>
    <row r="48" spans="2:25" ht="13.5" customHeight="1" x14ac:dyDescent="0.15">
      <c r="B48" s="32">
        <f t="shared" si="1"/>
        <v>38</v>
      </c>
      <c r="C48" s="41"/>
      <c r="D48" s="47"/>
      <c r="E48" s="45"/>
      <c r="F48" s="45" t="s">
        <v>147</v>
      </c>
      <c r="G48" s="45"/>
      <c r="H48" s="45"/>
      <c r="I48" s="45"/>
      <c r="J48" s="45"/>
      <c r="K48" s="79" t="s">
        <v>99</v>
      </c>
      <c r="L48" s="80" t="s">
        <v>99</v>
      </c>
    </row>
    <row r="49" spans="2:12" ht="13.5" customHeight="1" x14ac:dyDescent="0.15">
      <c r="B49" s="32">
        <f t="shared" si="1"/>
        <v>39</v>
      </c>
      <c r="C49" s="41"/>
      <c r="D49" s="47"/>
      <c r="E49" s="45"/>
      <c r="F49" s="45" t="s">
        <v>27</v>
      </c>
      <c r="G49" s="45"/>
      <c r="H49" s="45"/>
      <c r="I49" s="45"/>
      <c r="J49" s="45"/>
      <c r="K49" s="79">
        <v>100</v>
      </c>
      <c r="L49" s="80">
        <v>250</v>
      </c>
    </row>
    <row r="50" spans="2:12" ht="13.9" customHeight="1" x14ac:dyDescent="0.15">
      <c r="B50" s="32">
        <f t="shared" si="1"/>
        <v>40</v>
      </c>
      <c r="C50" s="41"/>
      <c r="D50" s="47"/>
      <c r="E50" s="45"/>
      <c r="F50" s="45" t="s">
        <v>191</v>
      </c>
      <c r="G50" s="45"/>
      <c r="H50" s="45"/>
      <c r="I50" s="45"/>
      <c r="J50" s="45"/>
      <c r="K50" s="79" t="s">
        <v>99</v>
      </c>
      <c r="L50" s="80" t="s">
        <v>99</v>
      </c>
    </row>
    <row r="51" spans="2:12" ht="13.9" customHeight="1" x14ac:dyDescent="0.15">
      <c r="B51" s="32">
        <f t="shared" si="1"/>
        <v>41</v>
      </c>
      <c r="C51" s="41"/>
      <c r="D51" s="47"/>
      <c r="E51" s="45"/>
      <c r="F51" s="45" t="s">
        <v>192</v>
      </c>
      <c r="G51" s="45"/>
      <c r="H51" s="45"/>
      <c r="I51" s="45"/>
      <c r="J51" s="45"/>
      <c r="K51" s="79" t="s">
        <v>99</v>
      </c>
      <c r="L51" s="80"/>
    </row>
    <row r="52" spans="2:12" ht="13.9" customHeight="1" x14ac:dyDescent="0.15">
      <c r="B52" s="32">
        <f t="shared" si="1"/>
        <v>42</v>
      </c>
      <c r="C52" s="41"/>
      <c r="D52" s="47"/>
      <c r="E52" s="45"/>
      <c r="F52" s="45" t="s">
        <v>193</v>
      </c>
      <c r="G52" s="45"/>
      <c r="H52" s="45"/>
      <c r="I52" s="45"/>
      <c r="J52" s="45"/>
      <c r="K52" s="79"/>
      <c r="L52" s="80">
        <v>32</v>
      </c>
    </row>
    <row r="53" spans="2:12" ht="13.9" customHeight="1" x14ac:dyDescent="0.15">
      <c r="B53" s="32">
        <f t="shared" si="1"/>
        <v>43</v>
      </c>
      <c r="C53" s="41"/>
      <c r="D53" s="47"/>
      <c r="E53" s="45"/>
      <c r="F53" s="45" t="s">
        <v>170</v>
      </c>
      <c r="G53" s="45"/>
      <c r="H53" s="45"/>
      <c r="I53" s="45"/>
      <c r="J53" s="45"/>
      <c r="K53" s="79" t="s">
        <v>99</v>
      </c>
      <c r="L53" s="80"/>
    </row>
    <row r="54" spans="2:12" ht="13.9" customHeight="1" x14ac:dyDescent="0.15">
      <c r="B54" s="32">
        <f t="shared" si="1"/>
        <v>44</v>
      </c>
      <c r="C54" s="41"/>
      <c r="D54" s="47"/>
      <c r="E54" s="45"/>
      <c r="F54" s="45" t="s">
        <v>148</v>
      </c>
      <c r="G54" s="45"/>
      <c r="H54" s="45"/>
      <c r="I54" s="45"/>
      <c r="J54" s="45"/>
      <c r="K54" s="79" t="s">
        <v>99</v>
      </c>
      <c r="L54" s="80" t="s">
        <v>99</v>
      </c>
    </row>
    <row r="55" spans="2:12" ht="13.9" customHeight="1" x14ac:dyDescent="0.15">
      <c r="B55" s="32">
        <f t="shared" si="1"/>
        <v>45</v>
      </c>
      <c r="C55" s="41"/>
      <c r="D55" s="47"/>
      <c r="E55" s="45"/>
      <c r="F55" s="45" t="s">
        <v>171</v>
      </c>
      <c r="G55" s="45"/>
      <c r="H55" s="45"/>
      <c r="I55" s="45"/>
      <c r="J55" s="45"/>
      <c r="K55" s="79"/>
      <c r="L55" s="80" t="s">
        <v>99</v>
      </c>
    </row>
    <row r="56" spans="2:12" ht="13.9" customHeight="1" x14ac:dyDescent="0.15">
      <c r="B56" s="32">
        <f t="shared" si="1"/>
        <v>46</v>
      </c>
      <c r="C56" s="41"/>
      <c r="D56" s="47"/>
      <c r="E56" s="45"/>
      <c r="F56" s="45" t="s">
        <v>113</v>
      </c>
      <c r="G56" s="45"/>
      <c r="H56" s="45"/>
      <c r="I56" s="45"/>
      <c r="J56" s="45"/>
      <c r="K56" s="79">
        <v>450</v>
      </c>
      <c r="L56" s="80">
        <v>500</v>
      </c>
    </row>
    <row r="57" spans="2:12" ht="13.9" customHeight="1" x14ac:dyDescent="0.15">
      <c r="B57" s="32">
        <f t="shared" si="1"/>
        <v>47</v>
      </c>
      <c r="C57" s="41"/>
      <c r="D57" s="47"/>
      <c r="E57" s="45"/>
      <c r="F57" s="45" t="s">
        <v>194</v>
      </c>
      <c r="G57" s="45"/>
      <c r="H57" s="45"/>
      <c r="I57" s="45"/>
      <c r="J57" s="45"/>
      <c r="K57" s="79"/>
      <c r="L57" s="80">
        <v>25</v>
      </c>
    </row>
    <row r="58" spans="2:12" ht="13.9" customHeight="1" x14ac:dyDescent="0.15">
      <c r="B58" s="32">
        <f t="shared" si="1"/>
        <v>48</v>
      </c>
      <c r="C58" s="41"/>
      <c r="D58" s="47"/>
      <c r="E58" s="45"/>
      <c r="F58" s="45" t="s">
        <v>29</v>
      </c>
      <c r="G58" s="45"/>
      <c r="H58" s="45"/>
      <c r="I58" s="45"/>
      <c r="J58" s="45"/>
      <c r="K58" s="79">
        <v>100</v>
      </c>
      <c r="L58" s="80">
        <v>300</v>
      </c>
    </row>
    <row r="59" spans="2:12" ht="13.9" customHeight="1" x14ac:dyDescent="0.15">
      <c r="B59" s="32">
        <f t="shared" si="1"/>
        <v>49</v>
      </c>
      <c r="C59" s="40" t="s">
        <v>151</v>
      </c>
      <c r="D59" s="38" t="s">
        <v>152</v>
      </c>
      <c r="E59" s="45"/>
      <c r="F59" s="45" t="s">
        <v>153</v>
      </c>
      <c r="G59" s="45"/>
      <c r="H59" s="45"/>
      <c r="I59" s="45"/>
      <c r="J59" s="45"/>
      <c r="K59" s="79"/>
      <c r="L59" s="80" t="s">
        <v>99</v>
      </c>
    </row>
    <row r="60" spans="2:12" ht="13.9" customHeight="1" x14ac:dyDescent="0.15">
      <c r="B60" s="32">
        <f t="shared" si="1"/>
        <v>50</v>
      </c>
      <c r="C60" s="40" t="s">
        <v>30</v>
      </c>
      <c r="D60" s="38" t="s">
        <v>195</v>
      </c>
      <c r="E60" s="45"/>
      <c r="F60" s="45" t="s">
        <v>196</v>
      </c>
      <c r="G60" s="45"/>
      <c r="H60" s="45"/>
      <c r="I60" s="45"/>
      <c r="J60" s="45"/>
      <c r="K60" s="79" t="s">
        <v>99</v>
      </c>
      <c r="L60" s="80"/>
    </row>
    <row r="61" spans="2:12" ht="13.5" customHeight="1" x14ac:dyDescent="0.15">
      <c r="B61" s="32">
        <f t="shared" si="1"/>
        <v>51</v>
      </c>
      <c r="C61" s="41"/>
      <c r="D61" s="47" t="s">
        <v>197</v>
      </c>
      <c r="E61" s="45"/>
      <c r="F61" s="45" t="s">
        <v>198</v>
      </c>
      <c r="G61" s="45"/>
      <c r="H61" s="45"/>
      <c r="I61" s="45"/>
      <c r="J61" s="45"/>
      <c r="K61" s="79"/>
      <c r="L61" s="80" t="s">
        <v>99</v>
      </c>
    </row>
    <row r="62" spans="2:12" ht="13.5" customHeight="1" x14ac:dyDescent="0.15">
      <c r="B62" s="32">
        <f t="shared" si="1"/>
        <v>52</v>
      </c>
      <c r="C62" s="41"/>
      <c r="D62" s="38" t="s">
        <v>31</v>
      </c>
      <c r="E62" s="45"/>
      <c r="F62" s="45" t="s">
        <v>121</v>
      </c>
      <c r="G62" s="45"/>
      <c r="H62" s="45"/>
      <c r="I62" s="45"/>
      <c r="J62" s="45"/>
      <c r="K62" s="79"/>
      <c r="L62" s="80" t="s">
        <v>99</v>
      </c>
    </row>
    <row r="63" spans="2:12" ht="13.9" customHeight="1" x14ac:dyDescent="0.15">
      <c r="B63" s="32">
        <f t="shared" si="1"/>
        <v>53</v>
      </c>
      <c r="C63" s="41"/>
      <c r="D63" s="48"/>
      <c r="E63" s="45"/>
      <c r="F63" s="45" t="s">
        <v>32</v>
      </c>
      <c r="G63" s="45"/>
      <c r="H63" s="45"/>
      <c r="I63" s="45"/>
      <c r="J63" s="45"/>
      <c r="K63" s="79" t="s">
        <v>99</v>
      </c>
      <c r="L63" s="80">
        <v>75</v>
      </c>
    </row>
    <row r="64" spans="2:12" ht="13.9" customHeight="1" x14ac:dyDescent="0.15">
      <c r="B64" s="32">
        <f t="shared" si="1"/>
        <v>54</v>
      </c>
      <c r="C64" s="42"/>
      <c r="D64" s="49" t="s">
        <v>33</v>
      </c>
      <c r="E64" s="45"/>
      <c r="F64" s="45" t="s">
        <v>34</v>
      </c>
      <c r="G64" s="45"/>
      <c r="H64" s="45"/>
      <c r="I64" s="45"/>
      <c r="J64" s="45"/>
      <c r="K64" s="79" t="s">
        <v>99</v>
      </c>
      <c r="L64" s="80">
        <v>50</v>
      </c>
    </row>
    <row r="65" spans="2:19" ht="13.5" customHeight="1" x14ac:dyDescent="0.15">
      <c r="B65" s="32">
        <f t="shared" si="1"/>
        <v>55</v>
      </c>
      <c r="C65" s="40" t="s">
        <v>155</v>
      </c>
      <c r="D65" s="49" t="s">
        <v>156</v>
      </c>
      <c r="E65" s="45"/>
      <c r="F65" s="45" t="s">
        <v>157</v>
      </c>
      <c r="G65" s="45"/>
      <c r="H65" s="45"/>
      <c r="I65" s="45"/>
      <c r="J65" s="45"/>
      <c r="K65" s="79" t="s">
        <v>99</v>
      </c>
      <c r="L65" s="80" t="s">
        <v>99</v>
      </c>
      <c r="R65">
        <f>COUNTA(K59:K65)</f>
        <v>4</v>
      </c>
      <c r="S65">
        <f>COUNTA(L59:L65)</f>
        <v>6</v>
      </c>
    </row>
    <row r="66" spans="2:19" ht="13.9" customHeight="1" x14ac:dyDescent="0.15">
      <c r="B66" s="32">
        <f t="shared" si="1"/>
        <v>56</v>
      </c>
      <c r="C66" s="185" t="s">
        <v>35</v>
      </c>
      <c r="D66" s="186"/>
      <c r="E66" s="45"/>
      <c r="F66" s="45" t="s">
        <v>36</v>
      </c>
      <c r="G66" s="45"/>
      <c r="H66" s="45"/>
      <c r="I66" s="45"/>
      <c r="J66" s="45"/>
      <c r="K66" s="79">
        <v>150</v>
      </c>
      <c r="L66" s="80">
        <v>150</v>
      </c>
    </row>
    <row r="67" spans="2:19" ht="13.9" customHeight="1" x14ac:dyDescent="0.15">
      <c r="B67" s="32">
        <f t="shared" si="1"/>
        <v>57</v>
      </c>
      <c r="C67" s="43"/>
      <c r="D67" s="44"/>
      <c r="E67" s="45"/>
      <c r="F67" s="45" t="s">
        <v>37</v>
      </c>
      <c r="G67" s="45"/>
      <c r="H67" s="45"/>
      <c r="I67" s="45"/>
      <c r="J67" s="45"/>
      <c r="K67" s="79">
        <v>50</v>
      </c>
      <c r="L67" s="80">
        <v>200</v>
      </c>
    </row>
    <row r="68" spans="2:19" ht="13.9" customHeight="1" thickBot="1" x14ac:dyDescent="0.2">
      <c r="B68" s="32">
        <f t="shared" si="1"/>
        <v>58</v>
      </c>
      <c r="C68" s="43"/>
      <c r="D68" s="44"/>
      <c r="E68" s="45"/>
      <c r="F68" s="45" t="s">
        <v>72</v>
      </c>
      <c r="G68" s="45"/>
      <c r="H68" s="45"/>
      <c r="I68" s="45"/>
      <c r="J68" s="45"/>
      <c r="K68" s="79">
        <v>150</v>
      </c>
      <c r="L68" s="86">
        <v>400</v>
      </c>
    </row>
    <row r="69" spans="2:19" ht="13.9" customHeight="1" x14ac:dyDescent="0.15">
      <c r="B69" s="82"/>
      <c r="C69" s="83"/>
      <c r="D69" s="83"/>
      <c r="E69" s="84"/>
      <c r="F69" s="84"/>
      <c r="G69" s="84"/>
      <c r="H69" s="84"/>
      <c r="I69" s="84"/>
      <c r="J69" s="84"/>
      <c r="K69" s="84"/>
      <c r="L69" s="114"/>
    </row>
    <row r="70" spans="2:19" ht="18" customHeight="1" x14ac:dyDescent="0.15">
      <c r="R70">
        <f>COUNTA(K11:K68)</f>
        <v>35</v>
      </c>
      <c r="S70">
        <f>COUNTA(L11:L68)</f>
        <v>50</v>
      </c>
    </row>
    <row r="71" spans="2:19" ht="18" customHeight="1" x14ac:dyDescent="0.15">
      <c r="B71" s="26"/>
      <c r="R71">
        <f>SUM(R11:R16,K17:K68)</f>
        <v>40250</v>
      </c>
      <c r="S71">
        <f>SUM(S11:S16,L17:L68)</f>
        <v>50908</v>
      </c>
    </row>
    <row r="72" spans="2:19" ht="9" customHeight="1" thickBot="1" x14ac:dyDescent="0.2"/>
    <row r="73" spans="2:19" ht="18" customHeight="1" x14ac:dyDescent="0.15">
      <c r="B73" s="1"/>
      <c r="C73" s="2"/>
      <c r="D73" s="191" t="s">
        <v>0</v>
      </c>
      <c r="E73" s="191"/>
      <c r="F73" s="191"/>
      <c r="G73" s="191"/>
      <c r="H73" s="2"/>
      <c r="I73" s="2"/>
      <c r="J73" s="3"/>
      <c r="K73" s="89" t="s">
        <v>54</v>
      </c>
      <c r="L73" s="110" t="s">
        <v>55</v>
      </c>
    </row>
    <row r="74" spans="2:19" ht="18" customHeight="1" thickBot="1" x14ac:dyDescent="0.2">
      <c r="B74" s="7"/>
      <c r="C74" s="8"/>
      <c r="D74" s="190" t="s">
        <v>1</v>
      </c>
      <c r="E74" s="190"/>
      <c r="F74" s="190"/>
      <c r="G74" s="190"/>
      <c r="H74" s="8"/>
      <c r="I74" s="8"/>
      <c r="J74" s="9"/>
      <c r="K74" s="93" t="str">
        <f>K5</f>
        <v>2020.5.25</v>
      </c>
      <c r="L74" s="115" t="str">
        <f>K74</f>
        <v>2020.5.25</v>
      </c>
    </row>
    <row r="75" spans="2:19" ht="19.899999999999999" customHeight="1" thickTop="1" x14ac:dyDescent="0.15">
      <c r="B75" s="187" t="s">
        <v>77</v>
      </c>
      <c r="C75" s="188"/>
      <c r="D75" s="188"/>
      <c r="E75" s="188"/>
      <c r="F75" s="188"/>
      <c r="G75" s="188"/>
      <c r="H75" s="188"/>
      <c r="I75" s="188"/>
      <c r="J75" s="31"/>
      <c r="K75" s="94">
        <f>SUM(K76:K84)</f>
        <v>40250</v>
      </c>
      <c r="L75" s="116">
        <f>SUM(L76:L84)</f>
        <v>50908</v>
      </c>
    </row>
    <row r="76" spans="2:19" ht="13.9" customHeight="1" x14ac:dyDescent="0.15">
      <c r="B76" s="174" t="s">
        <v>39</v>
      </c>
      <c r="C76" s="175"/>
      <c r="D76" s="189"/>
      <c r="E76" s="52"/>
      <c r="F76" s="53"/>
      <c r="G76" s="183" t="s">
        <v>12</v>
      </c>
      <c r="H76" s="183"/>
      <c r="I76" s="53"/>
      <c r="J76" s="55"/>
      <c r="K76" s="46">
        <f>SUM(R$11:R$16)</f>
        <v>75</v>
      </c>
      <c r="L76" s="117">
        <f>SUM(S$11:S$16)</f>
        <v>225</v>
      </c>
    </row>
    <row r="77" spans="2:19" ht="13.9" customHeight="1" x14ac:dyDescent="0.15">
      <c r="B77" s="18"/>
      <c r="C77" s="19"/>
      <c r="D77" s="20"/>
      <c r="E77" s="56"/>
      <c r="F77" s="45"/>
      <c r="G77" s="183" t="s">
        <v>64</v>
      </c>
      <c r="H77" s="183"/>
      <c r="I77" s="54"/>
      <c r="J77" s="57"/>
      <c r="K77" s="46">
        <f>SUM(K$17)</f>
        <v>375</v>
      </c>
      <c r="L77" s="117">
        <f>SUM(L$17)</f>
        <v>7500</v>
      </c>
    </row>
    <row r="78" spans="2:19" ht="13.9" customHeight="1" x14ac:dyDescent="0.15">
      <c r="B78" s="18"/>
      <c r="C78" s="19"/>
      <c r="D78" s="20"/>
      <c r="E78" s="56"/>
      <c r="F78" s="45"/>
      <c r="G78" s="183" t="s">
        <v>25</v>
      </c>
      <c r="H78" s="183"/>
      <c r="I78" s="53"/>
      <c r="J78" s="55"/>
      <c r="K78" s="46">
        <f>SUM(K$18:K$18)</f>
        <v>0</v>
      </c>
      <c r="L78" s="117">
        <f>SUM(L$18:L$18)</f>
        <v>100</v>
      </c>
    </row>
    <row r="79" spans="2:19" ht="13.9" customHeight="1" x14ac:dyDescent="0.15">
      <c r="B79" s="18"/>
      <c r="C79" s="19"/>
      <c r="D79" s="20"/>
      <c r="E79" s="56"/>
      <c r="F79" s="45"/>
      <c r="G79" s="183" t="s">
        <v>15</v>
      </c>
      <c r="H79" s="183"/>
      <c r="I79" s="53"/>
      <c r="J79" s="55"/>
      <c r="K79" s="46">
        <f>SUM(K$19:K$20)</f>
        <v>0</v>
      </c>
      <c r="L79" s="117">
        <f>SUM(L$19:L$20)</f>
        <v>50</v>
      </c>
    </row>
    <row r="80" spans="2:19" ht="13.9" customHeight="1" x14ac:dyDescent="0.15">
      <c r="B80" s="18"/>
      <c r="C80" s="19"/>
      <c r="D80" s="20"/>
      <c r="E80" s="56"/>
      <c r="F80" s="45"/>
      <c r="G80" s="183" t="s">
        <v>16</v>
      </c>
      <c r="H80" s="183"/>
      <c r="I80" s="53"/>
      <c r="J80" s="55"/>
      <c r="K80" s="46">
        <f>SUM(K$22:K$37)</f>
        <v>38400</v>
      </c>
      <c r="L80" s="117">
        <f>SUM(L$22:L$37)</f>
        <v>40075</v>
      </c>
    </row>
    <row r="81" spans="2:19" ht="13.9" customHeight="1" x14ac:dyDescent="0.15">
      <c r="B81" s="18"/>
      <c r="C81" s="19"/>
      <c r="D81" s="20"/>
      <c r="E81" s="56"/>
      <c r="F81" s="45"/>
      <c r="G81" s="183" t="s">
        <v>62</v>
      </c>
      <c r="H81" s="183"/>
      <c r="I81" s="53"/>
      <c r="J81" s="55"/>
      <c r="K81" s="46">
        <v>0</v>
      </c>
      <c r="L81" s="117">
        <v>0</v>
      </c>
    </row>
    <row r="82" spans="2:19" ht="13.9" customHeight="1" x14ac:dyDescent="0.15">
      <c r="B82" s="18"/>
      <c r="C82" s="19"/>
      <c r="D82" s="20"/>
      <c r="E82" s="56"/>
      <c r="F82" s="45"/>
      <c r="G82" s="183" t="s">
        <v>26</v>
      </c>
      <c r="H82" s="183"/>
      <c r="I82" s="53"/>
      <c r="J82" s="55"/>
      <c r="K82" s="46">
        <f>SUM(K$38:K$58)</f>
        <v>1050</v>
      </c>
      <c r="L82" s="117">
        <f>SUM(L$38:L$58)</f>
        <v>2082</v>
      </c>
    </row>
    <row r="83" spans="2:19" ht="13.9" customHeight="1" x14ac:dyDescent="0.15">
      <c r="B83" s="18"/>
      <c r="C83" s="19"/>
      <c r="D83" s="20"/>
      <c r="E83" s="56"/>
      <c r="F83" s="45"/>
      <c r="G83" s="183" t="s">
        <v>71</v>
      </c>
      <c r="H83" s="183"/>
      <c r="I83" s="53"/>
      <c r="J83" s="55"/>
      <c r="K83" s="46">
        <f>SUM(K$21:K$21,K$66:K$67)</f>
        <v>200</v>
      </c>
      <c r="L83" s="117">
        <f>SUM(L$21:L$21,L$66:L$67)</f>
        <v>351</v>
      </c>
      <c r="R83">
        <f>COUNTA(K$11:K$68)</f>
        <v>35</v>
      </c>
      <c r="S83">
        <f>COUNTA(L$11:L$68)</f>
        <v>50</v>
      </c>
    </row>
    <row r="84" spans="2:19" ht="13.9" customHeight="1" thickBot="1" x14ac:dyDescent="0.2">
      <c r="B84" s="22"/>
      <c r="C84" s="23"/>
      <c r="D84" s="24"/>
      <c r="E84" s="58"/>
      <c r="F84" s="50"/>
      <c r="G84" s="176" t="s">
        <v>38</v>
      </c>
      <c r="H84" s="176"/>
      <c r="I84" s="59"/>
      <c r="J84" s="60"/>
      <c r="K84" s="51">
        <f>SUM(K$59:K$65,K$68)</f>
        <v>150</v>
      </c>
      <c r="L84" s="118">
        <f>SUM(L$59:L$65,L$68)</f>
        <v>525</v>
      </c>
      <c r="R84">
        <f>SUM(R$11:R$16,K$17:K$68)</f>
        <v>40250</v>
      </c>
      <c r="S84">
        <f>SUM(S$11:S$16,L$17:L$68)</f>
        <v>50908</v>
      </c>
    </row>
    <row r="85" spans="2:19" ht="18" customHeight="1" thickTop="1" x14ac:dyDescent="0.15">
      <c r="B85" s="177" t="s">
        <v>40</v>
      </c>
      <c r="C85" s="178"/>
      <c r="D85" s="179"/>
      <c r="E85" s="66"/>
      <c r="F85" s="33"/>
      <c r="G85" s="180" t="s">
        <v>41</v>
      </c>
      <c r="H85" s="180"/>
      <c r="I85" s="33"/>
      <c r="J85" s="34"/>
      <c r="K85" s="95" t="s">
        <v>42</v>
      </c>
      <c r="L85" s="101"/>
    </row>
    <row r="86" spans="2:19" ht="18" customHeight="1" x14ac:dyDescent="0.15">
      <c r="B86" s="63"/>
      <c r="C86" s="64"/>
      <c r="D86" s="64"/>
      <c r="E86" s="61"/>
      <c r="F86" s="62"/>
      <c r="G86" s="37"/>
      <c r="H86" s="37"/>
      <c r="I86" s="62"/>
      <c r="J86" s="65"/>
      <c r="K86" s="96" t="s">
        <v>43</v>
      </c>
      <c r="L86" s="102"/>
    </row>
    <row r="87" spans="2:19" ht="18" customHeight="1" x14ac:dyDescent="0.15">
      <c r="B87" s="18"/>
      <c r="C87" s="19"/>
      <c r="D87" s="19"/>
      <c r="E87" s="67"/>
      <c r="F87" s="8"/>
      <c r="G87" s="181" t="s">
        <v>44</v>
      </c>
      <c r="H87" s="181"/>
      <c r="I87" s="35"/>
      <c r="J87" s="36"/>
      <c r="K87" s="97" t="s">
        <v>45</v>
      </c>
      <c r="L87" s="103"/>
    </row>
    <row r="88" spans="2:19" ht="18" customHeight="1" x14ac:dyDescent="0.15">
      <c r="B88" s="18"/>
      <c r="C88" s="19"/>
      <c r="D88" s="19"/>
      <c r="E88" s="68"/>
      <c r="F88" s="19"/>
      <c r="G88" s="69"/>
      <c r="H88" s="69"/>
      <c r="I88" s="64"/>
      <c r="J88" s="70"/>
      <c r="K88" s="98" t="s">
        <v>68</v>
      </c>
      <c r="L88" s="104"/>
    </row>
    <row r="89" spans="2:19" ht="18" customHeight="1" x14ac:dyDescent="0.15">
      <c r="B89" s="18"/>
      <c r="C89" s="19"/>
      <c r="D89" s="19"/>
      <c r="E89" s="68"/>
      <c r="F89" s="19"/>
      <c r="G89" s="69"/>
      <c r="H89" s="69"/>
      <c r="I89" s="64"/>
      <c r="J89" s="70"/>
      <c r="K89" s="98" t="s">
        <v>69</v>
      </c>
      <c r="L89" s="104"/>
    </row>
    <row r="90" spans="2:19" ht="18" customHeight="1" x14ac:dyDescent="0.15">
      <c r="B90" s="18"/>
      <c r="C90" s="19"/>
      <c r="D90" s="19"/>
      <c r="E90" s="67"/>
      <c r="F90" s="8"/>
      <c r="G90" s="181" t="s">
        <v>46</v>
      </c>
      <c r="H90" s="181"/>
      <c r="I90" s="35"/>
      <c r="J90" s="36"/>
      <c r="K90" s="97" t="s">
        <v>73</v>
      </c>
      <c r="L90" s="103"/>
    </row>
    <row r="91" spans="2:19" ht="18" customHeight="1" x14ac:dyDescent="0.15">
      <c r="B91" s="18"/>
      <c r="C91" s="19"/>
      <c r="D91" s="19"/>
      <c r="E91" s="68"/>
      <c r="F91" s="19"/>
      <c r="G91" s="69"/>
      <c r="H91" s="69"/>
      <c r="I91" s="64"/>
      <c r="J91" s="70"/>
      <c r="K91" s="98" t="s">
        <v>74</v>
      </c>
      <c r="L91" s="104"/>
    </row>
    <row r="92" spans="2:19" ht="18" customHeight="1" x14ac:dyDescent="0.15">
      <c r="B92" s="18"/>
      <c r="C92" s="19"/>
      <c r="D92" s="19"/>
      <c r="E92" s="68"/>
      <c r="F92" s="19"/>
      <c r="G92" s="69"/>
      <c r="H92" s="69"/>
      <c r="I92" s="64"/>
      <c r="J92" s="70"/>
      <c r="K92" s="98" t="s">
        <v>75</v>
      </c>
      <c r="L92" s="104"/>
    </row>
    <row r="93" spans="2:19" ht="18" customHeight="1" x14ac:dyDescent="0.15">
      <c r="B93" s="18"/>
      <c r="C93" s="19"/>
      <c r="D93" s="19"/>
      <c r="E93" s="13"/>
      <c r="F93" s="14"/>
      <c r="G93" s="37"/>
      <c r="H93" s="37"/>
      <c r="I93" s="62"/>
      <c r="J93" s="65"/>
      <c r="K93" s="98" t="s">
        <v>76</v>
      </c>
      <c r="L93" s="102"/>
    </row>
    <row r="94" spans="2:19" ht="18" customHeight="1" x14ac:dyDescent="0.15">
      <c r="B94" s="25"/>
      <c r="C94" s="14"/>
      <c r="D94" s="14"/>
      <c r="E94" s="21"/>
      <c r="F94" s="5"/>
      <c r="G94" s="182" t="s">
        <v>47</v>
      </c>
      <c r="H94" s="182"/>
      <c r="I94" s="16"/>
      <c r="J94" s="17"/>
      <c r="K94" s="87" t="s">
        <v>116</v>
      </c>
      <c r="L94" s="105"/>
    </row>
    <row r="95" spans="2:19" ht="18" customHeight="1" x14ac:dyDescent="0.15">
      <c r="B95" s="174" t="s">
        <v>48</v>
      </c>
      <c r="C95" s="175"/>
      <c r="D95" s="175"/>
      <c r="E95" s="8"/>
      <c r="F95" s="8"/>
      <c r="G95" s="8"/>
      <c r="H95" s="8"/>
      <c r="I95" s="8"/>
      <c r="J95" s="8"/>
      <c r="K95" s="81"/>
      <c r="L95" s="120"/>
    </row>
    <row r="96" spans="2:19" ht="14.1" customHeight="1" x14ac:dyDescent="0.15">
      <c r="B96" s="71"/>
      <c r="C96" s="72" t="s">
        <v>49</v>
      </c>
      <c r="D96" s="73"/>
      <c r="E96" s="72"/>
      <c r="F96" s="72"/>
      <c r="G96" s="72"/>
      <c r="H96" s="72"/>
      <c r="I96" s="72"/>
      <c r="J96" s="72"/>
      <c r="K96" s="99"/>
      <c r="L96" s="106"/>
    </row>
    <row r="97" spans="2:13" ht="14.1" customHeight="1" x14ac:dyDescent="0.15">
      <c r="B97" s="71"/>
      <c r="C97" s="72" t="s">
        <v>50</v>
      </c>
      <c r="D97" s="73"/>
      <c r="E97" s="72"/>
      <c r="F97" s="72"/>
      <c r="G97" s="72"/>
      <c r="H97" s="72"/>
      <c r="I97" s="72"/>
      <c r="J97" s="72"/>
      <c r="K97" s="99"/>
      <c r="L97" s="106"/>
    </row>
    <row r="98" spans="2:13" ht="14.1" customHeight="1" x14ac:dyDescent="0.15">
      <c r="B98" s="71"/>
      <c r="C98" s="72" t="s">
        <v>51</v>
      </c>
      <c r="D98" s="73"/>
      <c r="E98" s="72"/>
      <c r="F98" s="72"/>
      <c r="G98" s="72"/>
      <c r="H98" s="72"/>
      <c r="I98" s="72"/>
      <c r="J98" s="72"/>
      <c r="K98" s="99"/>
      <c r="L98" s="106"/>
    </row>
    <row r="99" spans="2:13" ht="14.1" customHeight="1" x14ac:dyDescent="0.15">
      <c r="B99" s="71"/>
      <c r="C99" s="72" t="s">
        <v>100</v>
      </c>
      <c r="D99" s="73"/>
      <c r="E99" s="72"/>
      <c r="F99" s="72"/>
      <c r="G99" s="72"/>
      <c r="H99" s="72"/>
      <c r="I99" s="72"/>
      <c r="J99" s="72"/>
      <c r="K99" s="99"/>
      <c r="L99" s="106"/>
    </row>
    <row r="100" spans="2:13" ht="14.1" customHeight="1" x14ac:dyDescent="0.15">
      <c r="B100" s="71"/>
      <c r="C100" s="72" t="s">
        <v>97</v>
      </c>
      <c r="D100" s="73"/>
      <c r="E100" s="72"/>
      <c r="F100" s="72"/>
      <c r="G100" s="72"/>
      <c r="H100" s="72"/>
      <c r="I100" s="72"/>
      <c r="J100" s="72"/>
      <c r="K100" s="99"/>
      <c r="L100" s="106"/>
    </row>
    <row r="101" spans="2:13" ht="14.1" customHeight="1" x14ac:dyDescent="0.15">
      <c r="B101" s="74"/>
      <c r="C101" s="72" t="s">
        <v>101</v>
      </c>
      <c r="D101" s="72"/>
      <c r="E101" s="72"/>
      <c r="F101" s="72"/>
      <c r="G101" s="72"/>
      <c r="H101" s="72"/>
      <c r="I101" s="72"/>
      <c r="J101" s="72"/>
      <c r="K101" s="99"/>
      <c r="L101" s="106"/>
    </row>
    <row r="102" spans="2:13" ht="14.1" customHeight="1" x14ac:dyDescent="0.15">
      <c r="B102" s="74"/>
      <c r="C102" s="72" t="s">
        <v>102</v>
      </c>
      <c r="D102" s="72"/>
      <c r="E102" s="72"/>
      <c r="F102" s="72"/>
      <c r="G102" s="72"/>
      <c r="H102" s="72"/>
      <c r="I102" s="72"/>
      <c r="J102" s="72"/>
      <c r="K102" s="99"/>
      <c r="L102" s="106"/>
    </row>
    <row r="103" spans="2:13" ht="14.1" customHeight="1" x14ac:dyDescent="0.15">
      <c r="B103" s="74"/>
      <c r="C103" s="72" t="s">
        <v>83</v>
      </c>
      <c r="D103" s="72"/>
      <c r="E103" s="72"/>
      <c r="F103" s="72"/>
      <c r="G103" s="72"/>
      <c r="H103" s="72"/>
      <c r="I103" s="72"/>
      <c r="J103" s="72"/>
      <c r="K103" s="99"/>
      <c r="L103" s="106"/>
    </row>
    <row r="104" spans="2:13" ht="14.1" customHeight="1" x14ac:dyDescent="0.15">
      <c r="B104" s="74"/>
      <c r="C104" s="72" t="s">
        <v>84</v>
      </c>
      <c r="D104" s="72"/>
      <c r="E104" s="72"/>
      <c r="F104" s="72"/>
      <c r="G104" s="72"/>
      <c r="H104" s="72"/>
      <c r="I104" s="72"/>
      <c r="J104" s="72"/>
      <c r="K104" s="99"/>
      <c r="L104" s="106"/>
    </row>
    <row r="105" spans="2:13" ht="14.1" customHeight="1" x14ac:dyDescent="0.15">
      <c r="B105" s="74"/>
      <c r="C105" s="72" t="s">
        <v>94</v>
      </c>
      <c r="D105" s="72"/>
      <c r="E105" s="72"/>
      <c r="F105" s="72"/>
      <c r="G105" s="72"/>
      <c r="H105" s="72"/>
      <c r="I105" s="72"/>
      <c r="J105" s="72"/>
      <c r="K105" s="99"/>
      <c r="L105" s="106"/>
    </row>
    <row r="106" spans="2:13" ht="14.1" customHeight="1" x14ac:dyDescent="0.15">
      <c r="B106" s="74"/>
      <c r="C106" s="72" t="s">
        <v>103</v>
      </c>
      <c r="D106" s="72"/>
      <c r="E106" s="72"/>
      <c r="F106" s="72"/>
      <c r="G106" s="72"/>
      <c r="H106" s="72"/>
      <c r="I106" s="72"/>
      <c r="J106" s="72"/>
      <c r="K106" s="99"/>
      <c r="L106" s="106"/>
    </row>
    <row r="107" spans="2:13" ht="14.1" customHeight="1" x14ac:dyDescent="0.15">
      <c r="B107" s="74"/>
      <c r="C107" s="99" t="s">
        <v>104</v>
      </c>
      <c r="D107" s="72"/>
      <c r="E107" s="72"/>
      <c r="F107" s="72"/>
      <c r="G107" s="72"/>
      <c r="H107" s="72"/>
      <c r="I107" s="72"/>
      <c r="J107" s="72"/>
      <c r="K107" s="99"/>
      <c r="L107" s="106"/>
    </row>
    <row r="108" spans="2:13" ht="14.1" customHeight="1" x14ac:dyDescent="0.15">
      <c r="B108" s="74"/>
      <c r="C108" s="72" t="s">
        <v>105</v>
      </c>
      <c r="D108" s="72"/>
      <c r="E108" s="72"/>
      <c r="F108" s="72"/>
      <c r="G108" s="72"/>
      <c r="H108" s="72"/>
      <c r="I108" s="72"/>
      <c r="J108" s="72"/>
      <c r="K108" s="99"/>
      <c r="L108" s="106"/>
    </row>
    <row r="109" spans="2:13" ht="18" customHeight="1" x14ac:dyDescent="0.15">
      <c r="B109" s="74"/>
      <c r="C109" s="72" t="s">
        <v>85</v>
      </c>
      <c r="D109" s="72"/>
      <c r="E109" s="72"/>
      <c r="F109" s="72"/>
      <c r="G109" s="72"/>
      <c r="H109" s="72"/>
      <c r="I109" s="72"/>
      <c r="J109" s="72"/>
      <c r="K109" s="99"/>
      <c r="L109" s="99"/>
      <c r="M109" s="121"/>
    </row>
    <row r="110" spans="2:13" x14ac:dyDescent="0.15">
      <c r="B110" s="74"/>
      <c r="C110" s="72" t="s">
        <v>95</v>
      </c>
      <c r="D110" s="72"/>
      <c r="E110" s="72"/>
      <c r="F110" s="72"/>
      <c r="G110" s="72"/>
      <c r="H110" s="72"/>
      <c r="I110" s="72"/>
      <c r="J110" s="72"/>
      <c r="K110" s="99"/>
      <c r="L110" s="99"/>
      <c r="M110" s="121"/>
    </row>
    <row r="111" spans="2:13" x14ac:dyDescent="0.15">
      <c r="B111" s="74"/>
      <c r="C111" s="72" t="s">
        <v>96</v>
      </c>
      <c r="D111" s="72"/>
      <c r="E111" s="72"/>
      <c r="F111" s="72"/>
      <c r="G111" s="72"/>
      <c r="H111" s="72"/>
      <c r="I111" s="72"/>
      <c r="J111" s="72"/>
      <c r="K111" s="99"/>
      <c r="L111" s="99"/>
      <c r="M111" s="121"/>
    </row>
    <row r="112" spans="2:13" x14ac:dyDescent="0.15">
      <c r="B112" s="74"/>
      <c r="C112" s="72" t="s">
        <v>106</v>
      </c>
      <c r="D112" s="72"/>
      <c r="E112" s="72"/>
      <c r="F112" s="72"/>
      <c r="G112" s="72"/>
      <c r="H112" s="72"/>
      <c r="I112" s="72"/>
      <c r="J112" s="72"/>
      <c r="K112" s="99"/>
      <c r="L112" s="99"/>
      <c r="M112" s="121"/>
    </row>
    <row r="113" spans="2:25" ht="14.1" customHeight="1" x14ac:dyDescent="0.15">
      <c r="B113" s="74"/>
      <c r="C113" s="72" t="s">
        <v>98</v>
      </c>
      <c r="D113" s="72"/>
      <c r="E113" s="72"/>
      <c r="F113" s="72"/>
      <c r="G113" s="72"/>
      <c r="H113" s="72"/>
      <c r="I113" s="72"/>
      <c r="J113" s="72"/>
      <c r="K113" s="99"/>
      <c r="L113" s="99"/>
      <c r="M113" s="129"/>
      <c r="N113" s="128"/>
      <c r="Y113" s="88"/>
    </row>
    <row r="114" spans="2:25" x14ac:dyDescent="0.15">
      <c r="B114" s="74"/>
      <c r="C114" s="72" t="s">
        <v>66</v>
      </c>
      <c r="D114" s="72"/>
      <c r="E114" s="72"/>
      <c r="F114" s="72"/>
      <c r="G114" s="72"/>
      <c r="H114" s="72"/>
      <c r="I114" s="72"/>
      <c r="J114" s="72"/>
      <c r="K114" s="99"/>
      <c r="L114" s="99"/>
      <c r="M114" s="121"/>
    </row>
    <row r="115" spans="2:25" x14ac:dyDescent="0.15">
      <c r="B115" s="74"/>
      <c r="C115" s="72" t="s">
        <v>52</v>
      </c>
      <c r="D115" s="72"/>
      <c r="E115" s="72"/>
      <c r="F115" s="72"/>
      <c r="G115" s="72"/>
      <c r="H115" s="72"/>
      <c r="I115" s="72"/>
      <c r="J115" s="72"/>
      <c r="K115" s="99"/>
      <c r="L115" s="99"/>
      <c r="M115" s="121"/>
    </row>
    <row r="116" spans="2:25" x14ac:dyDescent="0.15">
      <c r="B116" s="121"/>
      <c r="C116" s="99" t="s">
        <v>107</v>
      </c>
      <c r="D116" s="85"/>
      <c r="E116" s="85"/>
      <c r="F116" s="85"/>
      <c r="G116" s="85"/>
      <c r="H116" s="85"/>
      <c r="I116" s="85"/>
      <c r="J116" s="85"/>
      <c r="K116" s="122"/>
      <c r="L116" s="122"/>
      <c r="M116" s="121"/>
    </row>
    <row r="117" spans="2:25" x14ac:dyDescent="0.15">
      <c r="B117" s="121"/>
      <c r="C117" s="99" t="s">
        <v>108</v>
      </c>
      <c r="D117" s="85"/>
      <c r="E117" s="85"/>
      <c r="F117" s="85"/>
      <c r="G117" s="85"/>
      <c r="H117" s="85"/>
      <c r="I117" s="85"/>
      <c r="J117" s="85"/>
      <c r="K117" s="122"/>
      <c r="L117" s="122"/>
      <c r="M117" s="130"/>
      <c r="N117" s="123"/>
      <c r="Y117" s="88"/>
    </row>
    <row r="118" spans="2:25" x14ac:dyDescent="0.15">
      <c r="B118" s="121"/>
      <c r="C118" s="99" t="s">
        <v>158</v>
      </c>
      <c r="D118" s="85"/>
      <c r="E118" s="85"/>
      <c r="F118" s="85"/>
      <c r="G118" s="85"/>
      <c r="H118" s="85"/>
      <c r="I118" s="85"/>
      <c r="J118" s="85"/>
      <c r="K118" s="122"/>
      <c r="L118" s="122"/>
      <c r="M118" s="121"/>
    </row>
    <row r="119" spans="2:25" ht="14.25" thickBot="1" x14ac:dyDescent="0.2">
      <c r="B119" s="124"/>
      <c r="C119" s="100" t="s">
        <v>109</v>
      </c>
      <c r="D119" s="125"/>
      <c r="E119" s="125"/>
      <c r="F119" s="125"/>
      <c r="G119" s="125"/>
      <c r="H119" s="125"/>
      <c r="I119" s="125"/>
      <c r="J119" s="125"/>
      <c r="K119" s="126"/>
      <c r="L119" s="127"/>
    </row>
  </sheetData>
  <mergeCells count="27">
    <mergeCell ref="B95:D95"/>
    <mergeCell ref="G83:H83"/>
    <mergeCell ref="G84:H84"/>
    <mergeCell ref="B85:D85"/>
    <mergeCell ref="G85:H85"/>
    <mergeCell ref="G87:H87"/>
    <mergeCell ref="G90:H90"/>
    <mergeCell ref="G79:H79"/>
    <mergeCell ref="G80:H80"/>
    <mergeCell ref="G81:H81"/>
    <mergeCell ref="G82:H82"/>
    <mergeCell ref="G94:H94"/>
    <mergeCell ref="B75:I75"/>
    <mergeCell ref="B76:D76"/>
    <mergeCell ref="G76:H76"/>
    <mergeCell ref="G77:H77"/>
    <mergeCell ref="G78:H78"/>
    <mergeCell ref="D9:F9"/>
    <mergeCell ref="G10:H10"/>
    <mergeCell ref="C66:D66"/>
    <mergeCell ref="D73:G73"/>
    <mergeCell ref="D74:G74"/>
    <mergeCell ref="D4:G4"/>
    <mergeCell ref="D5:G5"/>
    <mergeCell ref="D6:G6"/>
    <mergeCell ref="D7:F7"/>
    <mergeCell ref="D8:F8"/>
  </mergeCells>
  <phoneticPr fontId="23"/>
  <printOptions horizontalCentered="1"/>
  <pageMargins left="0.98425196850393704" right="0.39370078740157483" top="0.78740157480314965" bottom="0.51181102362204722" header="0.51181102362204722" footer="0.51181102362204722"/>
  <pageSetup paperSize="8" scale="85" orientation="portrait" r:id="rId1"/>
  <headerFooter alignWithMargins="0"/>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C00000"/>
  </sheetPr>
  <dimension ref="B1:Y117"/>
  <sheetViews>
    <sheetView view="pageBreakPreview"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5"/>
      <c r="D5" s="182" t="s">
        <v>1</v>
      </c>
      <c r="E5" s="182"/>
      <c r="F5" s="182"/>
      <c r="G5" s="182"/>
      <c r="H5" s="5"/>
      <c r="I5" s="5"/>
      <c r="J5" s="6"/>
      <c r="K5" s="90" t="s">
        <v>199</v>
      </c>
      <c r="L5" s="111" t="str">
        <f>K5</f>
        <v>2020.6.2</v>
      </c>
    </row>
    <row r="6" spans="2:19" ht="18" customHeight="1" x14ac:dyDescent="0.15">
      <c r="B6" s="4"/>
      <c r="C6" s="5"/>
      <c r="D6" s="182" t="s">
        <v>2</v>
      </c>
      <c r="E6" s="182"/>
      <c r="F6" s="182"/>
      <c r="G6" s="182"/>
      <c r="H6" s="5"/>
      <c r="I6" s="5"/>
      <c r="J6" s="6"/>
      <c r="K6" s="131">
        <v>0.42708333333333331</v>
      </c>
      <c r="L6" s="132">
        <v>0.38541666666666669</v>
      </c>
    </row>
    <row r="7" spans="2:19" ht="18" customHeight="1" x14ac:dyDescent="0.15">
      <c r="B7" s="4"/>
      <c r="C7" s="5"/>
      <c r="D7" s="182" t="s">
        <v>3</v>
      </c>
      <c r="E7" s="192"/>
      <c r="F7" s="192"/>
      <c r="G7" s="27" t="s">
        <v>4</v>
      </c>
      <c r="H7" s="5"/>
      <c r="I7" s="5"/>
      <c r="J7" s="6"/>
      <c r="K7" s="133">
        <v>2.33</v>
      </c>
      <c r="L7" s="134">
        <v>1.87</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3.9" customHeight="1" x14ac:dyDescent="0.15">
      <c r="B11" s="32">
        <v>1</v>
      </c>
      <c r="C11" s="38" t="s">
        <v>59</v>
      </c>
      <c r="D11" s="38" t="s">
        <v>12</v>
      </c>
      <c r="E11" s="45"/>
      <c r="F11" s="45" t="s">
        <v>131</v>
      </c>
      <c r="G11" s="45"/>
      <c r="H11" s="45"/>
      <c r="I11" s="45"/>
      <c r="J11" s="45"/>
      <c r="K11" s="77" t="s">
        <v>133</v>
      </c>
      <c r="L11" s="78" t="s">
        <v>135</v>
      </c>
      <c r="N11" t="s">
        <v>13</v>
      </c>
      <c r="O11">
        <f>IF(K12="",0,VALUE(MID(K12,2,LEN(K12)-2)))</f>
        <v>0</v>
      </c>
      <c r="P11">
        <f>IF(L11="",0,VALUE(MID(L11,2,LEN(L11)-2)))</f>
        <v>50</v>
      </c>
      <c r="Q11" t="e">
        <f>IF(#REF!="",0,VALUE(MID(#REF!,2,LEN(#REF!)-2)))</f>
        <v>#REF!</v>
      </c>
      <c r="R11">
        <f>IF(K11="＋",0,IF(K11="(＋)",0,ABS(K11)))</f>
        <v>25</v>
      </c>
      <c r="S11">
        <f t="shared" ref="R11:S17" si="0">IF(L11="＋",0,IF(L11="(＋)",0,ABS(L11)))</f>
        <v>50</v>
      </c>
    </row>
    <row r="12" spans="2:19" ht="13.9" customHeight="1" x14ac:dyDescent="0.15">
      <c r="B12" s="32">
        <f>B11+1</f>
        <v>2</v>
      </c>
      <c r="C12" s="39"/>
      <c r="D12" s="47"/>
      <c r="E12" s="45"/>
      <c r="F12" s="45" t="s">
        <v>178</v>
      </c>
      <c r="G12" s="45"/>
      <c r="H12" s="45"/>
      <c r="I12" s="45"/>
      <c r="J12" s="45"/>
      <c r="K12" s="77"/>
      <c r="L12" s="78" t="s">
        <v>133</v>
      </c>
      <c r="N12" t="s">
        <v>13</v>
      </c>
      <c r="O12">
        <f>IF(K17="",0,VALUE(MID(K17,2,LEN(K17)-2)))</f>
        <v>25</v>
      </c>
      <c r="P12">
        <f>IF(L12="",0,VALUE(MID(L12,2,LEN(L12)-2)))</f>
        <v>25</v>
      </c>
      <c r="Q12" t="e">
        <f>IF(#REF!="",0,VALUE(MID(#REF!,2,LEN(#REF!)-2)))</f>
        <v>#REF!</v>
      </c>
      <c r="R12">
        <f>IF(K12="＋",0,IF(K12="(＋)",0,ABS(K12)))</f>
        <v>0</v>
      </c>
      <c r="S12">
        <f t="shared" si="0"/>
        <v>25</v>
      </c>
    </row>
    <row r="13" spans="2:19" ht="13.5" customHeight="1" x14ac:dyDescent="0.15">
      <c r="B13" s="32">
        <f t="shared" ref="B13:B66" si="1">B12+1</f>
        <v>3</v>
      </c>
      <c r="C13" s="39"/>
      <c r="D13" s="47"/>
      <c r="E13" s="45"/>
      <c r="F13" s="45" t="s">
        <v>179</v>
      </c>
      <c r="G13" s="45"/>
      <c r="H13" s="45"/>
      <c r="I13" s="45"/>
      <c r="J13" s="45"/>
      <c r="K13" s="77"/>
      <c r="L13" s="78" t="s">
        <v>200</v>
      </c>
      <c r="N13" s="75" t="s">
        <v>14</v>
      </c>
      <c r="O13">
        <f>K13</f>
        <v>0</v>
      </c>
      <c r="P13" t="str">
        <f>L13</f>
        <v>(100)</v>
      </c>
      <c r="Q13" t="e">
        <f>#REF!</f>
        <v>#REF!</v>
      </c>
      <c r="R13">
        <f t="shared" si="0"/>
        <v>0</v>
      </c>
      <c r="S13">
        <f t="shared" si="0"/>
        <v>100</v>
      </c>
    </row>
    <row r="14" spans="2:19" ht="13.9" customHeight="1" x14ac:dyDescent="0.15">
      <c r="B14" s="32">
        <f t="shared" si="1"/>
        <v>4</v>
      </c>
      <c r="C14" s="39"/>
      <c r="D14" s="47"/>
      <c r="E14" s="45"/>
      <c r="F14" s="45" t="s">
        <v>201</v>
      </c>
      <c r="G14" s="45"/>
      <c r="H14" s="45"/>
      <c r="I14" s="45"/>
      <c r="J14" s="45"/>
      <c r="K14" s="77"/>
      <c r="L14" s="78" t="s">
        <v>99</v>
      </c>
      <c r="N14" t="s">
        <v>13</v>
      </c>
      <c r="O14">
        <f>IF(K14="",0,VALUE(MID(K14,2,LEN(K14)-2)))</f>
        <v>0</v>
      </c>
      <c r="P14" t="e">
        <f>IF(L14="",0,VALUE(MID(L14,2,LEN(L14)-2)))</f>
        <v>#VALUE!</v>
      </c>
      <c r="Q14" t="e">
        <f>IF(#REF!="",0,VALUE(MID(#REF!,2,LEN(#REF!)-2)))</f>
        <v>#REF!</v>
      </c>
      <c r="R14">
        <f t="shared" si="0"/>
        <v>0</v>
      </c>
      <c r="S14">
        <f t="shared" si="0"/>
        <v>0</v>
      </c>
    </row>
    <row r="15" spans="2:19" ht="13.5" customHeight="1" x14ac:dyDescent="0.15">
      <c r="B15" s="32">
        <f t="shared" si="1"/>
        <v>5</v>
      </c>
      <c r="C15" s="39"/>
      <c r="D15" s="47"/>
      <c r="E15" s="45"/>
      <c r="F15" s="45" t="s">
        <v>110</v>
      </c>
      <c r="G15" s="45"/>
      <c r="H15" s="45"/>
      <c r="I15" s="45"/>
      <c r="J15" s="45"/>
      <c r="K15" s="77" t="s">
        <v>162</v>
      </c>
      <c r="L15" s="78" t="s">
        <v>135</v>
      </c>
      <c r="N15" s="75" t="s">
        <v>14</v>
      </c>
      <c r="O15" t="str">
        <f>K15</f>
        <v>(＋)</v>
      </c>
      <c r="P15" t="str">
        <f>L15</f>
        <v>(50)</v>
      </c>
      <c r="Q15" t="e">
        <f>#REF!</f>
        <v>#REF!</v>
      </c>
      <c r="R15">
        <f t="shared" si="0"/>
        <v>0</v>
      </c>
      <c r="S15">
        <f t="shared" si="0"/>
        <v>50</v>
      </c>
    </row>
    <row r="16" spans="2:19" ht="13.9" customHeight="1" x14ac:dyDescent="0.15">
      <c r="B16" s="32">
        <f t="shared" si="1"/>
        <v>6</v>
      </c>
      <c r="C16" s="39"/>
      <c r="D16" s="47"/>
      <c r="E16" s="45"/>
      <c r="F16" s="45" t="s">
        <v>138</v>
      </c>
      <c r="G16" s="45"/>
      <c r="H16" s="45"/>
      <c r="I16" s="45"/>
      <c r="J16" s="45"/>
      <c r="K16" s="77"/>
      <c r="L16" s="78" t="s">
        <v>137</v>
      </c>
      <c r="N16" t="s">
        <v>13</v>
      </c>
      <c r="O16">
        <f>IF(K16="",0,VALUE(MID(K16,2,LEN(K16)-2)))</f>
        <v>0</v>
      </c>
      <c r="P16">
        <f>IF(L16="",0,VALUE(MID(L16,2,LEN(L16)-2)))</f>
        <v>150</v>
      </c>
      <c r="Q16" t="e">
        <f>IF(#REF!="",0,VALUE(MID(#REF!,2,LEN(#REF!)-2)))</f>
        <v>#REF!</v>
      </c>
      <c r="R16">
        <f>IF(K16="＋",0,IF(K16="(＋)",0,ABS(K16)))</f>
        <v>0</v>
      </c>
      <c r="S16">
        <f>IF(L16="＋",0,IF(L16="(＋)",0,ABS(L16)))</f>
        <v>150</v>
      </c>
    </row>
    <row r="17" spans="2:19" ht="13.9" customHeight="1" x14ac:dyDescent="0.15">
      <c r="B17" s="32">
        <f t="shared" si="1"/>
        <v>7</v>
      </c>
      <c r="C17" s="39"/>
      <c r="D17" s="47"/>
      <c r="E17" s="45"/>
      <c r="F17" s="45" t="s">
        <v>89</v>
      </c>
      <c r="G17" s="45"/>
      <c r="H17" s="45"/>
      <c r="I17" s="45"/>
      <c r="J17" s="45"/>
      <c r="K17" s="77" t="s">
        <v>133</v>
      </c>
      <c r="L17" s="78" t="s">
        <v>200</v>
      </c>
      <c r="N17" t="s">
        <v>13</v>
      </c>
      <c r="O17" t="e">
        <f>IF(#REF!="",0,VALUE(MID(#REF!,2,LEN(#REF!)-2)))</f>
        <v>#REF!</v>
      </c>
      <c r="P17">
        <f>IF(L17="",0,VALUE(MID(L17,2,LEN(L17)-2)))</f>
        <v>100</v>
      </c>
      <c r="Q17" t="e">
        <f>IF(#REF!="",0,VALUE(MID(#REF!,2,LEN(#REF!)-2)))</f>
        <v>#REF!</v>
      </c>
      <c r="R17">
        <f t="shared" si="0"/>
        <v>25</v>
      </c>
      <c r="S17">
        <f t="shared" si="0"/>
        <v>100</v>
      </c>
    </row>
    <row r="18" spans="2:19" ht="13.9" customHeight="1" x14ac:dyDescent="0.15">
      <c r="B18" s="32">
        <f t="shared" si="1"/>
        <v>8</v>
      </c>
      <c r="C18" s="40" t="s">
        <v>22</v>
      </c>
      <c r="D18" s="38" t="s">
        <v>23</v>
      </c>
      <c r="E18" s="45"/>
      <c r="F18" s="45" t="s">
        <v>88</v>
      </c>
      <c r="G18" s="45"/>
      <c r="H18" s="45"/>
      <c r="I18" s="45"/>
      <c r="J18" s="45"/>
      <c r="K18" s="79">
        <v>25500</v>
      </c>
      <c r="L18" s="80">
        <v>11500</v>
      </c>
      <c r="S18">
        <f>COUNTA(L11:L17)</f>
        <v>7</v>
      </c>
    </row>
    <row r="19" spans="2:19" ht="13.5" customHeight="1" x14ac:dyDescent="0.15">
      <c r="B19" s="32">
        <f t="shared" si="1"/>
        <v>9</v>
      </c>
      <c r="C19" s="40" t="s">
        <v>24</v>
      </c>
      <c r="D19" s="38" t="s">
        <v>25</v>
      </c>
      <c r="E19" s="45"/>
      <c r="F19" s="45" t="s">
        <v>141</v>
      </c>
      <c r="G19" s="45"/>
      <c r="H19" s="45"/>
      <c r="I19" s="45"/>
      <c r="J19" s="45"/>
      <c r="K19" s="79">
        <v>225</v>
      </c>
      <c r="L19" s="80">
        <v>800</v>
      </c>
    </row>
    <row r="20" spans="2:19" ht="13.5" customHeight="1" x14ac:dyDescent="0.15">
      <c r="B20" s="32">
        <f t="shared" si="1"/>
        <v>10</v>
      </c>
      <c r="C20" s="40" t="s">
        <v>60</v>
      </c>
      <c r="D20" s="38" t="s">
        <v>15</v>
      </c>
      <c r="E20" s="45"/>
      <c r="F20" s="45" t="s">
        <v>202</v>
      </c>
      <c r="G20" s="45"/>
      <c r="H20" s="45"/>
      <c r="I20" s="45"/>
      <c r="J20" s="45"/>
      <c r="K20" s="79">
        <v>25</v>
      </c>
      <c r="L20" s="80"/>
    </row>
    <row r="21" spans="2:19" ht="13.9" customHeight="1" x14ac:dyDescent="0.15">
      <c r="B21" s="32">
        <f t="shared" si="1"/>
        <v>11</v>
      </c>
      <c r="C21" s="41"/>
      <c r="D21" s="49" t="s">
        <v>181</v>
      </c>
      <c r="E21" s="45"/>
      <c r="F21" s="45" t="s">
        <v>182</v>
      </c>
      <c r="G21" s="45"/>
      <c r="H21" s="45"/>
      <c r="I21" s="45"/>
      <c r="J21" s="45"/>
      <c r="K21" s="79"/>
      <c r="L21" s="80">
        <v>4</v>
      </c>
    </row>
    <row r="22" spans="2:19" ht="13.9" customHeight="1" x14ac:dyDescent="0.15">
      <c r="B22" s="32">
        <f t="shared" si="1"/>
        <v>12</v>
      </c>
      <c r="C22" s="41"/>
      <c r="D22" s="38" t="s">
        <v>16</v>
      </c>
      <c r="E22" s="45"/>
      <c r="F22" s="45" t="s">
        <v>163</v>
      </c>
      <c r="G22" s="45"/>
      <c r="H22" s="45"/>
      <c r="I22" s="45"/>
      <c r="J22" s="45"/>
      <c r="K22" s="79" t="s">
        <v>99</v>
      </c>
      <c r="L22" s="80"/>
    </row>
    <row r="23" spans="2:19" ht="13.9" customHeight="1" x14ac:dyDescent="0.15">
      <c r="B23" s="32">
        <f t="shared" si="1"/>
        <v>13</v>
      </c>
      <c r="C23" s="41"/>
      <c r="D23" s="47"/>
      <c r="E23" s="45"/>
      <c r="F23" s="45" t="s">
        <v>80</v>
      </c>
      <c r="G23" s="45"/>
      <c r="H23" s="45"/>
      <c r="I23" s="45"/>
      <c r="J23" s="45"/>
      <c r="K23" s="79" t="s">
        <v>99</v>
      </c>
      <c r="L23" s="80"/>
    </row>
    <row r="24" spans="2:19" ht="13.5" customHeight="1" x14ac:dyDescent="0.15">
      <c r="B24" s="32">
        <f t="shared" si="1"/>
        <v>14</v>
      </c>
      <c r="C24" s="41"/>
      <c r="D24" s="47"/>
      <c r="E24" s="45"/>
      <c r="F24" s="45" t="s">
        <v>81</v>
      </c>
      <c r="G24" s="45"/>
      <c r="H24" s="45"/>
      <c r="I24" s="45"/>
      <c r="J24" s="45"/>
      <c r="K24" s="79">
        <v>300</v>
      </c>
      <c r="L24" s="80">
        <v>275</v>
      </c>
    </row>
    <row r="25" spans="2:19" ht="13.9" customHeight="1" x14ac:dyDescent="0.15">
      <c r="B25" s="32">
        <f t="shared" si="1"/>
        <v>15</v>
      </c>
      <c r="C25" s="41"/>
      <c r="D25" s="47"/>
      <c r="E25" s="45"/>
      <c r="F25" s="45" t="s">
        <v>143</v>
      </c>
      <c r="G25" s="45"/>
      <c r="H25" s="45"/>
      <c r="I25" s="45"/>
      <c r="J25" s="45"/>
      <c r="K25" s="79" t="s">
        <v>99</v>
      </c>
      <c r="L25" s="80">
        <v>200</v>
      </c>
    </row>
    <row r="26" spans="2:19" ht="13.9" customHeight="1" x14ac:dyDescent="0.15">
      <c r="B26" s="32">
        <f t="shared" si="1"/>
        <v>16</v>
      </c>
      <c r="C26" s="41"/>
      <c r="D26" s="47"/>
      <c r="E26" s="45"/>
      <c r="F26" s="45" t="s">
        <v>18</v>
      </c>
      <c r="G26" s="45"/>
      <c r="H26" s="45"/>
      <c r="I26" s="45"/>
      <c r="J26" s="45"/>
      <c r="K26" s="79">
        <v>50</v>
      </c>
      <c r="L26" s="80">
        <v>75</v>
      </c>
    </row>
    <row r="27" spans="2:19" ht="13.9" customHeight="1" x14ac:dyDescent="0.15">
      <c r="B27" s="32">
        <f t="shared" si="1"/>
        <v>17</v>
      </c>
      <c r="C27" s="41"/>
      <c r="D27" s="47"/>
      <c r="E27" s="45"/>
      <c r="F27" s="45" t="s">
        <v>82</v>
      </c>
      <c r="G27" s="45"/>
      <c r="H27" s="45"/>
      <c r="I27" s="45"/>
      <c r="J27" s="45"/>
      <c r="K27" s="79" t="s">
        <v>99</v>
      </c>
      <c r="L27" s="80"/>
    </row>
    <row r="28" spans="2:19" ht="13.5" customHeight="1" x14ac:dyDescent="0.15">
      <c r="B28" s="32">
        <f t="shared" si="1"/>
        <v>18</v>
      </c>
      <c r="C28" s="41"/>
      <c r="D28" s="47"/>
      <c r="E28" s="45"/>
      <c r="F28" s="45" t="s">
        <v>86</v>
      </c>
      <c r="G28" s="45"/>
      <c r="H28" s="45"/>
      <c r="I28" s="45"/>
      <c r="J28" s="45"/>
      <c r="K28" s="79">
        <v>150</v>
      </c>
      <c r="L28" s="80">
        <v>175</v>
      </c>
    </row>
    <row r="29" spans="2:19" ht="13.5" customHeight="1" x14ac:dyDescent="0.15">
      <c r="B29" s="32">
        <f t="shared" si="1"/>
        <v>19</v>
      </c>
      <c r="C29" s="41"/>
      <c r="D29" s="47"/>
      <c r="E29" s="45"/>
      <c r="F29" s="45" t="s">
        <v>61</v>
      </c>
      <c r="G29" s="45"/>
      <c r="H29" s="45"/>
      <c r="I29" s="45"/>
      <c r="J29" s="45"/>
      <c r="K29" s="79">
        <v>21625</v>
      </c>
      <c r="L29" s="80">
        <v>4050</v>
      </c>
    </row>
    <row r="30" spans="2:19" ht="13.9" customHeight="1" x14ac:dyDescent="0.15">
      <c r="B30" s="32">
        <f t="shared" si="1"/>
        <v>20</v>
      </c>
      <c r="C30" s="41"/>
      <c r="D30" s="47"/>
      <c r="E30" s="45"/>
      <c r="F30" s="45" t="s">
        <v>165</v>
      </c>
      <c r="G30" s="45"/>
      <c r="H30" s="45"/>
      <c r="I30" s="45"/>
      <c r="J30" s="45"/>
      <c r="K30" s="79"/>
      <c r="L30" s="80">
        <v>75</v>
      </c>
    </row>
    <row r="31" spans="2:19" ht="13.9" customHeight="1" x14ac:dyDescent="0.15">
      <c r="B31" s="32">
        <f t="shared" si="1"/>
        <v>21</v>
      </c>
      <c r="C31" s="41"/>
      <c r="D31" s="47"/>
      <c r="E31" s="45"/>
      <c r="F31" s="45" t="s">
        <v>90</v>
      </c>
      <c r="G31" s="45"/>
      <c r="H31" s="45"/>
      <c r="I31" s="45"/>
      <c r="J31" s="45"/>
      <c r="K31" s="79">
        <v>75</v>
      </c>
      <c r="L31" s="80">
        <v>50</v>
      </c>
    </row>
    <row r="32" spans="2:19" ht="13.9" customHeight="1" x14ac:dyDescent="0.15">
      <c r="B32" s="32">
        <f t="shared" si="1"/>
        <v>22</v>
      </c>
      <c r="C32" s="41"/>
      <c r="D32" s="47"/>
      <c r="E32" s="45"/>
      <c r="F32" s="45" t="s">
        <v>19</v>
      </c>
      <c r="G32" s="45"/>
      <c r="H32" s="45"/>
      <c r="I32" s="45"/>
      <c r="J32" s="45"/>
      <c r="K32" s="79">
        <v>1000</v>
      </c>
      <c r="L32" s="80">
        <v>2500</v>
      </c>
    </row>
    <row r="33" spans="2:12" ht="13.9" customHeight="1" x14ac:dyDescent="0.15">
      <c r="B33" s="32">
        <f t="shared" si="1"/>
        <v>23</v>
      </c>
      <c r="C33" s="41"/>
      <c r="D33" s="47"/>
      <c r="E33" s="45"/>
      <c r="F33" s="45" t="s">
        <v>20</v>
      </c>
      <c r="G33" s="45"/>
      <c r="H33" s="45"/>
      <c r="I33" s="45"/>
      <c r="J33" s="45"/>
      <c r="K33" s="79">
        <v>250</v>
      </c>
      <c r="L33" s="80" t="s">
        <v>99</v>
      </c>
    </row>
    <row r="34" spans="2:12" ht="13.5" customHeight="1" x14ac:dyDescent="0.15">
      <c r="B34" s="32">
        <f t="shared" si="1"/>
        <v>24</v>
      </c>
      <c r="C34" s="41"/>
      <c r="D34" s="47"/>
      <c r="E34" s="45"/>
      <c r="F34" s="45" t="s">
        <v>21</v>
      </c>
      <c r="G34" s="45"/>
      <c r="H34" s="45"/>
      <c r="I34" s="45"/>
      <c r="J34" s="45"/>
      <c r="K34" s="79"/>
      <c r="L34" s="80" t="s">
        <v>99</v>
      </c>
    </row>
    <row r="35" spans="2:12" ht="13.9" customHeight="1" x14ac:dyDescent="0.15">
      <c r="B35" s="32">
        <f t="shared" si="1"/>
        <v>25</v>
      </c>
      <c r="C35" s="40" t="s">
        <v>65</v>
      </c>
      <c r="D35" s="38" t="s">
        <v>62</v>
      </c>
      <c r="E35" s="45"/>
      <c r="F35" s="45" t="s">
        <v>203</v>
      </c>
      <c r="G35" s="45"/>
      <c r="H35" s="45"/>
      <c r="I35" s="45"/>
      <c r="J35" s="45"/>
      <c r="K35" s="79">
        <v>25</v>
      </c>
      <c r="L35" s="80"/>
    </row>
    <row r="36" spans="2:12" ht="13.5" customHeight="1" x14ac:dyDescent="0.15">
      <c r="B36" s="32">
        <f t="shared" si="1"/>
        <v>26</v>
      </c>
      <c r="C36" s="40" t="s">
        <v>63</v>
      </c>
      <c r="D36" s="38" t="s">
        <v>26</v>
      </c>
      <c r="E36" s="45"/>
      <c r="F36" s="45" t="s">
        <v>92</v>
      </c>
      <c r="G36" s="45"/>
      <c r="H36" s="45"/>
      <c r="I36" s="45"/>
      <c r="J36" s="45"/>
      <c r="K36" s="79" t="s">
        <v>99</v>
      </c>
      <c r="L36" s="80" t="s">
        <v>99</v>
      </c>
    </row>
    <row r="37" spans="2:12" ht="13.9" customHeight="1" x14ac:dyDescent="0.15">
      <c r="B37" s="32">
        <f t="shared" si="1"/>
        <v>27</v>
      </c>
      <c r="C37" s="41"/>
      <c r="D37" s="47"/>
      <c r="E37" s="45"/>
      <c r="F37" s="45" t="s">
        <v>204</v>
      </c>
      <c r="G37" s="45"/>
      <c r="H37" s="45"/>
      <c r="I37" s="45"/>
      <c r="J37" s="45"/>
      <c r="K37" s="79" t="s">
        <v>99</v>
      </c>
      <c r="L37" s="80" t="s">
        <v>99</v>
      </c>
    </row>
    <row r="38" spans="2:12" ht="13.9" customHeight="1" x14ac:dyDescent="0.15">
      <c r="B38" s="32">
        <f t="shared" si="1"/>
        <v>28</v>
      </c>
      <c r="C38" s="41"/>
      <c r="D38" s="47"/>
      <c r="E38" s="45"/>
      <c r="F38" s="45" t="s">
        <v>87</v>
      </c>
      <c r="G38" s="45"/>
      <c r="H38" s="45"/>
      <c r="I38" s="45"/>
      <c r="J38" s="45"/>
      <c r="K38" s="79">
        <v>100</v>
      </c>
      <c r="L38" s="80">
        <v>350</v>
      </c>
    </row>
    <row r="39" spans="2:12" ht="13.5" customHeight="1" x14ac:dyDescent="0.15">
      <c r="B39" s="32">
        <f t="shared" si="1"/>
        <v>29</v>
      </c>
      <c r="C39" s="41"/>
      <c r="D39" s="47"/>
      <c r="E39" s="45"/>
      <c r="F39" s="45" t="s">
        <v>185</v>
      </c>
      <c r="G39" s="45"/>
      <c r="H39" s="45"/>
      <c r="I39" s="45"/>
      <c r="J39" s="45"/>
      <c r="K39" s="79" t="s">
        <v>99</v>
      </c>
      <c r="L39" s="80" t="s">
        <v>99</v>
      </c>
    </row>
    <row r="40" spans="2:12" ht="13.9" customHeight="1" x14ac:dyDescent="0.15">
      <c r="B40" s="32">
        <f t="shared" si="1"/>
        <v>30</v>
      </c>
      <c r="C40" s="41"/>
      <c r="D40" s="47"/>
      <c r="E40" s="45"/>
      <c r="F40" s="45" t="s">
        <v>168</v>
      </c>
      <c r="G40" s="45"/>
      <c r="H40" s="45"/>
      <c r="I40" s="45"/>
      <c r="J40" s="45"/>
      <c r="K40" s="79" t="s">
        <v>99</v>
      </c>
      <c r="L40" s="80"/>
    </row>
    <row r="41" spans="2:12" ht="13.5" customHeight="1" x14ac:dyDescent="0.15">
      <c r="B41" s="32">
        <f t="shared" si="1"/>
        <v>31</v>
      </c>
      <c r="C41" s="41"/>
      <c r="D41" s="47"/>
      <c r="E41" s="45"/>
      <c r="F41" s="45" t="s">
        <v>188</v>
      </c>
      <c r="G41" s="45"/>
      <c r="H41" s="45"/>
      <c r="I41" s="45"/>
      <c r="J41" s="45"/>
      <c r="K41" s="79"/>
      <c r="L41" s="80" t="s">
        <v>99</v>
      </c>
    </row>
    <row r="42" spans="2:12" ht="13.9" customHeight="1" x14ac:dyDescent="0.15">
      <c r="B42" s="32">
        <f t="shared" si="1"/>
        <v>32</v>
      </c>
      <c r="C42" s="41"/>
      <c r="D42" s="47"/>
      <c r="E42" s="45"/>
      <c r="F42" s="45" t="s">
        <v>112</v>
      </c>
      <c r="G42" s="45"/>
      <c r="H42" s="45"/>
      <c r="I42" s="45"/>
      <c r="J42" s="45"/>
      <c r="K42" s="79" t="s">
        <v>99</v>
      </c>
      <c r="L42" s="80" t="s">
        <v>99</v>
      </c>
    </row>
    <row r="43" spans="2:12" ht="13.9" customHeight="1" x14ac:dyDescent="0.15">
      <c r="B43" s="32">
        <f t="shared" si="1"/>
        <v>33</v>
      </c>
      <c r="C43" s="41"/>
      <c r="D43" s="47"/>
      <c r="E43" s="45"/>
      <c r="F43" s="45" t="s">
        <v>205</v>
      </c>
      <c r="G43" s="45"/>
      <c r="H43" s="45"/>
      <c r="I43" s="45"/>
      <c r="J43" s="45"/>
      <c r="K43" s="79">
        <v>32</v>
      </c>
      <c r="L43" s="80"/>
    </row>
    <row r="44" spans="2:12" ht="13.9" customHeight="1" x14ac:dyDescent="0.15">
      <c r="B44" s="32">
        <f t="shared" si="1"/>
        <v>34</v>
      </c>
      <c r="C44" s="41"/>
      <c r="D44" s="47"/>
      <c r="E44" s="45"/>
      <c r="F44" s="45" t="s">
        <v>206</v>
      </c>
      <c r="G44" s="45"/>
      <c r="H44" s="45"/>
      <c r="I44" s="45"/>
      <c r="J44" s="45"/>
      <c r="K44" s="79">
        <v>16</v>
      </c>
      <c r="L44" s="80"/>
    </row>
    <row r="45" spans="2:12" ht="13.9" customHeight="1" x14ac:dyDescent="0.15">
      <c r="B45" s="32">
        <f t="shared" si="1"/>
        <v>35</v>
      </c>
      <c r="C45" s="41"/>
      <c r="D45" s="47"/>
      <c r="E45" s="45"/>
      <c r="F45" s="45" t="s">
        <v>207</v>
      </c>
      <c r="G45" s="45"/>
      <c r="H45" s="45"/>
      <c r="I45" s="45"/>
      <c r="J45" s="45"/>
      <c r="K45" s="79" t="s">
        <v>99</v>
      </c>
      <c r="L45" s="80"/>
    </row>
    <row r="46" spans="2:12" ht="13.5" customHeight="1" x14ac:dyDescent="0.15">
      <c r="B46" s="32">
        <f t="shared" si="1"/>
        <v>36</v>
      </c>
      <c r="C46" s="41"/>
      <c r="D46" s="47"/>
      <c r="E46" s="45"/>
      <c r="F46" s="45" t="s">
        <v>147</v>
      </c>
      <c r="G46" s="45"/>
      <c r="H46" s="45"/>
      <c r="I46" s="45"/>
      <c r="J46" s="45"/>
      <c r="K46" s="79" t="s">
        <v>99</v>
      </c>
      <c r="L46" s="80" t="s">
        <v>99</v>
      </c>
    </row>
    <row r="47" spans="2:12" ht="13.5" customHeight="1" x14ac:dyDescent="0.15">
      <c r="B47" s="32">
        <f t="shared" si="1"/>
        <v>37</v>
      </c>
      <c r="C47" s="41"/>
      <c r="D47" s="47"/>
      <c r="E47" s="45"/>
      <c r="F47" s="45" t="s">
        <v>27</v>
      </c>
      <c r="G47" s="45"/>
      <c r="H47" s="45"/>
      <c r="I47" s="45"/>
      <c r="J47" s="45"/>
      <c r="K47" s="79"/>
      <c r="L47" s="80">
        <v>100</v>
      </c>
    </row>
    <row r="48" spans="2:12" ht="13.9" customHeight="1" x14ac:dyDescent="0.15">
      <c r="B48" s="32">
        <f t="shared" si="1"/>
        <v>38</v>
      </c>
      <c r="C48" s="41"/>
      <c r="D48" s="47"/>
      <c r="E48" s="45"/>
      <c r="F48" s="45" t="s">
        <v>123</v>
      </c>
      <c r="G48" s="45"/>
      <c r="H48" s="45"/>
      <c r="I48" s="45"/>
      <c r="J48" s="45"/>
      <c r="K48" s="79" t="s">
        <v>99</v>
      </c>
      <c r="L48" s="80"/>
    </row>
    <row r="49" spans="2:19" ht="13.9" customHeight="1" x14ac:dyDescent="0.15">
      <c r="B49" s="32">
        <f t="shared" si="1"/>
        <v>39</v>
      </c>
      <c r="C49" s="41"/>
      <c r="D49" s="47"/>
      <c r="E49" s="45"/>
      <c r="F49" s="45" t="s">
        <v>192</v>
      </c>
      <c r="G49" s="45"/>
      <c r="H49" s="45"/>
      <c r="I49" s="45"/>
      <c r="J49" s="45"/>
      <c r="K49" s="79" t="s">
        <v>99</v>
      </c>
      <c r="L49" s="80" t="s">
        <v>99</v>
      </c>
    </row>
    <row r="50" spans="2:19" ht="13.9" customHeight="1" x14ac:dyDescent="0.15">
      <c r="B50" s="32">
        <f t="shared" si="1"/>
        <v>40</v>
      </c>
      <c r="C50" s="41"/>
      <c r="D50" s="47"/>
      <c r="E50" s="45"/>
      <c r="F50" s="45" t="s">
        <v>169</v>
      </c>
      <c r="G50" s="45"/>
      <c r="H50" s="45"/>
      <c r="I50" s="45"/>
      <c r="J50" s="45"/>
      <c r="K50" s="79" t="s">
        <v>99</v>
      </c>
      <c r="L50" s="80">
        <v>8</v>
      </c>
    </row>
    <row r="51" spans="2:19" ht="13.9" customHeight="1" x14ac:dyDescent="0.15">
      <c r="B51" s="32">
        <f t="shared" si="1"/>
        <v>41</v>
      </c>
      <c r="C51" s="41"/>
      <c r="D51" s="47"/>
      <c r="E51" s="45"/>
      <c r="F51" s="45" t="s">
        <v>170</v>
      </c>
      <c r="G51" s="45"/>
      <c r="H51" s="45"/>
      <c r="I51" s="45"/>
      <c r="J51" s="45"/>
      <c r="K51" s="79" t="s">
        <v>99</v>
      </c>
      <c r="L51" s="80" t="s">
        <v>99</v>
      </c>
    </row>
    <row r="52" spans="2:19" ht="13.9" customHeight="1" x14ac:dyDescent="0.15">
      <c r="B52" s="32">
        <f t="shared" si="1"/>
        <v>42</v>
      </c>
      <c r="C52" s="41"/>
      <c r="D52" s="47"/>
      <c r="E52" s="45"/>
      <c r="F52" s="45" t="s">
        <v>148</v>
      </c>
      <c r="G52" s="45"/>
      <c r="H52" s="45"/>
      <c r="I52" s="45"/>
      <c r="J52" s="45"/>
      <c r="K52" s="79" t="s">
        <v>99</v>
      </c>
      <c r="L52" s="80">
        <v>100</v>
      </c>
    </row>
    <row r="53" spans="2:19" ht="13.9" customHeight="1" x14ac:dyDescent="0.15">
      <c r="B53" s="32">
        <f t="shared" si="1"/>
        <v>43</v>
      </c>
      <c r="C53" s="41"/>
      <c r="D53" s="47"/>
      <c r="E53" s="45"/>
      <c r="F53" s="45" t="s">
        <v>171</v>
      </c>
      <c r="G53" s="45"/>
      <c r="H53" s="45"/>
      <c r="I53" s="45"/>
      <c r="J53" s="45"/>
      <c r="K53" s="79" t="s">
        <v>99</v>
      </c>
      <c r="L53" s="80" t="s">
        <v>99</v>
      </c>
    </row>
    <row r="54" spans="2:19" ht="13.9" customHeight="1" x14ac:dyDescent="0.15">
      <c r="B54" s="32">
        <f t="shared" si="1"/>
        <v>44</v>
      </c>
      <c r="C54" s="41"/>
      <c r="D54" s="47"/>
      <c r="E54" s="45"/>
      <c r="F54" s="45" t="s">
        <v>113</v>
      </c>
      <c r="G54" s="45"/>
      <c r="H54" s="45"/>
      <c r="I54" s="45"/>
      <c r="J54" s="45"/>
      <c r="K54" s="79">
        <v>200</v>
      </c>
      <c r="L54" s="80">
        <v>800</v>
      </c>
    </row>
    <row r="55" spans="2:19" ht="13.9" customHeight="1" x14ac:dyDescent="0.15">
      <c r="B55" s="32">
        <f t="shared" si="1"/>
        <v>45</v>
      </c>
      <c r="C55" s="41"/>
      <c r="D55" s="47"/>
      <c r="E55" s="45"/>
      <c r="F55" s="45" t="s">
        <v>149</v>
      </c>
      <c r="G55" s="45"/>
      <c r="H55" s="45"/>
      <c r="I55" s="45"/>
      <c r="J55" s="45"/>
      <c r="K55" s="79"/>
      <c r="L55" s="80">
        <v>25</v>
      </c>
    </row>
    <row r="56" spans="2:19" ht="13.9" customHeight="1" x14ac:dyDescent="0.15">
      <c r="B56" s="32">
        <f t="shared" si="1"/>
        <v>46</v>
      </c>
      <c r="C56" s="41"/>
      <c r="D56" s="47"/>
      <c r="E56" s="45"/>
      <c r="F56" s="45" t="s">
        <v>29</v>
      </c>
      <c r="G56" s="45"/>
      <c r="H56" s="45"/>
      <c r="I56" s="45"/>
      <c r="J56" s="45"/>
      <c r="K56" s="79">
        <v>2700</v>
      </c>
      <c r="L56" s="80">
        <v>725</v>
      </c>
    </row>
    <row r="57" spans="2:19" ht="13.9" customHeight="1" x14ac:dyDescent="0.15">
      <c r="B57" s="32">
        <f t="shared" si="1"/>
        <v>47</v>
      </c>
      <c r="C57" s="40" t="s">
        <v>151</v>
      </c>
      <c r="D57" s="38" t="s">
        <v>152</v>
      </c>
      <c r="E57" s="45"/>
      <c r="F57" s="45" t="s">
        <v>174</v>
      </c>
      <c r="G57" s="45"/>
      <c r="H57" s="45"/>
      <c r="I57" s="45"/>
      <c r="J57" s="45"/>
      <c r="K57" s="79">
        <v>2</v>
      </c>
      <c r="L57" s="80">
        <v>3</v>
      </c>
    </row>
    <row r="58" spans="2:19" ht="13.5" customHeight="1" x14ac:dyDescent="0.15">
      <c r="B58" s="32">
        <f t="shared" si="1"/>
        <v>48</v>
      </c>
      <c r="C58" s="41"/>
      <c r="D58" s="47"/>
      <c r="E58" s="45"/>
      <c r="F58" s="45" t="s">
        <v>154</v>
      </c>
      <c r="G58" s="45"/>
      <c r="H58" s="45"/>
      <c r="I58" s="45"/>
      <c r="J58" s="45"/>
      <c r="K58" s="79" t="s">
        <v>99</v>
      </c>
      <c r="L58" s="80"/>
    </row>
    <row r="59" spans="2:19" ht="13.5" customHeight="1" x14ac:dyDescent="0.15">
      <c r="B59" s="32">
        <f t="shared" si="1"/>
        <v>49</v>
      </c>
      <c r="C59" s="41"/>
      <c r="D59" s="49" t="s">
        <v>197</v>
      </c>
      <c r="E59" s="45"/>
      <c r="F59" s="45" t="s">
        <v>198</v>
      </c>
      <c r="G59" s="45"/>
      <c r="H59" s="45"/>
      <c r="I59" s="45"/>
      <c r="J59" s="45"/>
      <c r="K59" s="79" t="s">
        <v>99</v>
      </c>
      <c r="L59" s="80" t="s">
        <v>99</v>
      </c>
    </row>
    <row r="60" spans="2:19" ht="13.5" customHeight="1" x14ac:dyDescent="0.15">
      <c r="B60" s="32">
        <f t="shared" si="1"/>
        <v>50</v>
      </c>
      <c r="C60" s="41"/>
      <c r="D60" s="38" t="s">
        <v>31</v>
      </c>
      <c r="E60" s="45"/>
      <c r="F60" s="45" t="s">
        <v>208</v>
      </c>
      <c r="G60" s="45"/>
      <c r="H60" s="45"/>
      <c r="I60" s="45"/>
      <c r="J60" s="45"/>
      <c r="K60" s="79">
        <v>9</v>
      </c>
      <c r="L60" s="80">
        <v>5</v>
      </c>
    </row>
    <row r="61" spans="2:19" ht="13.9" customHeight="1" x14ac:dyDescent="0.15">
      <c r="B61" s="32">
        <f t="shared" si="1"/>
        <v>51</v>
      </c>
      <c r="C61" s="41"/>
      <c r="D61" s="48"/>
      <c r="E61" s="45"/>
      <c r="F61" s="45" t="s">
        <v>32</v>
      </c>
      <c r="G61" s="45"/>
      <c r="H61" s="45"/>
      <c r="I61" s="45"/>
      <c r="J61" s="45"/>
      <c r="K61" s="79">
        <v>100</v>
      </c>
      <c r="L61" s="80">
        <v>50</v>
      </c>
    </row>
    <row r="62" spans="2:19" ht="13.9" customHeight="1" x14ac:dyDescent="0.15">
      <c r="B62" s="32">
        <f t="shared" si="1"/>
        <v>52</v>
      </c>
      <c r="C62" s="42"/>
      <c r="D62" s="49" t="s">
        <v>33</v>
      </c>
      <c r="E62" s="45"/>
      <c r="F62" s="45" t="s">
        <v>34</v>
      </c>
      <c r="G62" s="45"/>
      <c r="H62" s="45"/>
      <c r="I62" s="45"/>
      <c r="J62" s="45"/>
      <c r="K62" s="79" t="s">
        <v>99</v>
      </c>
      <c r="L62" s="80">
        <v>300</v>
      </c>
    </row>
    <row r="63" spans="2:19" ht="13.5" customHeight="1" x14ac:dyDescent="0.15">
      <c r="B63" s="32">
        <f t="shared" si="1"/>
        <v>53</v>
      </c>
      <c r="C63" s="40" t="s">
        <v>155</v>
      </c>
      <c r="D63" s="49" t="s">
        <v>156</v>
      </c>
      <c r="E63" s="45"/>
      <c r="F63" s="45" t="s">
        <v>157</v>
      </c>
      <c r="G63" s="45"/>
      <c r="H63" s="45"/>
      <c r="I63" s="45"/>
      <c r="J63" s="45"/>
      <c r="K63" s="79" t="s">
        <v>99</v>
      </c>
      <c r="L63" s="80" t="s">
        <v>99</v>
      </c>
      <c r="R63">
        <f>COUNTA(K57:K63)</f>
        <v>7</v>
      </c>
      <c r="S63">
        <f>COUNTA(L57:L63)</f>
        <v>6</v>
      </c>
    </row>
    <row r="64" spans="2:19" ht="13.9" customHeight="1" x14ac:dyDescent="0.15">
      <c r="B64" s="32">
        <f t="shared" si="1"/>
        <v>54</v>
      </c>
      <c r="C64" s="185" t="s">
        <v>35</v>
      </c>
      <c r="D64" s="186"/>
      <c r="E64" s="45"/>
      <c r="F64" s="45" t="s">
        <v>36</v>
      </c>
      <c r="G64" s="45"/>
      <c r="H64" s="45"/>
      <c r="I64" s="45"/>
      <c r="J64" s="45"/>
      <c r="K64" s="79">
        <v>200</v>
      </c>
      <c r="L64" s="80">
        <v>150</v>
      </c>
    </row>
    <row r="65" spans="2:19" ht="13.9" customHeight="1" x14ac:dyDescent="0.15">
      <c r="B65" s="32">
        <f t="shared" si="1"/>
        <v>55</v>
      </c>
      <c r="C65" s="43"/>
      <c r="D65" s="44"/>
      <c r="E65" s="45"/>
      <c r="F65" s="45" t="s">
        <v>37</v>
      </c>
      <c r="G65" s="45"/>
      <c r="H65" s="45"/>
      <c r="I65" s="45"/>
      <c r="J65" s="45"/>
      <c r="K65" s="79">
        <v>50</v>
      </c>
      <c r="L65" s="80">
        <v>100</v>
      </c>
    </row>
    <row r="66" spans="2:19" ht="13.9" customHeight="1" thickBot="1" x14ac:dyDescent="0.2">
      <c r="B66" s="32">
        <f t="shared" si="1"/>
        <v>56</v>
      </c>
      <c r="C66" s="43"/>
      <c r="D66" s="44"/>
      <c r="E66" s="45"/>
      <c r="F66" s="45" t="s">
        <v>72</v>
      </c>
      <c r="G66" s="45"/>
      <c r="H66" s="45"/>
      <c r="I66" s="45"/>
      <c r="J66" s="45"/>
      <c r="K66" s="79">
        <v>700</v>
      </c>
      <c r="L66" s="86">
        <v>800</v>
      </c>
    </row>
    <row r="67" spans="2:19" ht="13.9" customHeight="1" x14ac:dyDescent="0.15">
      <c r="B67" s="82"/>
      <c r="C67" s="83"/>
      <c r="D67" s="83"/>
      <c r="E67" s="84"/>
      <c r="F67" s="84"/>
      <c r="G67" s="84"/>
      <c r="H67" s="84"/>
      <c r="I67" s="84"/>
      <c r="J67" s="84"/>
      <c r="K67" s="84"/>
      <c r="L67" s="114"/>
    </row>
    <row r="68" spans="2:19" ht="18" customHeight="1" x14ac:dyDescent="0.15">
      <c r="R68">
        <f>COUNTA(K11:K66)</f>
        <v>46</v>
      </c>
      <c r="S68">
        <f>COUNTA(L11:L66)</f>
        <v>45</v>
      </c>
    </row>
    <row r="69" spans="2:19" ht="18" customHeight="1" x14ac:dyDescent="0.15">
      <c r="B69" s="26"/>
      <c r="R69">
        <f>SUM(R11:R17,K18:K66)</f>
        <v>53384</v>
      </c>
      <c r="S69">
        <f>SUM(S11:S17,L18:L66)</f>
        <v>23695</v>
      </c>
    </row>
    <row r="70" spans="2:19" ht="9" customHeight="1" thickBot="1" x14ac:dyDescent="0.2"/>
    <row r="71" spans="2:19" ht="18" customHeight="1" x14ac:dyDescent="0.15">
      <c r="B71" s="1"/>
      <c r="C71" s="2"/>
      <c r="D71" s="191" t="s">
        <v>0</v>
      </c>
      <c r="E71" s="191"/>
      <c r="F71" s="191"/>
      <c r="G71" s="191"/>
      <c r="H71" s="2"/>
      <c r="I71" s="2"/>
      <c r="J71" s="3"/>
      <c r="K71" s="89" t="s">
        <v>54</v>
      </c>
      <c r="L71" s="110" t="s">
        <v>55</v>
      </c>
    </row>
    <row r="72" spans="2:19" ht="18" customHeight="1" thickBot="1" x14ac:dyDescent="0.2">
      <c r="B72" s="7"/>
      <c r="C72" s="8"/>
      <c r="D72" s="190" t="s">
        <v>1</v>
      </c>
      <c r="E72" s="190"/>
      <c r="F72" s="190"/>
      <c r="G72" s="190"/>
      <c r="H72" s="8"/>
      <c r="I72" s="8"/>
      <c r="J72" s="9"/>
      <c r="K72" s="93" t="str">
        <f>K5</f>
        <v>2020.6.2</v>
      </c>
      <c r="L72" s="115" t="str">
        <f>K72</f>
        <v>2020.6.2</v>
      </c>
    </row>
    <row r="73" spans="2:19" ht="19.899999999999999" customHeight="1" thickTop="1" x14ac:dyDescent="0.15">
      <c r="B73" s="187" t="s">
        <v>77</v>
      </c>
      <c r="C73" s="188"/>
      <c r="D73" s="188"/>
      <c r="E73" s="188"/>
      <c r="F73" s="188"/>
      <c r="G73" s="188"/>
      <c r="H73" s="188"/>
      <c r="I73" s="188"/>
      <c r="J73" s="31"/>
      <c r="K73" s="94">
        <f>SUM(K74:K82)</f>
        <v>53384</v>
      </c>
      <c r="L73" s="116">
        <f>SUM(L74:L82)</f>
        <v>23695</v>
      </c>
    </row>
    <row r="74" spans="2:19" ht="13.9" customHeight="1" x14ac:dyDescent="0.15">
      <c r="B74" s="174" t="s">
        <v>39</v>
      </c>
      <c r="C74" s="175"/>
      <c r="D74" s="189"/>
      <c r="E74" s="52"/>
      <c r="F74" s="53"/>
      <c r="G74" s="183" t="s">
        <v>12</v>
      </c>
      <c r="H74" s="183"/>
      <c r="I74" s="53"/>
      <c r="J74" s="55"/>
      <c r="K74" s="46">
        <f>SUM(R$11:R$17)</f>
        <v>50</v>
      </c>
      <c r="L74" s="117">
        <f>SUM(S$11:S$17)</f>
        <v>475</v>
      </c>
    </row>
    <row r="75" spans="2:19" ht="13.9" customHeight="1" x14ac:dyDescent="0.15">
      <c r="B75" s="18"/>
      <c r="C75" s="19"/>
      <c r="D75" s="20"/>
      <c r="E75" s="56"/>
      <c r="F75" s="45"/>
      <c r="G75" s="183" t="s">
        <v>64</v>
      </c>
      <c r="H75" s="183"/>
      <c r="I75" s="54"/>
      <c r="J75" s="57"/>
      <c r="K75" s="46">
        <f>SUM(K$18)</f>
        <v>25500</v>
      </c>
      <c r="L75" s="117">
        <f>SUM(L$18)</f>
        <v>11500</v>
      </c>
    </row>
    <row r="76" spans="2:19" ht="13.9" customHeight="1" x14ac:dyDescent="0.15">
      <c r="B76" s="18"/>
      <c r="C76" s="19"/>
      <c r="D76" s="20"/>
      <c r="E76" s="56"/>
      <c r="F76" s="45"/>
      <c r="G76" s="183" t="s">
        <v>25</v>
      </c>
      <c r="H76" s="183"/>
      <c r="I76" s="53"/>
      <c r="J76" s="55"/>
      <c r="K76" s="46">
        <f>SUM(K$19:K$19)</f>
        <v>225</v>
      </c>
      <c r="L76" s="117">
        <f>SUM(L$19:L$19)</f>
        <v>800</v>
      </c>
    </row>
    <row r="77" spans="2:19" ht="13.9" customHeight="1" x14ac:dyDescent="0.15">
      <c r="B77" s="18"/>
      <c r="C77" s="19"/>
      <c r="D77" s="20"/>
      <c r="E77" s="56"/>
      <c r="F77" s="45"/>
      <c r="G77" s="183" t="s">
        <v>15</v>
      </c>
      <c r="H77" s="183"/>
      <c r="I77" s="53"/>
      <c r="J77" s="55"/>
      <c r="K77" s="46">
        <f>SUM(K$20:K$20)</f>
        <v>25</v>
      </c>
      <c r="L77" s="117">
        <f>SUM(L$20:L$20)</f>
        <v>0</v>
      </c>
    </row>
    <row r="78" spans="2:19" ht="13.9" customHeight="1" x14ac:dyDescent="0.15">
      <c r="B78" s="18"/>
      <c r="C78" s="19"/>
      <c r="D78" s="20"/>
      <c r="E78" s="56"/>
      <c r="F78" s="45"/>
      <c r="G78" s="183" t="s">
        <v>16</v>
      </c>
      <c r="H78" s="183"/>
      <c r="I78" s="53"/>
      <c r="J78" s="55"/>
      <c r="K78" s="46">
        <f>SUM(K$22:K$34)</f>
        <v>23450</v>
      </c>
      <c r="L78" s="117">
        <f>SUM(L$22:L$34)</f>
        <v>7400</v>
      </c>
    </row>
    <row r="79" spans="2:19" ht="13.9" customHeight="1" x14ac:dyDescent="0.15">
      <c r="B79" s="18"/>
      <c r="C79" s="19"/>
      <c r="D79" s="20"/>
      <c r="E79" s="56"/>
      <c r="F79" s="45"/>
      <c r="G79" s="183" t="s">
        <v>62</v>
      </c>
      <c r="H79" s="183"/>
      <c r="I79" s="53"/>
      <c r="J79" s="55"/>
      <c r="K79" s="46">
        <f>SUM(K$35:K$35)</f>
        <v>25</v>
      </c>
      <c r="L79" s="117">
        <f>SUM(L$35:L$35)</f>
        <v>0</v>
      </c>
    </row>
    <row r="80" spans="2:19" ht="13.9" customHeight="1" x14ac:dyDescent="0.15">
      <c r="B80" s="18"/>
      <c r="C80" s="19"/>
      <c r="D80" s="20"/>
      <c r="E80" s="56"/>
      <c r="F80" s="45"/>
      <c r="G80" s="183" t="s">
        <v>26</v>
      </c>
      <c r="H80" s="183"/>
      <c r="I80" s="53"/>
      <c r="J80" s="55"/>
      <c r="K80" s="46">
        <f>SUM(K$36:K$56)</f>
        <v>3048</v>
      </c>
      <c r="L80" s="117">
        <f>SUM(L$36:L$56)</f>
        <v>2108</v>
      </c>
    </row>
    <row r="81" spans="2:19" ht="13.9" customHeight="1" x14ac:dyDescent="0.15">
      <c r="B81" s="18"/>
      <c r="C81" s="19"/>
      <c r="D81" s="20"/>
      <c r="E81" s="56"/>
      <c r="F81" s="45"/>
      <c r="G81" s="183" t="s">
        <v>71</v>
      </c>
      <c r="H81" s="183"/>
      <c r="I81" s="53"/>
      <c r="J81" s="55"/>
      <c r="K81" s="46">
        <f>SUM(K$21:K$21,K$64:K$65)</f>
        <v>250</v>
      </c>
      <c r="L81" s="117">
        <f>SUM(L$21:L$21,L$64:L$65)</f>
        <v>254</v>
      </c>
      <c r="R81">
        <f>COUNTA(K$11:K$66)</f>
        <v>46</v>
      </c>
      <c r="S81">
        <f>COUNTA(L$11:L$66)</f>
        <v>45</v>
      </c>
    </row>
    <row r="82" spans="2:19" ht="13.9" customHeight="1" thickBot="1" x14ac:dyDescent="0.2">
      <c r="B82" s="22"/>
      <c r="C82" s="23"/>
      <c r="D82" s="24"/>
      <c r="E82" s="58"/>
      <c r="F82" s="50"/>
      <c r="G82" s="176" t="s">
        <v>38</v>
      </c>
      <c r="H82" s="176"/>
      <c r="I82" s="59"/>
      <c r="J82" s="60"/>
      <c r="K82" s="51">
        <f>SUM(K$57:K$63,K$66)</f>
        <v>811</v>
      </c>
      <c r="L82" s="118">
        <f>SUM(L$57:L$63,L$66)</f>
        <v>1158</v>
      </c>
      <c r="R82">
        <f>SUM(R$11:R$17,K$18:K$66)</f>
        <v>53384</v>
      </c>
      <c r="S82">
        <f>SUM(S$11:S$17,L$18:L$66)</f>
        <v>23695</v>
      </c>
    </row>
    <row r="83" spans="2:19" ht="18" customHeight="1" thickTop="1" x14ac:dyDescent="0.15">
      <c r="B83" s="177" t="s">
        <v>40</v>
      </c>
      <c r="C83" s="178"/>
      <c r="D83" s="179"/>
      <c r="E83" s="66"/>
      <c r="F83" s="33"/>
      <c r="G83" s="180" t="s">
        <v>41</v>
      </c>
      <c r="H83" s="180"/>
      <c r="I83" s="33"/>
      <c r="J83" s="34"/>
      <c r="K83" s="95" t="s">
        <v>42</v>
      </c>
      <c r="L83" s="101"/>
    </row>
    <row r="84" spans="2:19" ht="18" customHeight="1" x14ac:dyDescent="0.15">
      <c r="B84" s="63"/>
      <c r="C84" s="64"/>
      <c r="D84" s="64"/>
      <c r="E84" s="61"/>
      <c r="F84" s="62"/>
      <c r="G84" s="37"/>
      <c r="H84" s="37"/>
      <c r="I84" s="62"/>
      <c r="J84" s="65"/>
      <c r="K84" s="96" t="s">
        <v>43</v>
      </c>
      <c r="L84" s="102"/>
    </row>
    <row r="85" spans="2:19" ht="18" customHeight="1" x14ac:dyDescent="0.15">
      <c r="B85" s="18"/>
      <c r="C85" s="19"/>
      <c r="D85" s="19"/>
      <c r="E85" s="67"/>
      <c r="F85" s="8"/>
      <c r="G85" s="181" t="s">
        <v>44</v>
      </c>
      <c r="H85" s="181"/>
      <c r="I85" s="35"/>
      <c r="J85" s="36"/>
      <c r="K85" s="97" t="s">
        <v>45</v>
      </c>
      <c r="L85" s="103"/>
    </row>
    <row r="86" spans="2:19" ht="18" customHeight="1" x14ac:dyDescent="0.15">
      <c r="B86" s="18"/>
      <c r="C86" s="19"/>
      <c r="D86" s="19"/>
      <c r="E86" s="68"/>
      <c r="F86" s="19"/>
      <c r="G86" s="69"/>
      <c r="H86" s="69"/>
      <c r="I86" s="64"/>
      <c r="J86" s="70"/>
      <c r="K86" s="98" t="s">
        <v>68</v>
      </c>
      <c r="L86" s="104"/>
    </row>
    <row r="87" spans="2:19" ht="18" customHeight="1" x14ac:dyDescent="0.15">
      <c r="B87" s="18"/>
      <c r="C87" s="19"/>
      <c r="D87" s="19"/>
      <c r="E87" s="68"/>
      <c r="F87" s="19"/>
      <c r="G87" s="69"/>
      <c r="H87" s="69"/>
      <c r="I87" s="64"/>
      <c r="J87" s="70"/>
      <c r="K87" s="98" t="s">
        <v>69</v>
      </c>
      <c r="L87" s="104"/>
    </row>
    <row r="88" spans="2:19" ht="18" customHeight="1" x14ac:dyDescent="0.15">
      <c r="B88" s="18"/>
      <c r="C88" s="19"/>
      <c r="D88" s="19"/>
      <c r="E88" s="67"/>
      <c r="F88" s="8"/>
      <c r="G88" s="181" t="s">
        <v>46</v>
      </c>
      <c r="H88" s="181"/>
      <c r="I88" s="35"/>
      <c r="J88" s="36"/>
      <c r="K88" s="97" t="s">
        <v>73</v>
      </c>
      <c r="L88" s="103"/>
    </row>
    <row r="89" spans="2:19" ht="18" customHeight="1" x14ac:dyDescent="0.15">
      <c r="B89" s="18"/>
      <c r="C89" s="19"/>
      <c r="D89" s="19"/>
      <c r="E89" s="68"/>
      <c r="F89" s="19"/>
      <c r="G89" s="69"/>
      <c r="H89" s="69"/>
      <c r="I89" s="64"/>
      <c r="J89" s="70"/>
      <c r="K89" s="98" t="s">
        <v>74</v>
      </c>
      <c r="L89" s="104"/>
    </row>
    <row r="90" spans="2:19" ht="18" customHeight="1" x14ac:dyDescent="0.15">
      <c r="B90" s="18"/>
      <c r="C90" s="19"/>
      <c r="D90" s="19"/>
      <c r="E90" s="68"/>
      <c r="F90" s="19"/>
      <c r="G90" s="69"/>
      <c r="H90" s="69"/>
      <c r="I90" s="64"/>
      <c r="J90" s="70"/>
      <c r="K90" s="98" t="s">
        <v>75</v>
      </c>
      <c r="L90" s="104"/>
    </row>
    <row r="91" spans="2:19" ht="18" customHeight="1" x14ac:dyDescent="0.15">
      <c r="B91" s="18"/>
      <c r="C91" s="19"/>
      <c r="D91" s="19"/>
      <c r="E91" s="13"/>
      <c r="F91" s="14"/>
      <c r="G91" s="37"/>
      <c r="H91" s="37"/>
      <c r="I91" s="62"/>
      <c r="J91" s="65"/>
      <c r="K91" s="98" t="s">
        <v>76</v>
      </c>
      <c r="L91" s="102"/>
    </row>
    <row r="92" spans="2:19" ht="18" customHeight="1" x14ac:dyDescent="0.15">
      <c r="B92" s="25"/>
      <c r="C92" s="14"/>
      <c r="D92" s="14"/>
      <c r="E92" s="21"/>
      <c r="F92" s="5"/>
      <c r="G92" s="182" t="s">
        <v>47</v>
      </c>
      <c r="H92" s="182"/>
      <c r="I92" s="16"/>
      <c r="J92" s="17"/>
      <c r="K92" s="87" t="s">
        <v>116</v>
      </c>
      <c r="L92" s="105"/>
    </row>
    <row r="93" spans="2:19" ht="18" customHeight="1" x14ac:dyDescent="0.15">
      <c r="B93" s="174" t="s">
        <v>48</v>
      </c>
      <c r="C93" s="175"/>
      <c r="D93" s="175"/>
      <c r="E93" s="8"/>
      <c r="F93" s="8"/>
      <c r="G93" s="8"/>
      <c r="H93" s="8"/>
      <c r="I93" s="8"/>
      <c r="J93" s="8"/>
      <c r="K93" s="81"/>
      <c r="L93" s="120"/>
    </row>
    <row r="94" spans="2:19" ht="14.1" customHeight="1" x14ac:dyDescent="0.15">
      <c r="B94" s="71"/>
      <c r="C94" s="72" t="s">
        <v>49</v>
      </c>
      <c r="D94" s="73"/>
      <c r="E94" s="72"/>
      <c r="F94" s="72"/>
      <c r="G94" s="72"/>
      <c r="H94" s="72"/>
      <c r="I94" s="72"/>
      <c r="J94" s="72"/>
      <c r="K94" s="99"/>
      <c r="L94" s="106"/>
    </row>
    <row r="95" spans="2:19" ht="14.1" customHeight="1" x14ac:dyDescent="0.15">
      <c r="B95" s="71"/>
      <c r="C95" s="72" t="s">
        <v>50</v>
      </c>
      <c r="D95" s="73"/>
      <c r="E95" s="72"/>
      <c r="F95" s="72"/>
      <c r="G95" s="72"/>
      <c r="H95" s="72"/>
      <c r="I95" s="72"/>
      <c r="J95" s="72"/>
      <c r="K95" s="99"/>
      <c r="L95" s="106"/>
    </row>
    <row r="96" spans="2:19" ht="14.1" customHeight="1" x14ac:dyDescent="0.15">
      <c r="B96" s="71"/>
      <c r="C96" s="72" t="s">
        <v>51</v>
      </c>
      <c r="D96" s="73"/>
      <c r="E96" s="72"/>
      <c r="F96" s="72"/>
      <c r="G96" s="72"/>
      <c r="H96" s="72"/>
      <c r="I96" s="72"/>
      <c r="J96" s="72"/>
      <c r="K96" s="99"/>
      <c r="L96" s="106"/>
    </row>
    <row r="97" spans="2:25" ht="14.1" customHeight="1" x14ac:dyDescent="0.15">
      <c r="B97" s="71"/>
      <c r="C97" s="72" t="s">
        <v>100</v>
      </c>
      <c r="D97" s="73"/>
      <c r="E97" s="72"/>
      <c r="F97" s="72"/>
      <c r="G97" s="72"/>
      <c r="H97" s="72"/>
      <c r="I97" s="72"/>
      <c r="J97" s="72"/>
      <c r="K97" s="99"/>
      <c r="L97" s="106"/>
    </row>
    <row r="98" spans="2:25" ht="14.1" customHeight="1" x14ac:dyDescent="0.15">
      <c r="B98" s="71"/>
      <c r="C98" s="72" t="s">
        <v>97</v>
      </c>
      <c r="D98" s="73"/>
      <c r="E98" s="72"/>
      <c r="F98" s="72"/>
      <c r="G98" s="72"/>
      <c r="H98" s="72"/>
      <c r="I98" s="72"/>
      <c r="J98" s="72"/>
      <c r="K98" s="99"/>
      <c r="L98" s="106"/>
    </row>
    <row r="99" spans="2:25" ht="14.1" customHeight="1" x14ac:dyDescent="0.15">
      <c r="B99" s="74"/>
      <c r="C99" s="72" t="s">
        <v>101</v>
      </c>
      <c r="D99" s="72"/>
      <c r="E99" s="72"/>
      <c r="F99" s="72"/>
      <c r="G99" s="72"/>
      <c r="H99" s="72"/>
      <c r="I99" s="72"/>
      <c r="J99" s="72"/>
      <c r="K99" s="99"/>
      <c r="L99" s="106"/>
    </row>
    <row r="100" spans="2:25" ht="14.1" customHeight="1" x14ac:dyDescent="0.15">
      <c r="B100" s="74"/>
      <c r="C100" s="72" t="s">
        <v>102</v>
      </c>
      <c r="D100" s="72"/>
      <c r="E100" s="72"/>
      <c r="F100" s="72"/>
      <c r="G100" s="72"/>
      <c r="H100" s="72"/>
      <c r="I100" s="72"/>
      <c r="J100" s="72"/>
      <c r="K100" s="99"/>
      <c r="L100" s="106"/>
    </row>
    <row r="101" spans="2:25" ht="14.1" customHeight="1" x14ac:dyDescent="0.15">
      <c r="B101" s="74"/>
      <c r="C101" s="72" t="s">
        <v>83</v>
      </c>
      <c r="D101" s="72"/>
      <c r="E101" s="72"/>
      <c r="F101" s="72"/>
      <c r="G101" s="72"/>
      <c r="H101" s="72"/>
      <c r="I101" s="72"/>
      <c r="J101" s="72"/>
      <c r="K101" s="99"/>
      <c r="L101" s="106"/>
    </row>
    <row r="102" spans="2:25" ht="14.1" customHeight="1" x14ac:dyDescent="0.15">
      <c r="B102" s="74"/>
      <c r="C102" s="72" t="s">
        <v>84</v>
      </c>
      <c r="D102" s="72"/>
      <c r="E102" s="72"/>
      <c r="F102" s="72"/>
      <c r="G102" s="72"/>
      <c r="H102" s="72"/>
      <c r="I102" s="72"/>
      <c r="J102" s="72"/>
      <c r="K102" s="99"/>
      <c r="L102" s="106"/>
    </row>
    <row r="103" spans="2:25" ht="14.1" customHeight="1" x14ac:dyDescent="0.15">
      <c r="B103" s="74"/>
      <c r="C103" s="72" t="s">
        <v>94</v>
      </c>
      <c r="D103" s="72"/>
      <c r="E103" s="72"/>
      <c r="F103" s="72"/>
      <c r="G103" s="72"/>
      <c r="H103" s="72"/>
      <c r="I103" s="72"/>
      <c r="J103" s="72"/>
      <c r="K103" s="99"/>
      <c r="L103" s="106"/>
    </row>
    <row r="104" spans="2:25" ht="14.1" customHeight="1" x14ac:dyDescent="0.15">
      <c r="B104" s="74"/>
      <c r="C104" s="72" t="s">
        <v>103</v>
      </c>
      <c r="D104" s="72"/>
      <c r="E104" s="72"/>
      <c r="F104" s="72"/>
      <c r="G104" s="72"/>
      <c r="H104" s="72"/>
      <c r="I104" s="72"/>
      <c r="J104" s="72"/>
      <c r="K104" s="99"/>
      <c r="L104" s="106"/>
    </row>
    <row r="105" spans="2:25" ht="14.1" customHeight="1" x14ac:dyDescent="0.15">
      <c r="B105" s="74"/>
      <c r="C105" s="99" t="s">
        <v>104</v>
      </c>
      <c r="D105" s="72"/>
      <c r="E105" s="72"/>
      <c r="F105" s="72"/>
      <c r="G105" s="72"/>
      <c r="H105" s="72"/>
      <c r="I105" s="72"/>
      <c r="J105" s="72"/>
      <c r="K105" s="99"/>
      <c r="L105" s="106"/>
    </row>
    <row r="106" spans="2:25" ht="14.1" customHeight="1" x14ac:dyDescent="0.15">
      <c r="B106" s="74"/>
      <c r="C106" s="72" t="s">
        <v>105</v>
      </c>
      <c r="D106" s="72"/>
      <c r="E106" s="72"/>
      <c r="F106" s="72"/>
      <c r="G106" s="72"/>
      <c r="H106" s="72"/>
      <c r="I106" s="72"/>
      <c r="J106" s="72"/>
      <c r="K106" s="99"/>
      <c r="L106" s="106"/>
    </row>
    <row r="107" spans="2:25" ht="18" customHeight="1" x14ac:dyDescent="0.15">
      <c r="B107" s="74"/>
      <c r="C107" s="72" t="s">
        <v>85</v>
      </c>
      <c r="D107" s="72"/>
      <c r="E107" s="72"/>
      <c r="F107" s="72"/>
      <c r="G107" s="72"/>
      <c r="H107" s="72"/>
      <c r="I107" s="72"/>
      <c r="J107" s="72"/>
      <c r="K107" s="99"/>
      <c r="L107" s="99"/>
      <c r="M107" s="121"/>
    </row>
    <row r="108" spans="2:25" x14ac:dyDescent="0.15">
      <c r="B108" s="74"/>
      <c r="C108" s="72" t="s">
        <v>95</v>
      </c>
      <c r="D108" s="72"/>
      <c r="E108" s="72"/>
      <c r="F108" s="72"/>
      <c r="G108" s="72"/>
      <c r="H108" s="72"/>
      <c r="I108" s="72"/>
      <c r="J108" s="72"/>
      <c r="K108" s="99"/>
      <c r="L108" s="99"/>
      <c r="M108" s="121"/>
    </row>
    <row r="109" spans="2:25" x14ac:dyDescent="0.15">
      <c r="B109" s="74"/>
      <c r="C109" s="72" t="s">
        <v>96</v>
      </c>
      <c r="D109" s="72"/>
      <c r="E109" s="72"/>
      <c r="F109" s="72"/>
      <c r="G109" s="72"/>
      <c r="H109" s="72"/>
      <c r="I109" s="72"/>
      <c r="J109" s="72"/>
      <c r="K109" s="99"/>
      <c r="L109" s="99"/>
      <c r="M109" s="121"/>
    </row>
    <row r="110" spans="2:25" x14ac:dyDescent="0.15">
      <c r="B110" s="74"/>
      <c r="C110" s="72" t="s">
        <v>106</v>
      </c>
      <c r="D110" s="72"/>
      <c r="E110" s="72"/>
      <c r="F110" s="72"/>
      <c r="G110" s="72"/>
      <c r="H110" s="72"/>
      <c r="I110" s="72"/>
      <c r="J110" s="72"/>
      <c r="K110" s="99"/>
      <c r="L110" s="99"/>
      <c r="M110" s="121"/>
    </row>
    <row r="111" spans="2:25" ht="14.1" customHeight="1" x14ac:dyDescent="0.15">
      <c r="B111" s="74"/>
      <c r="C111" s="72" t="s">
        <v>98</v>
      </c>
      <c r="D111" s="72"/>
      <c r="E111" s="72"/>
      <c r="F111" s="72"/>
      <c r="G111" s="72"/>
      <c r="H111" s="72"/>
      <c r="I111" s="72"/>
      <c r="J111" s="72"/>
      <c r="K111" s="99"/>
      <c r="L111" s="99"/>
      <c r="M111" s="129"/>
      <c r="N111" s="128"/>
      <c r="Y111" s="88"/>
    </row>
    <row r="112" spans="2:25" x14ac:dyDescent="0.15">
      <c r="B112" s="74"/>
      <c r="C112" s="72" t="s">
        <v>66</v>
      </c>
      <c r="D112" s="72"/>
      <c r="E112" s="72"/>
      <c r="F112" s="72"/>
      <c r="G112" s="72"/>
      <c r="H112" s="72"/>
      <c r="I112" s="72"/>
      <c r="J112" s="72"/>
      <c r="K112" s="99"/>
      <c r="L112" s="99"/>
      <c r="M112" s="121"/>
    </row>
    <row r="113" spans="2:25" x14ac:dyDescent="0.15">
      <c r="B113" s="74"/>
      <c r="C113" s="72" t="s">
        <v>52</v>
      </c>
      <c r="D113" s="72"/>
      <c r="E113" s="72"/>
      <c r="F113" s="72"/>
      <c r="G113" s="72"/>
      <c r="H113" s="72"/>
      <c r="I113" s="72"/>
      <c r="J113" s="72"/>
      <c r="K113" s="99"/>
      <c r="L113" s="99"/>
      <c r="M113" s="121"/>
    </row>
    <row r="114" spans="2:25" x14ac:dyDescent="0.15">
      <c r="B114" s="121"/>
      <c r="C114" s="99" t="s">
        <v>107</v>
      </c>
      <c r="D114" s="85"/>
      <c r="E114" s="85"/>
      <c r="F114" s="85"/>
      <c r="G114" s="85"/>
      <c r="H114" s="85"/>
      <c r="I114" s="85"/>
      <c r="J114" s="85"/>
      <c r="K114" s="122"/>
      <c r="L114" s="122"/>
      <c r="M114" s="121"/>
    </row>
    <row r="115" spans="2:25" x14ac:dyDescent="0.15">
      <c r="B115" s="121"/>
      <c r="C115" s="99" t="s">
        <v>108</v>
      </c>
      <c r="D115" s="85"/>
      <c r="E115" s="85"/>
      <c r="F115" s="85"/>
      <c r="G115" s="85"/>
      <c r="H115" s="85"/>
      <c r="I115" s="85"/>
      <c r="J115" s="85"/>
      <c r="K115" s="122"/>
      <c r="L115" s="122"/>
      <c r="M115" s="130"/>
      <c r="N115" s="123"/>
      <c r="Y115" s="88"/>
    </row>
    <row r="116" spans="2:25" x14ac:dyDescent="0.15">
      <c r="B116" s="121"/>
      <c r="C116" s="99" t="s">
        <v>158</v>
      </c>
      <c r="D116" s="85"/>
      <c r="E116" s="85"/>
      <c r="F116" s="85"/>
      <c r="G116" s="85"/>
      <c r="H116" s="85"/>
      <c r="I116" s="85"/>
      <c r="J116" s="85"/>
      <c r="K116" s="122"/>
      <c r="L116" s="122"/>
      <c r="M116" s="121"/>
    </row>
    <row r="117" spans="2:25" ht="14.25" thickBot="1" x14ac:dyDescent="0.2">
      <c r="B117" s="124"/>
      <c r="C117" s="100" t="s">
        <v>109</v>
      </c>
      <c r="D117" s="125"/>
      <c r="E117" s="125"/>
      <c r="F117" s="125"/>
      <c r="G117" s="125"/>
      <c r="H117" s="125"/>
      <c r="I117" s="125"/>
      <c r="J117" s="125"/>
      <c r="K117" s="126"/>
      <c r="L117" s="127"/>
    </row>
  </sheetData>
  <mergeCells count="27">
    <mergeCell ref="B93:D93"/>
    <mergeCell ref="G81:H81"/>
    <mergeCell ref="G82:H82"/>
    <mergeCell ref="B83:D83"/>
    <mergeCell ref="G83:H83"/>
    <mergeCell ref="G85:H85"/>
    <mergeCell ref="G88:H88"/>
    <mergeCell ref="G77:H77"/>
    <mergeCell ref="G78:H78"/>
    <mergeCell ref="G79:H79"/>
    <mergeCell ref="G80:H80"/>
    <mergeCell ref="G92:H92"/>
    <mergeCell ref="B73:I73"/>
    <mergeCell ref="B74:D74"/>
    <mergeCell ref="G74:H74"/>
    <mergeCell ref="G75:H75"/>
    <mergeCell ref="G76:H76"/>
    <mergeCell ref="D9:F9"/>
    <mergeCell ref="G10:H10"/>
    <mergeCell ref="C64:D64"/>
    <mergeCell ref="D71:G71"/>
    <mergeCell ref="D72:G72"/>
    <mergeCell ref="D4:G4"/>
    <mergeCell ref="D5:G5"/>
    <mergeCell ref="D6:G6"/>
    <mergeCell ref="D7:F7"/>
    <mergeCell ref="D8:F8"/>
  </mergeCells>
  <phoneticPr fontId="23"/>
  <printOptions horizontalCentered="1"/>
  <pageMargins left="0.98425196850393704" right="0.39370078740157483" top="0.78740157480314965" bottom="0.51181102362204722" header="0.51181102362204722" footer="0.51181102362204722"/>
  <pageSetup paperSize="8" scale="85" orientation="portrait" r:id="rId1"/>
  <headerFooter alignWithMargins="0"/>
  <rowBreaks count="1" manualBreakCount="1">
    <brk id="6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C00000"/>
  </sheetPr>
  <dimension ref="B1:Y127"/>
  <sheetViews>
    <sheetView view="pageBreakPreview"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5"/>
      <c r="D5" s="182" t="s">
        <v>1</v>
      </c>
      <c r="E5" s="182"/>
      <c r="F5" s="182"/>
      <c r="G5" s="182"/>
      <c r="H5" s="5"/>
      <c r="I5" s="5"/>
      <c r="J5" s="6"/>
      <c r="K5" s="90" t="s">
        <v>209</v>
      </c>
      <c r="L5" s="111" t="str">
        <f>K5</f>
        <v>2020.6.16</v>
      </c>
    </row>
    <row r="6" spans="2:19" ht="18" customHeight="1" x14ac:dyDescent="0.15">
      <c r="B6" s="4"/>
      <c r="C6" s="5"/>
      <c r="D6" s="182" t="s">
        <v>2</v>
      </c>
      <c r="E6" s="182"/>
      <c r="F6" s="182"/>
      <c r="G6" s="182"/>
      <c r="H6" s="5"/>
      <c r="I6" s="5"/>
      <c r="J6" s="6"/>
      <c r="K6" s="131">
        <v>0.4145833333333333</v>
      </c>
      <c r="L6" s="132">
        <v>0.45902777777777781</v>
      </c>
    </row>
    <row r="7" spans="2:19" ht="18" customHeight="1" x14ac:dyDescent="0.15">
      <c r="B7" s="4"/>
      <c r="C7" s="5"/>
      <c r="D7" s="182" t="s">
        <v>3</v>
      </c>
      <c r="E7" s="192"/>
      <c r="F7" s="192"/>
      <c r="G7" s="27" t="s">
        <v>4</v>
      </c>
      <c r="H7" s="5"/>
      <c r="I7" s="5"/>
      <c r="J7" s="6"/>
      <c r="K7" s="133">
        <v>2.21</v>
      </c>
      <c r="L7" s="134">
        <v>1.7</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3.9" customHeight="1" x14ac:dyDescent="0.15">
      <c r="B11" s="32">
        <v>1</v>
      </c>
      <c r="C11" s="38" t="s">
        <v>59</v>
      </c>
      <c r="D11" s="38" t="s">
        <v>12</v>
      </c>
      <c r="E11" s="45"/>
      <c r="F11" s="45" t="s">
        <v>131</v>
      </c>
      <c r="G11" s="45"/>
      <c r="H11" s="45"/>
      <c r="I11" s="45"/>
      <c r="J11" s="45"/>
      <c r="K11" s="77" t="s">
        <v>200</v>
      </c>
      <c r="L11" s="78" t="s">
        <v>210</v>
      </c>
      <c r="N11" t="s">
        <v>13</v>
      </c>
      <c r="O11">
        <f>IF(K12="",0,VALUE(MID(K12,2,LEN(K12)-2)))</f>
        <v>50</v>
      </c>
      <c r="P11">
        <f>IF(L11="",0,VALUE(MID(L11,2,LEN(L11)-2)))</f>
        <v>250</v>
      </c>
      <c r="Q11" t="e">
        <f>IF(#REF!="",0,VALUE(MID(#REF!,2,LEN(#REF!)-2)))</f>
        <v>#REF!</v>
      </c>
      <c r="R11">
        <f>IF(K11="＋",0,IF(K11="(＋)",0,ABS(K11)))</f>
        <v>100</v>
      </c>
      <c r="S11">
        <f t="shared" ref="R11:S17" si="0">IF(L11="＋",0,IF(L11="(＋)",0,ABS(L11)))</f>
        <v>250</v>
      </c>
    </row>
    <row r="12" spans="2:19" ht="13.9" customHeight="1" x14ac:dyDescent="0.15">
      <c r="B12" s="32">
        <f>B11+1</f>
        <v>2</v>
      </c>
      <c r="C12" s="39"/>
      <c r="D12" s="47"/>
      <c r="E12" s="45"/>
      <c r="F12" s="45" t="s">
        <v>134</v>
      </c>
      <c r="G12" s="45"/>
      <c r="H12" s="45"/>
      <c r="I12" s="45"/>
      <c r="J12" s="45"/>
      <c r="K12" s="77" t="s">
        <v>135</v>
      </c>
      <c r="L12" s="78" t="s">
        <v>135</v>
      </c>
      <c r="N12" t="s">
        <v>13</v>
      </c>
      <c r="O12">
        <f>IF(K17="",0,VALUE(MID(K17,2,LEN(K17)-2)))</f>
        <v>75</v>
      </c>
      <c r="P12">
        <f>IF(L12="",0,VALUE(MID(L12,2,LEN(L12)-2)))</f>
        <v>50</v>
      </c>
      <c r="Q12" t="e">
        <f>IF(#REF!="",0,VALUE(MID(#REF!,2,LEN(#REF!)-2)))</f>
        <v>#REF!</v>
      </c>
      <c r="R12">
        <f>IF(K12="＋",0,IF(K12="(＋)",0,ABS(K12)))</f>
        <v>50</v>
      </c>
      <c r="S12">
        <f t="shared" si="0"/>
        <v>50</v>
      </c>
    </row>
    <row r="13" spans="2:19" ht="13.5" customHeight="1" x14ac:dyDescent="0.15">
      <c r="B13" s="32">
        <f t="shared" ref="B13:B76" si="1">B12+1</f>
        <v>3</v>
      </c>
      <c r="C13" s="39"/>
      <c r="D13" s="47"/>
      <c r="E13" s="45"/>
      <c r="F13" s="45" t="s">
        <v>179</v>
      </c>
      <c r="G13" s="45"/>
      <c r="H13" s="45"/>
      <c r="I13" s="45"/>
      <c r="J13" s="45"/>
      <c r="K13" s="77" t="s">
        <v>211</v>
      </c>
      <c r="L13" s="78" t="s">
        <v>212</v>
      </c>
      <c r="N13" s="75" t="s">
        <v>14</v>
      </c>
      <c r="O13" t="str">
        <f>K13</f>
        <v>(175)</v>
      </c>
      <c r="P13" t="str">
        <f>L13</f>
        <v>(450)</v>
      </c>
      <c r="Q13" t="e">
        <f>#REF!</f>
        <v>#REF!</v>
      </c>
      <c r="R13">
        <f t="shared" si="0"/>
        <v>175</v>
      </c>
      <c r="S13">
        <f t="shared" si="0"/>
        <v>450</v>
      </c>
    </row>
    <row r="14" spans="2:19" ht="13.9" customHeight="1" x14ac:dyDescent="0.15">
      <c r="B14" s="32">
        <f t="shared" si="1"/>
        <v>4</v>
      </c>
      <c r="C14" s="39"/>
      <c r="D14" s="47"/>
      <c r="E14" s="45"/>
      <c r="F14" s="45" t="s">
        <v>201</v>
      </c>
      <c r="G14" s="45"/>
      <c r="H14" s="45"/>
      <c r="I14" s="45"/>
      <c r="J14" s="45"/>
      <c r="K14" s="77" t="s">
        <v>213</v>
      </c>
      <c r="L14" s="78" t="s">
        <v>214</v>
      </c>
      <c r="N14" t="s">
        <v>13</v>
      </c>
      <c r="O14">
        <f>IF(K14="",0,VALUE(MID(K14,2,LEN(K14)-2)))</f>
        <v>0</v>
      </c>
      <c r="P14">
        <f>IF(L14="",0,VALUE(MID(L14,2,LEN(L14)-2)))</f>
        <v>0</v>
      </c>
      <c r="Q14" t="e">
        <f>IF(#REF!="",0,VALUE(MID(#REF!,2,LEN(#REF!)-2)))</f>
        <v>#REF!</v>
      </c>
      <c r="R14">
        <f t="shared" si="0"/>
        <v>300</v>
      </c>
      <c r="S14">
        <f t="shared" si="0"/>
        <v>200</v>
      </c>
    </row>
    <row r="15" spans="2:19" ht="13.5" customHeight="1" x14ac:dyDescent="0.15">
      <c r="B15" s="32">
        <f t="shared" si="1"/>
        <v>5</v>
      </c>
      <c r="C15" s="39"/>
      <c r="D15" s="47"/>
      <c r="E15" s="45"/>
      <c r="F15" s="45" t="s">
        <v>110</v>
      </c>
      <c r="G15" s="45"/>
      <c r="H15" s="45"/>
      <c r="I15" s="45"/>
      <c r="J15" s="45"/>
      <c r="K15" s="77" t="s">
        <v>162</v>
      </c>
      <c r="L15" s="78" t="s">
        <v>137</v>
      </c>
      <c r="N15" s="75" t="s">
        <v>14</v>
      </c>
      <c r="O15" t="str">
        <f>K15</f>
        <v>(＋)</v>
      </c>
      <c r="P15" t="str">
        <f>L15</f>
        <v>(150)</v>
      </c>
      <c r="Q15" t="e">
        <f>#REF!</f>
        <v>#REF!</v>
      </c>
      <c r="R15">
        <f t="shared" si="0"/>
        <v>0</v>
      </c>
      <c r="S15">
        <f t="shared" si="0"/>
        <v>150</v>
      </c>
    </row>
    <row r="16" spans="2:19" ht="13.9" customHeight="1" x14ac:dyDescent="0.15">
      <c r="B16" s="32">
        <f t="shared" si="1"/>
        <v>6</v>
      </c>
      <c r="C16" s="39"/>
      <c r="D16" s="47"/>
      <c r="E16" s="45"/>
      <c r="F16" s="45" t="s">
        <v>138</v>
      </c>
      <c r="G16" s="45"/>
      <c r="H16" s="45"/>
      <c r="I16" s="45"/>
      <c r="J16" s="45"/>
      <c r="K16" s="77" t="s">
        <v>200</v>
      </c>
      <c r="L16" s="78" t="s">
        <v>215</v>
      </c>
      <c r="N16" t="s">
        <v>13</v>
      </c>
      <c r="O16">
        <f>IF(K16="",0,VALUE(MID(K16,2,LEN(K16)-2)))</f>
        <v>100</v>
      </c>
      <c r="P16">
        <f>IF(L16="",0,VALUE(MID(L16,2,LEN(L16)-2)))</f>
        <v>350</v>
      </c>
      <c r="Q16" t="e">
        <f>IF(#REF!="",0,VALUE(MID(#REF!,2,LEN(#REF!)-2)))</f>
        <v>#REF!</v>
      </c>
      <c r="R16">
        <f>IF(K16="＋",0,IF(K16="(＋)",0,ABS(K16)))</f>
        <v>100</v>
      </c>
      <c r="S16">
        <f>IF(L16="＋",0,IF(L16="(＋)",0,ABS(L16)))</f>
        <v>350</v>
      </c>
    </row>
    <row r="17" spans="2:19" ht="13.9" customHeight="1" x14ac:dyDescent="0.15">
      <c r="B17" s="32">
        <f t="shared" si="1"/>
        <v>7</v>
      </c>
      <c r="C17" s="39"/>
      <c r="D17" s="47"/>
      <c r="E17" s="45"/>
      <c r="F17" s="45" t="s">
        <v>89</v>
      </c>
      <c r="G17" s="45"/>
      <c r="H17" s="45"/>
      <c r="I17" s="45"/>
      <c r="J17" s="45"/>
      <c r="K17" s="77" t="s">
        <v>180</v>
      </c>
      <c r="L17" s="78" t="s">
        <v>200</v>
      </c>
      <c r="N17" t="s">
        <v>13</v>
      </c>
      <c r="O17" t="e">
        <f>IF(#REF!="",0,VALUE(MID(#REF!,2,LEN(#REF!)-2)))</f>
        <v>#REF!</v>
      </c>
      <c r="P17">
        <f>IF(L17="",0,VALUE(MID(L17,2,LEN(L17)-2)))</f>
        <v>100</v>
      </c>
      <c r="Q17" t="e">
        <f>IF(#REF!="",0,VALUE(MID(#REF!,2,LEN(#REF!)-2)))</f>
        <v>#REF!</v>
      </c>
      <c r="R17">
        <f t="shared" si="0"/>
        <v>75</v>
      </c>
      <c r="S17">
        <f t="shared" si="0"/>
        <v>100</v>
      </c>
    </row>
    <row r="18" spans="2:19" ht="13.9" customHeight="1" x14ac:dyDescent="0.15">
      <c r="B18" s="32">
        <f t="shared" si="1"/>
        <v>8</v>
      </c>
      <c r="C18" s="40" t="s">
        <v>22</v>
      </c>
      <c r="D18" s="38" t="s">
        <v>23</v>
      </c>
      <c r="E18" s="45"/>
      <c r="F18" s="45" t="s">
        <v>88</v>
      </c>
      <c r="G18" s="45"/>
      <c r="H18" s="45"/>
      <c r="I18" s="45"/>
      <c r="J18" s="45"/>
      <c r="K18" s="79">
        <v>1550</v>
      </c>
      <c r="L18" s="80">
        <v>20000</v>
      </c>
      <c r="S18">
        <f>COUNTA(L11:L17)</f>
        <v>7</v>
      </c>
    </row>
    <row r="19" spans="2:19" ht="13.9" customHeight="1" x14ac:dyDescent="0.15">
      <c r="B19" s="32">
        <f t="shared" si="1"/>
        <v>9</v>
      </c>
      <c r="C19" s="40" t="s">
        <v>24</v>
      </c>
      <c r="D19" s="38" t="s">
        <v>25</v>
      </c>
      <c r="E19" s="45"/>
      <c r="F19" s="45" t="s">
        <v>216</v>
      </c>
      <c r="G19" s="45"/>
      <c r="H19" s="45"/>
      <c r="I19" s="45"/>
      <c r="J19" s="45"/>
      <c r="K19" s="79"/>
      <c r="L19" s="80" t="s">
        <v>99</v>
      </c>
    </row>
    <row r="20" spans="2:19" ht="13.5" customHeight="1" x14ac:dyDescent="0.15">
      <c r="B20" s="32">
        <f t="shared" si="1"/>
        <v>10</v>
      </c>
      <c r="C20" s="41"/>
      <c r="D20" s="47"/>
      <c r="E20" s="45"/>
      <c r="F20" s="45" t="s">
        <v>141</v>
      </c>
      <c r="G20" s="45"/>
      <c r="H20" s="45"/>
      <c r="I20" s="45"/>
      <c r="J20" s="45"/>
      <c r="K20" s="79">
        <v>75</v>
      </c>
      <c r="L20" s="80">
        <v>600</v>
      </c>
    </row>
    <row r="21" spans="2:19" ht="13.9" customHeight="1" x14ac:dyDescent="0.15">
      <c r="B21" s="32">
        <f t="shared" si="1"/>
        <v>11</v>
      </c>
      <c r="C21" s="40" t="s">
        <v>60</v>
      </c>
      <c r="D21" s="49" t="s">
        <v>181</v>
      </c>
      <c r="E21" s="45"/>
      <c r="F21" s="45" t="s">
        <v>182</v>
      </c>
      <c r="G21" s="45"/>
      <c r="H21" s="45"/>
      <c r="I21" s="45"/>
      <c r="J21" s="45"/>
      <c r="K21" s="79"/>
      <c r="L21" s="80">
        <v>2</v>
      </c>
    </row>
    <row r="22" spans="2:19" ht="13.9" customHeight="1" x14ac:dyDescent="0.15">
      <c r="B22" s="32">
        <f t="shared" si="1"/>
        <v>12</v>
      </c>
      <c r="C22" s="41"/>
      <c r="D22" s="38" t="s">
        <v>16</v>
      </c>
      <c r="E22" s="45"/>
      <c r="F22" s="45" t="s">
        <v>163</v>
      </c>
      <c r="G22" s="45"/>
      <c r="H22" s="45"/>
      <c r="I22" s="45"/>
      <c r="J22" s="45"/>
      <c r="K22" s="79">
        <v>25</v>
      </c>
      <c r="L22" s="80" t="s">
        <v>99</v>
      </c>
    </row>
    <row r="23" spans="2:19" ht="13.9" customHeight="1" x14ac:dyDescent="0.15">
      <c r="B23" s="32">
        <f t="shared" si="1"/>
        <v>13</v>
      </c>
      <c r="C23" s="41"/>
      <c r="D23" s="47"/>
      <c r="E23" s="45"/>
      <c r="F23" s="45" t="s">
        <v>80</v>
      </c>
      <c r="G23" s="45"/>
      <c r="H23" s="45"/>
      <c r="I23" s="45"/>
      <c r="J23" s="45"/>
      <c r="K23" s="79"/>
      <c r="L23" s="80" t="s">
        <v>99</v>
      </c>
    </row>
    <row r="24" spans="2:19" ht="13.5" customHeight="1" x14ac:dyDescent="0.15">
      <c r="B24" s="32">
        <f t="shared" si="1"/>
        <v>14</v>
      </c>
      <c r="C24" s="41"/>
      <c r="D24" s="47"/>
      <c r="E24" s="45"/>
      <c r="F24" s="45" t="s">
        <v>81</v>
      </c>
      <c r="G24" s="45"/>
      <c r="H24" s="45"/>
      <c r="I24" s="45"/>
      <c r="J24" s="45"/>
      <c r="K24" s="79">
        <v>875</v>
      </c>
      <c r="L24" s="80">
        <v>1200</v>
      </c>
    </row>
    <row r="25" spans="2:19" ht="13.5" customHeight="1" x14ac:dyDescent="0.15">
      <c r="B25" s="32">
        <f t="shared" si="1"/>
        <v>15</v>
      </c>
      <c r="C25" s="41"/>
      <c r="D25" s="47"/>
      <c r="E25" s="45"/>
      <c r="F25" s="45" t="s">
        <v>124</v>
      </c>
      <c r="G25" s="45"/>
      <c r="H25" s="45"/>
      <c r="I25" s="45"/>
      <c r="J25" s="45"/>
      <c r="K25" s="79" t="s">
        <v>99</v>
      </c>
      <c r="L25" s="80" t="s">
        <v>99</v>
      </c>
    </row>
    <row r="26" spans="2:19" ht="13.9" customHeight="1" x14ac:dyDescent="0.15">
      <c r="B26" s="32">
        <f t="shared" si="1"/>
        <v>16</v>
      </c>
      <c r="C26" s="41"/>
      <c r="D26" s="47"/>
      <c r="E26" s="45"/>
      <c r="F26" s="45" t="s">
        <v>18</v>
      </c>
      <c r="G26" s="45"/>
      <c r="H26" s="45"/>
      <c r="I26" s="45"/>
      <c r="J26" s="45"/>
      <c r="K26" s="79">
        <v>25</v>
      </c>
      <c r="L26" s="80">
        <v>750</v>
      </c>
    </row>
    <row r="27" spans="2:19" ht="13.9" customHeight="1" x14ac:dyDescent="0.15">
      <c r="B27" s="32">
        <f t="shared" si="1"/>
        <v>17</v>
      </c>
      <c r="C27" s="41"/>
      <c r="D27" s="47"/>
      <c r="E27" s="45"/>
      <c r="F27" s="45" t="s">
        <v>82</v>
      </c>
      <c r="G27" s="45"/>
      <c r="H27" s="45"/>
      <c r="I27" s="45"/>
      <c r="J27" s="45"/>
      <c r="K27" s="79" t="s">
        <v>99</v>
      </c>
      <c r="L27" s="80" t="s">
        <v>99</v>
      </c>
    </row>
    <row r="28" spans="2:19" ht="13.5" customHeight="1" x14ac:dyDescent="0.15">
      <c r="B28" s="32">
        <f t="shared" si="1"/>
        <v>18</v>
      </c>
      <c r="C28" s="41"/>
      <c r="D28" s="47"/>
      <c r="E28" s="45"/>
      <c r="F28" s="45" t="s">
        <v>86</v>
      </c>
      <c r="G28" s="45"/>
      <c r="H28" s="45"/>
      <c r="I28" s="45"/>
      <c r="J28" s="45"/>
      <c r="K28" s="79">
        <v>300</v>
      </c>
      <c r="L28" s="80">
        <v>250</v>
      </c>
    </row>
    <row r="29" spans="2:19" ht="13.5" customHeight="1" x14ac:dyDescent="0.15">
      <c r="B29" s="32">
        <f t="shared" si="1"/>
        <v>19</v>
      </c>
      <c r="C29" s="41"/>
      <c r="D29" s="47"/>
      <c r="E29" s="45"/>
      <c r="F29" s="45" t="s">
        <v>61</v>
      </c>
      <c r="G29" s="45"/>
      <c r="H29" s="45"/>
      <c r="I29" s="45"/>
      <c r="J29" s="45"/>
      <c r="K29" s="79">
        <v>11900</v>
      </c>
      <c r="L29" s="80">
        <v>7500</v>
      </c>
    </row>
    <row r="30" spans="2:19" ht="13.9" customHeight="1" x14ac:dyDescent="0.15">
      <c r="B30" s="32">
        <f t="shared" si="1"/>
        <v>20</v>
      </c>
      <c r="C30" s="41"/>
      <c r="D30" s="47"/>
      <c r="E30" s="45"/>
      <c r="F30" s="45" t="s">
        <v>90</v>
      </c>
      <c r="G30" s="45"/>
      <c r="H30" s="45"/>
      <c r="I30" s="45"/>
      <c r="J30" s="45"/>
      <c r="K30" s="79" t="s">
        <v>99</v>
      </c>
      <c r="L30" s="80">
        <v>50</v>
      </c>
    </row>
    <row r="31" spans="2:19" ht="13.9" customHeight="1" x14ac:dyDescent="0.15">
      <c r="B31" s="32">
        <f t="shared" si="1"/>
        <v>21</v>
      </c>
      <c r="C31" s="41"/>
      <c r="D31" s="47"/>
      <c r="E31" s="45"/>
      <c r="F31" s="45" t="s">
        <v>217</v>
      </c>
      <c r="G31" s="45"/>
      <c r="H31" s="45"/>
      <c r="I31" s="45"/>
      <c r="J31" s="45"/>
      <c r="K31" s="79" t="s">
        <v>99</v>
      </c>
      <c r="L31" s="136"/>
    </row>
    <row r="32" spans="2:19" ht="13.9" customHeight="1" x14ac:dyDescent="0.15">
      <c r="B32" s="32">
        <f t="shared" si="1"/>
        <v>22</v>
      </c>
      <c r="C32" s="41"/>
      <c r="D32" s="47"/>
      <c r="E32" s="45"/>
      <c r="F32" s="45" t="s">
        <v>19</v>
      </c>
      <c r="G32" s="45"/>
      <c r="H32" s="45"/>
      <c r="I32" s="45"/>
      <c r="J32" s="45"/>
      <c r="K32" s="79">
        <v>1500</v>
      </c>
      <c r="L32" s="80">
        <v>2375</v>
      </c>
    </row>
    <row r="33" spans="2:25" ht="13.9" customHeight="1" x14ac:dyDescent="0.15">
      <c r="B33" s="32">
        <f t="shared" si="1"/>
        <v>23</v>
      </c>
      <c r="C33" s="41"/>
      <c r="D33" s="47"/>
      <c r="E33" s="45"/>
      <c r="F33" s="45" t="s">
        <v>20</v>
      </c>
      <c r="G33" s="45"/>
      <c r="H33" s="45"/>
      <c r="I33" s="45"/>
      <c r="J33" s="45"/>
      <c r="K33" s="79">
        <v>5750</v>
      </c>
      <c r="L33" s="80">
        <v>3375</v>
      </c>
    </row>
    <row r="34" spans="2:25" ht="13.5" customHeight="1" x14ac:dyDescent="0.15">
      <c r="B34" s="32">
        <f t="shared" si="1"/>
        <v>24</v>
      </c>
      <c r="C34" s="41"/>
      <c r="D34" s="47"/>
      <c r="E34" s="45"/>
      <c r="F34" s="45" t="s">
        <v>21</v>
      </c>
      <c r="G34" s="45"/>
      <c r="H34" s="45"/>
      <c r="I34" s="45"/>
      <c r="J34" s="45"/>
      <c r="K34" s="79" t="s">
        <v>99</v>
      </c>
      <c r="L34" s="80" t="s">
        <v>99</v>
      </c>
    </row>
    <row r="35" spans="2:25" ht="13.9" customHeight="1" x14ac:dyDescent="0.15">
      <c r="B35" s="32">
        <f t="shared" si="1"/>
        <v>25</v>
      </c>
      <c r="C35" s="40" t="s">
        <v>65</v>
      </c>
      <c r="D35" s="38" t="s">
        <v>62</v>
      </c>
      <c r="E35" s="45"/>
      <c r="F35" s="45" t="s">
        <v>146</v>
      </c>
      <c r="G35" s="45"/>
      <c r="H35" s="45"/>
      <c r="I35" s="45"/>
      <c r="J35" s="45"/>
      <c r="K35" s="79"/>
      <c r="L35" s="80" t="s">
        <v>99</v>
      </c>
    </row>
    <row r="36" spans="2:25" ht="13.9" customHeight="1" x14ac:dyDescent="0.15">
      <c r="B36" s="32">
        <f t="shared" si="1"/>
        <v>26</v>
      </c>
      <c r="C36" s="41"/>
      <c r="D36" s="47"/>
      <c r="E36" s="45"/>
      <c r="F36" s="45" t="s">
        <v>203</v>
      </c>
      <c r="G36" s="45"/>
      <c r="H36" s="45"/>
      <c r="I36" s="45"/>
      <c r="J36" s="45"/>
      <c r="K36" s="79">
        <v>25</v>
      </c>
      <c r="L36" s="80"/>
    </row>
    <row r="37" spans="2:25" ht="13.5" customHeight="1" x14ac:dyDescent="0.15">
      <c r="B37" s="32">
        <f t="shared" si="1"/>
        <v>27</v>
      </c>
      <c r="C37" s="40" t="s">
        <v>63</v>
      </c>
      <c r="D37" s="38" t="s">
        <v>26</v>
      </c>
      <c r="E37" s="45"/>
      <c r="F37" s="45" t="s">
        <v>92</v>
      </c>
      <c r="G37" s="45"/>
      <c r="H37" s="45"/>
      <c r="I37" s="45"/>
      <c r="J37" s="45"/>
      <c r="K37" s="79">
        <v>1800</v>
      </c>
      <c r="L37" s="80" t="s">
        <v>99</v>
      </c>
    </row>
    <row r="38" spans="2:25" ht="13.9" customHeight="1" x14ac:dyDescent="0.15">
      <c r="B38" s="32">
        <f t="shared" si="1"/>
        <v>28</v>
      </c>
      <c r="C38" s="41"/>
      <c r="D38" s="47"/>
      <c r="E38" s="45"/>
      <c r="F38" s="45" t="s">
        <v>204</v>
      </c>
      <c r="G38" s="45"/>
      <c r="H38" s="45"/>
      <c r="I38" s="45"/>
      <c r="J38" s="45"/>
      <c r="K38" s="79">
        <v>75</v>
      </c>
      <c r="L38" s="80" t="s">
        <v>99</v>
      </c>
    </row>
    <row r="39" spans="2:25" ht="13.9" customHeight="1" x14ac:dyDescent="0.15">
      <c r="B39" s="32">
        <f t="shared" si="1"/>
        <v>29</v>
      </c>
      <c r="C39" s="41"/>
      <c r="D39" s="47"/>
      <c r="E39" s="45"/>
      <c r="F39" s="45" t="s">
        <v>87</v>
      </c>
      <c r="G39" s="45"/>
      <c r="H39" s="45"/>
      <c r="I39" s="45"/>
      <c r="J39" s="45"/>
      <c r="K39" s="79">
        <v>100</v>
      </c>
      <c r="L39" s="80">
        <v>1150</v>
      </c>
    </row>
    <row r="40" spans="2:25" ht="13.5" customHeight="1" x14ac:dyDescent="0.15">
      <c r="B40" s="32">
        <f t="shared" si="1"/>
        <v>30</v>
      </c>
      <c r="C40" s="41"/>
      <c r="D40" s="47"/>
      <c r="E40" s="45"/>
      <c r="F40" s="45" t="s">
        <v>185</v>
      </c>
      <c r="G40" s="45"/>
      <c r="H40" s="45"/>
      <c r="I40" s="45"/>
      <c r="J40" s="45"/>
      <c r="K40" s="79" t="s">
        <v>99</v>
      </c>
      <c r="L40" s="80" t="s">
        <v>99</v>
      </c>
    </row>
    <row r="41" spans="2:25" ht="13.9" customHeight="1" x14ac:dyDescent="0.15">
      <c r="B41" s="32">
        <f t="shared" si="1"/>
        <v>31</v>
      </c>
      <c r="C41" s="41"/>
      <c r="D41" s="47"/>
      <c r="E41" s="45"/>
      <c r="F41" s="45" t="s">
        <v>168</v>
      </c>
      <c r="G41" s="45"/>
      <c r="H41" s="45"/>
      <c r="I41" s="45"/>
      <c r="J41" s="45"/>
      <c r="K41" s="79" t="s">
        <v>99</v>
      </c>
      <c r="L41" s="80" t="s">
        <v>99</v>
      </c>
    </row>
    <row r="42" spans="2:25" ht="13.9" customHeight="1" x14ac:dyDescent="0.15">
      <c r="B42" s="32">
        <f t="shared" si="1"/>
        <v>32</v>
      </c>
      <c r="C42" s="41"/>
      <c r="D42" s="47"/>
      <c r="E42" s="45"/>
      <c r="F42" s="45" t="s">
        <v>187</v>
      </c>
      <c r="G42" s="45"/>
      <c r="H42" s="45"/>
      <c r="I42" s="45"/>
      <c r="J42" s="45"/>
      <c r="K42" s="79" t="s">
        <v>99</v>
      </c>
      <c r="L42" s="80"/>
    </row>
    <row r="43" spans="2:25" ht="13.5" customHeight="1" x14ac:dyDescent="0.15">
      <c r="B43" s="32">
        <f t="shared" si="1"/>
        <v>33</v>
      </c>
      <c r="C43" s="41"/>
      <c r="D43" s="47"/>
      <c r="E43" s="45"/>
      <c r="F43" s="45" t="s">
        <v>218</v>
      </c>
      <c r="G43" s="45"/>
      <c r="H43" s="45"/>
      <c r="I43" s="45"/>
      <c r="J43" s="45"/>
      <c r="K43" s="79">
        <v>75</v>
      </c>
      <c r="L43" s="80">
        <v>150</v>
      </c>
    </row>
    <row r="44" spans="2:25" ht="13.9" customHeight="1" x14ac:dyDescent="0.15">
      <c r="B44" s="32">
        <f t="shared" si="1"/>
        <v>34</v>
      </c>
      <c r="C44" s="41"/>
      <c r="D44" s="47"/>
      <c r="E44" s="45"/>
      <c r="F44" s="45" t="s">
        <v>112</v>
      </c>
      <c r="G44" s="45"/>
      <c r="H44" s="45"/>
      <c r="I44" s="45"/>
      <c r="J44" s="45"/>
      <c r="K44" s="79">
        <v>100</v>
      </c>
      <c r="L44" s="80" t="s">
        <v>99</v>
      </c>
    </row>
    <row r="45" spans="2:25" ht="13.9" customHeight="1" x14ac:dyDescent="0.15">
      <c r="B45" s="32">
        <f t="shared" si="1"/>
        <v>35</v>
      </c>
      <c r="C45" s="41"/>
      <c r="D45" s="47"/>
      <c r="E45" s="45"/>
      <c r="F45" s="45" t="s">
        <v>219</v>
      </c>
      <c r="G45" s="45"/>
      <c r="H45" s="45"/>
      <c r="I45" s="45"/>
      <c r="J45" s="45"/>
      <c r="K45" s="79"/>
      <c r="L45" s="80" t="s">
        <v>99</v>
      </c>
    </row>
    <row r="46" spans="2:25" ht="13.5" customHeight="1" x14ac:dyDescent="0.15">
      <c r="B46" s="32">
        <f t="shared" si="1"/>
        <v>36</v>
      </c>
      <c r="C46" s="41"/>
      <c r="D46" s="47"/>
      <c r="E46" s="45"/>
      <c r="F46" s="45" t="s">
        <v>189</v>
      </c>
      <c r="G46" s="45"/>
      <c r="H46" s="45"/>
      <c r="I46" s="45"/>
      <c r="J46" s="45"/>
      <c r="K46" s="79">
        <v>25</v>
      </c>
      <c r="L46" s="80"/>
      <c r="M46" s="108"/>
      <c r="N46" s="107"/>
      <c r="Y46" s="119"/>
    </row>
    <row r="47" spans="2:25" ht="13.9" customHeight="1" x14ac:dyDescent="0.15">
      <c r="B47" s="32">
        <f t="shared" si="1"/>
        <v>37</v>
      </c>
      <c r="C47" s="41"/>
      <c r="D47" s="47"/>
      <c r="E47" s="45"/>
      <c r="F47" s="45" t="s">
        <v>206</v>
      </c>
      <c r="G47" s="45"/>
      <c r="H47" s="45"/>
      <c r="I47" s="45"/>
      <c r="J47" s="45"/>
      <c r="K47" s="79"/>
      <c r="L47" s="80" t="s">
        <v>99</v>
      </c>
    </row>
    <row r="48" spans="2:25" ht="13.5" customHeight="1" x14ac:dyDescent="0.15">
      <c r="B48" s="32">
        <f t="shared" si="1"/>
        <v>38</v>
      </c>
      <c r="C48" s="41"/>
      <c r="D48" s="47"/>
      <c r="E48" s="45"/>
      <c r="F48" s="45" t="s">
        <v>147</v>
      </c>
      <c r="G48" s="45"/>
      <c r="H48" s="45"/>
      <c r="I48" s="45"/>
      <c r="J48" s="45"/>
      <c r="K48" s="79">
        <v>350</v>
      </c>
      <c r="L48" s="80" t="s">
        <v>99</v>
      </c>
    </row>
    <row r="49" spans="2:12" ht="13.5" customHeight="1" x14ac:dyDescent="0.15">
      <c r="B49" s="32">
        <f t="shared" si="1"/>
        <v>39</v>
      </c>
      <c r="C49" s="41"/>
      <c r="D49" s="47"/>
      <c r="E49" s="45"/>
      <c r="F49" s="45" t="s">
        <v>27</v>
      </c>
      <c r="G49" s="45"/>
      <c r="H49" s="45"/>
      <c r="I49" s="45"/>
      <c r="J49" s="45"/>
      <c r="K49" s="79">
        <v>100</v>
      </c>
      <c r="L49" s="80">
        <v>100</v>
      </c>
    </row>
    <row r="50" spans="2:12" ht="13.9" customHeight="1" x14ac:dyDescent="0.15">
      <c r="B50" s="32">
        <f t="shared" si="1"/>
        <v>40</v>
      </c>
      <c r="C50" s="41"/>
      <c r="D50" s="47"/>
      <c r="E50" s="45"/>
      <c r="F50" s="45" t="s">
        <v>191</v>
      </c>
      <c r="G50" s="45"/>
      <c r="H50" s="45"/>
      <c r="I50" s="45"/>
      <c r="J50" s="45"/>
      <c r="K50" s="79">
        <v>100</v>
      </c>
      <c r="L50" s="80" t="s">
        <v>99</v>
      </c>
    </row>
    <row r="51" spans="2:12" ht="13.5" customHeight="1" x14ac:dyDescent="0.15">
      <c r="B51" s="32">
        <f t="shared" si="1"/>
        <v>41</v>
      </c>
      <c r="C51" s="41"/>
      <c r="D51" s="47"/>
      <c r="E51" s="45"/>
      <c r="F51" s="45" t="s">
        <v>28</v>
      </c>
      <c r="G51" s="45"/>
      <c r="H51" s="45"/>
      <c r="I51" s="45"/>
      <c r="J51" s="45"/>
      <c r="K51" s="79" t="s">
        <v>99</v>
      </c>
      <c r="L51" s="80"/>
    </row>
    <row r="52" spans="2:12" ht="13.9" customHeight="1" x14ac:dyDescent="0.15">
      <c r="B52" s="32">
        <f t="shared" si="1"/>
        <v>42</v>
      </c>
      <c r="C52" s="41"/>
      <c r="D52" s="47"/>
      <c r="E52" s="45"/>
      <c r="F52" s="45" t="s">
        <v>169</v>
      </c>
      <c r="G52" s="45"/>
      <c r="H52" s="45"/>
      <c r="I52" s="45"/>
      <c r="J52" s="45"/>
      <c r="K52" s="79" t="s">
        <v>99</v>
      </c>
      <c r="L52" s="80">
        <v>64</v>
      </c>
    </row>
    <row r="53" spans="2:12" ht="13.9" customHeight="1" x14ac:dyDescent="0.15">
      <c r="B53" s="32">
        <f t="shared" si="1"/>
        <v>43</v>
      </c>
      <c r="C53" s="41"/>
      <c r="D53" s="47"/>
      <c r="E53" s="45"/>
      <c r="F53" s="45" t="s">
        <v>170</v>
      </c>
      <c r="G53" s="45"/>
      <c r="H53" s="45"/>
      <c r="I53" s="45"/>
      <c r="J53" s="45"/>
      <c r="K53" s="79" t="s">
        <v>99</v>
      </c>
      <c r="L53" s="80" t="s">
        <v>99</v>
      </c>
    </row>
    <row r="54" spans="2:12" ht="13.9" customHeight="1" x14ac:dyDescent="0.15">
      <c r="B54" s="32">
        <f t="shared" si="1"/>
        <v>44</v>
      </c>
      <c r="C54" s="41"/>
      <c r="D54" s="47"/>
      <c r="E54" s="45"/>
      <c r="F54" s="45" t="s">
        <v>220</v>
      </c>
      <c r="G54" s="45"/>
      <c r="H54" s="45"/>
      <c r="I54" s="45"/>
      <c r="J54" s="45"/>
      <c r="K54" s="79" t="s">
        <v>99</v>
      </c>
      <c r="L54" s="80"/>
    </row>
    <row r="55" spans="2:12" ht="13.9" customHeight="1" x14ac:dyDescent="0.15">
      <c r="B55" s="32">
        <f t="shared" si="1"/>
        <v>45</v>
      </c>
      <c r="C55" s="41"/>
      <c r="D55" s="47"/>
      <c r="E55" s="45"/>
      <c r="F55" s="45" t="s">
        <v>148</v>
      </c>
      <c r="G55" s="45"/>
      <c r="H55" s="45"/>
      <c r="I55" s="45"/>
      <c r="J55" s="45"/>
      <c r="K55" s="79" t="s">
        <v>99</v>
      </c>
      <c r="L55" s="80" t="s">
        <v>99</v>
      </c>
    </row>
    <row r="56" spans="2:12" ht="13.9" customHeight="1" x14ac:dyDescent="0.15">
      <c r="B56" s="32">
        <f t="shared" si="1"/>
        <v>46</v>
      </c>
      <c r="C56" s="41"/>
      <c r="D56" s="47"/>
      <c r="E56" s="45"/>
      <c r="F56" s="45" t="s">
        <v>171</v>
      </c>
      <c r="G56" s="45"/>
      <c r="H56" s="45"/>
      <c r="I56" s="45"/>
      <c r="J56" s="45"/>
      <c r="K56" s="79">
        <v>100</v>
      </c>
      <c r="L56" s="80">
        <v>500</v>
      </c>
    </row>
    <row r="57" spans="2:12" ht="13.9" customHeight="1" x14ac:dyDescent="0.15">
      <c r="B57" s="32">
        <f t="shared" si="1"/>
        <v>47</v>
      </c>
      <c r="C57" s="41"/>
      <c r="D57" s="47"/>
      <c r="E57" s="45"/>
      <c r="F57" s="45" t="s">
        <v>221</v>
      </c>
      <c r="G57" s="45"/>
      <c r="H57" s="45"/>
      <c r="I57" s="45"/>
      <c r="J57" s="45"/>
      <c r="K57" s="79">
        <v>100</v>
      </c>
      <c r="L57" s="80" t="s">
        <v>99</v>
      </c>
    </row>
    <row r="58" spans="2:12" ht="13.9" customHeight="1" x14ac:dyDescent="0.15">
      <c r="B58" s="32">
        <f t="shared" si="1"/>
        <v>48</v>
      </c>
      <c r="C58" s="41"/>
      <c r="D58" s="47"/>
      <c r="E58" s="45"/>
      <c r="F58" s="45" t="s">
        <v>113</v>
      </c>
      <c r="G58" s="45"/>
      <c r="H58" s="45"/>
      <c r="I58" s="45"/>
      <c r="J58" s="45"/>
      <c r="K58" s="79">
        <v>450</v>
      </c>
      <c r="L58" s="80">
        <v>1400</v>
      </c>
    </row>
    <row r="59" spans="2:12" ht="13.9" customHeight="1" x14ac:dyDescent="0.15">
      <c r="B59" s="32">
        <f t="shared" si="1"/>
        <v>49</v>
      </c>
      <c r="C59" s="41"/>
      <c r="D59" s="47"/>
      <c r="E59" s="45"/>
      <c r="F59" s="45" t="s">
        <v>222</v>
      </c>
      <c r="G59" s="45"/>
      <c r="H59" s="45"/>
      <c r="I59" s="45"/>
      <c r="J59" s="45"/>
      <c r="K59" s="79">
        <v>50</v>
      </c>
      <c r="L59" s="80"/>
    </row>
    <row r="60" spans="2:12" ht="13.9" customHeight="1" x14ac:dyDescent="0.15">
      <c r="B60" s="32">
        <f t="shared" si="1"/>
        <v>50</v>
      </c>
      <c r="C60" s="41"/>
      <c r="D60" s="47"/>
      <c r="E60" s="45"/>
      <c r="F60" s="45" t="s">
        <v>223</v>
      </c>
      <c r="G60" s="45"/>
      <c r="H60" s="45"/>
      <c r="I60" s="45"/>
      <c r="J60" s="45"/>
      <c r="K60" s="79">
        <v>25</v>
      </c>
      <c r="L60" s="80">
        <v>50</v>
      </c>
    </row>
    <row r="61" spans="2:12" ht="13.9" customHeight="1" x14ac:dyDescent="0.15">
      <c r="B61" s="32">
        <f t="shared" si="1"/>
        <v>51</v>
      </c>
      <c r="C61" s="41"/>
      <c r="D61" s="47"/>
      <c r="E61" s="45"/>
      <c r="F61" s="45" t="s">
        <v>150</v>
      </c>
      <c r="G61" s="45"/>
      <c r="H61" s="45"/>
      <c r="I61" s="45"/>
      <c r="J61" s="45"/>
      <c r="K61" s="79">
        <v>100</v>
      </c>
      <c r="L61" s="80">
        <v>200</v>
      </c>
    </row>
    <row r="62" spans="2:12" ht="13.9" customHeight="1" x14ac:dyDescent="0.15">
      <c r="B62" s="32">
        <f t="shared" si="1"/>
        <v>52</v>
      </c>
      <c r="C62" s="41"/>
      <c r="D62" s="47"/>
      <c r="E62" s="45"/>
      <c r="F62" s="45" t="s">
        <v>29</v>
      </c>
      <c r="G62" s="45"/>
      <c r="H62" s="45"/>
      <c r="I62" s="45"/>
      <c r="J62" s="45"/>
      <c r="K62" s="79">
        <v>2100</v>
      </c>
      <c r="L62" s="80">
        <v>1550</v>
      </c>
    </row>
    <row r="63" spans="2:12" ht="13.9" customHeight="1" x14ac:dyDescent="0.15">
      <c r="B63" s="32">
        <f t="shared" si="1"/>
        <v>53</v>
      </c>
      <c r="C63" s="40" t="s">
        <v>151</v>
      </c>
      <c r="D63" s="38" t="s">
        <v>152</v>
      </c>
      <c r="E63" s="45"/>
      <c r="F63" s="45" t="s">
        <v>153</v>
      </c>
      <c r="G63" s="45"/>
      <c r="H63" s="45"/>
      <c r="I63" s="45"/>
      <c r="J63" s="45"/>
      <c r="K63" s="79"/>
      <c r="L63" s="80" t="s">
        <v>99</v>
      </c>
    </row>
    <row r="64" spans="2:12" ht="13.5" customHeight="1" x14ac:dyDescent="0.15">
      <c r="B64" s="32">
        <f t="shared" si="1"/>
        <v>54</v>
      </c>
      <c r="C64" s="41"/>
      <c r="D64" s="47"/>
      <c r="E64" s="45"/>
      <c r="F64" s="45" t="s">
        <v>224</v>
      </c>
      <c r="G64" s="45"/>
      <c r="H64" s="45"/>
      <c r="I64" s="45"/>
      <c r="J64" s="45"/>
      <c r="K64" s="79" t="s">
        <v>99</v>
      </c>
      <c r="L64" s="80">
        <v>1</v>
      </c>
    </row>
    <row r="65" spans="2:19" ht="13.9" customHeight="1" x14ac:dyDescent="0.15">
      <c r="B65" s="32">
        <f t="shared" si="1"/>
        <v>55</v>
      </c>
      <c r="C65" s="41"/>
      <c r="D65" s="47"/>
      <c r="E65" s="45"/>
      <c r="F65" s="45" t="s">
        <v>225</v>
      </c>
      <c r="G65" s="45"/>
      <c r="H65" s="45"/>
      <c r="I65" s="45"/>
      <c r="J65" s="45"/>
      <c r="K65" s="79"/>
      <c r="L65" s="80">
        <v>1</v>
      </c>
    </row>
    <row r="66" spans="2:19" ht="13.9" customHeight="1" x14ac:dyDescent="0.15">
      <c r="B66" s="32">
        <f t="shared" si="1"/>
        <v>56</v>
      </c>
      <c r="C66" s="41"/>
      <c r="D66" s="47"/>
      <c r="E66" s="45"/>
      <c r="F66" s="45" t="s">
        <v>226</v>
      </c>
      <c r="G66" s="45"/>
      <c r="H66" s="45"/>
      <c r="I66" s="45"/>
      <c r="J66" s="45"/>
      <c r="K66" s="79"/>
      <c r="L66" s="80" t="s">
        <v>99</v>
      </c>
    </row>
    <row r="67" spans="2:19" ht="13.9" customHeight="1" x14ac:dyDescent="0.15">
      <c r="B67" s="32">
        <f t="shared" si="1"/>
        <v>57</v>
      </c>
      <c r="C67" s="41"/>
      <c r="D67" s="47"/>
      <c r="E67" s="45"/>
      <c r="F67" s="45" t="s">
        <v>174</v>
      </c>
      <c r="G67" s="45"/>
      <c r="H67" s="45"/>
      <c r="I67" s="45"/>
      <c r="J67" s="45"/>
      <c r="K67" s="79" t="s">
        <v>99</v>
      </c>
      <c r="L67" s="80">
        <v>4</v>
      </c>
    </row>
    <row r="68" spans="2:19" ht="13.5" customHeight="1" x14ac:dyDescent="0.15">
      <c r="B68" s="32">
        <f t="shared" si="1"/>
        <v>58</v>
      </c>
      <c r="C68" s="41"/>
      <c r="D68" s="47"/>
      <c r="E68" s="45"/>
      <c r="F68" s="45" t="s">
        <v>154</v>
      </c>
      <c r="G68" s="45"/>
      <c r="H68" s="45"/>
      <c r="I68" s="45"/>
      <c r="J68" s="45"/>
      <c r="K68" s="79">
        <v>1</v>
      </c>
      <c r="L68" s="80">
        <v>2</v>
      </c>
    </row>
    <row r="69" spans="2:19" ht="13.5" customHeight="1" x14ac:dyDescent="0.15">
      <c r="B69" s="32">
        <f t="shared" si="1"/>
        <v>59</v>
      </c>
      <c r="C69" s="40" t="s">
        <v>30</v>
      </c>
      <c r="D69" s="49" t="s">
        <v>197</v>
      </c>
      <c r="E69" s="45"/>
      <c r="F69" s="45" t="s">
        <v>198</v>
      </c>
      <c r="G69" s="45"/>
      <c r="H69" s="45"/>
      <c r="I69" s="45"/>
      <c r="J69" s="45"/>
      <c r="K69" s="79"/>
      <c r="L69" s="80" t="s">
        <v>99</v>
      </c>
    </row>
    <row r="70" spans="2:19" ht="13.5" customHeight="1" x14ac:dyDescent="0.15">
      <c r="B70" s="32">
        <f t="shared" si="1"/>
        <v>60</v>
      </c>
      <c r="C70" s="41"/>
      <c r="D70" s="38" t="s">
        <v>31</v>
      </c>
      <c r="E70" s="45"/>
      <c r="F70" s="45" t="s">
        <v>208</v>
      </c>
      <c r="G70" s="45"/>
      <c r="H70" s="45"/>
      <c r="I70" s="45"/>
      <c r="J70" s="45"/>
      <c r="K70" s="79">
        <v>1</v>
      </c>
      <c r="L70" s="80" t="s">
        <v>99</v>
      </c>
    </row>
    <row r="71" spans="2:19" ht="13.9" customHeight="1" x14ac:dyDescent="0.15">
      <c r="B71" s="32">
        <f t="shared" si="1"/>
        <v>61</v>
      </c>
      <c r="C71" s="41"/>
      <c r="D71" s="48"/>
      <c r="E71" s="45"/>
      <c r="F71" s="45" t="s">
        <v>32</v>
      </c>
      <c r="G71" s="45"/>
      <c r="H71" s="45"/>
      <c r="I71" s="45"/>
      <c r="J71" s="45"/>
      <c r="K71" s="79">
        <v>50</v>
      </c>
      <c r="L71" s="80">
        <v>150</v>
      </c>
    </row>
    <row r="72" spans="2:19" ht="13.9" customHeight="1" x14ac:dyDescent="0.15">
      <c r="B72" s="32">
        <f t="shared" si="1"/>
        <v>62</v>
      </c>
      <c r="C72" s="42"/>
      <c r="D72" s="49" t="s">
        <v>33</v>
      </c>
      <c r="E72" s="45"/>
      <c r="F72" s="45" t="s">
        <v>34</v>
      </c>
      <c r="G72" s="45"/>
      <c r="H72" s="45"/>
      <c r="I72" s="45"/>
      <c r="J72" s="45"/>
      <c r="K72" s="79">
        <v>50</v>
      </c>
      <c r="L72" s="80" t="s">
        <v>99</v>
      </c>
    </row>
    <row r="73" spans="2:19" ht="13.5" customHeight="1" x14ac:dyDescent="0.15">
      <c r="B73" s="32">
        <f t="shared" si="1"/>
        <v>63</v>
      </c>
      <c r="C73" s="40" t="s">
        <v>155</v>
      </c>
      <c r="D73" s="49" t="s">
        <v>156</v>
      </c>
      <c r="E73" s="45"/>
      <c r="F73" s="45" t="s">
        <v>227</v>
      </c>
      <c r="G73" s="45"/>
      <c r="H73" s="45"/>
      <c r="I73" s="45"/>
      <c r="J73" s="45"/>
      <c r="K73" s="79" t="s">
        <v>99</v>
      </c>
      <c r="L73" s="80" t="s">
        <v>99</v>
      </c>
      <c r="R73">
        <f>COUNTA(K63:K73)</f>
        <v>7</v>
      </c>
      <c r="S73">
        <f>COUNTA(L63:L73)</f>
        <v>11</v>
      </c>
    </row>
    <row r="74" spans="2:19" ht="13.9" customHeight="1" x14ac:dyDescent="0.15">
      <c r="B74" s="32">
        <f t="shared" si="1"/>
        <v>64</v>
      </c>
      <c r="C74" s="185" t="s">
        <v>35</v>
      </c>
      <c r="D74" s="186"/>
      <c r="E74" s="45"/>
      <c r="F74" s="45" t="s">
        <v>36</v>
      </c>
      <c r="G74" s="45"/>
      <c r="H74" s="45"/>
      <c r="I74" s="45"/>
      <c r="J74" s="45"/>
      <c r="K74" s="79">
        <v>400</v>
      </c>
      <c r="L74" s="80">
        <v>1250</v>
      </c>
    </row>
    <row r="75" spans="2:19" ht="13.9" customHeight="1" x14ac:dyDescent="0.15">
      <c r="B75" s="32">
        <f t="shared" si="1"/>
        <v>65</v>
      </c>
      <c r="C75" s="43"/>
      <c r="D75" s="44"/>
      <c r="E75" s="45"/>
      <c r="F75" s="45" t="s">
        <v>37</v>
      </c>
      <c r="G75" s="45"/>
      <c r="H75" s="45"/>
      <c r="I75" s="45"/>
      <c r="J75" s="45"/>
      <c r="K75" s="79">
        <v>350</v>
      </c>
      <c r="L75" s="80">
        <v>950</v>
      </c>
    </row>
    <row r="76" spans="2:19" ht="13.9" customHeight="1" thickBot="1" x14ac:dyDescent="0.2">
      <c r="B76" s="32">
        <f t="shared" si="1"/>
        <v>66</v>
      </c>
      <c r="C76" s="43"/>
      <c r="D76" s="44"/>
      <c r="E76" s="45"/>
      <c r="F76" s="45" t="s">
        <v>72</v>
      </c>
      <c r="G76" s="45"/>
      <c r="H76" s="45"/>
      <c r="I76" s="45"/>
      <c r="J76" s="45"/>
      <c r="K76" s="79">
        <v>150</v>
      </c>
      <c r="L76" s="86">
        <v>350</v>
      </c>
    </row>
    <row r="77" spans="2:19" ht="13.9" customHeight="1" x14ac:dyDescent="0.15">
      <c r="B77" s="82"/>
      <c r="C77" s="83"/>
      <c r="D77" s="83"/>
      <c r="E77" s="84"/>
      <c r="F77" s="84"/>
      <c r="G77" s="84"/>
      <c r="H77" s="84"/>
      <c r="I77" s="84"/>
      <c r="J77" s="84"/>
      <c r="K77" s="84"/>
      <c r="L77" s="114"/>
    </row>
    <row r="78" spans="2:19" ht="18" customHeight="1" x14ac:dyDescent="0.15">
      <c r="R78">
        <f>COUNTA(K11:K76)</f>
        <v>56</v>
      </c>
      <c r="S78">
        <f>COUNTA(L11:L76)</f>
        <v>59</v>
      </c>
    </row>
    <row r="79" spans="2:19" ht="18" customHeight="1" x14ac:dyDescent="0.15">
      <c r="B79" s="26"/>
      <c r="R79">
        <f>SUM(R11:R17,K18:K76)</f>
        <v>29477</v>
      </c>
      <c r="S79">
        <f>SUM(S11:S17,L18:L76)</f>
        <v>45524</v>
      </c>
    </row>
    <row r="80" spans="2:19" ht="9" customHeight="1" thickBot="1" x14ac:dyDescent="0.2"/>
    <row r="81" spans="2:19" ht="18" customHeight="1" x14ac:dyDescent="0.15">
      <c r="B81" s="1"/>
      <c r="C81" s="2"/>
      <c r="D81" s="191" t="s">
        <v>0</v>
      </c>
      <c r="E81" s="191"/>
      <c r="F81" s="191"/>
      <c r="G81" s="191"/>
      <c r="H81" s="2"/>
      <c r="I81" s="2"/>
      <c r="J81" s="3"/>
      <c r="K81" s="89" t="s">
        <v>54</v>
      </c>
      <c r="L81" s="110" t="s">
        <v>55</v>
      </c>
    </row>
    <row r="82" spans="2:19" ht="18" customHeight="1" thickBot="1" x14ac:dyDescent="0.2">
      <c r="B82" s="7"/>
      <c r="C82" s="8"/>
      <c r="D82" s="190" t="s">
        <v>1</v>
      </c>
      <c r="E82" s="190"/>
      <c r="F82" s="190"/>
      <c r="G82" s="190"/>
      <c r="H82" s="8"/>
      <c r="I82" s="8"/>
      <c r="J82" s="9"/>
      <c r="K82" s="93" t="str">
        <f>K5</f>
        <v>2020.6.16</v>
      </c>
      <c r="L82" s="115" t="str">
        <f>K82</f>
        <v>2020.6.16</v>
      </c>
    </row>
    <row r="83" spans="2:19" ht="19.899999999999999" customHeight="1" thickTop="1" x14ac:dyDescent="0.15">
      <c r="B83" s="187" t="s">
        <v>77</v>
      </c>
      <c r="C83" s="188"/>
      <c r="D83" s="188"/>
      <c r="E83" s="188"/>
      <c r="F83" s="188"/>
      <c r="G83" s="188"/>
      <c r="H83" s="188"/>
      <c r="I83" s="188"/>
      <c r="J83" s="31"/>
      <c r="K83" s="94">
        <f>SUM(K84:K92)</f>
        <v>29477</v>
      </c>
      <c r="L83" s="116">
        <f>SUM(L84:L92)</f>
        <v>45524</v>
      </c>
    </row>
    <row r="84" spans="2:19" ht="13.9" customHeight="1" x14ac:dyDescent="0.15">
      <c r="B84" s="174" t="s">
        <v>39</v>
      </c>
      <c r="C84" s="175"/>
      <c r="D84" s="189"/>
      <c r="E84" s="52"/>
      <c r="F84" s="53"/>
      <c r="G84" s="183" t="s">
        <v>12</v>
      </c>
      <c r="H84" s="183"/>
      <c r="I84" s="53"/>
      <c r="J84" s="55"/>
      <c r="K84" s="46">
        <f>SUM(R$11:R$17)</f>
        <v>800</v>
      </c>
      <c r="L84" s="117">
        <f>SUM(S$11:S$17)</f>
        <v>1550</v>
      </c>
    </row>
    <row r="85" spans="2:19" ht="13.9" customHeight="1" x14ac:dyDescent="0.15">
      <c r="B85" s="18"/>
      <c r="C85" s="19"/>
      <c r="D85" s="20"/>
      <c r="E85" s="56"/>
      <c r="F85" s="45"/>
      <c r="G85" s="183" t="s">
        <v>64</v>
      </c>
      <c r="H85" s="183"/>
      <c r="I85" s="54"/>
      <c r="J85" s="57"/>
      <c r="K85" s="46">
        <f>SUM(K$18)</f>
        <v>1550</v>
      </c>
      <c r="L85" s="117">
        <f>SUM(L$18)</f>
        <v>20000</v>
      </c>
    </row>
    <row r="86" spans="2:19" ht="13.9" customHeight="1" x14ac:dyDescent="0.15">
      <c r="B86" s="18"/>
      <c r="C86" s="19"/>
      <c r="D86" s="20"/>
      <c r="E86" s="56"/>
      <c r="F86" s="45"/>
      <c r="G86" s="183" t="s">
        <v>25</v>
      </c>
      <c r="H86" s="183"/>
      <c r="I86" s="53"/>
      <c r="J86" s="55"/>
      <c r="K86" s="46">
        <f>SUM(K$19:K$20)</f>
        <v>75</v>
      </c>
      <c r="L86" s="117">
        <f>SUM(L$19:L$20)</f>
        <v>600</v>
      </c>
    </row>
    <row r="87" spans="2:19" ht="13.9" customHeight="1" x14ac:dyDescent="0.15">
      <c r="B87" s="18"/>
      <c r="C87" s="19"/>
      <c r="D87" s="20"/>
      <c r="E87" s="56"/>
      <c r="F87" s="45"/>
      <c r="G87" s="183" t="s">
        <v>15</v>
      </c>
      <c r="H87" s="183"/>
      <c r="I87" s="53"/>
      <c r="J87" s="55"/>
      <c r="K87" s="46">
        <v>0</v>
      </c>
      <c r="L87" s="117">
        <v>0</v>
      </c>
    </row>
    <row r="88" spans="2:19" ht="13.9" customHeight="1" x14ac:dyDescent="0.15">
      <c r="B88" s="18"/>
      <c r="C88" s="19"/>
      <c r="D88" s="20"/>
      <c r="E88" s="56"/>
      <c r="F88" s="45"/>
      <c r="G88" s="183" t="s">
        <v>16</v>
      </c>
      <c r="H88" s="183"/>
      <c r="I88" s="53"/>
      <c r="J88" s="55"/>
      <c r="K88" s="46">
        <f>SUM(K$22:K$34)</f>
        <v>20375</v>
      </c>
      <c r="L88" s="117">
        <f>SUM(L$22:L$34)</f>
        <v>15500</v>
      </c>
    </row>
    <row r="89" spans="2:19" ht="13.9" customHeight="1" x14ac:dyDescent="0.15">
      <c r="B89" s="18"/>
      <c r="C89" s="19"/>
      <c r="D89" s="20"/>
      <c r="E89" s="56"/>
      <c r="F89" s="45"/>
      <c r="G89" s="183" t="s">
        <v>62</v>
      </c>
      <c r="H89" s="183"/>
      <c r="I89" s="53"/>
      <c r="J89" s="55"/>
      <c r="K89" s="46">
        <f>SUM(K$35:K$36)</f>
        <v>25</v>
      </c>
      <c r="L89" s="117">
        <f>SUM(L$35:L$36)</f>
        <v>0</v>
      </c>
    </row>
    <row r="90" spans="2:19" ht="13.9" customHeight="1" x14ac:dyDescent="0.15">
      <c r="B90" s="18"/>
      <c r="C90" s="19"/>
      <c r="D90" s="20"/>
      <c r="E90" s="56"/>
      <c r="F90" s="45"/>
      <c r="G90" s="183" t="s">
        <v>26</v>
      </c>
      <c r="H90" s="183"/>
      <c r="I90" s="53"/>
      <c r="J90" s="55"/>
      <c r="K90" s="46">
        <f>SUM(K$37:K$62)</f>
        <v>5650</v>
      </c>
      <c r="L90" s="117">
        <f>SUM(L$37:L$62)</f>
        <v>5164</v>
      </c>
    </row>
    <row r="91" spans="2:19" ht="13.9" customHeight="1" x14ac:dyDescent="0.15">
      <c r="B91" s="18"/>
      <c r="C91" s="19"/>
      <c r="D91" s="20"/>
      <c r="E91" s="56"/>
      <c r="F91" s="45"/>
      <c r="G91" s="183" t="s">
        <v>71</v>
      </c>
      <c r="H91" s="183"/>
      <c r="I91" s="53"/>
      <c r="J91" s="55"/>
      <c r="K91" s="46">
        <f>SUM(K$21:K$21,K$74:K$75)</f>
        <v>750</v>
      </c>
      <c r="L91" s="117">
        <f>SUM(L$21:L$21,L$74:L$75)</f>
        <v>2202</v>
      </c>
      <c r="R91">
        <f>COUNTA(K$11:K$76)</f>
        <v>56</v>
      </c>
      <c r="S91">
        <f>COUNTA(L$11:L$76)</f>
        <v>59</v>
      </c>
    </row>
    <row r="92" spans="2:19" ht="13.9" customHeight="1" thickBot="1" x14ac:dyDescent="0.2">
      <c r="B92" s="22"/>
      <c r="C92" s="23"/>
      <c r="D92" s="24"/>
      <c r="E92" s="58"/>
      <c r="F92" s="50"/>
      <c r="G92" s="176" t="s">
        <v>38</v>
      </c>
      <c r="H92" s="176"/>
      <c r="I92" s="59"/>
      <c r="J92" s="60"/>
      <c r="K92" s="51">
        <f>SUM(K$63:K$73,K$76)</f>
        <v>252</v>
      </c>
      <c r="L92" s="118">
        <f>SUM(L$63:L$73,L$76)</f>
        <v>508</v>
      </c>
      <c r="R92">
        <f>SUM(R$11:R$17,K$18:K$76)</f>
        <v>29477</v>
      </c>
      <c r="S92">
        <f>SUM(S$11:S$17,L$18:L$76)</f>
        <v>45524</v>
      </c>
    </row>
    <row r="93" spans="2:19" ht="18" customHeight="1" thickTop="1" x14ac:dyDescent="0.15">
      <c r="B93" s="177" t="s">
        <v>40</v>
      </c>
      <c r="C93" s="178"/>
      <c r="D93" s="179"/>
      <c r="E93" s="66"/>
      <c r="F93" s="33"/>
      <c r="G93" s="180" t="s">
        <v>41</v>
      </c>
      <c r="H93" s="180"/>
      <c r="I93" s="33"/>
      <c r="J93" s="34"/>
      <c r="K93" s="95" t="s">
        <v>42</v>
      </c>
      <c r="L93" s="101"/>
    </row>
    <row r="94" spans="2:19" ht="18" customHeight="1" x14ac:dyDescent="0.15">
      <c r="B94" s="63"/>
      <c r="C94" s="64"/>
      <c r="D94" s="64"/>
      <c r="E94" s="61"/>
      <c r="F94" s="62"/>
      <c r="G94" s="37"/>
      <c r="H94" s="37"/>
      <c r="I94" s="62"/>
      <c r="J94" s="65"/>
      <c r="K94" s="96" t="s">
        <v>43</v>
      </c>
      <c r="L94" s="102"/>
    </row>
    <row r="95" spans="2:19" ht="18" customHeight="1" x14ac:dyDescent="0.15">
      <c r="B95" s="18"/>
      <c r="C95" s="19"/>
      <c r="D95" s="19"/>
      <c r="E95" s="67"/>
      <c r="F95" s="8"/>
      <c r="G95" s="181" t="s">
        <v>44</v>
      </c>
      <c r="H95" s="181"/>
      <c r="I95" s="35"/>
      <c r="J95" s="36"/>
      <c r="K95" s="97" t="s">
        <v>45</v>
      </c>
      <c r="L95" s="103"/>
    </row>
    <row r="96" spans="2:19" ht="18" customHeight="1" x14ac:dyDescent="0.15">
      <c r="B96" s="18"/>
      <c r="C96" s="19"/>
      <c r="D96" s="19"/>
      <c r="E96" s="68"/>
      <c r="F96" s="19"/>
      <c r="G96" s="69"/>
      <c r="H96" s="69"/>
      <c r="I96" s="64"/>
      <c r="J96" s="70"/>
      <c r="K96" s="98" t="s">
        <v>68</v>
      </c>
      <c r="L96" s="104"/>
    </row>
    <row r="97" spans="2:12" ht="18" customHeight="1" x14ac:dyDescent="0.15">
      <c r="B97" s="18"/>
      <c r="C97" s="19"/>
      <c r="D97" s="19"/>
      <c r="E97" s="68"/>
      <c r="F97" s="19"/>
      <c r="G97" s="69"/>
      <c r="H97" s="69"/>
      <c r="I97" s="64"/>
      <c r="J97" s="70"/>
      <c r="K97" s="98" t="s">
        <v>69</v>
      </c>
      <c r="L97" s="104"/>
    </row>
    <row r="98" spans="2:12" ht="18" customHeight="1" x14ac:dyDescent="0.15">
      <c r="B98" s="18"/>
      <c r="C98" s="19"/>
      <c r="D98" s="19"/>
      <c r="E98" s="67"/>
      <c r="F98" s="8"/>
      <c r="G98" s="181" t="s">
        <v>46</v>
      </c>
      <c r="H98" s="181"/>
      <c r="I98" s="35"/>
      <c r="J98" s="36"/>
      <c r="K98" s="97" t="s">
        <v>73</v>
      </c>
      <c r="L98" s="103"/>
    </row>
    <row r="99" spans="2:12" ht="18" customHeight="1" x14ac:dyDescent="0.15">
      <c r="B99" s="18"/>
      <c r="C99" s="19"/>
      <c r="D99" s="19"/>
      <c r="E99" s="68"/>
      <c r="F99" s="19"/>
      <c r="G99" s="69"/>
      <c r="H99" s="69"/>
      <c r="I99" s="64"/>
      <c r="J99" s="70"/>
      <c r="K99" s="98" t="s">
        <v>74</v>
      </c>
      <c r="L99" s="104"/>
    </row>
    <row r="100" spans="2:12" ht="18" customHeight="1" x14ac:dyDescent="0.15">
      <c r="B100" s="18"/>
      <c r="C100" s="19"/>
      <c r="D100" s="19"/>
      <c r="E100" s="68"/>
      <c r="F100" s="19"/>
      <c r="G100" s="69"/>
      <c r="H100" s="69"/>
      <c r="I100" s="64"/>
      <c r="J100" s="70"/>
      <c r="K100" s="98" t="s">
        <v>75</v>
      </c>
      <c r="L100" s="104"/>
    </row>
    <row r="101" spans="2:12" ht="18" customHeight="1" x14ac:dyDescent="0.15">
      <c r="B101" s="18"/>
      <c r="C101" s="19"/>
      <c r="D101" s="19"/>
      <c r="E101" s="13"/>
      <c r="F101" s="14"/>
      <c r="G101" s="37"/>
      <c r="H101" s="37"/>
      <c r="I101" s="62"/>
      <c r="J101" s="65"/>
      <c r="K101" s="98" t="s">
        <v>76</v>
      </c>
      <c r="L101" s="102"/>
    </row>
    <row r="102" spans="2:12" ht="18" customHeight="1" x14ac:dyDescent="0.15">
      <c r="B102" s="25"/>
      <c r="C102" s="14"/>
      <c r="D102" s="14"/>
      <c r="E102" s="21"/>
      <c r="F102" s="5"/>
      <c r="G102" s="182" t="s">
        <v>47</v>
      </c>
      <c r="H102" s="182"/>
      <c r="I102" s="16"/>
      <c r="J102" s="17"/>
      <c r="K102" s="87" t="s">
        <v>116</v>
      </c>
      <c r="L102" s="105"/>
    </row>
    <row r="103" spans="2:12" ht="18" customHeight="1" x14ac:dyDescent="0.15">
      <c r="B103" s="174" t="s">
        <v>48</v>
      </c>
      <c r="C103" s="175"/>
      <c r="D103" s="175"/>
      <c r="E103" s="8"/>
      <c r="F103" s="8"/>
      <c r="G103" s="8"/>
      <c r="H103" s="8"/>
      <c r="I103" s="8"/>
      <c r="J103" s="8"/>
      <c r="K103" s="81"/>
      <c r="L103" s="120"/>
    </row>
    <row r="104" spans="2:12" ht="14.1" customHeight="1" x14ac:dyDescent="0.15">
      <c r="B104" s="71"/>
      <c r="C104" s="72" t="s">
        <v>49</v>
      </c>
      <c r="D104" s="73"/>
      <c r="E104" s="72"/>
      <c r="F104" s="72"/>
      <c r="G104" s="72"/>
      <c r="H104" s="72"/>
      <c r="I104" s="72"/>
      <c r="J104" s="72"/>
      <c r="K104" s="99"/>
      <c r="L104" s="106"/>
    </row>
    <row r="105" spans="2:12" ht="14.1" customHeight="1" x14ac:dyDescent="0.15">
      <c r="B105" s="71"/>
      <c r="C105" s="72" t="s">
        <v>50</v>
      </c>
      <c r="D105" s="73"/>
      <c r="E105" s="72"/>
      <c r="F105" s="72"/>
      <c r="G105" s="72"/>
      <c r="H105" s="72"/>
      <c r="I105" s="72"/>
      <c r="J105" s="72"/>
      <c r="K105" s="99"/>
      <c r="L105" s="106"/>
    </row>
    <row r="106" spans="2:12" ht="14.1" customHeight="1" x14ac:dyDescent="0.15">
      <c r="B106" s="71"/>
      <c r="C106" s="72" t="s">
        <v>51</v>
      </c>
      <c r="D106" s="73"/>
      <c r="E106" s="72"/>
      <c r="F106" s="72"/>
      <c r="G106" s="72"/>
      <c r="H106" s="72"/>
      <c r="I106" s="72"/>
      <c r="J106" s="72"/>
      <c r="K106" s="99"/>
      <c r="L106" s="106"/>
    </row>
    <row r="107" spans="2:12" ht="14.1" customHeight="1" x14ac:dyDescent="0.15">
      <c r="B107" s="71"/>
      <c r="C107" s="72" t="s">
        <v>100</v>
      </c>
      <c r="D107" s="73"/>
      <c r="E107" s="72"/>
      <c r="F107" s="72"/>
      <c r="G107" s="72"/>
      <c r="H107" s="72"/>
      <c r="I107" s="72"/>
      <c r="J107" s="72"/>
      <c r="K107" s="99"/>
      <c r="L107" s="106"/>
    </row>
    <row r="108" spans="2:12" ht="14.1" customHeight="1" x14ac:dyDescent="0.15">
      <c r="B108" s="71"/>
      <c r="C108" s="72" t="s">
        <v>97</v>
      </c>
      <c r="D108" s="73"/>
      <c r="E108" s="72"/>
      <c r="F108" s="72"/>
      <c r="G108" s="72"/>
      <c r="H108" s="72"/>
      <c r="I108" s="72"/>
      <c r="J108" s="72"/>
      <c r="K108" s="99"/>
      <c r="L108" s="106"/>
    </row>
    <row r="109" spans="2:12" ht="14.1" customHeight="1" x14ac:dyDescent="0.15">
      <c r="B109" s="74"/>
      <c r="C109" s="72" t="s">
        <v>101</v>
      </c>
      <c r="D109" s="72"/>
      <c r="E109" s="72"/>
      <c r="F109" s="72"/>
      <c r="G109" s="72"/>
      <c r="H109" s="72"/>
      <c r="I109" s="72"/>
      <c r="J109" s="72"/>
      <c r="K109" s="99"/>
      <c r="L109" s="106"/>
    </row>
    <row r="110" spans="2:12" ht="14.1" customHeight="1" x14ac:dyDescent="0.15">
      <c r="B110" s="74"/>
      <c r="C110" s="72" t="s">
        <v>102</v>
      </c>
      <c r="D110" s="72"/>
      <c r="E110" s="72"/>
      <c r="F110" s="72"/>
      <c r="G110" s="72"/>
      <c r="H110" s="72"/>
      <c r="I110" s="72"/>
      <c r="J110" s="72"/>
      <c r="K110" s="99"/>
      <c r="L110" s="106"/>
    </row>
    <row r="111" spans="2:12" ht="14.1" customHeight="1" x14ac:dyDescent="0.15">
      <c r="B111" s="74"/>
      <c r="C111" s="72" t="s">
        <v>83</v>
      </c>
      <c r="D111" s="72"/>
      <c r="E111" s="72"/>
      <c r="F111" s="72"/>
      <c r="G111" s="72"/>
      <c r="H111" s="72"/>
      <c r="I111" s="72"/>
      <c r="J111" s="72"/>
      <c r="K111" s="99"/>
      <c r="L111" s="106"/>
    </row>
    <row r="112" spans="2:12" ht="14.1" customHeight="1" x14ac:dyDescent="0.15">
      <c r="B112" s="74"/>
      <c r="C112" s="72" t="s">
        <v>84</v>
      </c>
      <c r="D112" s="72"/>
      <c r="E112" s="72"/>
      <c r="F112" s="72"/>
      <c r="G112" s="72"/>
      <c r="H112" s="72"/>
      <c r="I112" s="72"/>
      <c r="J112" s="72"/>
      <c r="K112" s="99"/>
      <c r="L112" s="106"/>
    </row>
    <row r="113" spans="2:25" ht="14.1" customHeight="1" x14ac:dyDescent="0.15">
      <c r="B113" s="74"/>
      <c r="C113" s="72" t="s">
        <v>94</v>
      </c>
      <c r="D113" s="72"/>
      <c r="E113" s="72"/>
      <c r="F113" s="72"/>
      <c r="G113" s="72"/>
      <c r="H113" s="72"/>
      <c r="I113" s="72"/>
      <c r="J113" s="72"/>
      <c r="K113" s="99"/>
      <c r="L113" s="106"/>
    </row>
    <row r="114" spans="2:25" ht="14.1" customHeight="1" x14ac:dyDescent="0.15">
      <c r="B114" s="74"/>
      <c r="C114" s="72" t="s">
        <v>103</v>
      </c>
      <c r="D114" s="72"/>
      <c r="E114" s="72"/>
      <c r="F114" s="72"/>
      <c r="G114" s="72"/>
      <c r="H114" s="72"/>
      <c r="I114" s="72"/>
      <c r="J114" s="72"/>
      <c r="K114" s="99"/>
      <c r="L114" s="106"/>
    </row>
    <row r="115" spans="2:25" ht="14.1" customHeight="1" x14ac:dyDescent="0.15">
      <c r="B115" s="74"/>
      <c r="C115" s="99" t="s">
        <v>104</v>
      </c>
      <c r="D115" s="72"/>
      <c r="E115" s="72"/>
      <c r="F115" s="72"/>
      <c r="G115" s="72"/>
      <c r="H115" s="72"/>
      <c r="I115" s="72"/>
      <c r="J115" s="72"/>
      <c r="K115" s="99"/>
      <c r="L115" s="106"/>
    </row>
    <row r="116" spans="2:25" ht="14.1" customHeight="1" x14ac:dyDescent="0.15">
      <c r="B116" s="74"/>
      <c r="C116" s="72" t="s">
        <v>105</v>
      </c>
      <c r="D116" s="72"/>
      <c r="E116" s="72"/>
      <c r="F116" s="72"/>
      <c r="G116" s="72"/>
      <c r="H116" s="72"/>
      <c r="I116" s="72"/>
      <c r="J116" s="72"/>
      <c r="K116" s="99"/>
      <c r="L116" s="106"/>
    </row>
    <row r="117" spans="2:25" ht="18" customHeight="1" x14ac:dyDescent="0.15">
      <c r="B117" s="74"/>
      <c r="C117" s="72" t="s">
        <v>85</v>
      </c>
      <c r="D117" s="72"/>
      <c r="E117" s="72"/>
      <c r="F117" s="72"/>
      <c r="G117" s="72"/>
      <c r="H117" s="72"/>
      <c r="I117" s="72"/>
      <c r="J117" s="72"/>
      <c r="K117" s="99"/>
      <c r="L117" s="99"/>
      <c r="M117" s="121"/>
    </row>
    <row r="118" spans="2:25" x14ac:dyDescent="0.15">
      <c r="B118" s="74"/>
      <c r="C118" s="72" t="s">
        <v>95</v>
      </c>
      <c r="D118" s="72"/>
      <c r="E118" s="72"/>
      <c r="F118" s="72"/>
      <c r="G118" s="72"/>
      <c r="H118" s="72"/>
      <c r="I118" s="72"/>
      <c r="J118" s="72"/>
      <c r="K118" s="99"/>
      <c r="L118" s="99"/>
      <c r="M118" s="121"/>
    </row>
    <row r="119" spans="2:25" x14ac:dyDescent="0.15">
      <c r="B119" s="74"/>
      <c r="C119" s="72" t="s">
        <v>96</v>
      </c>
      <c r="D119" s="72"/>
      <c r="E119" s="72"/>
      <c r="F119" s="72"/>
      <c r="G119" s="72"/>
      <c r="H119" s="72"/>
      <c r="I119" s="72"/>
      <c r="J119" s="72"/>
      <c r="K119" s="99"/>
      <c r="L119" s="99"/>
      <c r="M119" s="121"/>
    </row>
    <row r="120" spans="2:25" x14ac:dyDescent="0.15">
      <c r="B120" s="74"/>
      <c r="C120" s="72" t="s">
        <v>106</v>
      </c>
      <c r="D120" s="72"/>
      <c r="E120" s="72"/>
      <c r="F120" s="72"/>
      <c r="G120" s="72"/>
      <c r="H120" s="72"/>
      <c r="I120" s="72"/>
      <c r="J120" s="72"/>
      <c r="K120" s="99"/>
      <c r="L120" s="99"/>
      <c r="M120" s="121"/>
    </row>
    <row r="121" spans="2:25" ht="14.1" customHeight="1" x14ac:dyDescent="0.15">
      <c r="B121" s="74"/>
      <c r="C121" s="72" t="s">
        <v>98</v>
      </c>
      <c r="D121" s="72"/>
      <c r="E121" s="72"/>
      <c r="F121" s="72"/>
      <c r="G121" s="72"/>
      <c r="H121" s="72"/>
      <c r="I121" s="72"/>
      <c r="J121" s="72"/>
      <c r="K121" s="99"/>
      <c r="L121" s="99"/>
      <c r="M121" s="129"/>
      <c r="N121" s="128"/>
      <c r="Y121" s="88"/>
    </row>
    <row r="122" spans="2:25" x14ac:dyDescent="0.15">
      <c r="B122" s="74"/>
      <c r="C122" s="72" t="s">
        <v>66</v>
      </c>
      <c r="D122" s="72"/>
      <c r="E122" s="72"/>
      <c r="F122" s="72"/>
      <c r="G122" s="72"/>
      <c r="H122" s="72"/>
      <c r="I122" s="72"/>
      <c r="J122" s="72"/>
      <c r="K122" s="99"/>
      <c r="L122" s="99"/>
      <c r="M122" s="121"/>
    </row>
    <row r="123" spans="2:25" x14ac:dyDescent="0.15">
      <c r="B123" s="74"/>
      <c r="C123" s="72" t="s">
        <v>52</v>
      </c>
      <c r="D123" s="72"/>
      <c r="E123" s="72"/>
      <c r="F123" s="72"/>
      <c r="G123" s="72"/>
      <c r="H123" s="72"/>
      <c r="I123" s="72"/>
      <c r="J123" s="72"/>
      <c r="K123" s="99"/>
      <c r="L123" s="99"/>
      <c r="M123" s="121"/>
    </row>
    <row r="124" spans="2:25" x14ac:dyDescent="0.15">
      <c r="B124" s="121"/>
      <c r="C124" s="99" t="s">
        <v>107</v>
      </c>
      <c r="D124" s="85"/>
      <c r="E124" s="85"/>
      <c r="F124" s="85"/>
      <c r="G124" s="85"/>
      <c r="H124" s="85"/>
      <c r="I124" s="85"/>
      <c r="J124" s="85"/>
      <c r="K124" s="122"/>
      <c r="L124" s="122"/>
      <c r="M124" s="121"/>
    </row>
    <row r="125" spans="2:25" x14ac:dyDescent="0.15">
      <c r="B125" s="121"/>
      <c r="C125" s="99" t="s">
        <v>108</v>
      </c>
      <c r="D125" s="85"/>
      <c r="E125" s="85"/>
      <c r="F125" s="85"/>
      <c r="G125" s="85"/>
      <c r="H125" s="85"/>
      <c r="I125" s="85"/>
      <c r="J125" s="85"/>
      <c r="K125" s="122"/>
      <c r="L125" s="122"/>
      <c r="M125" s="130"/>
      <c r="N125" s="123"/>
      <c r="Y125" s="88"/>
    </row>
    <row r="126" spans="2:25" x14ac:dyDescent="0.15">
      <c r="B126" s="121"/>
      <c r="C126" s="99" t="s">
        <v>158</v>
      </c>
      <c r="D126" s="85"/>
      <c r="E126" s="85"/>
      <c r="F126" s="85"/>
      <c r="G126" s="85"/>
      <c r="H126" s="85"/>
      <c r="I126" s="85"/>
      <c r="J126" s="85"/>
      <c r="K126" s="122"/>
      <c r="L126" s="122"/>
      <c r="M126" s="121"/>
    </row>
    <row r="127" spans="2:25" ht="14.25" thickBot="1" x14ac:dyDescent="0.2">
      <c r="B127" s="124"/>
      <c r="C127" s="100" t="s">
        <v>109</v>
      </c>
      <c r="D127" s="125"/>
      <c r="E127" s="125"/>
      <c r="F127" s="125"/>
      <c r="G127" s="125"/>
      <c r="H127" s="125"/>
      <c r="I127" s="125"/>
      <c r="J127" s="125"/>
      <c r="K127" s="126"/>
      <c r="L127" s="127"/>
    </row>
  </sheetData>
  <mergeCells count="27">
    <mergeCell ref="B103:D103"/>
    <mergeCell ref="G91:H91"/>
    <mergeCell ref="G92:H92"/>
    <mergeCell ref="B93:D93"/>
    <mergeCell ref="G93:H93"/>
    <mergeCell ref="G95:H95"/>
    <mergeCell ref="G98:H98"/>
    <mergeCell ref="G87:H87"/>
    <mergeCell ref="G88:H88"/>
    <mergeCell ref="G89:H89"/>
    <mergeCell ref="G90:H90"/>
    <mergeCell ref="G102:H102"/>
    <mergeCell ref="B83:I83"/>
    <mergeCell ref="B84:D84"/>
    <mergeCell ref="G84:H84"/>
    <mergeCell ref="G85:H85"/>
    <mergeCell ref="G86:H86"/>
    <mergeCell ref="D9:F9"/>
    <mergeCell ref="G10:H10"/>
    <mergeCell ref="C74:D74"/>
    <mergeCell ref="D81:G81"/>
    <mergeCell ref="D82:G82"/>
    <mergeCell ref="D4:G4"/>
    <mergeCell ref="D5:G5"/>
    <mergeCell ref="D6:G6"/>
    <mergeCell ref="D7:F7"/>
    <mergeCell ref="D8:F8"/>
  </mergeCells>
  <phoneticPr fontId="23"/>
  <printOptions horizontalCentered="1"/>
  <pageMargins left="0.98425196850393704" right="0.39370078740157483" top="0.78740157480314965" bottom="0.51181102362204722" header="0.51181102362204722" footer="0.51181102362204722"/>
  <pageSetup paperSize="8" scale="85" orientation="portrait" r:id="rId1"/>
  <headerFooter alignWithMargins="0"/>
  <rowBreaks count="1" manualBreakCount="1">
    <brk id="7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C00000"/>
  </sheetPr>
  <dimension ref="B1:Y123"/>
  <sheetViews>
    <sheetView view="pageBreakPreview"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5"/>
      <c r="D5" s="182" t="s">
        <v>1</v>
      </c>
      <c r="E5" s="182"/>
      <c r="F5" s="182"/>
      <c r="G5" s="182"/>
      <c r="H5" s="5"/>
      <c r="I5" s="5"/>
      <c r="J5" s="6"/>
      <c r="K5" s="90" t="s">
        <v>228</v>
      </c>
      <c r="L5" s="111" t="str">
        <f>K5</f>
        <v>2020.7.14</v>
      </c>
    </row>
    <row r="6" spans="2:19" ht="18" customHeight="1" x14ac:dyDescent="0.15">
      <c r="B6" s="4"/>
      <c r="C6" s="5"/>
      <c r="D6" s="182" t="s">
        <v>2</v>
      </c>
      <c r="E6" s="182"/>
      <c r="F6" s="182"/>
      <c r="G6" s="182"/>
      <c r="H6" s="5"/>
      <c r="I6" s="5"/>
      <c r="J6" s="6"/>
      <c r="K6" s="131">
        <v>0.40625</v>
      </c>
      <c r="L6" s="132">
        <v>0.3888888888888889</v>
      </c>
    </row>
    <row r="7" spans="2:19" ht="18" customHeight="1" x14ac:dyDescent="0.15">
      <c r="B7" s="4"/>
      <c r="C7" s="5"/>
      <c r="D7" s="182" t="s">
        <v>3</v>
      </c>
      <c r="E7" s="192"/>
      <c r="F7" s="192"/>
      <c r="G7" s="27" t="s">
        <v>4</v>
      </c>
      <c r="H7" s="5"/>
      <c r="I7" s="5"/>
      <c r="J7" s="6"/>
      <c r="K7" s="133">
        <v>2.1</v>
      </c>
      <c r="L7" s="134">
        <v>1.55</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3.9" customHeight="1" x14ac:dyDescent="0.15">
      <c r="B11" s="32">
        <v>1</v>
      </c>
      <c r="C11" s="38" t="s">
        <v>59</v>
      </c>
      <c r="D11" s="38" t="s">
        <v>12</v>
      </c>
      <c r="E11" s="45"/>
      <c r="F11" s="45" t="s">
        <v>131</v>
      </c>
      <c r="G11" s="45"/>
      <c r="H11" s="45"/>
      <c r="I11" s="45"/>
      <c r="J11" s="45"/>
      <c r="K11" s="77" t="s">
        <v>162</v>
      </c>
      <c r="L11" s="78" t="s">
        <v>210</v>
      </c>
      <c r="N11" t="s">
        <v>13</v>
      </c>
      <c r="O11">
        <f>IF(K12="",0,VALUE(MID(K12,2,LEN(K12)-2)))</f>
        <v>25</v>
      </c>
      <c r="P11">
        <f>IF(L11="",0,VALUE(MID(L11,2,LEN(L11)-2)))</f>
        <v>250</v>
      </c>
      <c r="Q11" t="e">
        <f>IF(#REF!="",0,VALUE(MID(#REF!,2,LEN(#REF!)-2)))</f>
        <v>#REF!</v>
      </c>
      <c r="R11">
        <f>IF(K11="＋",0,IF(K11="(＋)",0,ABS(K11)))</f>
        <v>0</v>
      </c>
      <c r="S11">
        <f t="shared" ref="R11:S18" si="0">IF(L11="＋",0,IF(L11="(＋)",0,ABS(L11)))</f>
        <v>250</v>
      </c>
    </row>
    <row r="12" spans="2:19" ht="13.9" customHeight="1" x14ac:dyDescent="0.15">
      <c r="B12" s="32">
        <f>B11+1</f>
        <v>2</v>
      </c>
      <c r="C12" s="39"/>
      <c r="D12" s="47"/>
      <c r="E12" s="45"/>
      <c r="F12" s="45" t="s">
        <v>134</v>
      </c>
      <c r="G12" s="45"/>
      <c r="H12" s="45"/>
      <c r="I12" s="45"/>
      <c r="J12" s="45"/>
      <c r="K12" s="77" t="s">
        <v>133</v>
      </c>
      <c r="L12" s="78" t="s">
        <v>135</v>
      </c>
      <c r="N12" t="s">
        <v>13</v>
      </c>
      <c r="O12">
        <f>IF(K18="",0,VALUE(MID(K18,2,LEN(K18)-2)))</f>
        <v>25</v>
      </c>
      <c r="P12">
        <f>IF(L12="",0,VALUE(MID(L12,2,LEN(L12)-2)))</f>
        <v>50</v>
      </c>
      <c r="Q12" t="e">
        <f>IF(#REF!="",0,VALUE(MID(#REF!,2,LEN(#REF!)-2)))</f>
        <v>#REF!</v>
      </c>
      <c r="R12">
        <f>IF(K12="＋",0,IF(K12="(＋)",0,ABS(K12)))</f>
        <v>25</v>
      </c>
      <c r="S12">
        <f t="shared" si="0"/>
        <v>50</v>
      </c>
    </row>
    <row r="13" spans="2:19" ht="13.5" customHeight="1" x14ac:dyDescent="0.15">
      <c r="B13" s="32">
        <f t="shared" ref="B13:B72" si="1">B12+1</f>
        <v>3</v>
      </c>
      <c r="C13" s="39"/>
      <c r="D13" s="47"/>
      <c r="E13" s="45"/>
      <c r="F13" s="45" t="s">
        <v>179</v>
      </c>
      <c r="G13" s="45"/>
      <c r="H13" s="45"/>
      <c r="I13" s="45"/>
      <c r="J13" s="45"/>
      <c r="K13" s="77" t="s">
        <v>135</v>
      </c>
      <c r="L13" s="78" t="s">
        <v>229</v>
      </c>
      <c r="N13" s="75" t="s">
        <v>14</v>
      </c>
      <c r="O13" t="str">
        <f>K13</f>
        <v>(50)</v>
      </c>
      <c r="P13" t="str">
        <f>L13</f>
        <v>(225)</v>
      </c>
      <c r="Q13" t="e">
        <f>#REF!</f>
        <v>#REF!</v>
      </c>
      <c r="R13">
        <f t="shared" si="0"/>
        <v>50</v>
      </c>
      <c r="S13">
        <f t="shared" si="0"/>
        <v>225</v>
      </c>
    </row>
    <row r="14" spans="2:19" ht="13.9" customHeight="1" x14ac:dyDescent="0.15">
      <c r="B14" s="32">
        <f t="shared" si="1"/>
        <v>4</v>
      </c>
      <c r="C14" s="39"/>
      <c r="D14" s="47"/>
      <c r="E14" s="45"/>
      <c r="F14" s="45" t="s">
        <v>201</v>
      </c>
      <c r="G14" s="45"/>
      <c r="H14" s="45"/>
      <c r="I14" s="45"/>
      <c r="J14" s="45"/>
      <c r="K14" s="77"/>
      <c r="L14" s="78" t="s">
        <v>99</v>
      </c>
      <c r="N14" t="s">
        <v>13</v>
      </c>
      <c r="O14">
        <f>IF(K14="",0,VALUE(MID(K14,2,LEN(K14)-2)))</f>
        <v>0</v>
      </c>
      <c r="P14" t="e">
        <f>IF(L14="",0,VALUE(MID(L14,2,LEN(L14)-2)))</f>
        <v>#VALUE!</v>
      </c>
      <c r="Q14" t="e">
        <f>IF(#REF!="",0,VALUE(MID(#REF!,2,LEN(#REF!)-2)))</f>
        <v>#REF!</v>
      </c>
      <c r="R14">
        <f t="shared" si="0"/>
        <v>0</v>
      </c>
      <c r="S14">
        <f t="shared" si="0"/>
        <v>0</v>
      </c>
    </row>
    <row r="15" spans="2:19" ht="13.9" customHeight="1" x14ac:dyDescent="0.15">
      <c r="B15" s="32">
        <f t="shared" si="1"/>
        <v>5</v>
      </c>
      <c r="C15" s="39"/>
      <c r="D15" s="47"/>
      <c r="E15" s="45"/>
      <c r="F15" s="45" t="s">
        <v>230</v>
      </c>
      <c r="G15" s="45"/>
      <c r="H15" s="45"/>
      <c r="I15" s="45"/>
      <c r="J15" s="45"/>
      <c r="K15" s="77" t="s">
        <v>99</v>
      </c>
      <c r="L15" s="78"/>
      <c r="N15" t="s">
        <v>13</v>
      </c>
      <c r="O15" t="e">
        <f>IF(K15="",0,VALUE(MID(K15,2,LEN(K15)-2)))</f>
        <v>#VALUE!</v>
      </c>
      <c r="P15">
        <f>IF(L15="",0,VALUE(MID(L15,2,LEN(L15)-2)))</f>
        <v>0</v>
      </c>
      <c r="Q15" t="e">
        <f>IF(#REF!="",0,VALUE(MID(#REF!,2,LEN(#REF!)-2)))</f>
        <v>#REF!</v>
      </c>
      <c r="R15">
        <f t="shared" si="0"/>
        <v>0</v>
      </c>
      <c r="S15">
        <f t="shared" si="0"/>
        <v>0</v>
      </c>
    </row>
    <row r="16" spans="2:19" ht="13.5" customHeight="1" x14ac:dyDescent="0.15">
      <c r="B16" s="32">
        <f t="shared" si="1"/>
        <v>6</v>
      </c>
      <c r="C16" s="39"/>
      <c r="D16" s="47"/>
      <c r="E16" s="45"/>
      <c r="F16" s="45" t="s">
        <v>110</v>
      </c>
      <c r="G16" s="45"/>
      <c r="H16" s="45"/>
      <c r="I16" s="45"/>
      <c r="J16" s="45"/>
      <c r="K16" s="77"/>
      <c r="L16" s="78" t="s">
        <v>135</v>
      </c>
      <c r="N16" s="75" t="s">
        <v>14</v>
      </c>
      <c r="O16">
        <f>K16</f>
        <v>0</v>
      </c>
      <c r="P16" t="str">
        <f>L16</f>
        <v>(50)</v>
      </c>
      <c r="Q16" t="e">
        <f>#REF!</f>
        <v>#REF!</v>
      </c>
      <c r="R16">
        <f t="shared" si="0"/>
        <v>0</v>
      </c>
      <c r="S16">
        <f t="shared" si="0"/>
        <v>50</v>
      </c>
    </row>
    <row r="17" spans="2:19" ht="13.9" customHeight="1" x14ac:dyDescent="0.15">
      <c r="B17" s="32">
        <f t="shared" si="1"/>
        <v>7</v>
      </c>
      <c r="C17" s="39"/>
      <c r="D17" s="47"/>
      <c r="E17" s="45"/>
      <c r="F17" s="45" t="s">
        <v>138</v>
      </c>
      <c r="G17" s="45"/>
      <c r="H17" s="45"/>
      <c r="I17" s="45"/>
      <c r="J17" s="45"/>
      <c r="K17" s="77" t="s">
        <v>135</v>
      </c>
      <c r="L17" s="78" t="s">
        <v>133</v>
      </c>
      <c r="N17" t="s">
        <v>13</v>
      </c>
      <c r="O17">
        <f>IF(K17="",0,VALUE(MID(K17,2,LEN(K17)-2)))</f>
        <v>50</v>
      </c>
      <c r="P17">
        <f>IF(L17="",0,VALUE(MID(L17,2,LEN(L17)-2)))</f>
        <v>25</v>
      </c>
      <c r="Q17" t="e">
        <f>IF(#REF!="",0,VALUE(MID(#REF!,2,LEN(#REF!)-2)))</f>
        <v>#REF!</v>
      </c>
      <c r="R17">
        <f>IF(K17="＋",0,IF(K17="(＋)",0,ABS(K17)))</f>
        <v>50</v>
      </c>
      <c r="S17">
        <f>IF(L17="＋",0,IF(L17="(＋)",0,ABS(L17)))</f>
        <v>25</v>
      </c>
    </row>
    <row r="18" spans="2:19" ht="13.9" customHeight="1" x14ac:dyDescent="0.15">
      <c r="B18" s="32">
        <f t="shared" si="1"/>
        <v>8</v>
      </c>
      <c r="C18" s="39"/>
      <c r="D18" s="47"/>
      <c r="E18" s="45"/>
      <c r="F18" s="45" t="s">
        <v>89</v>
      </c>
      <c r="G18" s="45"/>
      <c r="H18" s="45"/>
      <c r="I18" s="45"/>
      <c r="J18" s="45"/>
      <c r="K18" s="77" t="s">
        <v>133</v>
      </c>
      <c r="L18" s="78" t="s">
        <v>180</v>
      </c>
      <c r="N18" t="s">
        <v>13</v>
      </c>
      <c r="O18" t="e">
        <f>IF(#REF!="",0,VALUE(MID(#REF!,2,LEN(#REF!)-2)))</f>
        <v>#REF!</v>
      </c>
      <c r="P18">
        <f>IF(L18="",0,VALUE(MID(L18,2,LEN(L18)-2)))</f>
        <v>75</v>
      </c>
      <c r="Q18" t="e">
        <f>IF(#REF!="",0,VALUE(MID(#REF!,2,LEN(#REF!)-2)))</f>
        <v>#REF!</v>
      </c>
      <c r="R18">
        <f t="shared" si="0"/>
        <v>25</v>
      </c>
      <c r="S18">
        <f t="shared" si="0"/>
        <v>75</v>
      </c>
    </row>
    <row r="19" spans="2:19" ht="13.9" customHeight="1" x14ac:dyDescent="0.15">
      <c r="B19" s="32">
        <f t="shared" si="1"/>
        <v>9</v>
      </c>
      <c r="C19" s="40" t="s">
        <v>22</v>
      </c>
      <c r="D19" s="38" t="s">
        <v>23</v>
      </c>
      <c r="E19" s="45"/>
      <c r="F19" s="45" t="s">
        <v>88</v>
      </c>
      <c r="G19" s="45"/>
      <c r="H19" s="45"/>
      <c r="I19" s="45"/>
      <c r="J19" s="45"/>
      <c r="K19" s="79">
        <v>4000</v>
      </c>
      <c r="L19" s="80">
        <v>2250</v>
      </c>
      <c r="S19">
        <f>COUNTA(L11:L18)</f>
        <v>7</v>
      </c>
    </row>
    <row r="20" spans="2:19" ht="13.9" customHeight="1" x14ac:dyDescent="0.15">
      <c r="B20" s="32">
        <f t="shared" si="1"/>
        <v>10</v>
      </c>
      <c r="C20" s="40" t="s">
        <v>24</v>
      </c>
      <c r="D20" s="38" t="s">
        <v>25</v>
      </c>
      <c r="E20" s="45"/>
      <c r="F20" s="45" t="s">
        <v>231</v>
      </c>
      <c r="G20" s="45"/>
      <c r="H20" s="45"/>
      <c r="I20" s="45"/>
      <c r="J20" s="45"/>
      <c r="K20" s="79" t="s">
        <v>99</v>
      </c>
      <c r="L20" s="80" t="s">
        <v>99</v>
      </c>
    </row>
    <row r="21" spans="2:19" ht="13.5" customHeight="1" x14ac:dyDescent="0.15">
      <c r="B21" s="32">
        <f t="shared" si="1"/>
        <v>11</v>
      </c>
      <c r="C21" s="41"/>
      <c r="D21" s="47"/>
      <c r="E21" s="45"/>
      <c r="F21" s="45" t="s">
        <v>141</v>
      </c>
      <c r="G21" s="45"/>
      <c r="H21" s="45"/>
      <c r="I21" s="45"/>
      <c r="J21" s="45"/>
      <c r="K21" s="79">
        <v>125</v>
      </c>
      <c r="L21" s="80">
        <v>275</v>
      </c>
    </row>
    <row r="22" spans="2:19" ht="13.9" customHeight="1" x14ac:dyDescent="0.15">
      <c r="B22" s="32">
        <f t="shared" si="1"/>
        <v>12</v>
      </c>
      <c r="C22" s="40" t="s">
        <v>60</v>
      </c>
      <c r="D22" s="49" t="s">
        <v>181</v>
      </c>
      <c r="E22" s="45"/>
      <c r="F22" s="45" t="s">
        <v>182</v>
      </c>
      <c r="G22" s="45"/>
      <c r="H22" s="45"/>
      <c r="I22" s="45"/>
      <c r="J22" s="45"/>
      <c r="K22" s="79">
        <v>1</v>
      </c>
      <c r="L22" s="80">
        <v>1</v>
      </c>
    </row>
    <row r="23" spans="2:19" ht="13.9" customHeight="1" x14ac:dyDescent="0.15">
      <c r="B23" s="32">
        <f t="shared" si="1"/>
        <v>13</v>
      </c>
      <c r="C23" s="41"/>
      <c r="D23" s="38" t="s">
        <v>16</v>
      </c>
      <c r="E23" s="45"/>
      <c r="F23" s="45" t="s">
        <v>163</v>
      </c>
      <c r="G23" s="45"/>
      <c r="H23" s="45"/>
      <c r="I23" s="45"/>
      <c r="J23" s="45"/>
      <c r="K23" s="79">
        <v>50</v>
      </c>
      <c r="L23" s="80">
        <v>25</v>
      </c>
    </row>
    <row r="24" spans="2:19" ht="13.9" customHeight="1" x14ac:dyDescent="0.15">
      <c r="B24" s="32">
        <f t="shared" si="1"/>
        <v>14</v>
      </c>
      <c r="C24" s="41"/>
      <c r="D24" s="47"/>
      <c r="E24" s="45"/>
      <c r="F24" s="45" t="s">
        <v>80</v>
      </c>
      <c r="G24" s="45"/>
      <c r="H24" s="45"/>
      <c r="I24" s="45"/>
      <c r="J24" s="45"/>
      <c r="K24" s="79"/>
      <c r="L24" s="80" t="s">
        <v>99</v>
      </c>
    </row>
    <row r="25" spans="2:19" ht="13.5" customHeight="1" x14ac:dyDescent="0.15">
      <c r="B25" s="32">
        <f t="shared" si="1"/>
        <v>15</v>
      </c>
      <c r="C25" s="41"/>
      <c r="D25" s="47"/>
      <c r="E25" s="45"/>
      <c r="F25" s="45" t="s">
        <v>81</v>
      </c>
      <c r="G25" s="45"/>
      <c r="H25" s="45"/>
      <c r="I25" s="45"/>
      <c r="J25" s="45"/>
      <c r="K25" s="79">
        <v>650</v>
      </c>
      <c r="L25" s="80">
        <v>2025</v>
      </c>
    </row>
    <row r="26" spans="2:19" ht="13.9" customHeight="1" x14ac:dyDescent="0.15">
      <c r="B26" s="32">
        <f t="shared" si="1"/>
        <v>16</v>
      </c>
      <c r="C26" s="41"/>
      <c r="D26" s="47"/>
      <c r="E26" s="45"/>
      <c r="F26" s="45" t="s">
        <v>143</v>
      </c>
      <c r="G26" s="45"/>
      <c r="H26" s="45"/>
      <c r="I26" s="45"/>
      <c r="J26" s="45"/>
      <c r="K26" s="79" t="s">
        <v>99</v>
      </c>
      <c r="L26" s="80">
        <v>100</v>
      </c>
    </row>
    <row r="27" spans="2:19" ht="13.9" customHeight="1" x14ac:dyDescent="0.15">
      <c r="B27" s="32">
        <f t="shared" si="1"/>
        <v>17</v>
      </c>
      <c r="C27" s="41"/>
      <c r="D27" s="47"/>
      <c r="E27" s="45"/>
      <c r="F27" s="45" t="s">
        <v>17</v>
      </c>
      <c r="G27" s="45"/>
      <c r="H27" s="45"/>
      <c r="I27" s="45"/>
      <c r="J27" s="45"/>
      <c r="K27" s="79" t="s">
        <v>99</v>
      </c>
      <c r="L27" s="80"/>
    </row>
    <row r="28" spans="2:19" ht="13.9" customHeight="1" x14ac:dyDescent="0.15">
      <c r="B28" s="32">
        <f t="shared" si="1"/>
        <v>18</v>
      </c>
      <c r="C28" s="41"/>
      <c r="D28" s="47"/>
      <c r="E28" s="45"/>
      <c r="F28" s="45" t="s">
        <v>18</v>
      </c>
      <c r="G28" s="45"/>
      <c r="H28" s="45"/>
      <c r="I28" s="45"/>
      <c r="J28" s="45"/>
      <c r="K28" s="79">
        <v>100</v>
      </c>
      <c r="L28" s="80">
        <v>1000</v>
      </c>
    </row>
    <row r="29" spans="2:19" ht="13.9" customHeight="1" x14ac:dyDescent="0.15">
      <c r="B29" s="32">
        <f t="shared" si="1"/>
        <v>19</v>
      </c>
      <c r="C29" s="41"/>
      <c r="D29" s="47"/>
      <c r="E29" s="45"/>
      <c r="F29" s="45" t="s">
        <v>82</v>
      </c>
      <c r="G29" s="45"/>
      <c r="H29" s="45"/>
      <c r="I29" s="45"/>
      <c r="J29" s="45"/>
      <c r="K29" s="79" t="s">
        <v>99</v>
      </c>
      <c r="L29" s="80">
        <v>200</v>
      </c>
    </row>
    <row r="30" spans="2:19" ht="13.5" customHeight="1" x14ac:dyDescent="0.15">
      <c r="B30" s="32">
        <f t="shared" si="1"/>
        <v>20</v>
      </c>
      <c r="C30" s="41"/>
      <c r="D30" s="47"/>
      <c r="E30" s="45"/>
      <c r="F30" s="45" t="s">
        <v>86</v>
      </c>
      <c r="G30" s="45"/>
      <c r="H30" s="45"/>
      <c r="I30" s="45"/>
      <c r="J30" s="45"/>
      <c r="K30" s="79">
        <v>75</v>
      </c>
      <c r="L30" s="80">
        <v>275</v>
      </c>
    </row>
    <row r="31" spans="2:19" ht="13.5" customHeight="1" x14ac:dyDescent="0.15">
      <c r="B31" s="32">
        <f t="shared" si="1"/>
        <v>21</v>
      </c>
      <c r="C31" s="41"/>
      <c r="D31" s="47"/>
      <c r="E31" s="45"/>
      <c r="F31" s="45" t="s">
        <v>61</v>
      </c>
      <c r="G31" s="45"/>
      <c r="H31" s="45"/>
      <c r="I31" s="45"/>
      <c r="J31" s="45"/>
      <c r="K31" s="79">
        <v>37500</v>
      </c>
      <c r="L31" s="80">
        <v>25500</v>
      </c>
    </row>
    <row r="32" spans="2:19" ht="13.9" customHeight="1" x14ac:dyDescent="0.15">
      <c r="B32" s="32">
        <f t="shared" si="1"/>
        <v>22</v>
      </c>
      <c r="C32" s="41"/>
      <c r="D32" s="47"/>
      <c r="E32" s="45"/>
      <c r="F32" s="45" t="s">
        <v>90</v>
      </c>
      <c r="G32" s="45"/>
      <c r="H32" s="45"/>
      <c r="I32" s="45"/>
      <c r="J32" s="45"/>
      <c r="K32" s="79" t="s">
        <v>99</v>
      </c>
      <c r="L32" s="80" t="s">
        <v>99</v>
      </c>
    </row>
    <row r="33" spans="2:25" ht="13.9" customHeight="1" x14ac:dyDescent="0.15">
      <c r="B33" s="32">
        <f t="shared" si="1"/>
        <v>23</v>
      </c>
      <c r="C33" s="41"/>
      <c r="D33" s="47"/>
      <c r="E33" s="45"/>
      <c r="F33" s="45" t="s">
        <v>217</v>
      </c>
      <c r="G33" s="45"/>
      <c r="H33" s="45"/>
      <c r="I33" s="45"/>
      <c r="J33" s="45"/>
      <c r="K33" s="79" t="s">
        <v>99</v>
      </c>
      <c r="L33" s="136"/>
    </row>
    <row r="34" spans="2:25" ht="13.9" customHeight="1" x14ac:dyDescent="0.15">
      <c r="B34" s="32">
        <f t="shared" si="1"/>
        <v>24</v>
      </c>
      <c r="C34" s="41"/>
      <c r="D34" s="47"/>
      <c r="E34" s="45"/>
      <c r="F34" s="45" t="s">
        <v>19</v>
      </c>
      <c r="G34" s="45"/>
      <c r="H34" s="45"/>
      <c r="I34" s="45"/>
      <c r="J34" s="45"/>
      <c r="K34" s="79">
        <v>2500</v>
      </c>
      <c r="L34" s="80">
        <v>2750</v>
      </c>
    </row>
    <row r="35" spans="2:25" ht="13.9" customHeight="1" x14ac:dyDescent="0.15">
      <c r="B35" s="32">
        <f t="shared" si="1"/>
        <v>25</v>
      </c>
      <c r="C35" s="41"/>
      <c r="D35" s="47"/>
      <c r="E35" s="45"/>
      <c r="F35" s="45" t="s">
        <v>20</v>
      </c>
      <c r="G35" s="45"/>
      <c r="H35" s="45"/>
      <c r="I35" s="45"/>
      <c r="J35" s="45"/>
      <c r="K35" s="79">
        <v>2125</v>
      </c>
      <c r="L35" s="80">
        <v>6750</v>
      </c>
    </row>
    <row r="36" spans="2:25" ht="13.5" customHeight="1" x14ac:dyDescent="0.15">
      <c r="B36" s="32">
        <f t="shared" si="1"/>
        <v>26</v>
      </c>
      <c r="C36" s="41"/>
      <c r="D36" s="47"/>
      <c r="E36" s="45"/>
      <c r="F36" s="45" t="s">
        <v>21</v>
      </c>
      <c r="G36" s="45"/>
      <c r="H36" s="45"/>
      <c r="I36" s="45"/>
      <c r="J36" s="45"/>
      <c r="K36" s="79" t="s">
        <v>99</v>
      </c>
      <c r="L36" s="80" t="s">
        <v>99</v>
      </c>
    </row>
    <row r="37" spans="2:25" ht="13.5" customHeight="1" x14ac:dyDescent="0.15">
      <c r="B37" s="32">
        <f t="shared" si="1"/>
        <v>27</v>
      </c>
      <c r="C37" s="40" t="s">
        <v>65</v>
      </c>
      <c r="D37" s="38" t="s">
        <v>62</v>
      </c>
      <c r="E37" s="45"/>
      <c r="F37" s="45" t="s">
        <v>232</v>
      </c>
      <c r="G37" s="45"/>
      <c r="H37" s="45"/>
      <c r="I37" s="45"/>
      <c r="J37" s="45"/>
      <c r="K37" s="79"/>
      <c r="L37" s="80">
        <v>25</v>
      </c>
      <c r="R37">
        <f>COUNTA(K37:K37)</f>
        <v>0</v>
      </c>
      <c r="S37">
        <f>COUNTA(L37:L37)</f>
        <v>1</v>
      </c>
    </row>
    <row r="38" spans="2:25" ht="13.5" customHeight="1" x14ac:dyDescent="0.15">
      <c r="B38" s="32">
        <f t="shared" si="1"/>
        <v>28</v>
      </c>
      <c r="C38" s="40" t="s">
        <v>63</v>
      </c>
      <c r="D38" s="38" t="s">
        <v>26</v>
      </c>
      <c r="E38" s="45"/>
      <c r="F38" s="45" t="s">
        <v>92</v>
      </c>
      <c r="G38" s="45"/>
      <c r="H38" s="45"/>
      <c r="I38" s="45"/>
      <c r="J38" s="45"/>
      <c r="K38" s="79" t="s">
        <v>99</v>
      </c>
      <c r="L38" s="80" t="s">
        <v>99</v>
      </c>
    </row>
    <row r="39" spans="2:25" ht="13.9" customHeight="1" x14ac:dyDescent="0.15">
      <c r="B39" s="32">
        <f t="shared" si="1"/>
        <v>29</v>
      </c>
      <c r="C39" s="41"/>
      <c r="D39" s="47"/>
      <c r="E39" s="45"/>
      <c r="F39" s="45" t="s">
        <v>87</v>
      </c>
      <c r="G39" s="45"/>
      <c r="H39" s="45"/>
      <c r="I39" s="45"/>
      <c r="J39" s="45"/>
      <c r="K39" s="79">
        <v>125</v>
      </c>
      <c r="L39" s="80">
        <v>75</v>
      </c>
    </row>
    <row r="40" spans="2:25" ht="13.9" customHeight="1" x14ac:dyDescent="0.15">
      <c r="B40" s="32">
        <f t="shared" si="1"/>
        <v>30</v>
      </c>
      <c r="C40" s="41"/>
      <c r="D40" s="47"/>
      <c r="E40" s="45"/>
      <c r="F40" s="45" t="s">
        <v>70</v>
      </c>
      <c r="G40" s="45"/>
      <c r="H40" s="45"/>
      <c r="I40" s="45"/>
      <c r="J40" s="45"/>
      <c r="K40" s="79"/>
      <c r="L40" s="80">
        <v>25</v>
      </c>
      <c r="T40">
        <f>R74</f>
        <v>51</v>
      </c>
      <c r="U40">
        <f>S74</f>
        <v>55</v>
      </c>
    </row>
    <row r="41" spans="2:25" ht="13.9" customHeight="1" x14ac:dyDescent="0.15">
      <c r="B41" s="32">
        <f t="shared" si="1"/>
        <v>31</v>
      </c>
      <c r="C41" s="41"/>
      <c r="D41" s="47"/>
      <c r="E41" s="45"/>
      <c r="F41" s="45" t="s">
        <v>233</v>
      </c>
      <c r="G41" s="45"/>
      <c r="H41" s="45"/>
      <c r="I41" s="45"/>
      <c r="J41" s="45"/>
      <c r="K41" s="79" t="s">
        <v>99</v>
      </c>
      <c r="L41" s="80" t="s">
        <v>99</v>
      </c>
      <c r="T41">
        <f>R75</f>
        <v>49241</v>
      </c>
      <c r="U41">
        <f>S75</f>
        <v>45791</v>
      </c>
    </row>
    <row r="42" spans="2:25" ht="13.5" customHeight="1" x14ac:dyDescent="0.15">
      <c r="B42" s="32">
        <f t="shared" si="1"/>
        <v>32</v>
      </c>
      <c r="C42" s="41"/>
      <c r="D42" s="47"/>
      <c r="E42" s="45"/>
      <c r="F42" s="45" t="s">
        <v>185</v>
      </c>
      <c r="G42" s="45"/>
      <c r="H42" s="45"/>
      <c r="I42" s="45"/>
      <c r="J42" s="45"/>
      <c r="K42" s="79" t="s">
        <v>99</v>
      </c>
      <c r="L42" s="80" t="s">
        <v>99</v>
      </c>
    </row>
    <row r="43" spans="2:25" ht="13.9" customHeight="1" x14ac:dyDescent="0.15">
      <c r="B43" s="32">
        <f t="shared" si="1"/>
        <v>33</v>
      </c>
      <c r="C43" s="41"/>
      <c r="D43" s="47"/>
      <c r="E43" s="45"/>
      <c r="F43" s="45" t="s">
        <v>168</v>
      </c>
      <c r="G43" s="45"/>
      <c r="H43" s="45"/>
      <c r="I43" s="45"/>
      <c r="J43" s="45"/>
      <c r="K43" s="79">
        <v>300</v>
      </c>
      <c r="L43" s="80"/>
    </row>
    <row r="44" spans="2:25" ht="13.5" customHeight="1" x14ac:dyDescent="0.15">
      <c r="B44" s="32">
        <f t="shared" si="1"/>
        <v>34</v>
      </c>
      <c r="C44" s="41"/>
      <c r="D44" s="47"/>
      <c r="E44" s="45"/>
      <c r="F44" s="45" t="s">
        <v>218</v>
      </c>
      <c r="G44" s="45"/>
      <c r="H44" s="45"/>
      <c r="I44" s="45"/>
      <c r="J44" s="45"/>
      <c r="K44" s="79"/>
      <c r="L44" s="80">
        <v>175</v>
      </c>
    </row>
    <row r="45" spans="2:25" ht="13.9" customHeight="1" x14ac:dyDescent="0.15">
      <c r="B45" s="32">
        <f t="shared" si="1"/>
        <v>35</v>
      </c>
      <c r="C45" s="41"/>
      <c r="D45" s="47"/>
      <c r="E45" s="45"/>
      <c r="F45" s="45" t="s">
        <v>112</v>
      </c>
      <c r="G45" s="45"/>
      <c r="H45" s="45"/>
      <c r="I45" s="45"/>
      <c r="J45" s="45"/>
      <c r="K45" s="79" t="s">
        <v>99</v>
      </c>
      <c r="L45" s="80">
        <v>300</v>
      </c>
    </row>
    <row r="46" spans="2:25" ht="13.5" customHeight="1" x14ac:dyDescent="0.15">
      <c r="B46" s="32">
        <f t="shared" si="1"/>
        <v>36</v>
      </c>
      <c r="C46" s="41"/>
      <c r="D46" s="47"/>
      <c r="E46" s="45"/>
      <c r="F46" s="45" t="s">
        <v>189</v>
      </c>
      <c r="G46" s="45"/>
      <c r="H46" s="45"/>
      <c r="I46" s="45"/>
      <c r="J46" s="45"/>
      <c r="K46" s="79"/>
      <c r="L46" s="80">
        <v>25</v>
      </c>
      <c r="M46" s="108"/>
      <c r="N46" s="107"/>
      <c r="Y46" s="119"/>
    </row>
    <row r="47" spans="2:25" ht="13.5" customHeight="1" x14ac:dyDescent="0.15">
      <c r="B47" s="32">
        <f t="shared" si="1"/>
        <v>37</v>
      </c>
      <c r="C47" s="41"/>
      <c r="D47" s="47"/>
      <c r="E47" s="45"/>
      <c r="F47" s="45" t="s">
        <v>147</v>
      </c>
      <c r="G47" s="45"/>
      <c r="H47" s="45"/>
      <c r="I47" s="45"/>
      <c r="J47" s="45"/>
      <c r="K47" s="79">
        <v>200</v>
      </c>
      <c r="L47" s="80">
        <v>400</v>
      </c>
    </row>
    <row r="48" spans="2:25" ht="13.5" customHeight="1" x14ac:dyDescent="0.15">
      <c r="B48" s="32">
        <f t="shared" si="1"/>
        <v>38</v>
      </c>
      <c r="C48" s="41"/>
      <c r="D48" s="47"/>
      <c r="E48" s="45"/>
      <c r="F48" s="45" t="s">
        <v>27</v>
      </c>
      <c r="G48" s="45"/>
      <c r="H48" s="45"/>
      <c r="I48" s="45"/>
      <c r="J48" s="45"/>
      <c r="K48" s="79">
        <v>25</v>
      </c>
      <c r="L48" s="80">
        <v>50</v>
      </c>
    </row>
    <row r="49" spans="2:12" ht="13.9" customHeight="1" x14ac:dyDescent="0.15">
      <c r="B49" s="32">
        <f t="shared" si="1"/>
        <v>39</v>
      </c>
      <c r="C49" s="41"/>
      <c r="D49" s="47"/>
      <c r="E49" s="45"/>
      <c r="F49" s="45" t="s">
        <v>123</v>
      </c>
      <c r="G49" s="45"/>
      <c r="H49" s="45"/>
      <c r="I49" s="45"/>
      <c r="J49" s="45"/>
      <c r="K49" s="79"/>
      <c r="L49" s="80" t="s">
        <v>99</v>
      </c>
    </row>
    <row r="50" spans="2:12" ht="13.9" customHeight="1" x14ac:dyDescent="0.15">
      <c r="B50" s="32">
        <f t="shared" si="1"/>
        <v>40</v>
      </c>
      <c r="C50" s="41"/>
      <c r="D50" s="47"/>
      <c r="E50" s="45"/>
      <c r="F50" s="45" t="s">
        <v>169</v>
      </c>
      <c r="G50" s="45"/>
      <c r="H50" s="45"/>
      <c r="I50" s="45"/>
      <c r="J50" s="45"/>
      <c r="K50" s="79">
        <v>16</v>
      </c>
      <c r="L50" s="80">
        <v>24</v>
      </c>
    </row>
    <row r="51" spans="2:12" ht="13.9" customHeight="1" x14ac:dyDescent="0.15">
      <c r="B51" s="32">
        <f t="shared" si="1"/>
        <v>41</v>
      </c>
      <c r="C51" s="41"/>
      <c r="D51" s="47"/>
      <c r="E51" s="45"/>
      <c r="F51" s="45" t="s">
        <v>193</v>
      </c>
      <c r="G51" s="45"/>
      <c r="H51" s="45"/>
      <c r="I51" s="45"/>
      <c r="J51" s="45"/>
      <c r="K51" s="79">
        <v>48</v>
      </c>
      <c r="L51" s="80">
        <v>64</v>
      </c>
    </row>
    <row r="52" spans="2:12" ht="13.9" customHeight="1" x14ac:dyDescent="0.15">
      <c r="B52" s="32">
        <f t="shared" si="1"/>
        <v>42</v>
      </c>
      <c r="C52" s="41"/>
      <c r="D52" s="47"/>
      <c r="E52" s="45"/>
      <c r="F52" s="45" t="s">
        <v>170</v>
      </c>
      <c r="G52" s="45"/>
      <c r="H52" s="45"/>
      <c r="I52" s="45"/>
      <c r="J52" s="45"/>
      <c r="K52" s="79" t="s">
        <v>99</v>
      </c>
      <c r="L52" s="80">
        <v>8</v>
      </c>
    </row>
    <row r="53" spans="2:12" ht="13.9" customHeight="1" x14ac:dyDescent="0.15">
      <c r="B53" s="32">
        <f t="shared" si="1"/>
        <v>43</v>
      </c>
      <c r="C53" s="41"/>
      <c r="D53" s="47"/>
      <c r="E53" s="45"/>
      <c r="F53" s="45" t="s">
        <v>220</v>
      </c>
      <c r="G53" s="45"/>
      <c r="H53" s="45"/>
      <c r="I53" s="45"/>
      <c r="J53" s="45"/>
      <c r="K53" s="79" t="s">
        <v>99</v>
      </c>
      <c r="L53" s="80"/>
    </row>
    <row r="54" spans="2:12" ht="13.9" customHeight="1" x14ac:dyDescent="0.15">
      <c r="B54" s="32">
        <f t="shared" si="1"/>
        <v>44</v>
      </c>
      <c r="C54" s="41"/>
      <c r="D54" s="47"/>
      <c r="E54" s="45"/>
      <c r="F54" s="45" t="s">
        <v>148</v>
      </c>
      <c r="G54" s="45"/>
      <c r="H54" s="45"/>
      <c r="I54" s="45"/>
      <c r="J54" s="45"/>
      <c r="K54" s="79" t="s">
        <v>99</v>
      </c>
      <c r="L54" s="80">
        <v>300</v>
      </c>
    </row>
    <row r="55" spans="2:12" ht="13.9" customHeight="1" x14ac:dyDescent="0.15">
      <c r="B55" s="32">
        <f t="shared" si="1"/>
        <v>45</v>
      </c>
      <c r="C55" s="41"/>
      <c r="D55" s="47"/>
      <c r="E55" s="45"/>
      <c r="F55" s="45" t="s">
        <v>171</v>
      </c>
      <c r="G55" s="45"/>
      <c r="H55" s="45"/>
      <c r="I55" s="45"/>
      <c r="J55" s="45"/>
      <c r="K55" s="79" t="s">
        <v>99</v>
      </c>
      <c r="L55" s="80">
        <v>300</v>
      </c>
    </row>
    <row r="56" spans="2:12" ht="13.9" customHeight="1" x14ac:dyDescent="0.15">
      <c r="B56" s="32">
        <f t="shared" si="1"/>
        <v>46</v>
      </c>
      <c r="C56" s="41"/>
      <c r="D56" s="47"/>
      <c r="E56" s="45"/>
      <c r="F56" s="45" t="s">
        <v>113</v>
      </c>
      <c r="G56" s="45"/>
      <c r="H56" s="45"/>
      <c r="I56" s="45"/>
      <c r="J56" s="45"/>
      <c r="K56" s="79">
        <v>150</v>
      </c>
      <c r="L56" s="80">
        <v>400</v>
      </c>
    </row>
    <row r="57" spans="2:12" ht="13.9" customHeight="1" x14ac:dyDescent="0.15">
      <c r="B57" s="32">
        <f t="shared" si="1"/>
        <v>47</v>
      </c>
      <c r="C57" s="41"/>
      <c r="D57" s="47"/>
      <c r="E57" s="45"/>
      <c r="F57" s="45" t="s">
        <v>118</v>
      </c>
      <c r="G57" s="45"/>
      <c r="H57" s="45"/>
      <c r="I57" s="45"/>
      <c r="J57" s="45"/>
      <c r="K57" s="79"/>
      <c r="L57" s="80" t="s">
        <v>99</v>
      </c>
    </row>
    <row r="58" spans="2:12" ht="13.9" customHeight="1" x14ac:dyDescent="0.15">
      <c r="B58" s="32">
        <f t="shared" si="1"/>
        <v>48</v>
      </c>
      <c r="C58" s="41"/>
      <c r="D58" s="47"/>
      <c r="E58" s="45"/>
      <c r="F58" s="45" t="s">
        <v>223</v>
      </c>
      <c r="G58" s="45"/>
      <c r="H58" s="45"/>
      <c r="I58" s="45"/>
      <c r="J58" s="45"/>
      <c r="K58" s="79">
        <v>25</v>
      </c>
      <c r="L58" s="80">
        <v>50</v>
      </c>
    </row>
    <row r="59" spans="2:12" ht="13.5" customHeight="1" x14ac:dyDescent="0.15">
      <c r="B59" s="32">
        <f t="shared" si="1"/>
        <v>49</v>
      </c>
      <c r="C59" s="41"/>
      <c r="D59" s="47"/>
      <c r="E59" s="45"/>
      <c r="F59" s="45" t="s">
        <v>29</v>
      </c>
      <c r="G59" s="45"/>
      <c r="H59" s="45"/>
      <c r="I59" s="45"/>
      <c r="J59" s="45"/>
      <c r="K59" s="79">
        <v>350</v>
      </c>
      <c r="L59" s="80">
        <v>650</v>
      </c>
    </row>
    <row r="60" spans="2:12" ht="13.5" customHeight="1" x14ac:dyDescent="0.15">
      <c r="B60" s="32">
        <f t="shared" si="1"/>
        <v>50</v>
      </c>
      <c r="C60" s="40" t="s">
        <v>151</v>
      </c>
      <c r="D60" s="38" t="s">
        <v>152</v>
      </c>
      <c r="E60" s="45"/>
      <c r="F60" s="45" t="s">
        <v>234</v>
      </c>
      <c r="G60" s="45"/>
      <c r="H60" s="45"/>
      <c r="I60" s="45"/>
      <c r="J60" s="45"/>
      <c r="K60" s="79"/>
      <c r="L60" s="80" t="s">
        <v>99</v>
      </c>
    </row>
    <row r="61" spans="2:12" ht="13.5" customHeight="1" x14ac:dyDescent="0.15">
      <c r="B61" s="32">
        <f t="shared" si="1"/>
        <v>51</v>
      </c>
      <c r="C61" s="41"/>
      <c r="D61" s="47"/>
      <c r="E61" s="45"/>
      <c r="F61" s="45" t="s">
        <v>224</v>
      </c>
      <c r="G61" s="45"/>
      <c r="H61" s="45"/>
      <c r="I61" s="45"/>
      <c r="J61" s="45"/>
      <c r="K61" s="79" t="s">
        <v>99</v>
      </c>
      <c r="L61" s="80">
        <v>5</v>
      </c>
    </row>
    <row r="62" spans="2:12" ht="13.9" customHeight="1" x14ac:dyDescent="0.15">
      <c r="B62" s="32">
        <f t="shared" si="1"/>
        <v>52</v>
      </c>
      <c r="C62" s="41"/>
      <c r="D62" s="47"/>
      <c r="E62" s="45"/>
      <c r="F62" s="45" t="s">
        <v>225</v>
      </c>
      <c r="G62" s="45"/>
      <c r="H62" s="45"/>
      <c r="I62" s="45"/>
      <c r="J62" s="45"/>
      <c r="K62" s="79"/>
      <c r="L62" s="80" t="s">
        <v>99</v>
      </c>
    </row>
    <row r="63" spans="2:12" ht="13.9" customHeight="1" x14ac:dyDescent="0.15">
      <c r="B63" s="32">
        <f t="shared" si="1"/>
        <v>53</v>
      </c>
      <c r="C63" s="41"/>
      <c r="D63" s="47"/>
      <c r="E63" s="45"/>
      <c r="F63" s="45" t="s">
        <v>226</v>
      </c>
      <c r="G63" s="45"/>
      <c r="H63" s="45"/>
      <c r="I63" s="45"/>
      <c r="J63" s="45"/>
      <c r="K63" s="79" t="s">
        <v>99</v>
      </c>
      <c r="L63" s="80"/>
    </row>
    <row r="64" spans="2:12" ht="13.9" customHeight="1" x14ac:dyDescent="0.15">
      <c r="B64" s="32">
        <f t="shared" si="1"/>
        <v>54</v>
      </c>
      <c r="C64" s="41"/>
      <c r="D64" s="47"/>
      <c r="E64" s="45"/>
      <c r="F64" s="45" t="s">
        <v>174</v>
      </c>
      <c r="G64" s="45"/>
      <c r="H64" s="45"/>
      <c r="I64" s="45"/>
      <c r="J64" s="45"/>
      <c r="K64" s="79" t="s">
        <v>99</v>
      </c>
      <c r="L64" s="80" t="s">
        <v>99</v>
      </c>
    </row>
    <row r="65" spans="2:19" ht="13.5" customHeight="1" x14ac:dyDescent="0.15">
      <c r="B65" s="32">
        <f t="shared" si="1"/>
        <v>55</v>
      </c>
      <c r="C65" s="41"/>
      <c r="D65" s="47"/>
      <c r="E65" s="45"/>
      <c r="F65" s="45" t="s">
        <v>154</v>
      </c>
      <c r="G65" s="45"/>
      <c r="H65" s="45"/>
      <c r="I65" s="45"/>
      <c r="J65" s="45"/>
      <c r="K65" s="79" t="s">
        <v>99</v>
      </c>
      <c r="L65" s="80"/>
    </row>
    <row r="66" spans="2:19" ht="13.5" customHeight="1" x14ac:dyDescent="0.15">
      <c r="B66" s="32">
        <f t="shared" si="1"/>
        <v>56</v>
      </c>
      <c r="C66" s="40" t="s">
        <v>30</v>
      </c>
      <c r="D66" s="38" t="s">
        <v>31</v>
      </c>
      <c r="E66" s="45"/>
      <c r="F66" s="45" t="s">
        <v>208</v>
      </c>
      <c r="G66" s="45"/>
      <c r="H66" s="45"/>
      <c r="I66" s="45"/>
      <c r="J66" s="45"/>
      <c r="K66" s="79">
        <v>1</v>
      </c>
      <c r="L66" s="80">
        <v>14</v>
      </c>
    </row>
    <row r="67" spans="2:19" ht="13.9" customHeight="1" x14ac:dyDescent="0.15">
      <c r="B67" s="32">
        <f t="shared" si="1"/>
        <v>57</v>
      </c>
      <c r="C67" s="41"/>
      <c r="D67" s="48"/>
      <c r="E67" s="45"/>
      <c r="F67" s="45" t="s">
        <v>32</v>
      </c>
      <c r="G67" s="45"/>
      <c r="H67" s="45"/>
      <c r="I67" s="45"/>
      <c r="J67" s="45"/>
      <c r="K67" s="79">
        <v>25</v>
      </c>
      <c r="L67" s="80">
        <v>125</v>
      </c>
    </row>
    <row r="68" spans="2:19" ht="13.9" customHeight="1" x14ac:dyDescent="0.15">
      <c r="B68" s="32">
        <f t="shared" si="1"/>
        <v>58</v>
      </c>
      <c r="C68" s="42"/>
      <c r="D68" s="49" t="s">
        <v>33</v>
      </c>
      <c r="E68" s="45"/>
      <c r="F68" s="45" t="s">
        <v>34</v>
      </c>
      <c r="G68" s="45"/>
      <c r="H68" s="45"/>
      <c r="I68" s="45"/>
      <c r="J68" s="45"/>
      <c r="K68" s="79" t="s">
        <v>99</v>
      </c>
      <c r="L68" s="80">
        <v>50</v>
      </c>
    </row>
    <row r="69" spans="2:19" ht="13.5" customHeight="1" x14ac:dyDescent="0.15">
      <c r="B69" s="32">
        <f t="shared" si="1"/>
        <v>59</v>
      </c>
      <c r="C69" s="40" t="s">
        <v>155</v>
      </c>
      <c r="D69" s="49" t="s">
        <v>156</v>
      </c>
      <c r="E69" s="45"/>
      <c r="F69" s="45" t="s">
        <v>227</v>
      </c>
      <c r="G69" s="45"/>
      <c r="H69" s="45"/>
      <c r="I69" s="45"/>
      <c r="J69" s="45"/>
      <c r="K69" s="79" t="s">
        <v>99</v>
      </c>
      <c r="L69" s="80" t="s">
        <v>99</v>
      </c>
      <c r="R69">
        <f>COUNTA(K60:K69)</f>
        <v>8</v>
      </c>
      <c r="S69">
        <f>COUNTA(L60:L69)</f>
        <v>8</v>
      </c>
    </row>
    <row r="70" spans="2:19" ht="13.9" customHeight="1" x14ac:dyDescent="0.15">
      <c r="B70" s="32">
        <f t="shared" si="1"/>
        <v>60</v>
      </c>
      <c r="C70" s="185" t="s">
        <v>35</v>
      </c>
      <c r="D70" s="186"/>
      <c r="E70" s="45"/>
      <c r="F70" s="45" t="s">
        <v>36</v>
      </c>
      <c r="G70" s="45"/>
      <c r="H70" s="45"/>
      <c r="I70" s="45"/>
      <c r="J70" s="45"/>
      <c r="K70" s="79">
        <v>200</v>
      </c>
      <c r="L70" s="80">
        <v>600</v>
      </c>
    </row>
    <row r="71" spans="2:19" ht="13.9" customHeight="1" x14ac:dyDescent="0.15">
      <c r="B71" s="32">
        <f t="shared" si="1"/>
        <v>61</v>
      </c>
      <c r="C71" s="43"/>
      <c r="D71" s="44"/>
      <c r="E71" s="45"/>
      <c r="F71" s="45" t="s">
        <v>37</v>
      </c>
      <c r="G71" s="45"/>
      <c r="H71" s="45"/>
      <c r="I71" s="45"/>
      <c r="J71" s="45"/>
      <c r="K71" s="79">
        <v>200</v>
      </c>
      <c r="L71" s="80">
        <v>150</v>
      </c>
    </row>
    <row r="72" spans="2:19" ht="13.9" customHeight="1" thickBot="1" x14ac:dyDescent="0.2">
      <c r="B72" s="32">
        <f t="shared" si="1"/>
        <v>62</v>
      </c>
      <c r="C72" s="43"/>
      <c r="D72" s="44"/>
      <c r="E72" s="45"/>
      <c r="F72" s="45" t="s">
        <v>72</v>
      </c>
      <c r="G72" s="45"/>
      <c r="H72" s="45"/>
      <c r="I72" s="45"/>
      <c r="J72" s="45"/>
      <c r="K72" s="79">
        <v>300</v>
      </c>
      <c r="L72" s="86">
        <v>150</v>
      </c>
    </row>
    <row r="73" spans="2:19" ht="13.9" customHeight="1" x14ac:dyDescent="0.15">
      <c r="B73" s="82"/>
      <c r="C73" s="83"/>
      <c r="D73" s="83"/>
      <c r="E73" s="84"/>
      <c r="F73" s="84"/>
      <c r="G73" s="84"/>
      <c r="H73" s="84"/>
      <c r="I73" s="84"/>
      <c r="J73" s="84"/>
      <c r="K73" s="84"/>
      <c r="L73" s="114"/>
    </row>
    <row r="74" spans="2:19" ht="18" customHeight="1" x14ac:dyDescent="0.15">
      <c r="R74">
        <f>COUNTA(K11:K72)</f>
        <v>51</v>
      </c>
      <c r="S74">
        <f>COUNTA(L11:L72)</f>
        <v>55</v>
      </c>
    </row>
    <row r="75" spans="2:19" ht="18" customHeight="1" x14ac:dyDescent="0.15">
      <c r="B75" s="26"/>
      <c r="R75">
        <f>SUM(R11:R18,K19:K72)</f>
        <v>49241</v>
      </c>
      <c r="S75">
        <f>SUM(S11:S18,L19:L72)</f>
        <v>45791</v>
      </c>
    </row>
    <row r="76" spans="2:19" ht="9" customHeight="1" thickBot="1" x14ac:dyDescent="0.2"/>
    <row r="77" spans="2:19" ht="18" customHeight="1" x14ac:dyDescent="0.15">
      <c r="B77" s="1"/>
      <c r="C77" s="2"/>
      <c r="D77" s="191" t="s">
        <v>0</v>
      </c>
      <c r="E77" s="191"/>
      <c r="F77" s="191"/>
      <c r="G77" s="191"/>
      <c r="H77" s="2"/>
      <c r="I77" s="2"/>
      <c r="J77" s="3"/>
      <c r="K77" s="89" t="s">
        <v>54</v>
      </c>
      <c r="L77" s="110" t="s">
        <v>55</v>
      </c>
    </row>
    <row r="78" spans="2:19" ht="18" customHeight="1" thickBot="1" x14ac:dyDescent="0.2">
      <c r="B78" s="7"/>
      <c r="C78" s="8"/>
      <c r="D78" s="190" t="s">
        <v>1</v>
      </c>
      <c r="E78" s="190"/>
      <c r="F78" s="190"/>
      <c r="G78" s="190"/>
      <c r="H78" s="8"/>
      <c r="I78" s="8"/>
      <c r="J78" s="9"/>
      <c r="K78" s="93" t="str">
        <f>K5</f>
        <v>2020.7.14</v>
      </c>
      <c r="L78" s="115" t="str">
        <f>K78</f>
        <v>2020.7.14</v>
      </c>
    </row>
    <row r="79" spans="2:19" ht="19.899999999999999" customHeight="1" thickTop="1" x14ac:dyDescent="0.15">
      <c r="B79" s="187" t="s">
        <v>77</v>
      </c>
      <c r="C79" s="188"/>
      <c r="D79" s="188"/>
      <c r="E79" s="188"/>
      <c r="F79" s="188"/>
      <c r="G79" s="188"/>
      <c r="H79" s="188"/>
      <c r="I79" s="188"/>
      <c r="J79" s="31"/>
      <c r="K79" s="94">
        <f>SUM(K80:K88)</f>
        <v>49241</v>
      </c>
      <c r="L79" s="116">
        <f>SUM(L80:L88)</f>
        <v>45791</v>
      </c>
    </row>
    <row r="80" spans="2:19" ht="13.9" customHeight="1" x14ac:dyDescent="0.15">
      <c r="B80" s="174" t="s">
        <v>39</v>
      </c>
      <c r="C80" s="175"/>
      <c r="D80" s="189"/>
      <c r="E80" s="52"/>
      <c r="F80" s="53"/>
      <c r="G80" s="183" t="s">
        <v>12</v>
      </c>
      <c r="H80" s="183"/>
      <c r="I80" s="53"/>
      <c r="J80" s="55"/>
      <c r="K80" s="46">
        <f>SUM(R$11:R$18)</f>
        <v>150</v>
      </c>
      <c r="L80" s="117">
        <f>SUM(S$11:S$18)</f>
        <v>675</v>
      </c>
    </row>
    <row r="81" spans="2:19" ht="13.9" customHeight="1" x14ac:dyDescent="0.15">
      <c r="B81" s="18"/>
      <c r="C81" s="19"/>
      <c r="D81" s="20"/>
      <c r="E81" s="56"/>
      <c r="F81" s="45"/>
      <c r="G81" s="183" t="s">
        <v>64</v>
      </c>
      <c r="H81" s="183"/>
      <c r="I81" s="54"/>
      <c r="J81" s="57"/>
      <c r="K81" s="46">
        <f>SUM(K$19)</f>
        <v>4000</v>
      </c>
      <c r="L81" s="117">
        <f>SUM(L$19)</f>
        <v>2250</v>
      </c>
    </row>
    <row r="82" spans="2:19" ht="13.9" customHeight="1" x14ac:dyDescent="0.15">
      <c r="B82" s="18"/>
      <c r="C82" s="19"/>
      <c r="D82" s="20"/>
      <c r="E82" s="56"/>
      <c r="F82" s="45"/>
      <c r="G82" s="183" t="s">
        <v>25</v>
      </c>
      <c r="H82" s="183"/>
      <c r="I82" s="53"/>
      <c r="J82" s="55"/>
      <c r="K82" s="46">
        <f>SUM(K$20:K$21)</f>
        <v>125</v>
      </c>
      <c r="L82" s="117">
        <f>SUM(L$20:L$21)</f>
        <v>275</v>
      </c>
    </row>
    <row r="83" spans="2:19" ht="13.9" customHeight="1" x14ac:dyDescent="0.15">
      <c r="B83" s="18"/>
      <c r="C83" s="19"/>
      <c r="D83" s="20"/>
      <c r="E83" s="56"/>
      <c r="F83" s="45"/>
      <c r="G83" s="183" t="s">
        <v>15</v>
      </c>
      <c r="H83" s="183"/>
      <c r="I83" s="53"/>
      <c r="J83" s="55"/>
      <c r="K83" s="46">
        <v>0</v>
      </c>
      <c r="L83" s="117">
        <v>0</v>
      </c>
    </row>
    <row r="84" spans="2:19" ht="13.9" customHeight="1" x14ac:dyDescent="0.15">
      <c r="B84" s="18"/>
      <c r="C84" s="19"/>
      <c r="D84" s="20"/>
      <c r="E84" s="56"/>
      <c r="F84" s="45"/>
      <c r="G84" s="183" t="s">
        <v>16</v>
      </c>
      <c r="H84" s="183"/>
      <c r="I84" s="53"/>
      <c r="J84" s="55"/>
      <c r="K84" s="46">
        <f>SUM(K$23:K$36)</f>
        <v>43000</v>
      </c>
      <c r="L84" s="117">
        <f>SUM(L$23:L$36)</f>
        <v>38625</v>
      </c>
    </row>
    <row r="85" spans="2:19" ht="13.9" customHeight="1" x14ac:dyDescent="0.15">
      <c r="B85" s="18"/>
      <c r="C85" s="19"/>
      <c r="D85" s="20"/>
      <c r="E85" s="56"/>
      <c r="F85" s="45"/>
      <c r="G85" s="183" t="s">
        <v>62</v>
      </c>
      <c r="H85" s="183"/>
      <c r="I85" s="53"/>
      <c r="J85" s="55"/>
      <c r="K85" s="46">
        <f>SUM(K$37:K$37)</f>
        <v>0</v>
      </c>
      <c r="L85" s="117">
        <f>SUM(L$37:L$37)</f>
        <v>25</v>
      </c>
    </row>
    <row r="86" spans="2:19" ht="13.9" customHeight="1" x14ac:dyDescent="0.15">
      <c r="B86" s="18"/>
      <c r="C86" s="19"/>
      <c r="D86" s="20"/>
      <c r="E86" s="56"/>
      <c r="F86" s="45"/>
      <c r="G86" s="183" t="s">
        <v>26</v>
      </c>
      <c r="H86" s="183"/>
      <c r="I86" s="53"/>
      <c r="J86" s="55"/>
      <c r="K86" s="46">
        <f>SUM(K$38:K$59)</f>
        <v>1239</v>
      </c>
      <c r="L86" s="117">
        <f>SUM(L$38:L$59)</f>
        <v>2846</v>
      </c>
    </row>
    <row r="87" spans="2:19" ht="13.9" customHeight="1" x14ac:dyDescent="0.15">
      <c r="B87" s="18"/>
      <c r="C87" s="19"/>
      <c r="D87" s="20"/>
      <c r="E87" s="56"/>
      <c r="F87" s="45"/>
      <c r="G87" s="183" t="s">
        <v>71</v>
      </c>
      <c r="H87" s="183"/>
      <c r="I87" s="53"/>
      <c r="J87" s="55"/>
      <c r="K87" s="46">
        <f>SUM(K$22:K$22,K$70:K$71)</f>
        <v>401</v>
      </c>
      <c r="L87" s="117">
        <f>SUM(L$22:L$22,L$70:L$71)</f>
        <v>751</v>
      </c>
      <c r="R87">
        <f>COUNTA(K$11:K$72)</f>
        <v>51</v>
      </c>
      <c r="S87">
        <f>COUNTA(L$11:L$72)</f>
        <v>55</v>
      </c>
    </row>
    <row r="88" spans="2:19" ht="13.9" customHeight="1" thickBot="1" x14ac:dyDescent="0.2">
      <c r="B88" s="22"/>
      <c r="C88" s="23"/>
      <c r="D88" s="24"/>
      <c r="E88" s="58"/>
      <c r="F88" s="50"/>
      <c r="G88" s="176" t="s">
        <v>38</v>
      </c>
      <c r="H88" s="176"/>
      <c r="I88" s="59"/>
      <c r="J88" s="60"/>
      <c r="K88" s="51">
        <f>SUM(K$60:K$69,K$72)</f>
        <v>326</v>
      </c>
      <c r="L88" s="118">
        <f>SUM(L$60:L$69,L$72)</f>
        <v>344</v>
      </c>
      <c r="R88">
        <f>SUM(R$11:R$18,K$19:K$72)</f>
        <v>49241</v>
      </c>
      <c r="S88">
        <f>SUM(S$11:S$18,L$19:L$72)</f>
        <v>45791</v>
      </c>
    </row>
    <row r="89" spans="2:19" ht="18" customHeight="1" thickTop="1" x14ac:dyDescent="0.15">
      <c r="B89" s="177" t="s">
        <v>40</v>
      </c>
      <c r="C89" s="178"/>
      <c r="D89" s="179"/>
      <c r="E89" s="66"/>
      <c r="F89" s="33"/>
      <c r="G89" s="180" t="s">
        <v>41</v>
      </c>
      <c r="H89" s="180"/>
      <c r="I89" s="33"/>
      <c r="J89" s="34"/>
      <c r="K89" s="95" t="s">
        <v>42</v>
      </c>
      <c r="L89" s="101"/>
    </row>
    <row r="90" spans="2:19" ht="18" customHeight="1" x14ac:dyDescent="0.15">
      <c r="B90" s="63"/>
      <c r="C90" s="64"/>
      <c r="D90" s="64"/>
      <c r="E90" s="61"/>
      <c r="F90" s="62"/>
      <c r="G90" s="37"/>
      <c r="H90" s="37"/>
      <c r="I90" s="62"/>
      <c r="J90" s="65"/>
      <c r="K90" s="96" t="s">
        <v>43</v>
      </c>
      <c r="L90" s="102"/>
    </row>
    <row r="91" spans="2:19" ht="18" customHeight="1" x14ac:dyDescent="0.15">
      <c r="B91" s="18"/>
      <c r="C91" s="19"/>
      <c r="D91" s="19"/>
      <c r="E91" s="67"/>
      <c r="F91" s="8"/>
      <c r="G91" s="181" t="s">
        <v>44</v>
      </c>
      <c r="H91" s="181"/>
      <c r="I91" s="35"/>
      <c r="J91" s="36"/>
      <c r="K91" s="97" t="s">
        <v>45</v>
      </c>
      <c r="L91" s="103"/>
    </row>
    <row r="92" spans="2:19" ht="18" customHeight="1" x14ac:dyDescent="0.15">
      <c r="B92" s="18"/>
      <c r="C92" s="19"/>
      <c r="D92" s="19"/>
      <c r="E92" s="68"/>
      <c r="F92" s="19"/>
      <c r="G92" s="69"/>
      <c r="H92" s="69"/>
      <c r="I92" s="64"/>
      <c r="J92" s="70"/>
      <c r="K92" s="98" t="s">
        <v>68</v>
      </c>
      <c r="L92" s="104"/>
    </row>
    <row r="93" spans="2:19" ht="18" customHeight="1" x14ac:dyDescent="0.15">
      <c r="B93" s="18"/>
      <c r="C93" s="19"/>
      <c r="D93" s="19"/>
      <c r="E93" s="68"/>
      <c r="F93" s="19"/>
      <c r="G93" s="69"/>
      <c r="H93" s="69"/>
      <c r="I93" s="64"/>
      <c r="J93" s="70"/>
      <c r="K93" s="98" t="s">
        <v>69</v>
      </c>
      <c r="L93" s="104"/>
    </row>
    <row r="94" spans="2:19" ht="18" customHeight="1" x14ac:dyDescent="0.15">
      <c r="B94" s="18"/>
      <c r="C94" s="19"/>
      <c r="D94" s="19"/>
      <c r="E94" s="67"/>
      <c r="F94" s="8"/>
      <c r="G94" s="181" t="s">
        <v>46</v>
      </c>
      <c r="H94" s="181"/>
      <c r="I94" s="35"/>
      <c r="J94" s="36"/>
      <c r="K94" s="97" t="s">
        <v>73</v>
      </c>
      <c r="L94" s="103"/>
    </row>
    <row r="95" spans="2:19" ht="18" customHeight="1" x14ac:dyDescent="0.15">
      <c r="B95" s="18"/>
      <c r="C95" s="19"/>
      <c r="D95" s="19"/>
      <c r="E95" s="68"/>
      <c r="F95" s="19"/>
      <c r="G95" s="69"/>
      <c r="H95" s="69"/>
      <c r="I95" s="64"/>
      <c r="J95" s="70"/>
      <c r="K95" s="98" t="s">
        <v>74</v>
      </c>
      <c r="L95" s="104"/>
    </row>
    <row r="96" spans="2:19" ht="18" customHeight="1" x14ac:dyDescent="0.15">
      <c r="B96" s="18"/>
      <c r="C96" s="19"/>
      <c r="D96" s="19"/>
      <c r="E96" s="68"/>
      <c r="F96" s="19"/>
      <c r="G96" s="69"/>
      <c r="H96" s="69"/>
      <c r="I96" s="64"/>
      <c r="J96" s="70"/>
      <c r="K96" s="98" t="s">
        <v>75</v>
      </c>
      <c r="L96" s="104"/>
    </row>
    <row r="97" spans="2:12" ht="18" customHeight="1" x14ac:dyDescent="0.15">
      <c r="B97" s="18"/>
      <c r="C97" s="19"/>
      <c r="D97" s="19"/>
      <c r="E97" s="13"/>
      <c r="F97" s="14"/>
      <c r="G97" s="37"/>
      <c r="H97" s="37"/>
      <c r="I97" s="62"/>
      <c r="J97" s="65"/>
      <c r="K97" s="98" t="s">
        <v>76</v>
      </c>
      <c r="L97" s="102"/>
    </row>
    <row r="98" spans="2:12" ht="18" customHeight="1" x14ac:dyDescent="0.15">
      <c r="B98" s="25"/>
      <c r="C98" s="14"/>
      <c r="D98" s="14"/>
      <c r="E98" s="21"/>
      <c r="F98" s="5"/>
      <c r="G98" s="182" t="s">
        <v>47</v>
      </c>
      <c r="H98" s="182"/>
      <c r="I98" s="16"/>
      <c r="J98" s="17"/>
      <c r="K98" s="87" t="s">
        <v>116</v>
      </c>
      <c r="L98" s="105"/>
    </row>
    <row r="99" spans="2:12" ht="18" customHeight="1" x14ac:dyDescent="0.15">
      <c r="B99" s="174" t="s">
        <v>48</v>
      </c>
      <c r="C99" s="175"/>
      <c r="D99" s="175"/>
      <c r="E99" s="8"/>
      <c r="F99" s="8"/>
      <c r="G99" s="8"/>
      <c r="H99" s="8"/>
      <c r="I99" s="8"/>
      <c r="J99" s="8"/>
      <c r="K99" s="81"/>
      <c r="L99" s="120"/>
    </row>
    <row r="100" spans="2:12" ht="14.1" customHeight="1" x14ac:dyDescent="0.15">
      <c r="B100" s="71"/>
      <c r="C100" s="72" t="s">
        <v>49</v>
      </c>
      <c r="D100" s="73"/>
      <c r="E100" s="72"/>
      <c r="F100" s="72"/>
      <c r="G100" s="72"/>
      <c r="H100" s="72"/>
      <c r="I100" s="72"/>
      <c r="J100" s="72"/>
      <c r="K100" s="99"/>
      <c r="L100" s="106"/>
    </row>
    <row r="101" spans="2:12" ht="14.1" customHeight="1" x14ac:dyDescent="0.15">
      <c r="B101" s="71"/>
      <c r="C101" s="72" t="s">
        <v>50</v>
      </c>
      <c r="D101" s="73"/>
      <c r="E101" s="72"/>
      <c r="F101" s="72"/>
      <c r="G101" s="72"/>
      <c r="H101" s="72"/>
      <c r="I101" s="72"/>
      <c r="J101" s="72"/>
      <c r="K101" s="99"/>
      <c r="L101" s="106"/>
    </row>
    <row r="102" spans="2:12" ht="14.1" customHeight="1" x14ac:dyDescent="0.15">
      <c r="B102" s="71"/>
      <c r="C102" s="72" t="s">
        <v>51</v>
      </c>
      <c r="D102" s="73"/>
      <c r="E102" s="72"/>
      <c r="F102" s="72"/>
      <c r="G102" s="72"/>
      <c r="H102" s="72"/>
      <c r="I102" s="72"/>
      <c r="J102" s="72"/>
      <c r="K102" s="99"/>
      <c r="L102" s="106"/>
    </row>
    <row r="103" spans="2:12" ht="14.1" customHeight="1" x14ac:dyDescent="0.15">
      <c r="B103" s="71"/>
      <c r="C103" s="72" t="s">
        <v>100</v>
      </c>
      <c r="D103" s="73"/>
      <c r="E103" s="72"/>
      <c r="F103" s="72"/>
      <c r="G103" s="72"/>
      <c r="H103" s="72"/>
      <c r="I103" s="72"/>
      <c r="J103" s="72"/>
      <c r="K103" s="99"/>
      <c r="L103" s="106"/>
    </row>
    <row r="104" spans="2:12" ht="14.1" customHeight="1" x14ac:dyDescent="0.15">
      <c r="B104" s="71"/>
      <c r="C104" s="72" t="s">
        <v>97</v>
      </c>
      <c r="D104" s="73"/>
      <c r="E104" s="72"/>
      <c r="F104" s="72"/>
      <c r="G104" s="72"/>
      <c r="H104" s="72"/>
      <c r="I104" s="72"/>
      <c r="J104" s="72"/>
      <c r="K104" s="99"/>
      <c r="L104" s="106"/>
    </row>
    <row r="105" spans="2:12" ht="14.1" customHeight="1" x14ac:dyDescent="0.15">
      <c r="B105" s="74"/>
      <c r="C105" s="72" t="s">
        <v>101</v>
      </c>
      <c r="D105" s="72"/>
      <c r="E105" s="72"/>
      <c r="F105" s="72"/>
      <c r="G105" s="72"/>
      <c r="H105" s="72"/>
      <c r="I105" s="72"/>
      <c r="J105" s="72"/>
      <c r="K105" s="99"/>
      <c r="L105" s="106"/>
    </row>
    <row r="106" spans="2:12" ht="14.1" customHeight="1" x14ac:dyDescent="0.15">
      <c r="B106" s="74"/>
      <c r="C106" s="72" t="s">
        <v>102</v>
      </c>
      <c r="D106" s="72"/>
      <c r="E106" s="72"/>
      <c r="F106" s="72"/>
      <c r="G106" s="72"/>
      <c r="H106" s="72"/>
      <c r="I106" s="72"/>
      <c r="J106" s="72"/>
      <c r="K106" s="99"/>
      <c r="L106" s="106"/>
    </row>
    <row r="107" spans="2:12" ht="14.1" customHeight="1" x14ac:dyDescent="0.15">
      <c r="B107" s="74"/>
      <c r="C107" s="72" t="s">
        <v>83</v>
      </c>
      <c r="D107" s="72"/>
      <c r="E107" s="72"/>
      <c r="F107" s="72"/>
      <c r="G107" s="72"/>
      <c r="H107" s="72"/>
      <c r="I107" s="72"/>
      <c r="J107" s="72"/>
      <c r="K107" s="99"/>
      <c r="L107" s="106"/>
    </row>
    <row r="108" spans="2:12" ht="14.1" customHeight="1" x14ac:dyDescent="0.15">
      <c r="B108" s="74"/>
      <c r="C108" s="72" t="s">
        <v>84</v>
      </c>
      <c r="D108" s="72"/>
      <c r="E108" s="72"/>
      <c r="F108" s="72"/>
      <c r="G108" s="72"/>
      <c r="H108" s="72"/>
      <c r="I108" s="72"/>
      <c r="J108" s="72"/>
      <c r="K108" s="99"/>
      <c r="L108" s="106"/>
    </row>
    <row r="109" spans="2:12" ht="14.1" customHeight="1" x14ac:dyDescent="0.15">
      <c r="B109" s="74"/>
      <c r="C109" s="72" t="s">
        <v>94</v>
      </c>
      <c r="D109" s="72"/>
      <c r="E109" s="72"/>
      <c r="F109" s="72"/>
      <c r="G109" s="72"/>
      <c r="H109" s="72"/>
      <c r="I109" s="72"/>
      <c r="J109" s="72"/>
      <c r="K109" s="99"/>
      <c r="L109" s="106"/>
    </row>
    <row r="110" spans="2:12" ht="14.1" customHeight="1" x14ac:dyDescent="0.15">
      <c r="B110" s="74"/>
      <c r="C110" s="72" t="s">
        <v>103</v>
      </c>
      <c r="D110" s="72"/>
      <c r="E110" s="72"/>
      <c r="F110" s="72"/>
      <c r="G110" s="72"/>
      <c r="H110" s="72"/>
      <c r="I110" s="72"/>
      <c r="J110" s="72"/>
      <c r="K110" s="99"/>
      <c r="L110" s="106"/>
    </row>
    <row r="111" spans="2:12" ht="14.1" customHeight="1" x14ac:dyDescent="0.15">
      <c r="B111" s="74"/>
      <c r="C111" s="99" t="s">
        <v>104</v>
      </c>
      <c r="D111" s="72"/>
      <c r="E111" s="72"/>
      <c r="F111" s="72"/>
      <c r="G111" s="72"/>
      <c r="H111" s="72"/>
      <c r="I111" s="72"/>
      <c r="J111" s="72"/>
      <c r="K111" s="99"/>
      <c r="L111" s="106"/>
    </row>
    <row r="112" spans="2:12" ht="14.1" customHeight="1" x14ac:dyDescent="0.15">
      <c r="B112" s="74"/>
      <c r="C112" s="72" t="s">
        <v>105</v>
      </c>
      <c r="D112" s="72"/>
      <c r="E112" s="72"/>
      <c r="F112" s="72"/>
      <c r="G112" s="72"/>
      <c r="H112" s="72"/>
      <c r="I112" s="72"/>
      <c r="J112" s="72"/>
      <c r="K112" s="99"/>
      <c r="L112" s="106"/>
    </row>
    <row r="113" spans="2:25" ht="18" customHeight="1" x14ac:dyDescent="0.15">
      <c r="B113" s="74"/>
      <c r="C113" s="72" t="s">
        <v>85</v>
      </c>
      <c r="D113" s="72"/>
      <c r="E113" s="72"/>
      <c r="F113" s="72"/>
      <c r="G113" s="72"/>
      <c r="H113" s="72"/>
      <c r="I113" s="72"/>
      <c r="J113" s="72"/>
      <c r="K113" s="99"/>
      <c r="L113" s="99"/>
      <c r="M113" s="121"/>
    </row>
    <row r="114" spans="2:25" x14ac:dyDescent="0.15">
      <c r="B114" s="74"/>
      <c r="C114" s="72" t="s">
        <v>95</v>
      </c>
      <c r="D114" s="72"/>
      <c r="E114" s="72"/>
      <c r="F114" s="72"/>
      <c r="G114" s="72"/>
      <c r="H114" s="72"/>
      <c r="I114" s="72"/>
      <c r="J114" s="72"/>
      <c r="K114" s="99"/>
      <c r="L114" s="99"/>
      <c r="M114" s="121"/>
    </row>
    <row r="115" spans="2:25" x14ac:dyDescent="0.15">
      <c r="B115" s="74"/>
      <c r="C115" s="72" t="s">
        <v>96</v>
      </c>
      <c r="D115" s="72"/>
      <c r="E115" s="72"/>
      <c r="F115" s="72"/>
      <c r="G115" s="72"/>
      <c r="H115" s="72"/>
      <c r="I115" s="72"/>
      <c r="J115" s="72"/>
      <c r="K115" s="99"/>
      <c r="L115" s="99"/>
      <c r="M115" s="121"/>
    </row>
    <row r="116" spans="2:25" x14ac:dyDescent="0.15">
      <c r="B116" s="74"/>
      <c r="C116" s="72" t="s">
        <v>106</v>
      </c>
      <c r="D116" s="72"/>
      <c r="E116" s="72"/>
      <c r="F116" s="72"/>
      <c r="G116" s="72"/>
      <c r="H116" s="72"/>
      <c r="I116" s="72"/>
      <c r="J116" s="72"/>
      <c r="K116" s="99"/>
      <c r="L116" s="99"/>
      <c r="M116" s="121"/>
    </row>
    <row r="117" spans="2:25" ht="14.1" customHeight="1" x14ac:dyDescent="0.15">
      <c r="B117" s="74"/>
      <c r="C117" s="72" t="s">
        <v>98</v>
      </c>
      <c r="D117" s="72"/>
      <c r="E117" s="72"/>
      <c r="F117" s="72"/>
      <c r="G117" s="72"/>
      <c r="H117" s="72"/>
      <c r="I117" s="72"/>
      <c r="J117" s="72"/>
      <c r="K117" s="99"/>
      <c r="L117" s="99"/>
      <c r="M117" s="129"/>
      <c r="N117" s="128"/>
      <c r="Y117" s="88"/>
    </row>
    <row r="118" spans="2:25" x14ac:dyDescent="0.15">
      <c r="B118" s="74"/>
      <c r="C118" s="72" t="s">
        <v>66</v>
      </c>
      <c r="D118" s="72"/>
      <c r="E118" s="72"/>
      <c r="F118" s="72"/>
      <c r="G118" s="72"/>
      <c r="H118" s="72"/>
      <c r="I118" s="72"/>
      <c r="J118" s="72"/>
      <c r="K118" s="99"/>
      <c r="L118" s="99"/>
      <c r="M118" s="121"/>
    </row>
    <row r="119" spans="2:25" x14ac:dyDescent="0.15">
      <c r="B119" s="74"/>
      <c r="C119" s="72" t="s">
        <v>52</v>
      </c>
      <c r="D119" s="72"/>
      <c r="E119" s="72"/>
      <c r="F119" s="72"/>
      <c r="G119" s="72"/>
      <c r="H119" s="72"/>
      <c r="I119" s="72"/>
      <c r="J119" s="72"/>
      <c r="K119" s="99"/>
      <c r="L119" s="99"/>
      <c r="M119" s="121"/>
    </row>
    <row r="120" spans="2:25" x14ac:dyDescent="0.15">
      <c r="B120" s="121"/>
      <c r="C120" s="99" t="s">
        <v>107</v>
      </c>
      <c r="D120" s="85"/>
      <c r="E120" s="85"/>
      <c r="F120" s="85"/>
      <c r="G120" s="85"/>
      <c r="H120" s="85"/>
      <c r="I120" s="85"/>
      <c r="J120" s="85"/>
      <c r="K120" s="122"/>
      <c r="L120" s="122"/>
      <c r="M120" s="121"/>
    </row>
    <row r="121" spans="2:25" x14ac:dyDescent="0.15">
      <c r="B121" s="121"/>
      <c r="C121" s="99" t="s">
        <v>108</v>
      </c>
      <c r="D121" s="85"/>
      <c r="E121" s="85"/>
      <c r="F121" s="85"/>
      <c r="G121" s="85"/>
      <c r="H121" s="85"/>
      <c r="I121" s="85"/>
      <c r="J121" s="85"/>
      <c r="K121" s="122"/>
      <c r="L121" s="122"/>
      <c r="M121" s="130"/>
      <c r="N121" s="123"/>
      <c r="Y121" s="88"/>
    </row>
    <row r="122" spans="2:25" x14ac:dyDescent="0.15">
      <c r="B122" s="121"/>
      <c r="C122" s="99" t="s">
        <v>158</v>
      </c>
      <c r="D122" s="85"/>
      <c r="E122" s="85"/>
      <c r="F122" s="85"/>
      <c r="G122" s="85"/>
      <c r="H122" s="85"/>
      <c r="I122" s="85"/>
      <c r="J122" s="85"/>
      <c r="K122" s="122"/>
      <c r="L122" s="122"/>
      <c r="M122" s="121"/>
    </row>
    <row r="123" spans="2:25" ht="14.25" thickBot="1" x14ac:dyDescent="0.2">
      <c r="B123" s="124"/>
      <c r="C123" s="100" t="s">
        <v>109</v>
      </c>
      <c r="D123" s="125"/>
      <c r="E123" s="125"/>
      <c r="F123" s="125"/>
      <c r="G123" s="125"/>
      <c r="H123" s="125"/>
      <c r="I123" s="125"/>
      <c r="J123" s="125"/>
      <c r="K123" s="126"/>
      <c r="L123" s="127"/>
    </row>
  </sheetData>
  <mergeCells count="27">
    <mergeCell ref="B99:D99"/>
    <mergeCell ref="G87:H87"/>
    <mergeCell ref="G88:H88"/>
    <mergeCell ref="B89:D89"/>
    <mergeCell ref="G89:H89"/>
    <mergeCell ref="G91:H91"/>
    <mergeCell ref="G94:H94"/>
    <mergeCell ref="G83:H83"/>
    <mergeCell ref="G84:H84"/>
    <mergeCell ref="G85:H85"/>
    <mergeCell ref="G86:H86"/>
    <mergeCell ref="G98:H98"/>
    <mergeCell ref="B79:I79"/>
    <mergeCell ref="B80:D80"/>
    <mergeCell ref="G80:H80"/>
    <mergeCell ref="G81:H81"/>
    <mergeCell ref="G82:H82"/>
    <mergeCell ref="D9:F9"/>
    <mergeCell ref="G10:H10"/>
    <mergeCell ref="C70:D70"/>
    <mergeCell ref="D77:G77"/>
    <mergeCell ref="D78:G78"/>
    <mergeCell ref="D4:G4"/>
    <mergeCell ref="D5:G5"/>
    <mergeCell ref="D6:G6"/>
    <mergeCell ref="D7:F7"/>
    <mergeCell ref="D8:F8"/>
  </mergeCells>
  <phoneticPr fontId="23"/>
  <printOptions horizontalCentered="1"/>
  <pageMargins left="0.98425196850393704" right="0.39370078740157483" top="0.78740157480314965" bottom="0.51181102362204722" header="0.51181102362204722" footer="0.51181102362204722"/>
  <pageSetup paperSize="8" scale="85" orientation="portrait" r:id="rId1"/>
  <headerFooter alignWithMargins="0"/>
  <rowBreaks count="1" manualBreakCount="1">
    <brk id="7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C00000"/>
  </sheetPr>
  <dimension ref="B1:Y122"/>
  <sheetViews>
    <sheetView view="pageBreakPreview"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5"/>
      <c r="D5" s="182" t="s">
        <v>1</v>
      </c>
      <c r="E5" s="182"/>
      <c r="F5" s="182"/>
      <c r="G5" s="182"/>
      <c r="H5" s="5"/>
      <c r="I5" s="5"/>
      <c r="J5" s="6"/>
      <c r="K5" s="90" t="s">
        <v>235</v>
      </c>
      <c r="L5" s="111" t="str">
        <f>K5</f>
        <v>2020.7.20</v>
      </c>
    </row>
    <row r="6" spans="2:19" ht="18" customHeight="1" x14ac:dyDescent="0.15">
      <c r="B6" s="4"/>
      <c r="C6" s="5"/>
      <c r="D6" s="182" t="s">
        <v>2</v>
      </c>
      <c r="E6" s="182"/>
      <c r="F6" s="182"/>
      <c r="G6" s="182"/>
      <c r="H6" s="5"/>
      <c r="I6" s="5"/>
      <c r="J6" s="6"/>
      <c r="K6" s="131">
        <v>0.42430555555555555</v>
      </c>
      <c r="L6" s="132">
        <v>0.38055555555555554</v>
      </c>
    </row>
    <row r="7" spans="2:19" ht="18" customHeight="1" x14ac:dyDescent="0.15">
      <c r="B7" s="4"/>
      <c r="C7" s="5"/>
      <c r="D7" s="182" t="s">
        <v>3</v>
      </c>
      <c r="E7" s="192"/>
      <c r="F7" s="192"/>
      <c r="G7" s="27" t="s">
        <v>4</v>
      </c>
      <c r="H7" s="5"/>
      <c r="I7" s="5"/>
      <c r="J7" s="6"/>
      <c r="K7" s="133">
        <v>2.25</v>
      </c>
      <c r="L7" s="134">
        <v>2</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3.9" customHeight="1" x14ac:dyDescent="0.15">
      <c r="B11" s="32">
        <v>1</v>
      </c>
      <c r="C11" s="38" t="s">
        <v>59</v>
      </c>
      <c r="D11" s="38" t="s">
        <v>12</v>
      </c>
      <c r="E11" s="45"/>
      <c r="F11" s="45" t="s">
        <v>131</v>
      </c>
      <c r="G11" s="45"/>
      <c r="H11" s="45"/>
      <c r="I11" s="45"/>
      <c r="J11" s="45"/>
      <c r="K11" s="77"/>
      <c r="L11" s="78" t="s">
        <v>135</v>
      </c>
      <c r="N11" t="s">
        <v>13</v>
      </c>
      <c r="O11">
        <f>IF(K12="",0,VALUE(MID(K12,2,LEN(K12)-2)))</f>
        <v>15</v>
      </c>
      <c r="P11">
        <f>IF(L11="",0,VALUE(MID(L11,2,LEN(L11)-2)))</f>
        <v>50</v>
      </c>
      <c r="Q11" t="e">
        <f>IF(#REF!="",0,VALUE(MID(#REF!,2,LEN(#REF!)-2)))</f>
        <v>#REF!</v>
      </c>
      <c r="R11">
        <f>IF(K11="＋",0,IF(K11="(＋)",0,ABS(K11)))</f>
        <v>0</v>
      </c>
      <c r="S11">
        <f t="shared" ref="R11:S20" si="0">IF(L11="＋",0,IF(L11="(＋)",0,ABS(L11)))</f>
        <v>50</v>
      </c>
    </row>
    <row r="12" spans="2:19" ht="13.9" customHeight="1" x14ac:dyDescent="0.15">
      <c r="B12" s="32">
        <f>B11+1</f>
        <v>2</v>
      </c>
      <c r="C12" s="39"/>
      <c r="D12" s="47"/>
      <c r="E12" s="45"/>
      <c r="F12" s="45" t="s">
        <v>134</v>
      </c>
      <c r="G12" s="45"/>
      <c r="H12" s="45"/>
      <c r="I12" s="45"/>
      <c r="J12" s="45"/>
      <c r="K12" s="77" t="s">
        <v>136</v>
      </c>
      <c r="L12" s="78" t="s">
        <v>180</v>
      </c>
      <c r="N12" t="s">
        <v>13</v>
      </c>
      <c r="O12">
        <f>IF(K19="",0,VALUE(MID(K19,2,LEN(K19)-2)))</f>
        <v>0</v>
      </c>
      <c r="P12">
        <f>IF(L12="",0,VALUE(MID(L12,2,LEN(L12)-2)))</f>
        <v>75</v>
      </c>
      <c r="Q12" t="e">
        <f>IF(#REF!="",0,VALUE(MID(#REF!,2,LEN(#REF!)-2)))</f>
        <v>#REF!</v>
      </c>
      <c r="R12">
        <f>IF(K12="＋",0,IF(K12="(＋)",0,ABS(K12)))</f>
        <v>15</v>
      </c>
      <c r="S12">
        <f t="shared" si="0"/>
        <v>75</v>
      </c>
    </row>
    <row r="13" spans="2:19" ht="13.9" customHeight="1" x14ac:dyDescent="0.15">
      <c r="B13" s="32">
        <f t="shared" ref="B13:B71" si="1">B12+1</f>
        <v>3</v>
      </c>
      <c r="C13" s="39"/>
      <c r="D13" s="47"/>
      <c r="E13" s="45"/>
      <c r="F13" s="45" t="s">
        <v>236</v>
      </c>
      <c r="G13" s="45"/>
      <c r="H13" s="45"/>
      <c r="I13" s="45"/>
      <c r="J13" s="45"/>
      <c r="K13" s="77" t="s">
        <v>162</v>
      </c>
      <c r="L13" s="78"/>
      <c r="N13" t="s">
        <v>13</v>
      </c>
      <c r="O13" t="e">
        <f>IF(K13="",0,VALUE(MID(K13,2,LEN(K13)-2)))</f>
        <v>#VALUE!</v>
      </c>
      <c r="P13">
        <f>IF(L13="",0,VALUE(MID(L13,2,LEN(L13)-2)))</f>
        <v>0</v>
      </c>
      <c r="Q13" t="e">
        <f>IF(#REF!="",0,VALUE(MID(#REF!,2,LEN(#REF!)-2)))</f>
        <v>#REF!</v>
      </c>
      <c r="R13">
        <f t="shared" si="0"/>
        <v>0</v>
      </c>
      <c r="S13">
        <f t="shared" si="0"/>
        <v>0</v>
      </c>
    </row>
    <row r="14" spans="2:19" ht="13.5" customHeight="1" x14ac:dyDescent="0.15">
      <c r="B14" s="32">
        <f t="shared" si="1"/>
        <v>4</v>
      </c>
      <c r="C14" s="39"/>
      <c r="D14" s="47"/>
      <c r="E14" s="45"/>
      <c r="F14" s="45" t="s">
        <v>179</v>
      </c>
      <c r="G14" s="45"/>
      <c r="H14" s="45"/>
      <c r="I14" s="45"/>
      <c r="J14" s="45"/>
      <c r="K14" s="77" t="s">
        <v>139</v>
      </c>
      <c r="L14" s="78" t="s">
        <v>200</v>
      </c>
      <c r="N14" s="75" t="s">
        <v>14</v>
      </c>
      <c r="O14" t="str">
        <f>K14</f>
        <v>(5)</v>
      </c>
      <c r="P14" t="str">
        <f>L14</f>
        <v>(100)</v>
      </c>
      <c r="Q14" t="e">
        <f>#REF!</f>
        <v>#REF!</v>
      </c>
      <c r="R14">
        <f t="shared" si="0"/>
        <v>5</v>
      </c>
      <c r="S14">
        <f t="shared" si="0"/>
        <v>100</v>
      </c>
    </row>
    <row r="15" spans="2:19" ht="13.9" customHeight="1" x14ac:dyDescent="0.15">
      <c r="B15" s="32">
        <f t="shared" si="1"/>
        <v>5</v>
      </c>
      <c r="C15" s="39"/>
      <c r="D15" s="47"/>
      <c r="E15" s="45"/>
      <c r="F15" s="45" t="s">
        <v>201</v>
      </c>
      <c r="G15" s="45"/>
      <c r="H15" s="45"/>
      <c r="I15" s="45"/>
      <c r="J15" s="45"/>
      <c r="K15" s="77"/>
      <c r="L15" s="78" t="s">
        <v>99</v>
      </c>
      <c r="N15" t="s">
        <v>13</v>
      </c>
      <c r="O15">
        <f>IF(K15="",0,VALUE(MID(K15,2,LEN(K15)-2)))</f>
        <v>0</v>
      </c>
      <c r="P15" t="e">
        <f>IF(L15="",0,VALUE(MID(L15,2,LEN(L15)-2)))</f>
        <v>#VALUE!</v>
      </c>
      <c r="Q15" t="e">
        <f>IF(#REF!="",0,VALUE(MID(#REF!,2,LEN(#REF!)-2)))</f>
        <v>#REF!</v>
      </c>
      <c r="R15">
        <f t="shared" si="0"/>
        <v>0</v>
      </c>
      <c r="S15">
        <f t="shared" si="0"/>
        <v>0</v>
      </c>
    </row>
    <row r="16" spans="2:19" ht="13.5" customHeight="1" x14ac:dyDescent="0.15">
      <c r="B16" s="32">
        <f t="shared" si="1"/>
        <v>6</v>
      </c>
      <c r="C16" s="39"/>
      <c r="D16" s="47"/>
      <c r="E16" s="45"/>
      <c r="F16" s="45" t="s">
        <v>110</v>
      </c>
      <c r="G16" s="45"/>
      <c r="H16" s="45"/>
      <c r="I16" s="45"/>
      <c r="J16" s="45"/>
      <c r="K16" s="77" t="s">
        <v>133</v>
      </c>
      <c r="L16" s="78" t="s">
        <v>200</v>
      </c>
      <c r="N16" s="75" t="s">
        <v>14</v>
      </c>
      <c r="O16" t="str">
        <f>K16</f>
        <v>(25)</v>
      </c>
      <c r="P16" t="str">
        <f>L16</f>
        <v>(100)</v>
      </c>
      <c r="Q16" t="e">
        <f>#REF!</f>
        <v>#REF!</v>
      </c>
      <c r="R16">
        <f t="shared" si="0"/>
        <v>25</v>
      </c>
      <c r="S16">
        <f t="shared" si="0"/>
        <v>100</v>
      </c>
    </row>
    <row r="17" spans="2:19" ht="13.5" customHeight="1" x14ac:dyDescent="0.15">
      <c r="B17" s="32">
        <f t="shared" si="1"/>
        <v>7</v>
      </c>
      <c r="C17" s="39"/>
      <c r="D17" s="47"/>
      <c r="E17" s="45"/>
      <c r="F17" s="45" t="s">
        <v>237</v>
      </c>
      <c r="G17" s="45"/>
      <c r="H17" s="45"/>
      <c r="I17" s="45"/>
      <c r="J17" s="45"/>
      <c r="K17" s="77" t="s">
        <v>162</v>
      </c>
      <c r="L17" s="78"/>
      <c r="N17" t="s">
        <v>13</v>
      </c>
      <c r="O17" t="e">
        <f>IF(K17="",0,VALUE(MID(K17,2,LEN(K17)-2)))</f>
        <v>#VALUE!</v>
      </c>
      <c r="P17">
        <f>IF(L17="",0,VALUE(MID(L17,2,LEN(L17)-2)))</f>
        <v>0</v>
      </c>
      <c r="Q17" t="e">
        <f>IF(#REF!="",0,VALUE(MID(#REF!,2,LEN(#REF!)-2)))</f>
        <v>#REF!</v>
      </c>
      <c r="R17">
        <f t="shared" si="0"/>
        <v>0</v>
      </c>
      <c r="S17">
        <f t="shared" si="0"/>
        <v>0</v>
      </c>
    </row>
    <row r="18" spans="2:19" ht="13.9" customHeight="1" x14ac:dyDescent="0.15">
      <c r="B18" s="32">
        <f t="shared" si="1"/>
        <v>8</v>
      </c>
      <c r="C18" s="39"/>
      <c r="D18" s="47"/>
      <c r="E18" s="45"/>
      <c r="F18" s="45" t="s">
        <v>138</v>
      </c>
      <c r="G18" s="45"/>
      <c r="H18" s="45"/>
      <c r="I18" s="45"/>
      <c r="J18" s="45"/>
      <c r="K18" s="77" t="s">
        <v>140</v>
      </c>
      <c r="L18" s="78" t="s">
        <v>135</v>
      </c>
      <c r="N18" t="s">
        <v>13</v>
      </c>
      <c r="O18">
        <f>IF(K18="",0,VALUE(MID(K18,2,LEN(K18)-2)))</f>
        <v>10</v>
      </c>
      <c r="P18">
        <f>IF(L18="",0,VALUE(MID(L18,2,LEN(L18)-2)))</f>
        <v>50</v>
      </c>
      <c r="Q18" t="e">
        <f>IF(#REF!="",0,VALUE(MID(#REF!,2,LEN(#REF!)-2)))</f>
        <v>#REF!</v>
      </c>
      <c r="R18">
        <f>IF(K18="＋",0,IF(K18="(＋)",0,ABS(K18)))</f>
        <v>10</v>
      </c>
      <c r="S18">
        <f>IF(L18="＋",0,IF(L18="(＋)",0,ABS(L18)))</f>
        <v>50</v>
      </c>
    </row>
    <row r="19" spans="2:19" ht="13.9" customHeight="1" x14ac:dyDescent="0.15">
      <c r="B19" s="32">
        <f t="shared" si="1"/>
        <v>9</v>
      </c>
      <c r="C19" s="39"/>
      <c r="D19" s="47"/>
      <c r="E19" s="45"/>
      <c r="F19" s="45" t="s">
        <v>89</v>
      </c>
      <c r="G19" s="45"/>
      <c r="H19" s="45"/>
      <c r="I19" s="45"/>
      <c r="J19" s="45"/>
      <c r="K19" s="77"/>
      <c r="L19" s="78" t="s">
        <v>238</v>
      </c>
      <c r="N19" t="s">
        <v>13</v>
      </c>
      <c r="O19" t="e">
        <f>IF(#REF!="",0,VALUE(MID(#REF!,2,LEN(#REF!)-2)))</f>
        <v>#REF!</v>
      </c>
      <c r="P19">
        <f>IF(L19="",0,VALUE(MID(L19,2,LEN(L19)-2)))</f>
        <v>200</v>
      </c>
      <c r="Q19" t="e">
        <f>IF(#REF!="",0,VALUE(MID(#REF!,2,LEN(#REF!)-2)))</f>
        <v>#REF!</v>
      </c>
      <c r="R19">
        <f t="shared" si="0"/>
        <v>0</v>
      </c>
      <c r="S19">
        <f t="shared" si="0"/>
        <v>200</v>
      </c>
    </row>
    <row r="20" spans="2:19" ht="13.9" customHeight="1" x14ac:dyDescent="0.15">
      <c r="B20" s="32">
        <f t="shared" si="1"/>
        <v>10</v>
      </c>
      <c r="C20" s="39"/>
      <c r="D20" s="47"/>
      <c r="E20" s="45"/>
      <c r="F20" s="45" t="s">
        <v>239</v>
      </c>
      <c r="G20" s="45"/>
      <c r="H20" s="45"/>
      <c r="I20" s="45"/>
      <c r="J20" s="45"/>
      <c r="K20" s="77" t="s">
        <v>162</v>
      </c>
      <c r="L20" s="78"/>
      <c r="N20" t="s">
        <v>13</v>
      </c>
      <c r="O20" t="e">
        <f>IF(K20="",0,VALUE(MID(K20,2,LEN(K20)-2)))</f>
        <v>#VALUE!</v>
      </c>
      <c r="P20">
        <f>IF(L20="",0,VALUE(MID(L20,2,LEN(L20)-2)))</f>
        <v>0</v>
      </c>
      <c r="Q20" t="e">
        <f>IF(#REF!="",0,VALUE(MID(#REF!,2,LEN(#REF!)-2)))</f>
        <v>#REF!</v>
      </c>
      <c r="R20">
        <f t="shared" si="0"/>
        <v>0</v>
      </c>
      <c r="S20">
        <f t="shared" si="0"/>
        <v>0</v>
      </c>
    </row>
    <row r="21" spans="2:19" ht="13.9" customHeight="1" x14ac:dyDescent="0.15">
      <c r="B21" s="32">
        <f t="shared" si="1"/>
        <v>11</v>
      </c>
      <c r="C21" s="40" t="s">
        <v>22</v>
      </c>
      <c r="D21" s="38" t="s">
        <v>23</v>
      </c>
      <c r="E21" s="45"/>
      <c r="F21" s="45" t="s">
        <v>88</v>
      </c>
      <c r="G21" s="45"/>
      <c r="H21" s="45"/>
      <c r="I21" s="45"/>
      <c r="J21" s="45"/>
      <c r="K21" s="79">
        <v>400</v>
      </c>
      <c r="L21" s="80">
        <v>4250</v>
      </c>
      <c r="S21">
        <f>COUNTA(L11:L20)</f>
        <v>7</v>
      </c>
    </row>
    <row r="22" spans="2:19" ht="13.9" customHeight="1" x14ac:dyDescent="0.15">
      <c r="B22" s="32">
        <f t="shared" si="1"/>
        <v>12</v>
      </c>
      <c r="C22" s="40" t="s">
        <v>24</v>
      </c>
      <c r="D22" s="38" t="s">
        <v>25</v>
      </c>
      <c r="E22" s="45"/>
      <c r="F22" s="45" t="s">
        <v>231</v>
      </c>
      <c r="G22" s="45"/>
      <c r="H22" s="45"/>
      <c r="I22" s="45"/>
      <c r="J22" s="45"/>
      <c r="K22" s="79">
        <v>10</v>
      </c>
      <c r="L22" s="80" t="s">
        <v>99</v>
      </c>
    </row>
    <row r="23" spans="2:19" ht="13.5" customHeight="1" x14ac:dyDescent="0.15">
      <c r="B23" s="32">
        <f t="shared" si="1"/>
        <v>13</v>
      </c>
      <c r="C23" s="41"/>
      <c r="D23" s="47"/>
      <c r="E23" s="45"/>
      <c r="F23" s="45" t="s">
        <v>141</v>
      </c>
      <c r="G23" s="45"/>
      <c r="H23" s="45"/>
      <c r="I23" s="45"/>
      <c r="J23" s="45"/>
      <c r="K23" s="79">
        <v>5</v>
      </c>
      <c r="L23" s="80">
        <v>350</v>
      </c>
    </row>
    <row r="24" spans="2:19" ht="13.5" customHeight="1" x14ac:dyDescent="0.15">
      <c r="B24" s="32">
        <f t="shared" si="1"/>
        <v>14</v>
      </c>
      <c r="C24" s="40" t="s">
        <v>60</v>
      </c>
      <c r="D24" s="38" t="s">
        <v>15</v>
      </c>
      <c r="E24" s="45"/>
      <c r="F24" s="45" t="s">
        <v>93</v>
      </c>
      <c r="G24" s="45"/>
      <c r="H24" s="45"/>
      <c r="I24" s="45"/>
      <c r="J24" s="45"/>
      <c r="K24" s="79" t="s">
        <v>99</v>
      </c>
      <c r="L24" s="80"/>
    </row>
    <row r="25" spans="2:19" ht="13.5" customHeight="1" x14ac:dyDescent="0.15">
      <c r="B25" s="32">
        <f t="shared" si="1"/>
        <v>15</v>
      </c>
      <c r="C25" s="41"/>
      <c r="D25" s="47"/>
      <c r="E25" s="45"/>
      <c r="F25" s="45" t="s">
        <v>119</v>
      </c>
      <c r="G25" s="45"/>
      <c r="H25" s="45"/>
      <c r="I25" s="45"/>
      <c r="J25" s="45"/>
      <c r="K25" s="79">
        <v>10</v>
      </c>
      <c r="L25" s="80"/>
    </row>
    <row r="26" spans="2:19" ht="13.9" customHeight="1" x14ac:dyDescent="0.15">
      <c r="B26" s="32">
        <f t="shared" si="1"/>
        <v>16</v>
      </c>
      <c r="C26" s="41"/>
      <c r="D26" s="49" t="s">
        <v>181</v>
      </c>
      <c r="E26" s="45"/>
      <c r="F26" s="45" t="s">
        <v>182</v>
      </c>
      <c r="G26" s="45"/>
      <c r="H26" s="45"/>
      <c r="I26" s="45"/>
      <c r="J26" s="45"/>
      <c r="K26" s="79"/>
      <c r="L26" s="80">
        <v>1</v>
      </c>
    </row>
    <row r="27" spans="2:19" ht="13.9" customHeight="1" x14ac:dyDescent="0.15">
      <c r="B27" s="32">
        <f t="shared" si="1"/>
        <v>17</v>
      </c>
      <c r="C27" s="41"/>
      <c r="D27" s="38" t="s">
        <v>16</v>
      </c>
      <c r="E27" s="45"/>
      <c r="F27" s="45" t="s">
        <v>163</v>
      </c>
      <c r="G27" s="45"/>
      <c r="H27" s="45"/>
      <c r="I27" s="45"/>
      <c r="J27" s="45"/>
      <c r="K27" s="79" t="s">
        <v>99</v>
      </c>
      <c r="L27" s="80">
        <v>25</v>
      </c>
    </row>
    <row r="28" spans="2:19" ht="13.9" customHeight="1" x14ac:dyDescent="0.15">
      <c r="B28" s="32">
        <f t="shared" si="1"/>
        <v>18</v>
      </c>
      <c r="C28" s="41"/>
      <c r="D28" s="47"/>
      <c r="E28" s="45"/>
      <c r="F28" s="45" t="s">
        <v>80</v>
      </c>
      <c r="G28" s="45"/>
      <c r="H28" s="45"/>
      <c r="I28" s="45"/>
      <c r="J28" s="45"/>
      <c r="K28" s="79"/>
      <c r="L28" s="80" t="s">
        <v>99</v>
      </c>
    </row>
    <row r="29" spans="2:19" ht="13.5" customHeight="1" x14ac:dyDescent="0.15">
      <c r="B29" s="32">
        <f t="shared" si="1"/>
        <v>19</v>
      </c>
      <c r="C29" s="41"/>
      <c r="D29" s="47"/>
      <c r="E29" s="45"/>
      <c r="F29" s="45" t="s">
        <v>81</v>
      </c>
      <c r="G29" s="45"/>
      <c r="H29" s="45"/>
      <c r="I29" s="45"/>
      <c r="J29" s="45"/>
      <c r="K29" s="79">
        <v>25</v>
      </c>
      <c r="L29" s="80">
        <v>400</v>
      </c>
    </row>
    <row r="30" spans="2:19" ht="13.9" customHeight="1" x14ac:dyDescent="0.15">
      <c r="B30" s="32">
        <f t="shared" si="1"/>
        <v>20</v>
      </c>
      <c r="C30" s="41"/>
      <c r="D30" s="47"/>
      <c r="E30" s="45"/>
      <c r="F30" s="45" t="s">
        <v>143</v>
      </c>
      <c r="G30" s="45"/>
      <c r="H30" s="45"/>
      <c r="I30" s="45"/>
      <c r="J30" s="45"/>
      <c r="K30" s="79" t="s">
        <v>99</v>
      </c>
      <c r="L30" s="80" t="s">
        <v>99</v>
      </c>
    </row>
    <row r="31" spans="2:19" ht="13.9" customHeight="1" x14ac:dyDescent="0.15">
      <c r="B31" s="32">
        <f t="shared" si="1"/>
        <v>21</v>
      </c>
      <c r="C31" s="41"/>
      <c r="D31" s="47"/>
      <c r="E31" s="45"/>
      <c r="F31" s="45" t="s">
        <v>17</v>
      </c>
      <c r="G31" s="45"/>
      <c r="H31" s="45"/>
      <c r="I31" s="45"/>
      <c r="J31" s="45"/>
      <c r="K31" s="79">
        <v>5</v>
      </c>
      <c r="L31" s="80"/>
    </row>
    <row r="32" spans="2:19" ht="13.9" customHeight="1" x14ac:dyDescent="0.15">
      <c r="B32" s="32">
        <f t="shared" si="1"/>
        <v>22</v>
      </c>
      <c r="C32" s="41"/>
      <c r="D32" s="47"/>
      <c r="E32" s="45"/>
      <c r="F32" s="45" t="s">
        <v>18</v>
      </c>
      <c r="G32" s="45"/>
      <c r="H32" s="45"/>
      <c r="I32" s="45"/>
      <c r="J32" s="45"/>
      <c r="K32" s="79">
        <v>25</v>
      </c>
      <c r="L32" s="80">
        <v>200</v>
      </c>
    </row>
    <row r="33" spans="2:12" ht="13.9" customHeight="1" x14ac:dyDescent="0.15">
      <c r="B33" s="32">
        <f t="shared" si="1"/>
        <v>23</v>
      </c>
      <c r="C33" s="41"/>
      <c r="D33" s="47"/>
      <c r="E33" s="45"/>
      <c r="F33" s="45" t="s">
        <v>82</v>
      </c>
      <c r="G33" s="45"/>
      <c r="H33" s="45"/>
      <c r="I33" s="45"/>
      <c r="J33" s="45"/>
      <c r="K33" s="79" t="s">
        <v>99</v>
      </c>
      <c r="L33" s="80" t="s">
        <v>99</v>
      </c>
    </row>
    <row r="34" spans="2:12" ht="13.5" customHeight="1" x14ac:dyDescent="0.15">
      <c r="B34" s="32">
        <f t="shared" si="1"/>
        <v>24</v>
      </c>
      <c r="C34" s="41"/>
      <c r="D34" s="47"/>
      <c r="E34" s="45"/>
      <c r="F34" s="45" t="s">
        <v>86</v>
      </c>
      <c r="G34" s="45"/>
      <c r="H34" s="45"/>
      <c r="I34" s="45"/>
      <c r="J34" s="45"/>
      <c r="K34" s="79">
        <v>25</v>
      </c>
      <c r="L34" s="80">
        <v>75</v>
      </c>
    </row>
    <row r="35" spans="2:12" ht="13.5" customHeight="1" x14ac:dyDescent="0.15">
      <c r="B35" s="32">
        <f t="shared" si="1"/>
        <v>25</v>
      </c>
      <c r="C35" s="41"/>
      <c r="D35" s="47"/>
      <c r="E35" s="45"/>
      <c r="F35" s="45" t="s">
        <v>61</v>
      </c>
      <c r="G35" s="45"/>
      <c r="H35" s="45"/>
      <c r="I35" s="45"/>
      <c r="J35" s="45"/>
      <c r="K35" s="79">
        <v>17500</v>
      </c>
      <c r="L35" s="80">
        <v>22875</v>
      </c>
    </row>
    <row r="36" spans="2:12" ht="13.9" customHeight="1" x14ac:dyDescent="0.15">
      <c r="B36" s="32">
        <f t="shared" si="1"/>
        <v>26</v>
      </c>
      <c r="C36" s="41"/>
      <c r="D36" s="47"/>
      <c r="E36" s="45"/>
      <c r="F36" s="45" t="s">
        <v>165</v>
      </c>
      <c r="G36" s="45"/>
      <c r="H36" s="45"/>
      <c r="I36" s="45"/>
      <c r="J36" s="45"/>
      <c r="K36" s="79">
        <v>20</v>
      </c>
      <c r="L36" s="80"/>
    </row>
    <row r="37" spans="2:12" ht="13.9" customHeight="1" x14ac:dyDescent="0.15">
      <c r="B37" s="32">
        <f t="shared" si="1"/>
        <v>27</v>
      </c>
      <c r="C37" s="41"/>
      <c r="D37" s="47"/>
      <c r="E37" s="45"/>
      <c r="F37" s="45" t="s">
        <v>217</v>
      </c>
      <c r="G37" s="45"/>
      <c r="H37" s="45"/>
      <c r="I37" s="45"/>
      <c r="J37" s="45"/>
      <c r="K37" s="79" t="s">
        <v>99</v>
      </c>
      <c r="L37" s="136"/>
    </row>
    <row r="38" spans="2:12" ht="13.9" customHeight="1" x14ac:dyDescent="0.15">
      <c r="B38" s="32">
        <f t="shared" si="1"/>
        <v>28</v>
      </c>
      <c r="C38" s="41"/>
      <c r="D38" s="47"/>
      <c r="E38" s="45"/>
      <c r="F38" s="45" t="s">
        <v>19</v>
      </c>
      <c r="G38" s="45"/>
      <c r="H38" s="45"/>
      <c r="I38" s="45"/>
      <c r="J38" s="45"/>
      <c r="K38" s="79">
        <v>1050</v>
      </c>
      <c r="L38" s="80">
        <v>2875</v>
      </c>
    </row>
    <row r="39" spans="2:12" ht="13.9" customHeight="1" x14ac:dyDescent="0.15">
      <c r="B39" s="32">
        <f t="shared" si="1"/>
        <v>29</v>
      </c>
      <c r="C39" s="41"/>
      <c r="D39" s="47"/>
      <c r="E39" s="45"/>
      <c r="F39" s="45" t="s">
        <v>20</v>
      </c>
      <c r="G39" s="45"/>
      <c r="H39" s="45"/>
      <c r="I39" s="45"/>
      <c r="J39" s="45"/>
      <c r="K39" s="79">
        <v>900</v>
      </c>
      <c r="L39" s="80">
        <v>2000</v>
      </c>
    </row>
    <row r="40" spans="2:12" ht="13.5" customHeight="1" x14ac:dyDescent="0.15">
      <c r="B40" s="32">
        <f t="shared" si="1"/>
        <v>30</v>
      </c>
      <c r="C40" s="41"/>
      <c r="D40" s="47"/>
      <c r="E40" s="45"/>
      <c r="F40" s="45" t="s">
        <v>21</v>
      </c>
      <c r="G40" s="45"/>
      <c r="H40" s="45"/>
      <c r="I40" s="45"/>
      <c r="J40" s="45"/>
      <c r="K40" s="79"/>
      <c r="L40" s="80" t="s">
        <v>99</v>
      </c>
    </row>
    <row r="41" spans="2:12" ht="13.5" customHeight="1" x14ac:dyDescent="0.15">
      <c r="B41" s="32">
        <f t="shared" si="1"/>
        <v>31</v>
      </c>
      <c r="C41" s="40" t="s">
        <v>63</v>
      </c>
      <c r="D41" s="38" t="s">
        <v>26</v>
      </c>
      <c r="E41" s="45"/>
      <c r="F41" s="45" t="s">
        <v>92</v>
      </c>
      <c r="G41" s="45"/>
      <c r="H41" s="45"/>
      <c r="I41" s="45"/>
      <c r="J41" s="45"/>
      <c r="K41" s="79" t="s">
        <v>99</v>
      </c>
      <c r="L41" s="80" t="s">
        <v>99</v>
      </c>
    </row>
    <row r="42" spans="2:12" ht="13.9" customHeight="1" x14ac:dyDescent="0.15">
      <c r="B42" s="32">
        <f t="shared" si="1"/>
        <v>32</v>
      </c>
      <c r="C42" s="41"/>
      <c r="D42" s="47"/>
      <c r="E42" s="45"/>
      <c r="F42" s="45" t="s">
        <v>87</v>
      </c>
      <c r="G42" s="45"/>
      <c r="H42" s="45"/>
      <c r="I42" s="45"/>
      <c r="J42" s="45"/>
      <c r="K42" s="79">
        <v>75</v>
      </c>
      <c r="L42" s="80">
        <v>275</v>
      </c>
    </row>
    <row r="43" spans="2:12" ht="13.9" customHeight="1" x14ac:dyDescent="0.15">
      <c r="B43" s="32">
        <f t="shared" si="1"/>
        <v>33</v>
      </c>
      <c r="C43" s="41"/>
      <c r="D43" s="47"/>
      <c r="E43" s="45"/>
      <c r="F43" s="45" t="s">
        <v>240</v>
      </c>
      <c r="G43" s="45"/>
      <c r="H43" s="45"/>
      <c r="I43" s="45"/>
      <c r="J43" s="45"/>
      <c r="K43" s="79" t="s">
        <v>99</v>
      </c>
      <c r="L43" s="80"/>
    </row>
    <row r="44" spans="2:12" ht="13.9" customHeight="1" x14ac:dyDescent="0.15">
      <c r="B44" s="32">
        <f t="shared" si="1"/>
        <v>34</v>
      </c>
      <c r="C44" s="41"/>
      <c r="D44" s="47"/>
      <c r="E44" s="45"/>
      <c r="F44" s="45" t="s">
        <v>241</v>
      </c>
      <c r="G44" s="45"/>
      <c r="H44" s="45"/>
      <c r="I44" s="45"/>
      <c r="J44" s="45"/>
      <c r="K44" s="79"/>
      <c r="L44" s="80" t="s">
        <v>99</v>
      </c>
    </row>
    <row r="45" spans="2:12" ht="13.5" customHeight="1" x14ac:dyDescent="0.15">
      <c r="B45" s="32">
        <f t="shared" si="1"/>
        <v>35</v>
      </c>
      <c r="C45" s="41"/>
      <c r="D45" s="47"/>
      <c r="E45" s="45"/>
      <c r="F45" s="45" t="s">
        <v>167</v>
      </c>
      <c r="G45" s="45"/>
      <c r="H45" s="45"/>
      <c r="I45" s="45"/>
      <c r="J45" s="45"/>
      <c r="K45" s="79"/>
      <c r="L45" s="80">
        <v>200</v>
      </c>
    </row>
    <row r="46" spans="2:12" ht="13.9" customHeight="1" x14ac:dyDescent="0.15">
      <c r="B46" s="32">
        <f t="shared" si="1"/>
        <v>36</v>
      </c>
      <c r="C46" s="41"/>
      <c r="D46" s="47"/>
      <c r="E46" s="45"/>
      <c r="F46" s="45" t="s">
        <v>168</v>
      </c>
      <c r="G46" s="45"/>
      <c r="H46" s="45"/>
      <c r="I46" s="45"/>
      <c r="J46" s="45"/>
      <c r="K46" s="79"/>
      <c r="L46" s="80" t="s">
        <v>99</v>
      </c>
    </row>
    <row r="47" spans="2:12" ht="13.9" customHeight="1" x14ac:dyDescent="0.15">
      <c r="B47" s="32">
        <f t="shared" si="1"/>
        <v>37</v>
      </c>
      <c r="C47" s="41"/>
      <c r="D47" s="47"/>
      <c r="E47" s="45"/>
      <c r="F47" s="45" t="s">
        <v>112</v>
      </c>
      <c r="G47" s="45"/>
      <c r="H47" s="45"/>
      <c r="I47" s="45"/>
      <c r="J47" s="45"/>
      <c r="K47" s="79">
        <v>20</v>
      </c>
      <c r="L47" s="80" t="s">
        <v>99</v>
      </c>
    </row>
    <row r="48" spans="2:12" ht="13.9" customHeight="1" x14ac:dyDescent="0.15">
      <c r="B48" s="32">
        <f t="shared" si="1"/>
        <v>38</v>
      </c>
      <c r="C48" s="41"/>
      <c r="D48" s="47"/>
      <c r="E48" s="45"/>
      <c r="F48" s="45" t="s">
        <v>219</v>
      </c>
      <c r="G48" s="45"/>
      <c r="H48" s="45"/>
      <c r="I48" s="45"/>
      <c r="J48" s="45"/>
      <c r="K48" s="79"/>
      <c r="L48" s="80">
        <v>100</v>
      </c>
    </row>
    <row r="49" spans="2:12" ht="13.9" customHeight="1" x14ac:dyDescent="0.15">
      <c r="B49" s="32">
        <f t="shared" si="1"/>
        <v>39</v>
      </c>
      <c r="C49" s="41"/>
      <c r="D49" s="47"/>
      <c r="E49" s="45"/>
      <c r="F49" s="45" t="s">
        <v>205</v>
      </c>
      <c r="G49" s="45"/>
      <c r="H49" s="45"/>
      <c r="I49" s="45"/>
      <c r="J49" s="45"/>
      <c r="K49" s="79">
        <v>8</v>
      </c>
      <c r="L49" s="80"/>
    </row>
    <row r="50" spans="2:12" ht="13.5" customHeight="1" x14ac:dyDescent="0.15">
      <c r="B50" s="32">
        <f t="shared" si="1"/>
        <v>40</v>
      </c>
      <c r="C50" s="41"/>
      <c r="D50" s="47"/>
      <c r="E50" s="45"/>
      <c r="F50" s="45" t="s">
        <v>147</v>
      </c>
      <c r="G50" s="45"/>
      <c r="H50" s="45"/>
      <c r="I50" s="45"/>
      <c r="J50" s="45"/>
      <c r="K50" s="79">
        <v>190</v>
      </c>
      <c r="L50" s="80">
        <v>300</v>
      </c>
    </row>
    <row r="51" spans="2:12" ht="13.5" customHeight="1" x14ac:dyDescent="0.15">
      <c r="B51" s="32">
        <f t="shared" si="1"/>
        <v>41</v>
      </c>
      <c r="C51" s="41"/>
      <c r="D51" s="47"/>
      <c r="E51" s="45"/>
      <c r="F51" s="45" t="s">
        <v>27</v>
      </c>
      <c r="G51" s="45"/>
      <c r="H51" s="45"/>
      <c r="I51" s="45"/>
      <c r="J51" s="45"/>
      <c r="K51" s="79" t="s">
        <v>99</v>
      </c>
      <c r="L51" s="80">
        <v>50</v>
      </c>
    </row>
    <row r="52" spans="2:12" ht="13.9" customHeight="1" x14ac:dyDescent="0.15">
      <c r="B52" s="32">
        <f t="shared" si="1"/>
        <v>42</v>
      </c>
      <c r="C52" s="41"/>
      <c r="D52" s="47"/>
      <c r="E52" s="45"/>
      <c r="F52" s="45" t="s">
        <v>123</v>
      </c>
      <c r="G52" s="45"/>
      <c r="H52" s="45"/>
      <c r="I52" s="45"/>
      <c r="J52" s="45"/>
      <c r="K52" s="79"/>
      <c r="L52" s="80" t="s">
        <v>99</v>
      </c>
    </row>
    <row r="53" spans="2:12" ht="13.9" customHeight="1" x14ac:dyDescent="0.15">
      <c r="B53" s="32">
        <f t="shared" si="1"/>
        <v>43</v>
      </c>
      <c r="C53" s="41"/>
      <c r="D53" s="47"/>
      <c r="E53" s="45"/>
      <c r="F53" s="45" t="s">
        <v>169</v>
      </c>
      <c r="G53" s="45"/>
      <c r="H53" s="45"/>
      <c r="I53" s="45"/>
      <c r="J53" s="45"/>
      <c r="K53" s="79"/>
      <c r="L53" s="80" t="s">
        <v>99</v>
      </c>
    </row>
    <row r="54" spans="2:12" ht="13.9" customHeight="1" x14ac:dyDescent="0.15">
      <c r="B54" s="32">
        <f t="shared" si="1"/>
        <v>44</v>
      </c>
      <c r="C54" s="41"/>
      <c r="D54" s="47"/>
      <c r="E54" s="45"/>
      <c r="F54" s="45" t="s">
        <v>193</v>
      </c>
      <c r="G54" s="45"/>
      <c r="H54" s="45"/>
      <c r="I54" s="45"/>
      <c r="J54" s="45"/>
      <c r="K54" s="79" t="s">
        <v>99</v>
      </c>
      <c r="L54" s="80">
        <v>16</v>
      </c>
    </row>
    <row r="55" spans="2:12" ht="13.9" customHeight="1" x14ac:dyDescent="0.15">
      <c r="B55" s="32">
        <f t="shared" si="1"/>
        <v>45</v>
      </c>
      <c r="C55" s="41"/>
      <c r="D55" s="47"/>
      <c r="E55" s="45"/>
      <c r="F55" s="45" t="s">
        <v>148</v>
      </c>
      <c r="G55" s="45"/>
      <c r="H55" s="45"/>
      <c r="I55" s="45"/>
      <c r="J55" s="45"/>
      <c r="K55" s="79" t="s">
        <v>99</v>
      </c>
      <c r="L55" s="80" t="s">
        <v>99</v>
      </c>
    </row>
    <row r="56" spans="2:12" ht="13.9" customHeight="1" x14ac:dyDescent="0.15">
      <c r="B56" s="32">
        <f t="shared" si="1"/>
        <v>46</v>
      </c>
      <c r="C56" s="41"/>
      <c r="D56" s="47"/>
      <c r="E56" s="45"/>
      <c r="F56" s="45" t="s">
        <v>171</v>
      </c>
      <c r="G56" s="45"/>
      <c r="H56" s="45"/>
      <c r="I56" s="45"/>
      <c r="J56" s="45"/>
      <c r="K56" s="79"/>
      <c r="L56" s="80">
        <v>100</v>
      </c>
    </row>
    <row r="57" spans="2:12" ht="13.9" customHeight="1" x14ac:dyDescent="0.15">
      <c r="B57" s="32">
        <f t="shared" si="1"/>
        <v>47</v>
      </c>
      <c r="C57" s="41"/>
      <c r="D57" s="47"/>
      <c r="E57" s="45"/>
      <c r="F57" s="45" t="s">
        <v>221</v>
      </c>
      <c r="G57" s="45"/>
      <c r="H57" s="45"/>
      <c r="I57" s="45"/>
      <c r="J57" s="45"/>
      <c r="K57" s="79"/>
      <c r="L57" s="80" t="s">
        <v>99</v>
      </c>
    </row>
    <row r="58" spans="2:12" ht="13.9" customHeight="1" x14ac:dyDescent="0.15">
      <c r="B58" s="32">
        <f t="shared" si="1"/>
        <v>48</v>
      </c>
      <c r="C58" s="41"/>
      <c r="D58" s="47"/>
      <c r="E58" s="45"/>
      <c r="F58" s="45" t="s">
        <v>113</v>
      </c>
      <c r="G58" s="45"/>
      <c r="H58" s="45"/>
      <c r="I58" s="45"/>
      <c r="J58" s="45"/>
      <c r="K58" s="79">
        <v>50</v>
      </c>
      <c r="L58" s="80">
        <v>400</v>
      </c>
    </row>
    <row r="59" spans="2:12" ht="13.9" customHeight="1" x14ac:dyDescent="0.15">
      <c r="B59" s="32">
        <f t="shared" si="1"/>
        <v>49</v>
      </c>
      <c r="C59" s="41"/>
      <c r="D59" s="47"/>
      <c r="E59" s="45"/>
      <c r="F59" s="45" t="s">
        <v>194</v>
      </c>
      <c r="G59" s="45"/>
      <c r="H59" s="45"/>
      <c r="I59" s="45"/>
      <c r="J59" s="45"/>
      <c r="K59" s="79"/>
      <c r="L59" s="80" t="s">
        <v>99</v>
      </c>
    </row>
    <row r="60" spans="2:12" ht="13.9" customHeight="1" x14ac:dyDescent="0.15">
      <c r="B60" s="32">
        <f t="shared" si="1"/>
        <v>50</v>
      </c>
      <c r="C60" s="41"/>
      <c r="D60" s="47"/>
      <c r="E60" s="45"/>
      <c r="F60" s="45" t="s">
        <v>29</v>
      </c>
      <c r="G60" s="45"/>
      <c r="H60" s="45"/>
      <c r="I60" s="45"/>
      <c r="J60" s="45"/>
      <c r="K60" s="79">
        <v>340</v>
      </c>
      <c r="L60" s="80">
        <v>300</v>
      </c>
    </row>
    <row r="61" spans="2:12" ht="13.9" customHeight="1" x14ac:dyDescent="0.15">
      <c r="B61" s="32">
        <f t="shared" si="1"/>
        <v>51</v>
      </c>
      <c r="C61" s="40" t="s">
        <v>151</v>
      </c>
      <c r="D61" s="38" t="s">
        <v>152</v>
      </c>
      <c r="E61" s="45"/>
      <c r="F61" s="45" t="s">
        <v>153</v>
      </c>
      <c r="G61" s="45"/>
      <c r="H61" s="45"/>
      <c r="I61" s="45"/>
      <c r="J61" s="45"/>
      <c r="K61" s="79"/>
      <c r="L61" s="80">
        <v>1</v>
      </c>
    </row>
    <row r="62" spans="2:12" ht="13.5" customHeight="1" x14ac:dyDescent="0.15">
      <c r="B62" s="32">
        <f t="shared" si="1"/>
        <v>52</v>
      </c>
      <c r="C62" s="41"/>
      <c r="D62" s="47"/>
      <c r="E62" s="45"/>
      <c r="F62" s="45" t="s">
        <v>172</v>
      </c>
      <c r="G62" s="45"/>
      <c r="H62" s="45"/>
      <c r="I62" s="45"/>
      <c r="J62" s="45"/>
      <c r="K62" s="79"/>
      <c r="L62" s="80" t="s">
        <v>99</v>
      </c>
    </row>
    <row r="63" spans="2:12" ht="13.9" customHeight="1" x14ac:dyDescent="0.15">
      <c r="B63" s="32">
        <f t="shared" si="1"/>
        <v>53</v>
      </c>
      <c r="C63" s="41"/>
      <c r="D63" s="47"/>
      <c r="E63" s="45"/>
      <c r="F63" s="45" t="s">
        <v>174</v>
      </c>
      <c r="G63" s="45"/>
      <c r="H63" s="45"/>
      <c r="I63" s="45"/>
      <c r="J63" s="45"/>
      <c r="K63" s="79"/>
      <c r="L63" s="80">
        <v>1</v>
      </c>
    </row>
    <row r="64" spans="2:12" ht="13.5" customHeight="1" x14ac:dyDescent="0.15">
      <c r="B64" s="32">
        <f t="shared" si="1"/>
        <v>54</v>
      </c>
      <c r="C64" s="41"/>
      <c r="D64" s="47"/>
      <c r="E64" s="45"/>
      <c r="F64" s="45" t="s">
        <v>154</v>
      </c>
      <c r="G64" s="45"/>
      <c r="H64" s="45"/>
      <c r="I64" s="45"/>
      <c r="J64" s="45"/>
      <c r="K64" s="79">
        <v>1</v>
      </c>
      <c r="L64" s="80">
        <v>1</v>
      </c>
    </row>
    <row r="65" spans="2:19" ht="13.5" customHeight="1" x14ac:dyDescent="0.15">
      <c r="B65" s="32">
        <f t="shared" si="1"/>
        <v>55</v>
      </c>
      <c r="C65" s="40" t="s">
        <v>30</v>
      </c>
      <c r="D65" s="38" t="s">
        <v>31</v>
      </c>
      <c r="E65" s="45"/>
      <c r="F65" s="45" t="s">
        <v>121</v>
      </c>
      <c r="G65" s="45"/>
      <c r="H65" s="45"/>
      <c r="I65" s="45"/>
      <c r="J65" s="45"/>
      <c r="K65" s="79"/>
      <c r="L65" s="80" t="s">
        <v>99</v>
      </c>
    </row>
    <row r="66" spans="2:19" ht="13.9" customHeight="1" x14ac:dyDescent="0.15">
      <c r="B66" s="32">
        <f t="shared" si="1"/>
        <v>56</v>
      </c>
      <c r="C66" s="41"/>
      <c r="D66" s="48"/>
      <c r="E66" s="45"/>
      <c r="F66" s="45" t="s">
        <v>32</v>
      </c>
      <c r="G66" s="45"/>
      <c r="H66" s="45"/>
      <c r="I66" s="45"/>
      <c r="J66" s="45"/>
      <c r="K66" s="79">
        <v>5</v>
      </c>
      <c r="L66" s="80">
        <v>75</v>
      </c>
    </row>
    <row r="67" spans="2:19" ht="13.9" customHeight="1" x14ac:dyDescent="0.15">
      <c r="B67" s="32">
        <f t="shared" si="1"/>
        <v>57</v>
      </c>
      <c r="C67" s="42"/>
      <c r="D67" s="49" t="s">
        <v>33</v>
      </c>
      <c r="E67" s="45"/>
      <c r="F67" s="45" t="s">
        <v>34</v>
      </c>
      <c r="G67" s="45"/>
      <c r="H67" s="45"/>
      <c r="I67" s="45"/>
      <c r="J67" s="45"/>
      <c r="K67" s="79">
        <v>10</v>
      </c>
      <c r="L67" s="80">
        <v>125</v>
      </c>
    </row>
    <row r="68" spans="2:19" ht="13.5" customHeight="1" x14ac:dyDescent="0.15">
      <c r="B68" s="32">
        <f t="shared" si="1"/>
        <v>58</v>
      </c>
      <c r="C68" s="40" t="s">
        <v>155</v>
      </c>
      <c r="D68" s="49" t="s">
        <v>156</v>
      </c>
      <c r="E68" s="45"/>
      <c r="F68" s="45" t="s">
        <v>227</v>
      </c>
      <c r="G68" s="45"/>
      <c r="H68" s="45"/>
      <c r="I68" s="45"/>
      <c r="J68" s="45"/>
      <c r="K68" s="79" t="s">
        <v>99</v>
      </c>
      <c r="L68" s="80" t="s">
        <v>99</v>
      </c>
      <c r="R68">
        <f>COUNTA(K61:K68)</f>
        <v>4</v>
      </c>
      <c r="S68">
        <f>COUNTA(L61:L68)</f>
        <v>8</v>
      </c>
    </row>
    <row r="69" spans="2:19" ht="13.9" customHeight="1" x14ac:dyDescent="0.15">
      <c r="B69" s="32">
        <f t="shared" si="1"/>
        <v>59</v>
      </c>
      <c r="C69" s="185" t="s">
        <v>35</v>
      </c>
      <c r="D69" s="186"/>
      <c r="E69" s="45"/>
      <c r="F69" s="45" t="s">
        <v>36</v>
      </c>
      <c r="G69" s="45"/>
      <c r="H69" s="45"/>
      <c r="I69" s="45"/>
      <c r="J69" s="45"/>
      <c r="K69" s="79">
        <v>100</v>
      </c>
      <c r="L69" s="80">
        <v>450</v>
      </c>
    </row>
    <row r="70" spans="2:19" ht="13.9" customHeight="1" x14ac:dyDescent="0.15">
      <c r="B70" s="32">
        <f t="shared" si="1"/>
        <v>60</v>
      </c>
      <c r="C70" s="43"/>
      <c r="D70" s="44"/>
      <c r="E70" s="45"/>
      <c r="F70" s="45" t="s">
        <v>37</v>
      </c>
      <c r="G70" s="45"/>
      <c r="H70" s="45"/>
      <c r="I70" s="45"/>
      <c r="J70" s="45"/>
      <c r="K70" s="79">
        <v>200</v>
      </c>
      <c r="L70" s="80">
        <v>300</v>
      </c>
    </row>
    <row r="71" spans="2:19" ht="13.9" customHeight="1" thickBot="1" x14ac:dyDescent="0.2">
      <c r="B71" s="32">
        <f t="shared" si="1"/>
        <v>61</v>
      </c>
      <c r="C71" s="43"/>
      <c r="D71" s="44"/>
      <c r="E71" s="45"/>
      <c r="F71" s="45" t="s">
        <v>72</v>
      </c>
      <c r="G71" s="45"/>
      <c r="H71" s="45"/>
      <c r="I71" s="45"/>
      <c r="J71" s="45"/>
      <c r="K71" s="79">
        <v>50</v>
      </c>
      <c r="L71" s="86">
        <v>400</v>
      </c>
    </row>
    <row r="72" spans="2:19" ht="13.9" customHeight="1" x14ac:dyDescent="0.15">
      <c r="B72" s="82"/>
      <c r="C72" s="83"/>
      <c r="D72" s="83"/>
      <c r="E72" s="84"/>
      <c r="F72" s="84"/>
      <c r="G72" s="84"/>
      <c r="H72" s="84"/>
      <c r="I72" s="84"/>
      <c r="J72" s="84"/>
      <c r="K72" s="84"/>
      <c r="L72" s="114"/>
    </row>
    <row r="73" spans="2:19" ht="18" customHeight="1" x14ac:dyDescent="0.15">
      <c r="R73">
        <f>COUNTA(K11:K71)</f>
        <v>42</v>
      </c>
      <c r="S73">
        <f>COUNTA(L11:L71)</f>
        <v>51</v>
      </c>
    </row>
    <row r="74" spans="2:19" ht="18" customHeight="1" x14ac:dyDescent="0.15">
      <c r="B74" s="26"/>
      <c r="R74">
        <f>SUM(R11:R20,K21:K71)</f>
        <v>21079</v>
      </c>
      <c r="S74">
        <f>SUM(S11:S20,L21:L71)</f>
        <v>36720</v>
      </c>
    </row>
    <row r="75" spans="2:19" ht="9" customHeight="1" thickBot="1" x14ac:dyDescent="0.2"/>
    <row r="76" spans="2:19" ht="18" customHeight="1" x14ac:dyDescent="0.15">
      <c r="B76" s="1"/>
      <c r="C76" s="2"/>
      <c r="D76" s="191" t="s">
        <v>0</v>
      </c>
      <c r="E76" s="191"/>
      <c r="F76" s="191"/>
      <c r="G76" s="191"/>
      <c r="H76" s="2"/>
      <c r="I76" s="2"/>
      <c r="J76" s="3"/>
      <c r="K76" s="89" t="s">
        <v>54</v>
      </c>
      <c r="L76" s="110" t="s">
        <v>55</v>
      </c>
    </row>
    <row r="77" spans="2:19" ht="18" customHeight="1" thickBot="1" x14ac:dyDescent="0.2">
      <c r="B77" s="7"/>
      <c r="C77" s="8"/>
      <c r="D77" s="190" t="s">
        <v>1</v>
      </c>
      <c r="E77" s="190"/>
      <c r="F77" s="190"/>
      <c r="G77" s="190"/>
      <c r="H77" s="8"/>
      <c r="I77" s="8"/>
      <c r="J77" s="9"/>
      <c r="K77" s="93" t="str">
        <f>K5</f>
        <v>2020.7.20</v>
      </c>
      <c r="L77" s="115" t="str">
        <f>K77</f>
        <v>2020.7.20</v>
      </c>
    </row>
    <row r="78" spans="2:19" ht="19.899999999999999" customHeight="1" thickTop="1" x14ac:dyDescent="0.15">
      <c r="B78" s="187" t="s">
        <v>77</v>
      </c>
      <c r="C78" s="188"/>
      <c r="D78" s="188"/>
      <c r="E78" s="188"/>
      <c r="F78" s="188"/>
      <c r="G78" s="188"/>
      <c r="H78" s="188"/>
      <c r="I78" s="188"/>
      <c r="J78" s="31"/>
      <c r="K78" s="94">
        <f>SUM(K79:K87)</f>
        <v>21079</v>
      </c>
      <c r="L78" s="116">
        <f>SUM(L79:L87)</f>
        <v>36720</v>
      </c>
    </row>
    <row r="79" spans="2:19" ht="13.9" customHeight="1" x14ac:dyDescent="0.15">
      <c r="B79" s="174" t="s">
        <v>39</v>
      </c>
      <c r="C79" s="175"/>
      <c r="D79" s="189"/>
      <c r="E79" s="52"/>
      <c r="F79" s="53"/>
      <c r="G79" s="183" t="s">
        <v>12</v>
      </c>
      <c r="H79" s="183"/>
      <c r="I79" s="53"/>
      <c r="J79" s="55"/>
      <c r="K79" s="46">
        <f>SUM(R$11:R$20)</f>
        <v>55</v>
      </c>
      <c r="L79" s="117">
        <f>SUM(S$11:S$20)</f>
        <v>575</v>
      </c>
    </row>
    <row r="80" spans="2:19" ht="13.9" customHeight="1" x14ac:dyDescent="0.15">
      <c r="B80" s="18"/>
      <c r="C80" s="19"/>
      <c r="D80" s="20"/>
      <c r="E80" s="56"/>
      <c r="F80" s="45"/>
      <c r="G80" s="183" t="s">
        <v>64</v>
      </c>
      <c r="H80" s="183"/>
      <c r="I80" s="54"/>
      <c r="J80" s="57"/>
      <c r="K80" s="46">
        <f>SUM(K$21)</f>
        <v>400</v>
      </c>
      <c r="L80" s="117">
        <f>SUM(L$21)</f>
        <v>4250</v>
      </c>
    </row>
    <row r="81" spans="2:19" ht="13.9" customHeight="1" x14ac:dyDescent="0.15">
      <c r="B81" s="18"/>
      <c r="C81" s="19"/>
      <c r="D81" s="20"/>
      <c r="E81" s="56"/>
      <c r="F81" s="45"/>
      <c r="G81" s="183" t="s">
        <v>25</v>
      </c>
      <c r="H81" s="183"/>
      <c r="I81" s="53"/>
      <c r="J81" s="55"/>
      <c r="K81" s="46">
        <f>SUM(K$22:K$23)</f>
        <v>15</v>
      </c>
      <c r="L81" s="117">
        <f>SUM(L$22:L$23)</f>
        <v>350</v>
      </c>
    </row>
    <row r="82" spans="2:19" ht="13.9" customHeight="1" x14ac:dyDescent="0.15">
      <c r="B82" s="18"/>
      <c r="C82" s="19"/>
      <c r="D82" s="20"/>
      <c r="E82" s="56"/>
      <c r="F82" s="45"/>
      <c r="G82" s="183" t="s">
        <v>15</v>
      </c>
      <c r="H82" s="183"/>
      <c r="I82" s="53"/>
      <c r="J82" s="55"/>
      <c r="K82" s="46">
        <f>SUM(K$24:K$25)</f>
        <v>10</v>
      </c>
      <c r="L82" s="117">
        <f>SUM(L$24:L$25)</f>
        <v>0</v>
      </c>
    </row>
    <row r="83" spans="2:19" ht="13.9" customHeight="1" x14ac:dyDescent="0.15">
      <c r="B83" s="18"/>
      <c r="C83" s="19"/>
      <c r="D83" s="20"/>
      <c r="E83" s="56"/>
      <c r="F83" s="45"/>
      <c r="G83" s="183" t="s">
        <v>16</v>
      </c>
      <c r="H83" s="183"/>
      <c r="I83" s="53"/>
      <c r="J83" s="55"/>
      <c r="K83" s="46">
        <f>SUM(K$27:K$40)</f>
        <v>19550</v>
      </c>
      <c r="L83" s="117">
        <f>SUM(L$27:L$40)</f>
        <v>28450</v>
      </c>
    </row>
    <row r="84" spans="2:19" ht="13.9" customHeight="1" x14ac:dyDescent="0.15">
      <c r="B84" s="18"/>
      <c r="C84" s="19"/>
      <c r="D84" s="20"/>
      <c r="E84" s="56"/>
      <c r="F84" s="45"/>
      <c r="G84" s="183" t="s">
        <v>62</v>
      </c>
      <c r="H84" s="183"/>
      <c r="I84" s="53"/>
      <c r="J84" s="55"/>
      <c r="K84" s="46">
        <v>0</v>
      </c>
      <c r="L84" s="117">
        <v>0</v>
      </c>
    </row>
    <row r="85" spans="2:19" ht="13.9" customHeight="1" x14ac:dyDescent="0.15">
      <c r="B85" s="18"/>
      <c r="C85" s="19"/>
      <c r="D85" s="20"/>
      <c r="E85" s="56"/>
      <c r="F85" s="45"/>
      <c r="G85" s="183" t="s">
        <v>26</v>
      </c>
      <c r="H85" s="183"/>
      <c r="I85" s="53"/>
      <c r="J85" s="55"/>
      <c r="K85" s="46">
        <f>SUM(K$41:K$60)</f>
        <v>683</v>
      </c>
      <c r="L85" s="117">
        <f>SUM(L$41:L$60)</f>
        <v>1741</v>
      </c>
    </row>
    <row r="86" spans="2:19" ht="13.9" customHeight="1" x14ac:dyDescent="0.15">
      <c r="B86" s="18"/>
      <c r="C86" s="19"/>
      <c r="D86" s="20"/>
      <c r="E86" s="56"/>
      <c r="F86" s="45"/>
      <c r="G86" s="183" t="s">
        <v>71</v>
      </c>
      <c r="H86" s="183"/>
      <c r="I86" s="53"/>
      <c r="J86" s="55"/>
      <c r="K86" s="46">
        <f>SUM(K$26:K$26,K$69:K$70)</f>
        <v>300</v>
      </c>
      <c r="L86" s="117">
        <f>SUM(L$26:L$26,L$69:L$70)</f>
        <v>751</v>
      </c>
      <c r="R86">
        <f>COUNTA(K$11:K$71)</f>
        <v>42</v>
      </c>
      <c r="S86">
        <f>COUNTA(L$11:L$71)</f>
        <v>51</v>
      </c>
    </row>
    <row r="87" spans="2:19" ht="13.9" customHeight="1" thickBot="1" x14ac:dyDescent="0.2">
      <c r="B87" s="22"/>
      <c r="C87" s="23"/>
      <c r="D87" s="24"/>
      <c r="E87" s="58"/>
      <c r="F87" s="50"/>
      <c r="G87" s="176" t="s">
        <v>38</v>
      </c>
      <c r="H87" s="176"/>
      <c r="I87" s="59"/>
      <c r="J87" s="60"/>
      <c r="K87" s="51">
        <f>SUM(K$61:K$68,K$71)</f>
        <v>66</v>
      </c>
      <c r="L87" s="118">
        <f>SUM(L$61:L$68,L$71)</f>
        <v>603</v>
      </c>
      <c r="R87">
        <f>SUM(R$11:R$20,K$21:K$71)</f>
        <v>21079</v>
      </c>
      <c r="S87">
        <f>SUM(S$11:S$20,L$21:L$71)</f>
        <v>36720</v>
      </c>
    </row>
    <row r="88" spans="2:19" ht="18" customHeight="1" thickTop="1" x14ac:dyDescent="0.15">
      <c r="B88" s="177" t="s">
        <v>40</v>
      </c>
      <c r="C88" s="178"/>
      <c r="D88" s="179"/>
      <c r="E88" s="66"/>
      <c r="F88" s="33"/>
      <c r="G88" s="180" t="s">
        <v>41</v>
      </c>
      <c r="H88" s="180"/>
      <c r="I88" s="33"/>
      <c r="J88" s="34"/>
      <c r="K88" s="95" t="s">
        <v>42</v>
      </c>
      <c r="L88" s="101"/>
    </row>
    <row r="89" spans="2:19" ht="18" customHeight="1" x14ac:dyDescent="0.15">
      <c r="B89" s="63"/>
      <c r="C89" s="64"/>
      <c r="D89" s="64"/>
      <c r="E89" s="61"/>
      <c r="F89" s="62"/>
      <c r="G89" s="37"/>
      <c r="H89" s="37"/>
      <c r="I89" s="62"/>
      <c r="J89" s="65"/>
      <c r="K89" s="96" t="s">
        <v>43</v>
      </c>
      <c r="L89" s="102"/>
    </row>
    <row r="90" spans="2:19" ht="18" customHeight="1" x14ac:dyDescent="0.15">
      <c r="B90" s="18"/>
      <c r="C90" s="19"/>
      <c r="D90" s="19"/>
      <c r="E90" s="67"/>
      <c r="F90" s="8"/>
      <c r="G90" s="181" t="s">
        <v>44</v>
      </c>
      <c r="H90" s="181"/>
      <c r="I90" s="35"/>
      <c r="J90" s="36"/>
      <c r="K90" s="97" t="s">
        <v>45</v>
      </c>
      <c r="L90" s="103"/>
    </row>
    <row r="91" spans="2:19" ht="18" customHeight="1" x14ac:dyDescent="0.15">
      <c r="B91" s="18"/>
      <c r="C91" s="19"/>
      <c r="D91" s="19"/>
      <c r="E91" s="68"/>
      <c r="F91" s="19"/>
      <c r="G91" s="69"/>
      <c r="H91" s="69"/>
      <c r="I91" s="64"/>
      <c r="J91" s="70"/>
      <c r="K91" s="98" t="s">
        <v>68</v>
      </c>
      <c r="L91" s="104"/>
    </row>
    <row r="92" spans="2:19" ht="18" customHeight="1" x14ac:dyDescent="0.15">
      <c r="B92" s="18"/>
      <c r="C92" s="19"/>
      <c r="D92" s="19"/>
      <c r="E92" s="68"/>
      <c r="F92" s="19"/>
      <c r="G92" s="69"/>
      <c r="H92" s="69"/>
      <c r="I92" s="64"/>
      <c r="J92" s="70"/>
      <c r="K92" s="98" t="s">
        <v>69</v>
      </c>
      <c r="L92" s="104"/>
    </row>
    <row r="93" spans="2:19" ht="18" customHeight="1" x14ac:dyDescent="0.15">
      <c r="B93" s="18"/>
      <c r="C93" s="19"/>
      <c r="D93" s="19"/>
      <c r="E93" s="67"/>
      <c r="F93" s="8"/>
      <c r="G93" s="181" t="s">
        <v>46</v>
      </c>
      <c r="H93" s="181"/>
      <c r="I93" s="35"/>
      <c r="J93" s="36"/>
      <c r="K93" s="97" t="s">
        <v>73</v>
      </c>
      <c r="L93" s="103"/>
    </row>
    <row r="94" spans="2:19" ht="18" customHeight="1" x14ac:dyDescent="0.15">
      <c r="B94" s="18"/>
      <c r="C94" s="19"/>
      <c r="D94" s="19"/>
      <c r="E94" s="68"/>
      <c r="F94" s="19"/>
      <c r="G94" s="69"/>
      <c r="H94" s="69"/>
      <c r="I94" s="64"/>
      <c r="J94" s="70"/>
      <c r="K94" s="98" t="s">
        <v>74</v>
      </c>
      <c r="L94" s="104"/>
    </row>
    <row r="95" spans="2:19" ht="18" customHeight="1" x14ac:dyDescent="0.15">
      <c r="B95" s="18"/>
      <c r="C95" s="19"/>
      <c r="D95" s="19"/>
      <c r="E95" s="68"/>
      <c r="F95" s="19"/>
      <c r="G95" s="69"/>
      <c r="H95" s="69"/>
      <c r="I95" s="64"/>
      <c r="J95" s="70"/>
      <c r="K95" s="98" t="s">
        <v>75</v>
      </c>
      <c r="L95" s="104"/>
    </row>
    <row r="96" spans="2:19" ht="18" customHeight="1" x14ac:dyDescent="0.15">
      <c r="B96" s="18"/>
      <c r="C96" s="19"/>
      <c r="D96" s="19"/>
      <c r="E96" s="13"/>
      <c r="F96" s="14"/>
      <c r="G96" s="37"/>
      <c r="H96" s="37"/>
      <c r="I96" s="62"/>
      <c r="J96" s="65"/>
      <c r="K96" s="98" t="s">
        <v>76</v>
      </c>
      <c r="L96" s="102"/>
    </row>
    <row r="97" spans="2:13" ht="18" customHeight="1" x14ac:dyDescent="0.15">
      <c r="B97" s="25"/>
      <c r="C97" s="14"/>
      <c r="D97" s="14"/>
      <c r="E97" s="21"/>
      <c r="F97" s="5"/>
      <c r="G97" s="182" t="s">
        <v>47</v>
      </c>
      <c r="H97" s="182"/>
      <c r="I97" s="16"/>
      <c r="J97" s="17"/>
      <c r="K97" s="87" t="s">
        <v>116</v>
      </c>
      <c r="L97" s="105"/>
    </row>
    <row r="98" spans="2:13" ht="18" customHeight="1" x14ac:dyDescent="0.15">
      <c r="B98" s="174" t="s">
        <v>48</v>
      </c>
      <c r="C98" s="175"/>
      <c r="D98" s="175"/>
      <c r="E98" s="8"/>
      <c r="F98" s="8"/>
      <c r="G98" s="8"/>
      <c r="H98" s="8"/>
      <c r="I98" s="8"/>
      <c r="J98" s="8"/>
      <c r="K98" s="81"/>
      <c r="L98" s="120"/>
    </row>
    <row r="99" spans="2:13" ht="14.1" customHeight="1" x14ac:dyDescent="0.15">
      <c r="B99" s="71"/>
      <c r="C99" s="72" t="s">
        <v>49</v>
      </c>
      <c r="D99" s="73"/>
      <c r="E99" s="72"/>
      <c r="F99" s="72"/>
      <c r="G99" s="72"/>
      <c r="H99" s="72"/>
      <c r="I99" s="72"/>
      <c r="J99" s="72"/>
      <c r="K99" s="99"/>
      <c r="L99" s="106"/>
    </row>
    <row r="100" spans="2:13" ht="14.1" customHeight="1" x14ac:dyDescent="0.15">
      <c r="B100" s="71"/>
      <c r="C100" s="72" t="s">
        <v>50</v>
      </c>
      <c r="D100" s="73"/>
      <c r="E100" s="72"/>
      <c r="F100" s="72"/>
      <c r="G100" s="72"/>
      <c r="H100" s="72"/>
      <c r="I100" s="72"/>
      <c r="J100" s="72"/>
      <c r="K100" s="99"/>
      <c r="L100" s="106"/>
    </row>
    <row r="101" spans="2:13" ht="14.1" customHeight="1" x14ac:dyDescent="0.15">
      <c r="B101" s="71"/>
      <c r="C101" s="72" t="s">
        <v>51</v>
      </c>
      <c r="D101" s="73"/>
      <c r="E101" s="72"/>
      <c r="F101" s="72"/>
      <c r="G101" s="72"/>
      <c r="H101" s="72"/>
      <c r="I101" s="72"/>
      <c r="J101" s="72"/>
      <c r="K101" s="99"/>
      <c r="L101" s="106"/>
    </row>
    <row r="102" spans="2:13" ht="14.1" customHeight="1" x14ac:dyDescent="0.15">
      <c r="B102" s="71"/>
      <c r="C102" s="72" t="s">
        <v>100</v>
      </c>
      <c r="D102" s="73"/>
      <c r="E102" s="72"/>
      <c r="F102" s="72"/>
      <c r="G102" s="72"/>
      <c r="H102" s="72"/>
      <c r="I102" s="72"/>
      <c r="J102" s="72"/>
      <c r="K102" s="99"/>
      <c r="L102" s="106"/>
    </row>
    <row r="103" spans="2:13" ht="14.1" customHeight="1" x14ac:dyDescent="0.15">
      <c r="B103" s="71"/>
      <c r="C103" s="72" t="s">
        <v>97</v>
      </c>
      <c r="D103" s="73"/>
      <c r="E103" s="72"/>
      <c r="F103" s="72"/>
      <c r="G103" s="72"/>
      <c r="H103" s="72"/>
      <c r="I103" s="72"/>
      <c r="J103" s="72"/>
      <c r="K103" s="99"/>
      <c r="L103" s="106"/>
    </row>
    <row r="104" spans="2:13" ht="14.1" customHeight="1" x14ac:dyDescent="0.15">
      <c r="B104" s="74"/>
      <c r="C104" s="72" t="s">
        <v>101</v>
      </c>
      <c r="D104" s="72"/>
      <c r="E104" s="72"/>
      <c r="F104" s="72"/>
      <c r="G104" s="72"/>
      <c r="H104" s="72"/>
      <c r="I104" s="72"/>
      <c r="J104" s="72"/>
      <c r="K104" s="99"/>
      <c r="L104" s="106"/>
    </row>
    <row r="105" spans="2:13" ht="14.1" customHeight="1" x14ac:dyDescent="0.15">
      <c r="B105" s="74"/>
      <c r="C105" s="72" t="s">
        <v>102</v>
      </c>
      <c r="D105" s="72"/>
      <c r="E105" s="72"/>
      <c r="F105" s="72"/>
      <c r="G105" s="72"/>
      <c r="H105" s="72"/>
      <c r="I105" s="72"/>
      <c r="J105" s="72"/>
      <c r="K105" s="99"/>
      <c r="L105" s="106"/>
    </row>
    <row r="106" spans="2:13" ht="14.1" customHeight="1" x14ac:dyDescent="0.15">
      <c r="B106" s="74"/>
      <c r="C106" s="72" t="s">
        <v>83</v>
      </c>
      <c r="D106" s="72"/>
      <c r="E106" s="72"/>
      <c r="F106" s="72"/>
      <c r="G106" s="72"/>
      <c r="H106" s="72"/>
      <c r="I106" s="72"/>
      <c r="J106" s="72"/>
      <c r="K106" s="99"/>
      <c r="L106" s="106"/>
    </row>
    <row r="107" spans="2:13" ht="14.1" customHeight="1" x14ac:dyDescent="0.15">
      <c r="B107" s="74"/>
      <c r="C107" s="72" t="s">
        <v>84</v>
      </c>
      <c r="D107" s="72"/>
      <c r="E107" s="72"/>
      <c r="F107" s="72"/>
      <c r="G107" s="72"/>
      <c r="H107" s="72"/>
      <c r="I107" s="72"/>
      <c r="J107" s="72"/>
      <c r="K107" s="99"/>
      <c r="L107" s="106"/>
    </row>
    <row r="108" spans="2:13" ht="14.1" customHeight="1" x14ac:dyDescent="0.15">
      <c r="B108" s="74"/>
      <c r="C108" s="72" t="s">
        <v>94</v>
      </c>
      <c r="D108" s="72"/>
      <c r="E108" s="72"/>
      <c r="F108" s="72"/>
      <c r="G108" s="72"/>
      <c r="H108" s="72"/>
      <c r="I108" s="72"/>
      <c r="J108" s="72"/>
      <c r="K108" s="99"/>
      <c r="L108" s="106"/>
    </row>
    <row r="109" spans="2:13" ht="14.1" customHeight="1" x14ac:dyDescent="0.15">
      <c r="B109" s="74"/>
      <c r="C109" s="72" t="s">
        <v>103</v>
      </c>
      <c r="D109" s="72"/>
      <c r="E109" s="72"/>
      <c r="F109" s="72"/>
      <c r="G109" s="72"/>
      <c r="H109" s="72"/>
      <c r="I109" s="72"/>
      <c r="J109" s="72"/>
      <c r="K109" s="99"/>
      <c r="L109" s="106"/>
    </row>
    <row r="110" spans="2:13" ht="14.1" customHeight="1" x14ac:dyDescent="0.15">
      <c r="B110" s="74"/>
      <c r="C110" s="99" t="s">
        <v>104</v>
      </c>
      <c r="D110" s="72"/>
      <c r="E110" s="72"/>
      <c r="F110" s="72"/>
      <c r="G110" s="72"/>
      <c r="H110" s="72"/>
      <c r="I110" s="72"/>
      <c r="J110" s="72"/>
      <c r="K110" s="99"/>
      <c r="L110" s="106"/>
    </row>
    <row r="111" spans="2:13" ht="14.1" customHeight="1" x14ac:dyDescent="0.15">
      <c r="B111" s="74"/>
      <c r="C111" s="72" t="s">
        <v>105</v>
      </c>
      <c r="D111" s="72"/>
      <c r="E111" s="72"/>
      <c r="F111" s="72"/>
      <c r="G111" s="72"/>
      <c r="H111" s="72"/>
      <c r="I111" s="72"/>
      <c r="J111" s="72"/>
      <c r="K111" s="99"/>
      <c r="L111" s="106"/>
    </row>
    <row r="112" spans="2:13" ht="18" customHeight="1" x14ac:dyDescent="0.15">
      <c r="B112" s="74"/>
      <c r="C112" s="72" t="s">
        <v>85</v>
      </c>
      <c r="D112" s="72"/>
      <c r="E112" s="72"/>
      <c r="F112" s="72"/>
      <c r="G112" s="72"/>
      <c r="H112" s="72"/>
      <c r="I112" s="72"/>
      <c r="J112" s="72"/>
      <c r="K112" s="99"/>
      <c r="L112" s="99"/>
      <c r="M112" s="121"/>
    </row>
    <row r="113" spans="2:25" x14ac:dyDescent="0.15">
      <c r="B113" s="74"/>
      <c r="C113" s="72" t="s">
        <v>95</v>
      </c>
      <c r="D113" s="72"/>
      <c r="E113" s="72"/>
      <c r="F113" s="72"/>
      <c r="G113" s="72"/>
      <c r="H113" s="72"/>
      <c r="I113" s="72"/>
      <c r="J113" s="72"/>
      <c r="K113" s="99"/>
      <c r="L113" s="99"/>
      <c r="M113" s="121"/>
    </row>
    <row r="114" spans="2:25" x14ac:dyDescent="0.15">
      <c r="B114" s="74"/>
      <c r="C114" s="72" t="s">
        <v>96</v>
      </c>
      <c r="D114" s="72"/>
      <c r="E114" s="72"/>
      <c r="F114" s="72"/>
      <c r="G114" s="72"/>
      <c r="H114" s="72"/>
      <c r="I114" s="72"/>
      <c r="J114" s="72"/>
      <c r="K114" s="99"/>
      <c r="L114" s="99"/>
      <c r="M114" s="121"/>
    </row>
    <row r="115" spans="2:25" x14ac:dyDescent="0.15">
      <c r="B115" s="74"/>
      <c r="C115" s="72" t="s">
        <v>106</v>
      </c>
      <c r="D115" s="72"/>
      <c r="E115" s="72"/>
      <c r="F115" s="72"/>
      <c r="G115" s="72"/>
      <c r="H115" s="72"/>
      <c r="I115" s="72"/>
      <c r="J115" s="72"/>
      <c r="K115" s="99"/>
      <c r="L115" s="99"/>
      <c r="M115" s="121"/>
    </row>
    <row r="116" spans="2:25" ht="14.1" customHeight="1" x14ac:dyDescent="0.15">
      <c r="B116" s="74"/>
      <c r="C116" s="72" t="s">
        <v>98</v>
      </c>
      <c r="D116" s="72"/>
      <c r="E116" s="72"/>
      <c r="F116" s="72"/>
      <c r="G116" s="72"/>
      <c r="H116" s="72"/>
      <c r="I116" s="72"/>
      <c r="J116" s="72"/>
      <c r="K116" s="99"/>
      <c r="L116" s="99"/>
      <c r="M116" s="129"/>
      <c r="N116" s="128"/>
      <c r="Y116" s="88"/>
    </row>
    <row r="117" spans="2:25" x14ac:dyDescent="0.15">
      <c r="B117" s="74"/>
      <c r="C117" s="72" t="s">
        <v>66</v>
      </c>
      <c r="D117" s="72"/>
      <c r="E117" s="72"/>
      <c r="F117" s="72"/>
      <c r="G117" s="72"/>
      <c r="H117" s="72"/>
      <c r="I117" s="72"/>
      <c r="J117" s="72"/>
      <c r="K117" s="99"/>
      <c r="L117" s="99"/>
      <c r="M117" s="121"/>
    </row>
    <row r="118" spans="2:25" x14ac:dyDescent="0.15">
      <c r="B118" s="74"/>
      <c r="C118" s="72" t="s">
        <v>52</v>
      </c>
      <c r="D118" s="72"/>
      <c r="E118" s="72"/>
      <c r="F118" s="72"/>
      <c r="G118" s="72"/>
      <c r="H118" s="72"/>
      <c r="I118" s="72"/>
      <c r="J118" s="72"/>
      <c r="K118" s="99"/>
      <c r="L118" s="99"/>
      <c r="M118" s="121"/>
    </row>
    <row r="119" spans="2:25" x14ac:dyDescent="0.15">
      <c r="B119" s="121"/>
      <c r="C119" s="99" t="s">
        <v>107</v>
      </c>
      <c r="D119" s="85"/>
      <c r="E119" s="85"/>
      <c r="F119" s="85"/>
      <c r="G119" s="85"/>
      <c r="H119" s="85"/>
      <c r="I119" s="85"/>
      <c r="J119" s="85"/>
      <c r="K119" s="122"/>
      <c r="L119" s="122"/>
      <c r="M119" s="121"/>
    </row>
    <row r="120" spans="2:25" x14ac:dyDescent="0.15">
      <c r="B120" s="121"/>
      <c r="C120" s="99" t="s">
        <v>108</v>
      </c>
      <c r="D120" s="85"/>
      <c r="E120" s="85"/>
      <c r="F120" s="85"/>
      <c r="G120" s="85"/>
      <c r="H120" s="85"/>
      <c r="I120" s="85"/>
      <c r="J120" s="85"/>
      <c r="K120" s="122"/>
      <c r="L120" s="122"/>
      <c r="M120" s="130"/>
      <c r="N120" s="123"/>
      <c r="Y120" s="88"/>
    </row>
    <row r="121" spans="2:25" x14ac:dyDescent="0.15">
      <c r="B121" s="121"/>
      <c r="C121" s="99" t="s">
        <v>158</v>
      </c>
      <c r="D121" s="85"/>
      <c r="E121" s="85"/>
      <c r="F121" s="85"/>
      <c r="G121" s="85"/>
      <c r="H121" s="85"/>
      <c r="I121" s="85"/>
      <c r="J121" s="85"/>
      <c r="K121" s="122"/>
      <c r="L121" s="122"/>
      <c r="M121" s="121"/>
    </row>
    <row r="122" spans="2:25" ht="14.25" thickBot="1" x14ac:dyDescent="0.2">
      <c r="B122" s="124"/>
      <c r="C122" s="100" t="s">
        <v>109</v>
      </c>
      <c r="D122" s="125"/>
      <c r="E122" s="125"/>
      <c r="F122" s="125"/>
      <c r="G122" s="125"/>
      <c r="H122" s="125"/>
      <c r="I122" s="125"/>
      <c r="J122" s="125"/>
      <c r="K122" s="126"/>
      <c r="L122" s="127"/>
    </row>
  </sheetData>
  <mergeCells count="27">
    <mergeCell ref="B98:D98"/>
    <mergeCell ref="G86:H86"/>
    <mergeCell ref="G87:H87"/>
    <mergeCell ref="B88:D88"/>
    <mergeCell ref="G88:H88"/>
    <mergeCell ref="G90:H90"/>
    <mergeCell ref="G93:H93"/>
    <mergeCell ref="G82:H82"/>
    <mergeCell ref="G83:H83"/>
    <mergeCell ref="G84:H84"/>
    <mergeCell ref="G85:H85"/>
    <mergeCell ref="G97:H97"/>
    <mergeCell ref="B78:I78"/>
    <mergeCell ref="B79:D79"/>
    <mergeCell ref="G79:H79"/>
    <mergeCell ref="G80:H80"/>
    <mergeCell ref="G81:H81"/>
    <mergeCell ref="D9:F9"/>
    <mergeCell ref="G10:H10"/>
    <mergeCell ref="C69:D69"/>
    <mergeCell ref="D76:G76"/>
    <mergeCell ref="D77:G77"/>
    <mergeCell ref="D4:G4"/>
    <mergeCell ref="D5:G5"/>
    <mergeCell ref="D6:G6"/>
    <mergeCell ref="D7:F7"/>
    <mergeCell ref="D8:F8"/>
  </mergeCells>
  <phoneticPr fontId="23"/>
  <printOptions horizontalCentered="1"/>
  <pageMargins left="0.98425196850393704" right="0.39370078740157483" top="0.78740157480314965" bottom="0.51181102362204722" header="0.51181102362204722" footer="0.51181102362204722"/>
  <pageSetup paperSize="8" scale="85" orientation="portrait" r:id="rId1"/>
  <headerFooter alignWithMargins="0"/>
  <rowBreaks count="1" manualBreakCount="1">
    <brk id="7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C00000"/>
  </sheetPr>
  <dimension ref="B1:Y124"/>
  <sheetViews>
    <sheetView view="pageBreakPreview" zoomScale="75" zoomScaleNormal="75" zoomScaleSheetLayoutView="75" workbookViewId="0">
      <selection activeCell="S23" sqref="S23"/>
    </sheetView>
  </sheetViews>
  <sheetFormatPr defaultRowHeight="13.5" x14ac:dyDescent="0.15"/>
  <cols>
    <col min="1" max="1" width="2.625" customWidth="1"/>
    <col min="2" max="2" width="4.75" customWidth="1"/>
    <col min="3" max="4" width="16.75" customWidth="1"/>
    <col min="5" max="5" width="1.75" customWidth="1"/>
    <col min="6" max="9" width="10.75" customWidth="1"/>
    <col min="10" max="10" width="1.75" customWidth="1"/>
    <col min="11" max="11" width="28.375" style="88" customWidth="1"/>
    <col min="12" max="12" width="28.375" style="109" customWidth="1"/>
    <col min="14" max="17" width="9" hidden="1" customWidth="1"/>
  </cols>
  <sheetData>
    <row r="1" spans="2:19" ht="18" customHeight="1" x14ac:dyDescent="0.15"/>
    <row r="2" spans="2:19" ht="18" customHeight="1" x14ac:dyDescent="0.15">
      <c r="B2" s="26" t="s">
        <v>53</v>
      </c>
      <c r="R2" s="88"/>
    </row>
    <row r="3" spans="2:19" ht="9" customHeight="1" thickBot="1" x14ac:dyDescent="0.2"/>
    <row r="4" spans="2:19" ht="18" customHeight="1" x14ac:dyDescent="0.15">
      <c r="B4" s="1"/>
      <c r="C4" s="2"/>
      <c r="D4" s="191" t="s">
        <v>0</v>
      </c>
      <c r="E4" s="191"/>
      <c r="F4" s="191"/>
      <c r="G4" s="191"/>
      <c r="H4" s="2"/>
      <c r="I4" s="2"/>
      <c r="J4" s="3"/>
      <c r="K4" s="89" t="s">
        <v>54</v>
      </c>
      <c r="L4" s="110" t="s">
        <v>55</v>
      </c>
    </row>
    <row r="5" spans="2:19" ht="18" customHeight="1" x14ac:dyDescent="0.15">
      <c r="B5" s="4"/>
      <c r="C5" s="5"/>
      <c r="D5" s="182" t="s">
        <v>1</v>
      </c>
      <c r="E5" s="182"/>
      <c r="F5" s="182"/>
      <c r="G5" s="182"/>
      <c r="H5" s="5"/>
      <c r="I5" s="5"/>
      <c r="J5" s="6"/>
      <c r="K5" s="90" t="s">
        <v>242</v>
      </c>
      <c r="L5" s="111" t="str">
        <f>K5</f>
        <v>2020.8.24</v>
      </c>
    </row>
    <row r="6" spans="2:19" ht="18" customHeight="1" x14ac:dyDescent="0.15">
      <c r="B6" s="4"/>
      <c r="C6" s="5"/>
      <c r="D6" s="182" t="s">
        <v>2</v>
      </c>
      <c r="E6" s="182"/>
      <c r="F6" s="182"/>
      <c r="G6" s="182"/>
      <c r="H6" s="5"/>
      <c r="I6" s="5"/>
      <c r="J6" s="6"/>
      <c r="K6" s="131">
        <v>0.40277777777777773</v>
      </c>
      <c r="L6" s="132">
        <v>0.38194444444444442</v>
      </c>
    </row>
    <row r="7" spans="2:19" ht="18" customHeight="1" x14ac:dyDescent="0.15">
      <c r="B7" s="4"/>
      <c r="C7" s="5"/>
      <c r="D7" s="182" t="s">
        <v>3</v>
      </c>
      <c r="E7" s="192"/>
      <c r="F7" s="192"/>
      <c r="G7" s="27" t="s">
        <v>4</v>
      </c>
      <c r="H7" s="5"/>
      <c r="I7" s="5"/>
      <c r="J7" s="6"/>
      <c r="K7" s="133">
        <v>1.98</v>
      </c>
      <c r="L7" s="134">
        <v>1.57</v>
      </c>
      <c r="R7" s="88"/>
    </row>
    <row r="8" spans="2:19" ht="18" customHeight="1" x14ac:dyDescent="0.15">
      <c r="B8" s="7"/>
      <c r="C8" s="8"/>
      <c r="D8" s="182" t="s">
        <v>5</v>
      </c>
      <c r="E8" s="182"/>
      <c r="F8" s="182"/>
      <c r="G8" s="27" t="s">
        <v>4</v>
      </c>
      <c r="H8" s="8"/>
      <c r="I8" s="8"/>
      <c r="J8" s="9"/>
      <c r="K8" s="135">
        <v>0.5</v>
      </c>
      <c r="L8" s="112">
        <v>0.5</v>
      </c>
    </row>
    <row r="9" spans="2:19" ht="18" customHeight="1" thickBot="1" x14ac:dyDescent="0.2">
      <c r="B9" s="10"/>
      <c r="C9" s="11"/>
      <c r="D9" s="190" t="s">
        <v>6</v>
      </c>
      <c r="E9" s="190"/>
      <c r="F9" s="190"/>
      <c r="G9" s="28" t="s">
        <v>7</v>
      </c>
      <c r="H9" s="11"/>
      <c r="I9" s="11"/>
      <c r="J9" s="12"/>
      <c r="K9" s="91">
        <v>100</v>
      </c>
      <c r="L9" s="113">
        <v>100</v>
      </c>
      <c r="O9" s="76" t="s">
        <v>56</v>
      </c>
      <c r="P9" s="76" t="s">
        <v>57</v>
      </c>
      <c r="Q9" s="76" t="s">
        <v>58</v>
      </c>
      <c r="R9" s="76" t="s">
        <v>56</v>
      </c>
      <c r="S9" s="76" t="s">
        <v>57</v>
      </c>
    </row>
    <row r="10" spans="2:19" ht="18" customHeight="1" thickTop="1" x14ac:dyDescent="0.15">
      <c r="B10" s="29" t="s">
        <v>8</v>
      </c>
      <c r="C10" s="30" t="s">
        <v>9</v>
      </c>
      <c r="D10" s="30" t="s">
        <v>10</v>
      </c>
      <c r="E10" s="13"/>
      <c r="F10" s="14"/>
      <c r="G10" s="184" t="s">
        <v>11</v>
      </c>
      <c r="H10" s="184"/>
      <c r="I10" s="14"/>
      <c r="J10" s="15"/>
      <c r="K10" s="92"/>
      <c r="L10" s="116"/>
    </row>
    <row r="11" spans="2:19" ht="13.9" customHeight="1" x14ac:dyDescent="0.15">
      <c r="B11" s="32">
        <v>1</v>
      </c>
      <c r="C11" s="38" t="s">
        <v>59</v>
      </c>
      <c r="D11" s="38" t="s">
        <v>12</v>
      </c>
      <c r="E11" s="45"/>
      <c r="F11" s="45" t="s">
        <v>131</v>
      </c>
      <c r="G11" s="45"/>
      <c r="H11" s="45"/>
      <c r="I11" s="45"/>
      <c r="J11" s="45"/>
      <c r="K11" s="77" t="s">
        <v>137</v>
      </c>
      <c r="L11" s="78" t="s">
        <v>243</v>
      </c>
      <c r="N11" t="s">
        <v>13</v>
      </c>
      <c r="O11">
        <f>IF(K12="",0,VALUE(MID(K12,2,LEN(K12)-2)))</f>
        <v>150</v>
      </c>
      <c r="P11">
        <f>IF(L11="",0,VALUE(MID(L11,2,LEN(L11)-2)))</f>
        <v>400</v>
      </c>
      <c r="Q11" t="e">
        <f>IF(#REF!="",0,VALUE(MID(#REF!,2,LEN(#REF!)-2)))</f>
        <v>#REF!</v>
      </c>
      <c r="R11">
        <f>IF(K11="＋",0,IF(K11="(＋)",0,ABS(K11)))</f>
        <v>150</v>
      </c>
      <c r="S11">
        <f t="shared" ref="R11:S18" si="0">IF(L11="＋",0,IF(L11="(＋)",0,ABS(L11)))</f>
        <v>400</v>
      </c>
    </row>
    <row r="12" spans="2:19" ht="13.9" customHeight="1" x14ac:dyDescent="0.15">
      <c r="B12" s="32">
        <f>B11+1</f>
        <v>2</v>
      </c>
      <c r="C12" s="39"/>
      <c r="D12" s="47"/>
      <c r="E12" s="45"/>
      <c r="F12" s="45" t="s">
        <v>134</v>
      </c>
      <c r="G12" s="45"/>
      <c r="H12" s="45"/>
      <c r="I12" s="45"/>
      <c r="J12" s="45"/>
      <c r="K12" s="77" t="s">
        <v>137</v>
      </c>
      <c r="L12" s="78" t="s">
        <v>244</v>
      </c>
      <c r="N12" t="s">
        <v>13</v>
      </c>
      <c r="O12">
        <f>IF(K18="",0,VALUE(MID(K18,2,LEN(K18)-2)))</f>
        <v>200</v>
      </c>
      <c r="P12">
        <f>IF(L12="",0,VALUE(MID(L12,2,LEN(L12)-2)))</f>
        <v>300</v>
      </c>
      <c r="Q12" t="e">
        <f>IF(#REF!="",0,VALUE(MID(#REF!,2,LEN(#REF!)-2)))</f>
        <v>#REF!</v>
      </c>
      <c r="R12">
        <f>IF(K12="＋",0,IF(K12="(＋)",0,ABS(K12)))</f>
        <v>150</v>
      </c>
      <c r="S12">
        <f t="shared" si="0"/>
        <v>300</v>
      </c>
    </row>
    <row r="13" spans="2:19" ht="13.5" customHeight="1" x14ac:dyDescent="0.15">
      <c r="B13" s="32">
        <f t="shared" ref="B13:B73" si="1">B12+1</f>
        <v>3</v>
      </c>
      <c r="C13" s="39"/>
      <c r="D13" s="47"/>
      <c r="E13" s="45"/>
      <c r="F13" s="45" t="s">
        <v>179</v>
      </c>
      <c r="G13" s="45"/>
      <c r="H13" s="45"/>
      <c r="I13" s="45"/>
      <c r="J13" s="45"/>
      <c r="K13" s="77" t="s">
        <v>238</v>
      </c>
      <c r="L13" s="78" t="s">
        <v>215</v>
      </c>
      <c r="N13" s="75" t="s">
        <v>14</v>
      </c>
      <c r="O13" t="str">
        <f>K13</f>
        <v>(200)</v>
      </c>
      <c r="P13" t="str">
        <f>L13</f>
        <v>(350)</v>
      </c>
      <c r="Q13" t="e">
        <f>#REF!</f>
        <v>#REF!</v>
      </c>
      <c r="R13">
        <f t="shared" si="0"/>
        <v>200</v>
      </c>
      <c r="S13">
        <f t="shared" si="0"/>
        <v>350</v>
      </c>
    </row>
    <row r="14" spans="2:19" ht="13.9" customHeight="1" x14ac:dyDescent="0.15">
      <c r="B14" s="32">
        <f t="shared" si="1"/>
        <v>4</v>
      </c>
      <c r="C14" s="39"/>
      <c r="D14" s="47"/>
      <c r="E14" s="45"/>
      <c r="F14" s="45" t="s">
        <v>201</v>
      </c>
      <c r="G14" s="45"/>
      <c r="H14" s="45"/>
      <c r="I14" s="45"/>
      <c r="J14" s="45"/>
      <c r="K14" s="77"/>
      <c r="L14" s="78" t="s">
        <v>99</v>
      </c>
      <c r="N14" t="s">
        <v>13</v>
      </c>
      <c r="O14">
        <f>IF(K14="",0,VALUE(MID(K14,2,LEN(K14)-2)))</f>
        <v>0</v>
      </c>
      <c r="P14" t="e">
        <f>IF(L14="",0,VALUE(MID(L14,2,LEN(L14)-2)))</f>
        <v>#VALUE!</v>
      </c>
      <c r="Q14" t="e">
        <f>IF(#REF!="",0,VALUE(MID(#REF!,2,LEN(#REF!)-2)))</f>
        <v>#REF!</v>
      </c>
      <c r="R14">
        <f t="shared" si="0"/>
        <v>0</v>
      </c>
      <c r="S14">
        <f t="shared" si="0"/>
        <v>0</v>
      </c>
    </row>
    <row r="15" spans="2:19" ht="13.5" customHeight="1" x14ac:dyDescent="0.15">
      <c r="B15" s="32">
        <f t="shared" si="1"/>
        <v>5</v>
      </c>
      <c r="C15" s="39"/>
      <c r="D15" s="47"/>
      <c r="E15" s="45"/>
      <c r="F15" s="45" t="s">
        <v>110</v>
      </c>
      <c r="G15" s="45"/>
      <c r="H15" s="45"/>
      <c r="I15" s="45"/>
      <c r="J15" s="45"/>
      <c r="K15" s="77" t="s">
        <v>133</v>
      </c>
      <c r="L15" s="78" t="s">
        <v>238</v>
      </c>
      <c r="N15" s="75" t="s">
        <v>14</v>
      </c>
      <c r="O15" t="str">
        <f>K15</f>
        <v>(25)</v>
      </c>
      <c r="P15" t="str">
        <f>L15</f>
        <v>(200)</v>
      </c>
      <c r="Q15" t="e">
        <f>#REF!</f>
        <v>#REF!</v>
      </c>
      <c r="R15">
        <f t="shared" si="0"/>
        <v>25</v>
      </c>
      <c r="S15">
        <f t="shared" si="0"/>
        <v>200</v>
      </c>
    </row>
    <row r="16" spans="2:19" ht="13.5" customHeight="1" x14ac:dyDescent="0.15">
      <c r="B16" s="32">
        <f t="shared" si="1"/>
        <v>6</v>
      </c>
      <c r="C16" s="39"/>
      <c r="D16" s="47"/>
      <c r="E16" s="45"/>
      <c r="F16" s="45" t="s">
        <v>78</v>
      </c>
      <c r="G16" s="45"/>
      <c r="H16" s="45"/>
      <c r="I16" s="45"/>
      <c r="J16" s="45"/>
      <c r="K16" s="77"/>
      <c r="L16" s="78" t="s">
        <v>133</v>
      </c>
      <c r="N16" t="s">
        <v>13</v>
      </c>
      <c r="O16">
        <f>IF(K16="",0,VALUE(MID(K16,2,LEN(K16)-2)))</f>
        <v>0</v>
      </c>
      <c r="P16">
        <f>IF(L16="",0,VALUE(MID(L16,2,LEN(L16)-2)))</f>
        <v>25</v>
      </c>
      <c r="Q16" t="e">
        <f>IF(#REF!="",0,VALUE(MID(#REF!,2,LEN(#REF!)-2)))</f>
        <v>#REF!</v>
      </c>
      <c r="R16">
        <f t="shared" si="0"/>
        <v>0</v>
      </c>
      <c r="S16">
        <f t="shared" si="0"/>
        <v>25</v>
      </c>
    </row>
    <row r="17" spans="2:19" ht="13.9" customHeight="1" x14ac:dyDescent="0.15">
      <c r="B17" s="32">
        <f t="shared" si="1"/>
        <v>7</v>
      </c>
      <c r="C17" s="39"/>
      <c r="D17" s="47"/>
      <c r="E17" s="45"/>
      <c r="F17" s="45" t="s">
        <v>138</v>
      </c>
      <c r="G17" s="45"/>
      <c r="H17" s="45"/>
      <c r="I17" s="45"/>
      <c r="J17" s="45"/>
      <c r="K17" s="77" t="s">
        <v>133</v>
      </c>
      <c r="L17" s="78"/>
      <c r="N17" t="s">
        <v>13</v>
      </c>
      <c r="O17">
        <f>IF(K17="",0,VALUE(MID(K17,2,LEN(K17)-2)))</f>
        <v>25</v>
      </c>
      <c r="P17">
        <f>IF(L17="",0,VALUE(MID(L17,2,LEN(L17)-2)))</f>
        <v>0</v>
      </c>
      <c r="Q17" t="e">
        <f>IF(#REF!="",0,VALUE(MID(#REF!,2,LEN(#REF!)-2)))</f>
        <v>#REF!</v>
      </c>
      <c r="R17">
        <f>IF(K17="＋",0,IF(K17="(＋)",0,ABS(K17)))</f>
        <v>25</v>
      </c>
      <c r="S17">
        <f>IF(L17="＋",0,IF(L17="(＋)",0,ABS(L17)))</f>
        <v>0</v>
      </c>
    </row>
    <row r="18" spans="2:19" ht="13.9" customHeight="1" x14ac:dyDescent="0.15">
      <c r="B18" s="32">
        <f t="shared" si="1"/>
        <v>8</v>
      </c>
      <c r="C18" s="39"/>
      <c r="D18" s="47"/>
      <c r="E18" s="45"/>
      <c r="F18" s="45" t="s">
        <v>89</v>
      </c>
      <c r="G18" s="45"/>
      <c r="H18" s="45"/>
      <c r="I18" s="45"/>
      <c r="J18" s="45"/>
      <c r="K18" s="77" t="s">
        <v>238</v>
      </c>
      <c r="L18" s="78" t="s">
        <v>245</v>
      </c>
      <c r="N18" t="s">
        <v>13</v>
      </c>
      <c r="O18" t="e">
        <f>IF(#REF!="",0,VALUE(MID(#REF!,2,LEN(#REF!)-2)))</f>
        <v>#REF!</v>
      </c>
      <c r="P18">
        <f>IF(L18="",0,VALUE(MID(L18,2,LEN(L18)-2)))</f>
        <v>525</v>
      </c>
      <c r="Q18" t="e">
        <f>IF(#REF!="",0,VALUE(MID(#REF!,2,LEN(#REF!)-2)))</f>
        <v>#REF!</v>
      </c>
      <c r="R18">
        <f t="shared" si="0"/>
        <v>200</v>
      </c>
      <c r="S18">
        <f t="shared" si="0"/>
        <v>525</v>
      </c>
    </row>
    <row r="19" spans="2:19" ht="13.9" customHeight="1" x14ac:dyDescent="0.15">
      <c r="B19" s="32">
        <f t="shared" si="1"/>
        <v>9</v>
      </c>
      <c r="C19" s="40" t="s">
        <v>22</v>
      </c>
      <c r="D19" s="38" t="s">
        <v>23</v>
      </c>
      <c r="E19" s="45"/>
      <c r="F19" s="45" t="s">
        <v>88</v>
      </c>
      <c r="G19" s="45"/>
      <c r="H19" s="45"/>
      <c r="I19" s="45"/>
      <c r="J19" s="45"/>
      <c r="K19" s="79">
        <v>850</v>
      </c>
      <c r="L19" s="80">
        <v>1200</v>
      </c>
      <c r="S19">
        <f>COUNTA(L11:L18)</f>
        <v>7</v>
      </c>
    </row>
    <row r="20" spans="2:19" ht="13.5" customHeight="1" x14ac:dyDescent="0.15">
      <c r="B20" s="32">
        <f t="shared" si="1"/>
        <v>10</v>
      </c>
      <c r="C20" s="40" t="s">
        <v>24</v>
      </c>
      <c r="D20" s="38" t="s">
        <v>25</v>
      </c>
      <c r="E20" s="45"/>
      <c r="F20" s="45" t="s">
        <v>141</v>
      </c>
      <c r="G20" s="45"/>
      <c r="H20" s="45"/>
      <c r="I20" s="45"/>
      <c r="J20" s="45"/>
      <c r="K20" s="79">
        <v>25</v>
      </c>
      <c r="L20" s="80">
        <v>50</v>
      </c>
    </row>
    <row r="21" spans="2:19" ht="13.5" customHeight="1" x14ac:dyDescent="0.15">
      <c r="B21" s="32">
        <f t="shared" si="1"/>
        <v>11</v>
      </c>
      <c r="C21" s="40" t="s">
        <v>60</v>
      </c>
      <c r="D21" s="38" t="s">
        <v>15</v>
      </c>
      <c r="E21" s="45"/>
      <c r="F21" s="45" t="s">
        <v>202</v>
      </c>
      <c r="G21" s="45"/>
      <c r="H21" s="45"/>
      <c r="I21" s="45"/>
      <c r="J21" s="45"/>
      <c r="K21" s="79" t="s">
        <v>99</v>
      </c>
      <c r="L21" s="80"/>
    </row>
    <row r="22" spans="2:19" ht="13.5" customHeight="1" x14ac:dyDescent="0.15">
      <c r="B22" s="32">
        <f t="shared" si="1"/>
        <v>12</v>
      </c>
      <c r="C22" s="41"/>
      <c r="D22" s="38" t="s">
        <v>16</v>
      </c>
      <c r="E22" s="45"/>
      <c r="F22" s="45" t="s">
        <v>163</v>
      </c>
      <c r="G22" s="45"/>
      <c r="H22" s="45"/>
      <c r="I22" s="45"/>
      <c r="J22" s="45"/>
      <c r="K22" s="79" t="s">
        <v>99</v>
      </c>
      <c r="L22" s="80">
        <v>25</v>
      </c>
    </row>
    <row r="23" spans="2:19" ht="13.9" customHeight="1" x14ac:dyDescent="0.15">
      <c r="B23" s="32">
        <f t="shared" si="1"/>
        <v>13</v>
      </c>
      <c r="C23" s="41"/>
      <c r="D23" s="47"/>
      <c r="E23" s="45"/>
      <c r="F23" s="45" t="s">
        <v>80</v>
      </c>
      <c r="G23" s="45"/>
      <c r="H23" s="45"/>
      <c r="I23" s="45"/>
      <c r="J23" s="45"/>
      <c r="K23" s="79" t="s">
        <v>99</v>
      </c>
      <c r="L23" s="80"/>
    </row>
    <row r="24" spans="2:19" ht="13.5" customHeight="1" x14ac:dyDescent="0.15">
      <c r="B24" s="32">
        <f t="shared" si="1"/>
        <v>14</v>
      </c>
      <c r="C24" s="41"/>
      <c r="D24" s="47"/>
      <c r="E24" s="45"/>
      <c r="F24" s="45" t="s">
        <v>81</v>
      </c>
      <c r="G24" s="45"/>
      <c r="H24" s="45"/>
      <c r="I24" s="45"/>
      <c r="J24" s="45"/>
      <c r="K24" s="79" t="s">
        <v>99</v>
      </c>
      <c r="L24" s="80">
        <v>100</v>
      </c>
    </row>
    <row r="25" spans="2:19" ht="13.9" customHeight="1" x14ac:dyDescent="0.15">
      <c r="B25" s="32">
        <f t="shared" si="1"/>
        <v>15</v>
      </c>
      <c r="C25" s="41"/>
      <c r="D25" s="47"/>
      <c r="E25" s="45"/>
      <c r="F25" s="45" t="s">
        <v>143</v>
      </c>
      <c r="G25" s="45"/>
      <c r="H25" s="45"/>
      <c r="I25" s="45"/>
      <c r="J25" s="45"/>
      <c r="K25" s="79" t="s">
        <v>99</v>
      </c>
      <c r="L25" s="80">
        <v>100</v>
      </c>
    </row>
    <row r="26" spans="2:19" ht="13.9" customHeight="1" x14ac:dyDescent="0.15">
      <c r="B26" s="32">
        <f t="shared" si="1"/>
        <v>16</v>
      </c>
      <c r="C26" s="41"/>
      <c r="D26" s="47"/>
      <c r="E26" s="45"/>
      <c r="F26" s="45" t="s">
        <v>17</v>
      </c>
      <c r="G26" s="45"/>
      <c r="H26" s="45"/>
      <c r="I26" s="45"/>
      <c r="J26" s="45"/>
      <c r="K26" s="79" t="s">
        <v>99</v>
      </c>
      <c r="L26" s="80"/>
    </row>
    <row r="27" spans="2:19" ht="13.5" customHeight="1" x14ac:dyDescent="0.15">
      <c r="B27" s="32">
        <f t="shared" si="1"/>
        <v>17</v>
      </c>
      <c r="C27" s="41"/>
      <c r="D27" s="47"/>
      <c r="E27" s="45"/>
      <c r="F27" s="45" t="s">
        <v>246</v>
      </c>
      <c r="G27" s="45"/>
      <c r="H27" s="45"/>
      <c r="I27" s="45"/>
      <c r="J27" s="45"/>
      <c r="K27" s="79"/>
      <c r="L27" s="80" t="s">
        <v>99</v>
      </c>
    </row>
    <row r="28" spans="2:19" ht="13.9" customHeight="1" x14ac:dyDescent="0.15">
      <c r="B28" s="32">
        <f t="shared" si="1"/>
        <v>18</v>
      </c>
      <c r="C28" s="41"/>
      <c r="D28" s="47"/>
      <c r="E28" s="45"/>
      <c r="F28" s="45" t="s">
        <v>18</v>
      </c>
      <c r="G28" s="45"/>
      <c r="H28" s="45"/>
      <c r="I28" s="45"/>
      <c r="J28" s="45"/>
      <c r="K28" s="79">
        <v>75</v>
      </c>
      <c r="L28" s="80">
        <v>1000</v>
      </c>
    </row>
    <row r="29" spans="2:19" ht="13.9" customHeight="1" x14ac:dyDescent="0.15">
      <c r="B29" s="32">
        <f t="shared" si="1"/>
        <v>19</v>
      </c>
      <c r="C29" s="41"/>
      <c r="D29" s="47"/>
      <c r="E29" s="45"/>
      <c r="F29" s="45" t="s">
        <v>82</v>
      </c>
      <c r="G29" s="45"/>
      <c r="H29" s="45"/>
      <c r="I29" s="45"/>
      <c r="J29" s="45"/>
      <c r="K29" s="79" t="s">
        <v>99</v>
      </c>
      <c r="L29" s="80" t="s">
        <v>99</v>
      </c>
    </row>
    <row r="30" spans="2:19" ht="13.5" customHeight="1" x14ac:dyDescent="0.15">
      <c r="B30" s="32">
        <f t="shared" si="1"/>
        <v>20</v>
      </c>
      <c r="C30" s="41"/>
      <c r="D30" s="47"/>
      <c r="E30" s="45"/>
      <c r="F30" s="45" t="s">
        <v>86</v>
      </c>
      <c r="G30" s="45"/>
      <c r="H30" s="45"/>
      <c r="I30" s="45"/>
      <c r="J30" s="45"/>
      <c r="K30" s="79">
        <v>275</v>
      </c>
      <c r="L30" s="80">
        <v>1050</v>
      </c>
    </row>
    <row r="31" spans="2:19" ht="13.5" customHeight="1" x14ac:dyDescent="0.15">
      <c r="B31" s="32">
        <f t="shared" si="1"/>
        <v>21</v>
      </c>
      <c r="C31" s="41"/>
      <c r="D31" s="47"/>
      <c r="E31" s="45"/>
      <c r="F31" s="45" t="s">
        <v>61</v>
      </c>
      <c r="G31" s="45"/>
      <c r="H31" s="45"/>
      <c r="I31" s="45"/>
      <c r="J31" s="45"/>
      <c r="K31" s="79">
        <v>425</v>
      </c>
      <c r="L31" s="80">
        <v>1275</v>
      </c>
    </row>
    <row r="32" spans="2:19" ht="13.9" customHeight="1" x14ac:dyDescent="0.15">
      <c r="B32" s="32">
        <f t="shared" si="1"/>
        <v>22</v>
      </c>
      <c r="C32" s="41"/>
      <c r="D32" s="47"/>
      <c r="E32" s="45"/>
      <c r="F32" s="45" t="s">
        <v>111</v>
      </c>
      <c r="G32" s="45"/>
      <c r="H32" s="45"/>
      <c r="I32" s="45"/>
      <c r="J32" s="45"/>
      <c r="K32" s="79"/>
      <c r="L32" s="80" t="s">
        <v>99</v>
      </c>
    </row>
    <row r="33" spans="2:19" ht="13.9" customHeight="1" x14ac:dyDescent="0.15">
      <c r="B33" s="32">
        <f t="shared" si="1"/>
        <v>23</v>
      </c>
      <c r="C33" s="41"/>
      <c r="D33" s="47"/>
      <c r="E33" s="45"/>
      <c r="F33" s="45" t="s">
        <v>90</v>
      </c>
      <c r="G33" s="45"/>
      <c r="H33" s="45"/>
      <c r="I33" s="45"/>
      <c r="J33" s="45"/>
      <c r="K33" s="79">
        <v>25</v>
      </c>
      <c r="L33" s="80"/>
    </row>
    <row r="34" spans="2:19" ht="13.9" customHeight="1" x14ac:dyDescent="0.15">
      <c r="B34" s="32">
        <f t="shared" si="1"/>
        <v>24</v>
      </c>
      <c r="C34" s="41"/>
      <c r="D34" s="47"/>
      <c r="E34" s="45"/>
      <c r="F34" s="45" t="s">
        <v>217</v>
      </c>
      <c r="G34" s="45"/>
      <c r="H34" s="45"/>
      <c r="I34" s="45"/>
      <c r="J34" s="45"/>
      <c r="K34" s="79">
        <v>25</v>
      </c>
      <c r="L34" s="136"/>
    </row>
    <row r="35" spans="2:19" ht="13.9" customHeight="1" x14ac:dyDescent="0.15">
      <c r="B35" s="32">
        <f t="shared" si="1"/>
        <v>25</v>
      </c>
      <c r="C35" s="41"/>
      <c r="D35" s="47"/>
      <c r="E35" s="45"/>
      <c r="F35" s="45" t="s">
        <v>19</v>
      </c>
      <c r="G35" s="45"/>
      <c r="H35" s="45"/>
      <c r="I35" s="45"/>
      <c r="J35" s="45"/>
      <c r="K35" s="79">
        <v>2000</v>
      </c>
      <c r="L35" s="80">
        <v>3250</v>
      </c>
    </row>
    <row r="36" spans="2:19" ht="13.9" customHeight="1" x14ac:dyDescent="0.15">
      <c r="B36" s="32">
        <f t="shared" si="1"/>
        <v>26</v>
      </c>
      <c r="C36" s="41"/>
      <c r="D36" s="47"/>
      <c r="E36" s="45"/>
      <c r="F36" s="45" t="s">
        <v>20</v>
      </c>
      <c r="G36" s="45"/>
      <c r="H36" s="45"/>
      <c r="I36" s="45"/>
      <c r="J36" s="45"/>
      <c r="K36" s="79">
        <v>4875</v>
      </c>
      <c r="L36" s="80">
        <v>12750</v>
      </c>
    </row>
    <row r="37" spans="2:19" ht="13.5" customHeight="1" x14ac:dyDescent="0.15">
      <c r="B37" s="32">
        <f t="shared" si="1"/>
        <v>27</v>
      </c>
      <c r="C37" s="41"/>
      <c r="D37" s="47"/>
      <c r="E37" s="45"/>
      <c r="F37" s="45" t="s">
        <v>21</v>
      </c>
      <c r="G37" s="45"/>
      <c r="H37" s="45"/>
      <c r="I37" s="45"/>
      <c r="J37" s="45"/>
      <c r="K37" s="79" t="s">
        <v>99</v>
      </c>
      <c r="L37" s="80"/>
    </row>
    <row r="38" spans="2:19" ht="13.9" customHeight="1" x14ac:dyDescent="0.15">
      <c r="B38" s="32">
        <f t="shared" si="1"/>
        <v>28</v>
      </c>
      <c r="C38" s="40" t="s">
        <v>65</v>
      </c>
      <c r="D38" s="38" t="s">
        <v>62</v>
      </c>
      <c r="E38" s="45"/>
      <c r="F38" s="45" t="s">
        <v>203</v>
      </c>
      <c r="G38" s="45"/>
      <c r="H38" s="45"/>
      <c r="I38" s="45"/>
      <c r="J38" s="45"/>
      <c r="K38" s="79">
        <v>25</v>
      </c>
      <c r="L38" s="80"/>
    </row>
    <row r="39" spans="2:19" ht="13.5" customHeight="1" x14ac:dyDescent="0.15">
      <c r="B39" s="32">
        <f t="shared" si="1"/>
        <v>29</v>
      </c>
      <c r="C39" s="41"/>
      <c r="D39" s="47"/>
      <c r="E39" s="45"/>
      <c r="F39" s="45" t="s">
        <v>232</v>
      </c>
      <c r="G39" s="45"/>
      <c r="H39" s="45"/>
      <c r="I39" s="45"/>
      <c r="J39" s="45"/>
      <c r="K39" s="79">
        <v>25</v>
      </c>
      <c r="L39" s="80"/>
      <c r="R39">
        <f>COUNTA(K38:K39)</f>
        <v>2</v>
      </c>
      <c r="S39">
        <f>COUNTA(L38:L39)</f>
        <v>0</v>
      </c>
    </row>
    <row r="40" spans="2:19" ht="13.5" customHeight="1" x14ac:dyDescent="0.15">
      <c r="B40" s="32">
        <f t="shared" si="1"/>
        <v>30</v>
      </c>
      <c r="C40" s="40" t="s">
        <v>63</v>
      </c>
      <c r="D40" s="38" t="s">
        <v>26</v>
      </c>
      <c r="E40" s="45"/>
      <c r="F40" s="45" t="s">
        <v>92</v>
      </c>
      <c r="G40" s="45"/>
      <c r="H40" s="45"/>
      <c r="I40" s="45"/>
      <c r="J40" s="45"/>
      <c r="K40" s="79" t="s">
        <v>99</v>
      </c>
      <c r="L40" s="80" t="s">
        <v>99</v>
      </c>
    </row>
    <row r="41" spans="2:19" ht="13.9" customHeight="1" x14ac:dyDescent="0.15">
      <c r="B41" s="32">
        <f t="shared" si="1"/>
        <v>31</v>
      </c>
      <c r="C41" s="41"/>
      <c r="D41" s="47"/>
      <c r="E41" s="45"/>
      <c r="F41" s="45" t="s">
        <v>87</v>
      </c>
      <c r="G41" s="45"/>
      <c r="H41" s="45"/>
      <c r="I41" s="45"/>
      <c r="J41" s="45"/>
      <c r="K41" s="79">
        <v>100</v>
      </c>
      <c r="L41" s="80">
        <v>350</v>
      </c>
    </row>
    <row r="42" spans="2:19" ht="13.9" customHeight="1" x14ac:dyDescent="0.15">
      <c r="B42" s="32">
        <f t="shared" si="1"/>
        <v>32</v>
      </c>
      <c r="C42" s="41"/>
      <c r="D42" s="47"/>
      <c r="E42" s="45"/>
      <c r="F42" s="45" t="s">
        <v>241</v>
      </c>
      <c r="G42" s="45"/>
      <c r="H42" s="45"/>
      <c r="I42" s="45"/>
      <c r="J42" s="45"/>
      <c r="K42" s="79"/>
      <c r="L42" s="80">
        <v>25</v>
      </c>
    </row>
    <row r="43" spans="2:19" ht="13.5" customHeight="1" x14ac:dyDescent="0.15">
      <c r="B43" s="32">
        <f t="shared" si="1"/>
        <v>33</v>
      </c>
      <c r="C43" s="41"/>
      <c r="D43" s="47"/>
      <c r="E43" s="45"/>
      <c r="F43" s="45" t="s">
        <v>167</v>
      </c>
      <c r="G43" s="45"/>
      <c r="H43" s="45"/>
      <c r="I43" s="45"/>
      <c r="J43" s="45"/>
      <c r="K43" s="79"/>
      <c r="L43" s="80" t="s">
        <v>99</v>
      </c>
    </row>
    <row r="44" spans="2:19" ht="13.9" customHeight="1" x14ac:dyDescent="0.15">
      <c r="B44" s="32">
        <f t="shared" si="1"/>
        <v>34</v>
      </c>
      <c r="C44" s="41"/>
      <c r="D44" s="47"/>
      <c r="E44" s="45"/>
      <c r="F44" s="45" t="s">
        <v>247</v>
      </c>
      <c r="G44" s="45"/>
      <c r="H44" s="45"/>
      <c r="I44" s="45"/>
      <c r="J44" s="45"/>
      <c r="K44" s="79">
        <v>100</v>
      </c>
      <c r="L44" s="80"/>
    </row>
    <row r="45" spans="2:19" ht="13.9" customHeight="1" x14ac:dyDescent="0.15">
      <c r="B45" s="32">
        <f t="shared" si="1"/>
        <v>35</v>
      </c>
      <c r="C45" s="41"/>
      <c r="D45" s="47"/>
      <c r="E45" s="45"/>
      <c r="F45" s="45" t="s">
        <v>168</v>
      </c>
      <c r="G45" s="45"/>
      <c r="H45" s="45"/>
      <c r="I45" s="45"/>
      <c r="J45" s="45"/>
      <c r="K45" s="79"/>
      <c r="L45" s="80">
        <v>200</v>
      </c>
    </row>
    <row r="46" spans="2:19" ht="13.5" customHeight="1" x14ac:dyDescent="0.15">
      <c r="B46" s="32">
        <f t="shared" si="1"/>
        <v>36</v>
      </c>
      <c r="C46" s="41"/>
      <c r="D46" s="47"/>
      <c r="E46" s="45"/>
      <c r="F46" s="45" t="s">
        <v>218</v>
      </c>
      <c r="G46" s="45"/>
      <c r="H46" s="45"/>
      <c r="I46" s="45"/>
      <c r="J46" s="45"/>
      <c r="K46" s="79"/>
      <c r="L46" s="80">
        <v>325</v>
      </c>
    </row>
    <row r="47" spans="2:19" ht="13.9" customHeight="1" x14ac:dyDescent="0.15">
      <c r="B47" s="32">
        <f t="shared" si="1"/>
        <v>37</v>
      </c>
      <c r="C47" s="41"/>
      <c r="D47" s="47"/>
      <c r="E47" s="45"/>
      <c r="F47" s="45" t="s">
        <v>112</v>
      </c>
      <c r="G47" s="45"/>
      <c r="H47" s="45"/>
      <c r="I47" s="45"/>
      <c r="J47" s="45"/>
      <c r="K47" s="79">
        <v>100</v>
      </c>
      <c r="L47" s="80">
        <v>100</v>
      </c>
    </row>
    <row r="48" spans="2:19" ht="13.9" customHeight="1" x14ac:dyDescent="0.15">
      <c r="B48" s="32">
        <f t="shared" si="1"/>
        <v>38</v>
      </c>
      <c r="C48" s="41"/>
      <c r="D48" s="47"/>
      <c r="E48" s="45"/>
      <c r="F48" s="45" t="s">
        <v>219</v>
      </c>
      <c r="G48" s="45"/>
      <c r="H48" s="45"/>
      <c r="I48" s="45"/>
      <c r="J48" s="45"/>
      <c r="K48" s="79">
        <v>75</v>
      </c>
      <c r="L48" s="80"/>
    </row>
    <row r="49" spans="2:25" ht="13.5" customHeight="1" x14ac:dyDescent="0.15">
      <c r="B49" s="32">
        <f t="shared" si="1"/>
        <v>39</v>
      </c>
      <c r="C49" s="41"/>
      <c r="D49" s="47"/>
      <c r="E49" s="45"/>
      <c r="F49" s="45" t="s">
        <v>189</v>
      </c>
      <c r="G49" s="45"/>
      <c r="H49" s="45"/>
      <c r="I49" s="45"/>
      <c r="J49" s="45"/>
      <c r="K49" s="79" t="s">
        <v>99</v>
      </c>
      <c r="L49" s="80"/>
      <c r="M49" s="108"/>
      <c r="N49" s="107"/>
      <c r="Y49" s="119"/>
    </row>
    <row r="50" spans="2:25" ht="13.9" customHeight="1" x14ac:dyDescent="0.15">
      <c r="B50" s="32">
        <f t="shared" si="1"/>
        <v>40</v>
      </c>
      <c r="C50" s="41"/>
      <c r="D50" s="47"/>
      <c r="E50" s="45"/>
      <c r="F50" s="45" t="s">
        <v>206</v>
      </c>
      <c r="G50" s="45"/>
      <c r="H50" s="45"/>
      <c r="I50" s="45"/>
      <c r="J50" s="45"/>
      <c r="K50" s="79">
        <v>8</v>
      </c>
      <c r="L50" s="80"/>
    </row>
    <row r="51" spans="2:25" ht="13.5" customHeight="1" x14ac:dyDescent="0.15">
      <c r="B51" s="32">
        <f t="shared" si="1"/>
        <v>41</v>
      </c>
      <c r="C51" s="41"/>
      <c r="D51" s="47"/>
      <c r="E51" s="45"/>
      <c r="F51" s="45" t="s">
        <v>147</v>
      </c>
      <c r="G51" s="45"/>
      <c r="H51" s="45"/>
      <c r="I51" s="45"/>
      <c r="J51" s="45"/>
      <c r="K51" s="79">
        <v>200</v>
      </c>
      <c r="L51" s="80">
        <v>50</v>
      </c>
    </row>
    <row r="52" spans="2:25" ht="13.5" customHeight="1" x14ac:dyDescent="0.15">
      <c r="B52" s="32">
        <f t="shared" si="1"/>
        <v>42</v>
      </c>
      <c r="C52" s="41"/>
      <c r="D52" s="47"/>
      <c r="E52" s="45"/>
      <c r="F52" s="45" t="s">
        <v>27</v>
      </c>
      <c r="G52" s="45"/>
      <c r="H52" s="45"/>
      <c r="I52" s="45"/>
      <c r="J52" s="45"/>
      <c r="K52" s="79">
        <v>50</v>
      </c>
      <c r="L52" s="80">
        <v>100</v>
      </c>
    </row>
    <row r="53" spans="2:25" ht="13.9" customHeight="1" x14ac:dyDescent="0.15">
      <c r="B53" s="32">
        <f t="shared" si="1"/>
        <v>43</v>
      </c>
      <c r="C53" s="41"/>
      <c r="D53" s="47"/>
      <c r="E53" s="45"/>
      <c r="F53" s="45" t="s">
        <v>191</v>
      </c>
      <c r="G53" s="45"/>
      <c r="H53" s="45"/>
      <c r="I53" s="45"/>
      <c r="J53" s="45"/>
      <c r="K53" s="79" t="s">
        <v>99</v>
      </c>
      <c r="L53" s="80" t="s">
        <v>99</v>
      </c>
    </row>
    <row r="54" spans="2:25" ht="13.9" customHeight="1" x14ac:dyDescent="0.15">
      <c r="B54" s="32">
        <f t="shared" si="1"/>
        <v>44</v>
      </c>
      <c r="C54" s="41"/>
      <c r="D54" s="47"/>
      <c r="E54" s="45"/>
      <c r="F54" s="45" t="s">
        <v>169</v>
      </c>
      <c r="G54" s="45"/>
      <c r="H54" s="45"/>
      <c r="I54" s="45"/>
      <c r="J54" s="45"/>
      <c r="K54" s="79">
        <v>16</v>
      </c>
      <c r="L54" s="80">
        <v>24</v>
      </c>
    </row>
    <row r="55" spans="2:25" ht="13.9" customHeight="1" x14ac:dyDescent="0.15">
      <c r="B55" s="32">
        <f t="shared" si="1"/>
        <v>45</v>
      </c>
      <c r="C55" s="41"/>
      <c r="D55" s="47"/>
      <c r="E55" s="45"/>
      <c r="F55" s="45" t="s">
        <v>193</v>
      </c>
      <c r="G55" s="45"/>
      <c r="H55" s="45"/>
      <c r="I55" s="45"/>
      <c r="J55" s="45"/>
      <c r="K55" s="79">
        <v>48</v>
      </c>
      <c r="L55" s="80">
        <v>32</v>
      </c>
    </row>
    <row r="56" spans="2:25" ht="13.9" customHeight="1" x14ac:dyDescent="0.15">
      <c r="B56" s="32">
        <f t="shared" si="1"/>
        <v>46</v>
      </c>
      <c r="C56" s="41"/>
      <c r="D56" s="47"/>
      <c r="E56" s="45"/>
      <c r="F56" s="45" t="s">
        <v>170</v>
      </c>
      <c r="G56" s="45"/>
      <c r="H56" s="45"/>
      <c r="I56" s="45"/>
      <c r="J56" s="45"/>
      <c r="K56" s="79" t="s">
        <v>99</v>
      </c>
      <c r="L56" s="80"/>
    </row>
    <row r="57" spans="2:25" ht="13.9" customHeight="1" x14ac:dyDescent="0.15">
      <c r="B57" s="32">
        <f t="shared" si="1"/>
        <v>47</v>
      </c>
      <c r="C57" s="41"/>
      <c r="D57" s="47"/>
      <c r="E57" s="45"/>
      <c r="F57" s="45" t="s">
        <v>148</v>
      </c>
      <c r="G57" s="45"/>
      <c r="H57" s="45"/>
      <c r="I57" s="45"/>
      <c r="J57" s="45"/>
      <c r="K57" s="79">
        <v>100</v>
      </c>
      <c r="L57" s="80">
        <v>100</v>
      </c>
    </row>
    <row r="58" spans="2:25" ht="13.9" customHeight="1" x14ac:dyDescent="0.15">
      <c r="B58" s="32">
        <f t="shared" si="1"/>
        <v>48</v>
      </c>
      <c r="C58" s="41"/>
      <c r="D58" s="47"/>
      <c r="E58" s="45"/>
      <c r="F58" s="45" t="s">
        <v>171</v>
      </c>
      <c r="G58" s="45"/>
      <c r="H58" s="45"/>
      <c r="I58" s="45"/>
      <c r="J58" s="45"/>
      <c r="K58" s="79">
        <v>100</v>
      </c>
      <c r="L58" s="80">
        <v>100</v>
      </c>
    </row>
    <row r="59" spans="2:25" ht="13.9" customHeight="1" x14ac:dyDescent="0.15">
      <c r="B59" s="32">
        <f t="shared" si="1"/>
        <v>49</v>
      </c>
      <c r="C59" s="41"/>
      <c r="D59" s="47"/>
      <c r="E59" s="45"/>
      <c r="F59" s="45" t="s">
        <v>221</v>
      </c>
      <c r="G59" s="45"/>
      <c r="H59" s="45"/>
      <c r="I59" s="45"/>
      <c r="J59" s="45"/>
      <c r="K59" s="79" t="s">
        <v>99</v>
      </c>
      <c r="L59" s="80" t="s">
        <v>99</v>
      </c>
    </row>
    <row r="60" spans="2:25" ht="13.9" customHeight="1" x14ac:dyDescent="0.15">
      <c r="B60" s="32">
        <f t="shared" si="1"/>
        <v>50</v>
      </c>
      <c r="C60" s="41"/>
      <c r="D60" s="47"/>
      <c r="E60" s="45"/>
      <c r="F60" s="45" t="s">
        <v>113</v>
      </c>
      <c r="G60" s="45"/>
      <c r="H60" s="45"/>
      <c r="I60" s="45"/>
      <c r="J60" s="45"/>
      <c r="K60" s="79">
        <v>350</v>
      </c>
      <c r="L60" s="80">
        <v>750</v>
      </c>
    </row>
    <row r="61" spans="2:25" ht="13.9" customHeight="1" x14ac:dyDescent="0.15">
      <c r="B61" s="32">
        <f t="shared" si="1"/>
        <v>51</v>
      </c>
      <c r="C61" s="41"/>
      <c r="D61" s="47"/>
      <c r="E61" s="45"/>
      <c r="F61" s="45" t="s">
        <v>222</v>
      </c>
      <c r="G61" s="45"/>
      <c r="H61" s="45"/>
      <c r="I61" s="45"/>
      <c r="J61" s="45"/>
      <c r="K61" s="79"/>
      <c r="L61" s="80">
        <v>50</v>
      </c>
    </row>
    <row r="62" spans="2:25" ht="13.9" customHeight="1" x14ac:dyDescent="0.15">
      <c r="B62" s="32">
        <f t="shared" si="1"/>
        <v>52</v>
      </c>
      <c r="C62" s="41"/>
      <c r="D62" s="47"/>
      <c r="E62" s="45"/>
      <c r="F62" s="45" t="s">
        <v>248</v>
      </c>
      <c r="G62" s="45"/>
      <c r="H62" s="45"/>
      <c r="I62" s="45"/>
      <c r="J62" s="45"/>
      <c r="K62" s="79">
        <v>25</v>
      </c>
      <c r="L62" s="80">
        <v>25</v>
      </c>
    </row>
    <row r="63" spans="2:25" ht="13.9" customHeight="1" x14ac:dyDescent="0.15">
      <c r="B63" s="32">
        <f t="shared" si="1"/>
        <v>53</v>
      </c>
      <c r="C63" s="41"/>
      <c r="D63" s="47"/>
      <c r="E63" s="45"/>
      <c r="F63" s="45" t="s">
        <v>29</v>
      </c>
      <c r="G63" s="45"/>
      <c r="H63" s="45"/>
      <c r="I63" s="45"/>
      <c r="J63" s="45"/>
      <c r="K63" s="79">
        <v>375</v>
      </c>
      <c r="L63" s="80">
        <v>500</v>
      </c>
    </row>
    <row r="64" spans="2:25" ht="13.5" customHeight="1" x14ac:dyDescent="0.15">
      <c r="B64" s="32">
        <f t="shared" si="1"/>
        <v>54</v>
      </c>
      <c r="C64" s="40" t="s">
        <v>151</v>
      </c>
      <c r="D64" s="38" t="s">
        <v>152</v>
      </c>
      <c r="E64" s="45"/>
      <c r="F64" s="45" t="s">
        <v>224</v>
      </c>
      <c r="G64" s="45"/>
      <c r="H64" s="45"/>
      <c r="I64" s="45"/>
      <c r="J64" s="45"/>
      <c r="K64" s="79" t="s">
        <v>99</v>
      </c>
      <c r="L64" s="80">
        <v>2</v>
      </c>
    </row>
    <row r="65" spans="2:19" ht="13.9" customHeight="1" x14ac:dyDescent="0.15">
      <c r="B65" s="32">
        <f t="shared" si="1"/>
        <v>55</v>
      </c>
      <c r="C65" s="41"/>
      <c r="D65" s="47"/>
      <c r="E65" s="45"/>
      <c r="F65" s="45" t="s">
        <v>174</v>
      </c>
      <c r="G65" s="45"/>
      <c r="H65" s="45"/>
      <c r="I65" s="45"/>
      <c r="J65" s="45"/>
      <c r="K65" s="79" t="s">
        <v>99</v>
      </c>
      <c r="L65" s="80">
        <v>2</v>
      </c>
    </row>
    <row r="66" spans="2:19" ht="13.5" customHeight="1" x14ac:dyDescent="0.15">
      <c r="B66" s="32">
        <f t="shared" si="1"/>
        <v>56</v>
      </c>
      <c r="C66" s="41"/>
      <c r="D66" s="47"/>
      <c r="E66" s="45"/>
      <c r="F66" s="45" t="s">
        <v>154</v>
      </c>
      <c r="G66" s="45"/>
      <c r="H66" s="45"/>
      <c r="I66" s="45"/>
      <c r="J66" s="45"/>
      <c r="K66" s="79"/>
      <c r="L66" s="80">
        <v>3</v>
      </c>
    </row>
    <row r="67" spans="2:19" ht="13.5" customHeight="1" x14ac:dyDescent="0.15">
      <c r="B67" s="32">
        <f t="shared" si="1"/>
        <v>57</v>
      </c>
      <c r="C67" s="40" t="s">
        <v>30</v>
      </c>
      <c r="D67" s="38" t="s">
        <v>31</v>
      </c>
      <c r="E67" s="45"/>
      <c r="F67" s="45" t="s">
        <v>208</v>
      </c>
      <c r="G67" s="45"/>
      <c r="H67" s="45"/>
      <c r="I67" s="45"/>
      <c r="J67" s="45"/>
      <c r="K67" s="79">
        <v>2</v>
      </c>
      <c r="L67" s="80"/>
    </row>
    <row r="68" spans="2:19" ht="13.9" customHeight="1" x14ac:dyDescent="0.15">
      <c r="B68" s="32">
        <f t="shared" si="1"/>
        <v>58</v>
      </c>
      <c r="C68" s="41"/>
      <c r="D68" s="48"/>
      <c r="E68" s="45"/>
      <c r="F68" s="45" t="s">
        <v>32</v>
      </c>
      <c r="G68" s="45"/>
      <c r="H68" s="45"/>
      <c r="I68" s="45"/>
      <c r="J68" s="45"/>
      <c r="K68" s="79">
        <v>25</v>
      </c>
      <c r="L68" s="80">
        <v>100</v>
      </c>
    </row>
    <row r="69" spans="2:19" ht="13.9" customHeight="1" x14ac:dyDescent="0.15">
      <c r="B69" s="32">
        <f t="shared" si="1"/>
        <v>59</v>
      </c>
      <c r="C69" s="42"/>
      <c r="D69" s="49" t="s">
        <v>33</v>
      </c>
      <c r="E69" s="45"/>
      <c r="F69" s="45" t="s">
        <v>34</v>
      </c>
      <c r="G69" s="45"/>
      <c r="H69" s="45"/>
      <c r="I69" s="45"/>
      <c r="J69" s="45"/>
      <c r="K69" s="79">
        <v>25</v>
      </c>
      <c r="L69" s="80">
        <v>100</v>
      </c>
    </row>
    <row r="70" spans="2:19" ht="13.5" customHeight="1" x14ac:dyDescent="0.15">
      <c r="B70" s="32">
        <f t="shared" si="1"/>
        <v>60</v>
      </c>
      <c r="C70" s="40" t="s">
        <v>155</v>
      </c>
      <c r="D70" s="49" t="s">
        <v>156</v>
      </c>
      <c r="E70" s="45"/>
      <c r="F70" s="45" t="s">
        <v>227</v>
      </c>
      <c r="G70" s="45"/>
      <c r="H70" s="45"/>
      <c r="I70" s="45"/>
      <c r="J70" s="45"/>
      <c r="K70" s="79">
        <v>25</v>
      </c>
      <c r="L70" s="80"/>
      <c r="R70">
        <f>COUNTA(K64:K70)</f>
        <v>6</v>
      </c>
      <c r="S70">
        <f>COUNTA(L64:L70)</f>
        <v>5</v>
      </c>
    </row>
    <row r="71" spans="2:19" ht="13.9" customHeight="1" x14ac:dyDescent="0.15">
      <c r="B71" s="32">
        <f t="shared" si="1"/>
        <v>61</v>
      </c>
      <c r="C71" s="185" t="s">
        <v>35</v>
      </c>
      <c r="D71" s="186"/>
      <c r="E71" s="45"/>
      <c r="F71" s="45" t="s">
        <v>36</v>
      </c>
      <c r="G71" s="45"/>
      <c r="H71" s="45"/>
      <c r="I71" s="45"/>
      <c r="J71" s="45"/>
      <c r="K71" s="79">
        <v>450</v>
      </c>
      <c r="L71" s="80">
        <v>300</v>
      </c>
    </row>
    <row r="72" spans="2:19" ht="13.9" customHeight="1" x14ac:dyDescent="0.15">
      <c r="B72" s="32">
        <f t="shared" si="1"/>
        <v>62</v>
      </c>
      <c r="C72" s="43"/>
      <c r="D72" s="44"/>
      <c r="E72" s="45"/>
      <c r="F72" s="45" t="s">
        <v>37</v>
      </c>
      <c r="G72" s="45"/>
      <c r="H72" s="45"/>
      <c r="I72" s="45"/>
      <c r="J72" s="45"/>
      <c r="K72" s="79">
        <v>200</v>
      </c>
      <c r="L72" s="80">
        <v>200</v>
      </c>
    </row>
    <row r="73" spans="2:19" ht="13.9" customHeight="1" thickBot="1" x14ac:dyDescent="0.2">
      <c r="B73" s="32">
        <f t="shared" si="1"/>
        <v>63</v>
      </c>
      <c r="C73" s="43"/>
      <c r="D73" s="44"/>
      <c r="E73" s="45"/>
      <c r="F73" s="45" t="s">
        <v>72</v>
      </c>
      <c r="G73" s="45"/>
      <c r="H73" s="45"/>
      <c r="I73" s="45"/>
      <c r="J73" s="45"/>
      <c r="K73" s="79">
        <v>500</v>
      </c>
      <c r="L73" s="86">
        <v>100</v>
      </c>
    </row>
    <row r="74" spans="2:19" ht="13.9" customHeight="1" x14ac:dyDescent="0.15">
      <c r="B74" s="82"/>
      <c r="C74" s="83"/>
      <c r="D74" s="83"/>
      <c r="E74" s="84"/>
      <c r="F74" s="84"/>
      <c r="G74" s="84"/>
      <c r="H74" s="84"/>
      <c r="I74" s="84"/>
      <c r="J74" s="84"/>
      <c r="K74" s="84"/>
      <c r="L74" s="114"/>
    </row>
    <row r="75" spans="2:19" ht="18" customHeight="1" x14ac:dyDescent="0.15">
      <c r="R75">
        <f>COUNTA(K11:K73)</f>
        <v>53</v>
      </c>
      <c r="S75">
        <f>COUNTA(L11:L73)</f>
        <v>47</v>
      </c>
    </row>
    <row r="76" spans="2:19" ht="18" customHeight="1" x14ac:dyDescent="0.15">
      <c r="B76" s="26"/>
      <c r="R76">
        <f>SUM(R11:R18,K19:K73)</f>
        <v>12249</v>
      </c>
      <c r="S76">
        <f>SUM(S11:S18,L19:L73)</f>
        <v>26138</v>
      </c>
    </row>
    <row r="77" spans="2:19" ht="9" customHeight="1" thickBot="1" x14ac:dyDescent="0.2"/>
    <row r="78" spans="2:19" ht="18" customHeight="1" x14ac:dyDescent="0.15">
      <c r="B78" s="1"/>
      <c r="C78" s="2"/>
      <c r="D78" s="191" t="s">
        <v>0</v>
      </c>
      <c r="E78" s="191"/>
      <c r="F78" s="191"/>
      <c r="G78" s="191"/>
      <c r="H78" s="2"/>
      <c r="I78" s="2"/>
      <c r="J78" s="3"/>
      <c r="K78" s="89" t="s">
        <v>54</v>
      </c>
      <c r="L78" s="110" t="s">
        <v>55</v>
      </c>
    </row>
    <row r="79" spans="2:19" ht="18" customHeight="1" thickBot="1" x14ac:dyDescent="0.2">
      <c r="B79" s="7"/>
      <c r="C79" s="8"/>
      <c r="D79" s="190" t="s">
        <v>1</v>
      </c>
      <c r="E79" s="190"/>
      <c r="F79" s="190"/>
      <c r="G79" s="190"/>
      <c r="H79" s="8"/>
      <c r="I79" s="8"/>
      <c r="J79" s="9"/>
      <c r="K79" s="93" t="str">
        <f>K5</f>
        <v>2020.8.24</v>
      </c>
      <c r="L79" s="115" t="str">
        <f>K79</f>
        <v>2020.8.24</v>
      </c>
    </row>
    <row r="80" spans="2:19" ht="19.899999999999999" customHeight="1" thickTop="1" x14ac:dyDescent="0.15">
      <c r="B80" s="187" t="s">
        <v>77</v>
      </c>
      <c r="C80" s="188"/>
      <c r="D80" s="188"/>
      <c r="E80" s="188"/>
      <c r="F80" s="188"/>
      <c r="G80" s="188"/>
      <c r="H80" s="188"/>
      <c r="I80" s="188"/>
      <c r="J80" s="31"/>
      <c r="K80" s="94">
        <f>SUM(K81:K89)</f>
        <v>12249</v>
      </c>
      <c r="L80" s="116">
        <f>SUM(L81:L89)</f>
        <v>26138</v>
      </c>
    </row>
    <row r="81" spans="2:19" ht="13.9" customHeight="1" x14ac:dyDescent="0.15">
      <c r="B81" s="174" t="s">
        <v>39</v>
      </c>
      <c r="C81" s="175"/>
      <c r="D81" s="189"/>
      <c r="E81" s="52"/>
      <c r="F81" s="53"/>
      <c r="G81" s="183" t="s">
        <v>12</v>
      </c>
      <c r="H81" s="183"/>
      <c r="I81" s="53"/>
      <c r="J81" s="55"/>
      <c r="K81" s="46">
        <f>SUM(R$11:R$18)</f>
        <v>750</v>
      </c>
      <c r="L81" s="117">
        <f>SUM(S$11:S$18)</f>
        <v>1800</v>
      </c>
    </row>
    <row r="82" spans="2:19" ht="13.9" customHeight="1" x14ac:dyDescent="0.15">
      <c r="B82" s="18"/>
      <c r="C82" s="19"/>
      <c r="D82" s="20"/>
      <c r="E82" s="56"/>
      <c r="F82" s="45"/>
      <c r="G82" s="183" t="s">
        <v>64</v>
      </c>
      <c r="H82" s="183"/>
      <c r="I82" s="54"/>
      <c r="J82" s="57"/>
      <c r="K82" s="46">
        <f>SUM(K$19)</f>
        <v>850</v>
      </c>
      <c r="L82" s="117">
        <f>SUM(L$19)</f>
        <v>1200</v>
      </c>
    </row>
    <row r="83" spans="2:19" ht="13.9" customHeight="1" x14ac:dyDescent="0.15">
      <c r="B83" s="18"/>
      <c r="C83" s="19"/>
      <c r="D83" s="20"/>
      <c r="E83" s="56"/>
      <c r="F83" s="45"/>
      <c r="G83" s="183" t="s">
        <v>25</v>
      </c>
      <c r="H83" s="183"/>
      <c r="I83" s="53"/>
      <c r="J83" s="55"/>
      <c r="K83" s="46">
        <f>SUM(K$20:K$20)</f>
        <v>25</v>
      </c>
      <c r="L83" s="117">
        <f>SUM(L$20:L$20)</f>
        <v>50</v>
      </c>
    </row>
    <row r="84" spans="2:19" ht="13.9" customHeight="1" x14ac:dyDescent="0.15">
      <c r="B84" s="18"/>
      <c r="C84" s="19"/>
      <c r="D84" s="20"/>
      <c r="E84" s="56"/>
      <c r="F84" s="45"/>
      <c r="G84" s="183" t="s">
        <v>15</v>
      </c>
      <c r="H84" s="183"/>
      <c r="I84" s="53"/>
      <c r="J84" s="55"/>
      <c r="K84" s="46">
        <f>SUM(K$21:K$21)</f>
        <v>0</v>
      </c>
      <c r="L84" s="117">
        <f>SUM(L$21:L$21)</f>
        <v>0</v>
      </c>
    </row>
    <row r="85" spans="2:19" ht="13.9" customHeight="1" x14ac:dyDescent="0.15">
      <c r="B85" s="18"/>
      <c r="C85" s="19"/>
      <c r="D85" s="20"/>
      <c r="E85" s="56"/>
      <c r="F85" s="45"/>
      <c r="G85" s="183" t="s">
        <v>16</v>
      </c>
      <c r="H85" s="183"/>
      <c r="I85" s="53"/>
      <c r="J85" s="55"/>
      <c r="K85" s="46">
        <f>SUM(K$22:K$37)</f>
        <v>7700</v>
      </c>
      <c r="L85" s="117">
        <f>SUM(L$22:L$37)</f>
        <v>19550</v>
      </c>
    </row>
    <row r="86" spans="2:19" ht="13.9" customHeight="1" x14ac:dyDescent="0.15">
      <c r="B86" s="18"/>
      <c r="C86" s="19"/>
      <c r="D86" s="20"/>
      <c r="E86" s="56"/>
      <c r="F86" s="45"/>
      <c r="G86" s="183" t="s">
        <v>62</v>
      </c>
      <c r="H86" s="183"/>
      <c r="I86" s="53"/>
      <c r="J86" s="55"/>
      <c r="K86" s="46">
        <f>SUM(K$38:K$39)</f>
        <v>50</v>
      </c>
      <c r="L86" s="117">
        <f>SUM(L$38:L$39)</f>
        <v>0</v>
      </c>
    </row>
    <row r="87" spans="2:19" ht="13.9" customHeight="1" x14ac:dyDescent="0.15">
      <c r="B87" s="18"/>
      <c r="C87" s="19"/>
      <c r="D87" s="20"/>
      <c r="E87" s="56"/>
      <c r="F87" s="45"/>
      <c r="G87" s="183" t="s">
        <v>26</v>
      </c>
      <c r="H87" s="183"/>
      <c r="I87" s="53"/>
      <c r="J87" s="55"/>
      <c r="K87" s="46">
        <f>SUM(K$40:K$63)</f>
        <v>1647</v>
      </c>
      <c r="L87" s="117">
        <f>SUM(L$40:L$63)</f>
        <v>2731</v>
      </c>
    </row>
    <row r="88" spans="2:19" ht="13.9" customHeight="1" x14ac:dyDescent="0.15">
      <c r="B88" s="18"/>
      <c r="C88" s="19"/>
      <c r="D88" s="20"/>
      <c r="E88" s="56"/>
      <c r="F88" s="45"/>
      <c r="G88" s="183" t="s">
        <v>71</v>
      </c>
      <c r="H88" s="183"/>
      <c r="I88" s="53"/>
      <c r="J88" s="55"/>
      <c r="K88" s="46">
        <f>SUM(K$71:K$72)</f>
        <v>650</v>
      </c>
      <c r="L88" s="117">
        <f>SUM(L$71:L$72)</f>
        <v>500</v>
      </c>
      <c r="R88">
        <f>COUNTA(K$11:K$73)</f>
        <v>53</v>
      </c>
      <c r="S88">
        <f>COUNTA(L$11:L$73)</f>
        <v>47</v>
      </c>
    </row>
    <row r="89" spans="2:19" ht="13.9" customHeight="1" thickBot="1" x14ac:dyDescent="0.2">
      <c r="B89" s="22"/>
      <c r="C89" s="23"/>
      <c r="D89" s="24"/>
      <c r="E89" s="58"/>
      <c r="F89" s="50"/>
      <c r="G89" s="176" t="s">
        <v>38</v>
      </c>
      <c r="H89" s="176"/>
      <c r="I89" s="59"/>
      <c r="J89" s="60"/>
      <c r="K89" s="51">
        <f>SUM(K$64:K$70,K$73)</f>
        <v>577</v>
      </c>
      <c r="L89" s="118">
        <f>SUM(L$64:L$70,L$73)</f>
        <v>307</v>
      </c>
      <c r="R89">
        <f>SUM(R$11:R$18,K$19:K$73)</f>
        <v>12249</v>
      </c>
      <c r="S89">
        <f>SUM(S$11:S$18,L$19:L$73)</f>
        <v>26138</v>
      </c>
    </row>
    <row r="90" spans="2:19" ht="18" customHeight="1" thickTop="1" x14ac:dyDescent="0.15">
      <c r="B90" s="177" t="s">
        <v>40</v>
      </c>
      <c r="C90" s="178"/>
      <c r="D90" s="179"/>
      <c r="E90" s="66"/>
      <c r="F90" s="33"/>
      <c r="G90" s="180" t="s">
        <v>41</v>
      </c>
      <c r="H90" s="180"/>
      <c r="I90" s="33"/>
      <c r="J90" s="34"/>
      <c r="K90" s="95" t="s">
        <v>42</v>
      </c>
      <c r="L90" s="101"/>
    </row>
    <row r="91" spans="2:19" ht="18" customHeight="1" x14ac:dyDescent="0.15">
      <c r="B91" s="63"/>
      <c r="C91" s="64"/>
      <c r="D91" s="64"/>
      <c r="E91" s="61"/>
      <c r="F91" s="62"/>
      <c r="G91" s="37"/>
      <c r="H91" s="37"/>
      <c r="I91" s="62"/>
      <c r="J91" s="65"/>
      <c r="K91" s="96" t="s">
        <v>43</v>
      </c>
      <c r="L91" s="102"/>
    </row>
    <row r="92" spans="2:19" ht="18" customHeight="1" x14ac:dyDescent="0.15">
      <c r="B92" s="18"/>
      <c r="C92" s="19"/>
      <c r="D92" s="19"/>
      <c r="E92" s="67"/>
      <c r="F92" s="8"/>
      <c r="G92" s="181" t="s">
        <v>44</v>
      </c>
      <c r="H92" s="181"/>
      <c r="I92" s="35"/>
      <c r="J92" s="36"/>
      <c r="K92" s="97" t="s">
        <v>45</v>
      </c>
      <c r="L92" s="103"/>
    </row>
    <row r="93" spans="2:19" ht="18" customHeight="1" x14ac:dyDescent="0.15">
      <c r="B93" s="18"/>
      <c r="C93" s="19"/>
      <c r="D93" s="19"/>
      <c r="E93" s="68"/>
      <c r="F93" s="19"/>
      <c r="G93" s="69"/>
      <c r="H93" s="69"/>
      <c r="I93" s="64"/>
      <c r="J93" s="70"/>
      <c r="K93" s="98" t="s">
        <v>68</v>
      </c>
      <c r="L93" s="104"/>
    </row>
    <row r="94" spans="2:19" ht="18" customHeight="1" x14ac:dyDescent="0.15">
      <c r="B94" s="18"/>
      <c r="C94" s="19"/>
      <c r="D94" s="19"/>
      <c r="E94" s="68"/>
      <c r="F94" s="19"/>
      <c r="G94" s="69"/>
      <c r="H94" s="69"/>
      <c r="I94" s="64"/>
      <c r="J94" s="70"/>
      <c r="K94" s="98" t="s">
        <v>69</v>
      </c>
      <c r="L94" s="104"/>
    </row>
    <row r="95" spans="2:19" ht="18" customHeight="1" x14ac:dyDescent="0.15">
      <c r="B95" s="18"/>
      <c r="C95" s="19"/>
      <c r="D95" s="19"/>
      <c r="E95" s="67"/>
      <c r="F95" s="8"/>
      <c r="G95" s="181" t="s">
        <v>46</v>
      </c>
      <c r="H95" s="181"/>
      <c r="I95" s="35"/>
      <c r="J95" s="36"/>
      <c r="K95" s="97" t="s">
        <v>73</v>
      </c>
      <c r="L95" s="103"/>
    </row>
    <row r="96" spans="2:19" ht="18" customHeight="1" x14ac:dyDescent="0.15">
      <c r="B96" s="18"/>
      <c r="C96" s="19"/>
      <c r="D96" s="19"/>
      <c r="E96" s="68"/>
      <c r="F96" s="19"/>
      <c r="G96" s="69"/>
      <c r="H96" s="69"/>
      <c r="I96" s="64"/>
      <c r="J96" s="70"/>
      <c r="K96" s="98" t="s">
        <v>74</v>
      </c>
      <c r="L96" s="104"/>
    </row>
    <row r="97" spans="2:12" ht="18" customHeight="1" x14ac:dyDescent="0.15">
      <c r="B97" s="18"/>
      <c r="C97" s="19"/>
      <c r="D97" s="19"/>
      <c r="E97" s="68"/>
      <c r="F97" s="19"/>
      <c r="G97" s="69"/>
      <c r="H97" s="69"/>
      <c r="I97" s="64"/>
      <c r="J97" s="70"/>
      <c r="K97" s="98" t="s">
        <v>75</v>
      </c>
      <c r="L97" s="104"/>
    </row>
    <row r="98" spans="2:12" ht="18" customHeight="1" x14ac:dyDescent="0.15">
      <c r="B98" s="18"/>
      <c r="C98" s="19"/>
      <c r="D98" s="19"/>
      <c r="E98" s="13"/>
      <c r="F98" s="14"/>
      <c r="G98" s="37"/>
      <c r="H98" s="37"/>
      <c r="I98" s="62"/>
      <c r="J98" s="65"/>
      <c r="K98" s="98" t="s">
        <v>76</v>
      </c>
      <c r="L98" s="102"/>
    </row>
    <row r="99" spans="2:12" ht="18" customHeight="1" x14ac:dyDescent="0.15">
      <c r="B99" s="25"/>
      <c r="C99" s="14"/>
      <c r="D99" s="14"/>
      <c r="E99" s="21"/>
      <c r="F99" s="5"/>
      <c r="G99" s="182" t="s">
        <v>47</v>
      </c>
      <c r="H99" s="182"/>
      <c r="I99" s="16"/>
      <c r="J99" s="17"/>
      <c r="K99" s="87" t="s">
        <v>116</v>
      </c>
      <c r="L99" s="105"/>
    </row>
    <row r="100" spans="2:12" ht="18" customHeight="1" x14ac:dyDescent="0.15">
      <c r="B100" s="174" t="s">
        <v>48</v>
      </c>
      <c r="C100" s="175"/>
      <c r="D100" s="175"/>
      <c r="E100" s="8"/>
      <c r="F100" s="8"/>
      <c r="G100" s="8"/>
      <c r="H100" s="8"/>
      <c r="I100" s="8"/>
      <c r="J100" s="8"/>
      <c r="K100" s="81"/>
      <c r="L100" s="120"/>
    </row>
    <row r="101" spans="2:12" ht="14.1" customHeight="1" x14ac:dyDescent="0.15">
      <c r="B101" s="71"/>
      <c r="C101" s="72" t="s">
        <v>49</v>
      </c>
      <c r="D101" s="73"/>
      <c r="E101" s="72"/>
      <c r="F101" s="72"/>
      <c r="G101" s="72"/>
      <c r="H101" s="72"/>
      <c r="I101" s="72"/>
      <c r="J101" s="72"/>
      <c r="K101" s="99"/>
      <c r="L101" s="106"/>
    </row>
    <row r="102" spans="2:12" ht="14.1" customHeight="1" x14ac:dyDescent="0.15">
      <c r="B102" s="71"/>
      <c r="C102" s="72" t="s">
        <v>50</v>
      </c>
      <c r="D102" s="73"/>
      <c r="E102" s="72"/>
      <c r="F102" s="72"/>
      <c r="G102" s="72"/>
      <c r="H102" s="72"/>
      <c r="I102" s="72"/>
      <c r="J102" s="72"/>
      <c r="K102" s="99"/>
      <c r="L102" s="106"/>
    </row>
    <row r="103" spans="2:12" ht="14.1" customHeight="1" x14ac:dyDescent="0.15">
      <c r="B103" s="71"/>
      <c r="C103" s="72" t="s">
        <v>51</v>
      </c>
      <c r="D103" s="73"/>
      <c r="E103" s="72"/>
      <c r="F103" s="72"/>
      <c r="G103" s="72"/>
      <c r="H103" s="72"/>
      <c r="I103" s="72"/>
      <c r="J103" s="72"/>
      <c r="K103" s="99"/>
      <c r="L103" s="106"/>
    </row>
    <row r="104" spans="2:12" ht="14.1" customHeight="1" x14ac:dyDescent="0.15">
      <c r="B104" s="71"/>
      <c r="C104" s="72" t="s">
        <v>100</v>
      </c>
      <c r="D104" s="73"/>
      <c r="E104" s="72"/>
      <c r="F104" s="72"/>
      <c r="G104" s="72"/>
      <c r="H104" s="72"/>
      <c r="I104" s="72"/>
      <c r="J104" s="72"/>
      <c r="K104" s="99"/>
      <c r="L104" s="106"/>
    </row>
    <row r="105" spans="2:12" ht="14.1" customHeight="1" x14ac:dyDescent="0.15">
      <c r="B105" s="71"/>
      <c r="C105" s="72" t="s">
        <v>97</v>
      </c>
      <c r="D105" s="73"/>
      <c r="E105" s="72"/>
      <c r="F105" s="72"/>
      <c r="G105" s="72"/>
      <c r="H105" s="72"/>
      <c r="I105" s="72"/>
      <c r="J105" s="72"/>
      <c r="K105" s="99"/>
      <c r="L105" s="106"/>
    </row>
    <row r="106" spans="2:12" ht="14.1" customHeight="1" x14ac:dyDescent="0.15">
      <c r="B106" s="74"/>
      <c r="C106" s="72" t="s">
        <v>101</v>
      </c>
      <c r="D106" s="72"/>
      <c r="E106" s="72"/>
      <c r="F106" s="72"/>
      <c r="G106" s="72"/>
      <c r="H106" s="72"/>
      <c r="I106" s="72"/>
      <c r="J106" s="72"/>
      <c r="K106" s="99"/>
      <c r="L106" s="106"/>
    </row>
    <row r="107" spans="2:12" ht="14.1" customHeight="1" x14ac:dyDescent="0.15">
      <c r="B107" s="74"/>
      <c r="C107" s="72" t="s">
        <v>102</v>
      </c>
      <c r="D107" s="72"/>
      <c r="E107" s="72"/>
      <c r="F107" s="72"/>
      <c r="G107" s="72"/>
      <c r="H107" s="72"/>
      <c r="I107" s="72"/>
      <c r="J107" s="72"/>
      <c r="K107" s="99"/>
      <c r="L107" s="106"/>
    </row>
    <row r="108" spans="2:12" ht="14.1" customHeight="1" x14ac:dyDescent="0.15">
      <c r="B108" s="74"/>
      <c r="C108" s="72" t="s">
        <v>83</v>
      </c>
      <c r="D108" s="72"/>
      <c r="E108" s="72"/>
      <c r="F108" s="72"/>
      <c r="G108" s="72"/>
      <c r="H108" s="72"/>
      <c r="I108" s="72"/>
      <c r="J108" s="72"/>
      <c r="K108" s="99"/>
      <c r="L108" s="106"/>
    </row>
    <row r="109" spans="2:12" ht="14.1" customHeight="1" x14ac:dyDescent="0.15">
      <c r="B109" s="74"/>
      <c r="C109" s="72" t="s">
        <v>84</v>
      </c>
      <c r="D109" s="72"/>
      <c r="E109" s="72"/>
      <c r="F109" s="72"/>
      <c r="G109" s="72"/>
      <c r="H109" s="72"/>
      <c r="I109" s="72"/>
      <c r="J109" s="72"/>
      <c r="K109" s="99"/>
      <c r="L109" s="106"/>
    </row>
    <row r="110" spans="2:12" ht="14.1" customHeight="1" x14ac:dyDescent="0.15">
      <c r="B110" s="74"/>
      <c r="C110" s="72" t="s">
        <v>94</v>
      </c>
      <c r="D110" s="72"/>
      <c r="E110" s="72"/>
      <c r="F110" s="72"/>
      <c r="G110" s="72"/>
      <c r="H110" s="72"/>
      <c r="I110" s="72"/>
      <c r="J110" s="72"/>
      <c r="K110" s="99"/>
      <c r="L110" s="106"/>
    </row>
    <row r="111" spans="2:12" ht="14.1" customHeight="1" x14ac:dyDescent="0.15">
      <c r="B111" s="74"/>
      <c r="C111" s="72" t="s">
        <v>103</v>
      </c>
      <c r="D111" s="72"/>
      <c r="E111" s="72"/>
      <c r="F111" s="72"/>
      <c r="G111" s="72"/>
      <c r="H111" s="72"/>
      <c r="I111" s="72"/>
      <c r="J111" s="72"/>
      <c r="K111" s="99"/>
      <c r="L111" s="106"/>
    </row>
    <row r="112" spans="2:12" ht="14.1" customHeight="1" x14ac:dyDescent="0.15">
      <c r="B112" s="74"/>
      <c r="C112" s="99" t="s">
        <v>104</v>
      </c>
      <c r="D112" s="72"/>
      <c r="E112" s="72"/>
      <c r="F112" s="72"/>
      <c r="G112" s="72"/>
      <c r="H112" s="72"/>
      <c r="I112" s="72"/>
      <c r="J112" s="72"/>
      <c r="K112" s="99"/>
      <c r="L112" s="106"/>
    </row>
    <row r="113" spans="2:25" ht="14.1" customHeight="1" x14ac:dyDescent="0.15">
      <c r="B113" s="74"/>
      <c r="C113" s="72" t="s">
        <v>105</v>
      </c>
      <c r="D113" s="72"/>
      <c r="E113" s="72"/>
      <c r="F113" s="72"/>
      <c r="G113" s="72"/>
      <c r="H113" s="72"/>
      <c r="I113" s="72"/>
      <c r="J113" s="72"/>
      <c r="K113" s="99"/>
      <c r="L113" s="106"/>
    </row>
    <row r="114" spans="2:25" ht="18" customHeight="1" x14ac:dyDescent="0.15">
      <c r="B114" s="74"/>
      <c r="C114" s="72" t="s">
        <v>85</v>
      </c>
      <c r="D114" s="72"/>
      <c r="E114" s="72"/>
      <c r="F114" s="72"/>
      <c r="G114" s="72"/>
      <c r="H114" s="72"/>
      <c r="I114" s="72"/>
      <c r="J114" s="72"/>
      <c r="K114" s="99"/>
      <c r="L114" s="99"/>
      <c r="M114" s="121"/>
    </row>
    <row r="115" spans="2:25" x14ac:dyDescent="0.15">
      <c r="B115" s="74"/>
      <c r="C115" s="72" t="s">
        <v>95</v>
      </c>
      <c r="D115" s="72"/>
      <c r="E115" s="72"/>
      <c r="F115" s="72"/>
      <c r="G115" s="72"/>
      <c r="H115" s="72"/>
      <c r="I115" s="72"/>
      <c r="J115" s="72"/>
      <c r="K115" s="99"/>
      <c r="L115" s="99"/>
      <c r="M115" s="121"/>
    </row>
    <row r="116" spans="2:25" x14ac:dyDescent="0.15">
      <c r="B116" s="74"/>
      <c r="C116" s="72" t="s">
        <v>96</v>
      </c>
      <c r="D116" s="72"/>
      <c r="E116" s="72"/>
      <c r="F116" s="72"/>
      <c r="G116" s="72"/>
      <c r="H116" s="72"/>
      <c r="I116" s="72"/>
      <c r="J116" s="72"/>
      <c r="K116" s="99"/>
      <c r="L116" s="99"/>
      <c r="M116" s="121"/>
    </row>
    <row r="117" spans="2:25" x14ac:dyDescent="0.15">
      <c r="B117" s="74"/>
      <c r="C117" s="72" t="s">
        <v>106</v>
      </c>
      <c r="D117" s="72"/>
      <c r="E117" s="72"/>
      <c r="F117" s="72"/>
      <c r="G117" s="72"/>
      <c r="H117" s="72"/>
      <c r="I117" s="72"/>
      <c r="J117" s="72"/>
      <c r="K117" s="99"/>
      <c r="L117" s="99"/>
      <c r="M117" s="121"/>
    </row>
    <row r="118" spans="2:25" ht="14.1" customHeight="1" x14ac:dyDescent="0.15">
      <c r="B118" s="74"/>
      <c r="C118" s="72" t="s">
        <v>98</v>
      </c>
      <c r="D118" s="72"/>
      <c r="E118" s="72"/>
      <c r="F118" s="72"/>
      <c r="G118" s="72"/>
      <c r="H118" s="72"/>
      <c r="I118" s="72"/>
      <c r="J118" s="72"/>
      <c r="K118" s="99"/>
      <c r="L118" s="99"/>
      <c r="M118" s="129"/>
      <c r="N118" s="128"/>
      <c r="Y118" s="88"/>
    </row>
    <row r="119" spans="2:25" x14ac:dyDescent="0.15">
      <c r="B119" s="74"/>
      <c r="C119" s="72" t="s">
        <v>66</v>
      </c>
      <c r="D119" s="72"/>
      <c r="E119" s="72"/>
      <c r="F119" s="72"/>
      <c r="G119" s="72"/>
      <c r="H119" s="72"/>
      <c r="I119" s="72"/>
      <c r="J119" s="72"/>
      <c r="K119" s="99"/>
      <c r="L119" s="99"/>
      <c r="M119" s="121"/>
    </row>
    <row r="120" spans="2:25" x14ac:dyDescent="0.15">
      <c r="B120" s="74"/>
      <c r="C120" s="72" t="s">
        <v>52</v>
      </c>
      <c r="D120" s="72"/>
      <c r="E120" s="72"/>
      <c r="F120" s="72"/>
      <c r="G120" s="72"/>
      <c r="H120" s="72"/>
      <c r="I120" s="72"/>
      <c r="J120" s="72"/>
      <c r="K120" s="99"/>
      <c r="L120" s="99"/>
      <c r="M120" s="121"/>
    </row>
    <row r="121" spans="2:25" x14ac:dyDescent="0.15">
      <c r="B121" s="121"/>
      <c r="C121" s="99" t="s">
        <v>107</v>
      </c>
      <c r="D121" s="85"/>
      <c r="E121" s="85"/>
      <c r="F121" s="85"/>
      <c r="G121" s="85"/>
      <c r="H121" s="85"/>
      <c r="I121" s="85"/>
      <c r="J121" s="85"/>
      <c r="K121" s="122"/>
      <c r="L121" s="122"/>
      <c r="M121" s="121"/>
    </row>
    <row r="122" spans="2:25" x14ac:dyDescent="0.15">
      <c r="B122" s="121"/>
      <c r="C122" s="99" t="s">
        <v>108</v>
      </c>
      <c r="D122" s="85"/>
      <c r="E122" s="85"/>
      <c r="F122" s="85"/>
      <c r="G122" s="85"/>
      <c r="H122" s="85"/>
      <c r="I122" s="85"/>
      <c r="J122" s="85"/>
      <c r="K122" s="122"/>
      <c r="L122" s="122"/>
      <c r="M122" s="130"/>
      <c r="N122" s="123"/>
      <c r="Y122" s="88"/>
    </row>
    <row r="123" spans="2:25" x14ac:dyDescent="0.15">
      <c r="B123" s="121"/>
      <c r="C123" s="99" t="s">
        <v>158</v>
      </c>
      <c r="D123" s="85"/>
      <c r="E123" s="85"/>
      <c r="F123" s="85"/>
      <c r="G123" s="85"/>
      <c r="H123" s="85"/>
      <c r="I123" s="85"/>
      <c r="J123" s="85"/>
      <c r="K123" s="122"/>
      <c r="L123" s="122"/>
      <c r="M123" s="121"/>
    </row>
    <row r="124" spans="2:25" ht="14.25" thickBot="1" x14ac:dyDescent="0.2">
      <c r="B124" s="124"/>
      <c r="C124" s="100" t="s">
        <v>109</v>
      </c>
      <c r="D124" s="125"/>
      <c r="E124" s="125"/>
      <c r="F124" s="125"/>
      <c r="G124" s="125"/>
      <c r="H124" s="125"/>
      <c r="I124" s="125"/>
      <c r="J124" s="125"/>
      <c r="K124" s="126"/>
      <c r="L124" s="127"/>
    </row>
  </sheetData>
  <mergeCells count="27">
    <mergeCell ref="B100:D100"/>
    <mergeCell ref="G88:H88"/>
    <mergeCell ref="G89:H89"/>
    <mergeCell ref="B90:D90"/>
    <mergeCell ref="G90:H90"/>
    <mergeCell ref="G92:H92"/>
    <mergeCell ref="G95:H95"/>
    <mergeCell ref="G84:H84"/>
    <mergeCell ref="G85:H85"/>
    <mergeCell ref="G86:H86"/>
    <mergeCell ref="G87:H87"/>
    <mergeCell ref="G99:H99"/>
    <mergeCell ref="B80:I80"/>
    <mergeCell ref="B81:D81"/>
    <mergeCell ref="G81:H81"/>
    <mergeCell ref="G82:H82"/>
    <mergeCell ref="G83:H83"/>
    <mergeCell ref="D9:F9"/>
    <mergeCell ref="G10:H10"/>
    <mergeCell ref="C71:D71"/>
    <mergeCell ref="D78:G78"/>
    <mergeCell ref="D79:G79"/>
    <mergeCell ref="D4:G4"/>
    <mergeCell ref="D5:G5"/>
    <mergeCell ref="D6:G6"/>
    <mergeCell ref="D7:F7"/>
    <mergeCell ref="D8:F8"/>
  </mergeCells>
  <phoneticPr fontId="23"/>
  <printOptions horizontalCentered="1"/>
  <pageMargins left="0.98425196850393704" right="0.39370078740157483" top="0.78740157480314965" bottom="0.51181102362204722" header="0.51181102362204722" footer="0.51181102362204722"/>
  <pageSetup paperSize="8" scale="85" orientation="portrait" r:id="rId1"/>
  <headerFooter alignWithMargins="0"/>
  <rowBreaks count="1" manualBreakCount="1">
    <brk id="7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手賀4.1</vt:lpstr>
      <vt:lpstr>手賀4.24</vt:lpstr>
      <vt:lpstr>手賀5.18</vt:lpstr>
      <vt:lpstr>手賀5.25</vt:lpstr>
      <vt:lpstr>手賀6.2</vt:lpstr>
      <vt:lpstr>手賀6.16</vt:lpstr>
      <vt:lpstr>手賀7.14</vt:lpstr>
      <vt:lpstr>手賀7.20</vt:lpstr>
      <vt:lpstr>手賀8.24</vt:lpstr>
      <vt:lpstr>手賀8.28</vt:lpstr>
      <vt:lpstr>手賀9.17</vt:lpstr>
      <vt:lpstr>手賀9.28</vt:lpstr>
      <vt:lpstr>手賀10.6</vt:lpstr>
      <vt:lpstr>手賀10.26</vt:lpstr>
      <vt:lpstr>手賀11.9</vt:lpstr>
      <vt:lpstr>手賀11.24</vt:lpstr>
      <vt:lpstr>手賀12.3</vt:lpstr>
      <vt:lpstr>手賀12.17</vt:lpstr>
      <vt:lpstr>手賀1.6</vt:lpstr>
      <vt:lpstr>手賀1.21</vt:lpstr>
      <vt:lpstr>手賀2.8</vt:lpstr>
      <vt:lpstr>手賀2.18</vt:lpstr>
      <vt:lpstr>手賀3.3</vt:lpstr>
      <vt:lpstr>手賀3.9</vt:lpstr>
      <vt:lpstr>手賀1.21!Print_Area</vt:lpstr>
      <vt:lpstr>手賀1.6!Print_Area</vt:lpstr>
      <vt:lpstr>手賀10.26!Print_Area</vt:lpstr>
      <vt:lpstr>手賀10.6!Print_Area</vt:lpstr>
      <vt:lpstr>手賀11.24!Print_Area</vt:lpstr>
      <vt:lpstr>手賀11.9!Print_Area</vt:lpstr>
      <vt:lpstr>手賀12.17!Print_Area</vt:lpstr>
      <vt:lpstr>手賀12.3!Print_Area</vt:lpstr>
      <vt:lpstr>手賀2.18!Print_Area</vt:lpstr>
      <vt:lpstr>手賀2.8!Print_Area</vt:lpstr>
      <vt:lpstr>手賀3.3!Print_Area</vt:lpstr>
      <vt:lpstr>手賀3.9!Print_Area</vt:lpstr>
      <vt:lpstr>手賀4.1!Print_Area</vt:lpstr>
      <vt:lpstr>手賀4.24!Print_Area</vt:lpstr>
      <vt:lpstr>手賀5.18!Print_Area</vt:lpstr>
      <vt:lpstr>手賀5.25!Print_Area</vt:lpstr>
      <vt:lpstr>手賀6.16!Print_Area</vt:lpstr>
      <vt:lpstr>手賀6.2!Print_Area</vt:lpstr>
      <vt:lpstr>手賀7.14!Print_Area</vt:lpstr>
      <vt:lpstr>手賀7.20!Print_Area</vt:lpstr>
      <vt:lpstr>手賀8.24!Print_Area</vt:lpstr>
      <vt:lpstr>手賀8.28!Print_Area</vt:lpstr>
      <vt:lpstr>手賀9.17!Print_Area</vt:lpstr>
      <vt:lpstr>手賀9.28!Print_Area</vt:lpstr>
    </vt:vector>
  </TitlesOfParts>
  <Company>千葉県環境財団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手賀沼プランクトン同定計数結果Ｈ１７</dc:title>
  <dc:creator>早川雅久</dc:creator>
  <cp:lastModifiedBy>千葉県</cp:lastModifiedBy>
  <cp:lastPrinted>2022-04-14T04:25:53Z</cp:lastPrinted>
  <dcterms:created xsi:type="dcterms:W3CDTF">1998-04-10T06:22:15Z</dcterms:created>
  <dcterms:modified xsi:type="dcterms:W3CDTF">2022-04-14T04:26:14Z</dcterms:modified>
</cp:coreProperties>
</file>